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tables/table1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vidhi kher\Downloads\"/>
    </mc:Choice>
  </mc:AlternateContent>
  <xr:revisionPtr revIDLastSave="0" documentId="13_ncr:1_{8934349F-4168-4BF6-9DA3-52D435F85D69}" xr6:coauthVersionLast="47" xr6:coauthVersionMax="47" xr10:uidLastSave="{00000000-0000-0000-0000-000000000000}"/>
  <bookViews>
    <workbookView xWindow="-108" yWindow="-108" windowWidth="23256" windowHeight="13176" firstSheet="1" activeTab="1" xr2:uid="{00000000-000D-0000-FFFF-FFFF00000000}"/>
  </bookViews>
  <sheets>
    <sheet name="Sample Data" sheetId="1" r:id="rId1"/>
    <sheet name="1.1" sheetId="7" r:id="rId2"/>
    <sheet name="1.2" sheetId="8" r:id="rId3"/>
    <sheet name="2.1" sheetId="9" r:id="rId4"/>
    <sheet name="2.2" sheetId="12" r:id="rId5"/>
    <sheet name="3.1" sheetId="13" r:id="rId6"/>
    <sheet name="3.2 &amp; 3.3" sheetId="14" r:id="rId7"/>
    <sheet name="3.4" sheetId="16" r:id="rId8"/>
    <sheet name="4.1" sheetId="17" r:id="rId9"/>
    <sheet name="5.1" sheetId="18" r:id="rId10"/>
    <sheet name="Sample Data (2)" sheetId="3" r:id="rId11"/>
  </sheets>
  <definedNames>
    <definedName name="_xlcn.WorksheetConnection__TWTSKBA2501BusinessAnalystTaskSampleData.xlsxTable21" hidden="1">Table2[]</definedName>
    <definedName name="_xlcn.WorksheetConnection_SampleData2A1X20011" hidden="1">'Sample Data (2)'!$A$1:$X$2001</definedName>
  </definedNames>
  <calcPr calcId="191029"/>
  <pivotCaches>
    <pivotCache cacheId="0" r:id="rId12"/>
    <pivotCache cacheId="3" r:id="rId13"/>
    <pivotCache cacheId="2" r:id="rId1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ample Data (2)!$A$1:$X$2001"/>
          <x15:modelTable id="Table2" name="Table2" connection="WorksheetConnection__TW-TSK-BA-25-01- Business Analyst Task( Sample Data).xlsx!Table2"/>
        </x15:modelTables>
        <x15:modelRelationships>
          <x15:modelRelationship fromTable="Table2" fromColumn="Order_ID" toTable="Range" toColumn="Orde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0" i="18" l="1"/>
  <c r="E20" i="18" s="1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" i="3"/>
  <c r="V123" i="3"/>
  <c r="V510" i="3"/>
  <c r="V1155" i="3"/>
  <c r="V1238" i="3"/>
  <c r="V1590" i="3"/>
  <c r="V1592" i="3"/>
  <c r="V1863" i="3"/>
  <c r="V1867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V121" i="3" s="1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V686" i="3" s="1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V711" i="3" s="1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V769" i="3" s="1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V794" i="3" s="1"/>
  <c r="U795" i="3"/>
  <c r="V795" i="3" s="1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V987" i="3" s="1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V1011" i="3" s="1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V1299" i="3" s="1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V1419" i="3" s="1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V1431" i="3" s="1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" i="3"/>
  <c r="T3" i="3"/>
  <c r="T4" i="3"/>
  <c r="T5" i="3"/>
  <c r="T6" i="3"/>
  <c r="V6" i="3" s="1"/>
  <c r="Y6" i="3" s="1"/>
  <c r="T7" i="3"/>
  <c r="T8" i="3"/>
  <c r="T9" i="3"/>
  <c r="T10" i="3"/>
  <c r="V10" i="3" s="1"/>
  <c r="T11" i="3"/>
  <c r="V11" i="3" s="1"/>
  <c r="T12" i="3"/>
  <c r="T13" i="3"/>
  <c r="T14" i="3"/>
  <c r="T15" i="3"/>
  <c r="T16" i="3"/>
  <c r="T17" i="3"/>
  <c r="T18" i="3"/>
  <c r="T19" i="3"/>
  <c r="T20" i="3"/>
  <c r="T21" i="3"/>
  <c r="T22" i="3"/>
  <c r="V22" i="3" s="1"/>
  <c r="T23" i="3"/>
  <c r="V23" i="3" s="1"/>
  <c r="T24" i="3"/>
  <c r="T25" i="3"/>
  <c r="T26" i="3"/>
  <c r="T27" i="3"/>
  <c r="T28" i="3"/>
  <c r="T29" i="3"/>
  <c r="T30" i="3"/>
  <c r="T31" i="3"/>
  <c r="T32" i="3"/>
  <c r="T33" i="3"/>
  <c r="T34" i="3"/>
  <c r="V34" i="3" s="1"/>
  <c r="T35" i="3"/>
  <c r="V35" i="3" s="1"/>
  <c r="T36" i="3"/>
  <c r="T37" i="3"/>
  <c r="T38" i="3"/>
  <c r="T39" i="3"/>
  <c r="T40" i="3"/>
  <c r="T41" i="3"/>
  <c r="T42" i="3"/>
  <c r="T43" i="3"/>
  <c r="T44" i="3"/>
  <c r="T45" i="3"/>
  <c r="T46" i="3"/>
  <c r="V46" i="3" s="1"/>
  <c r="T47" i="3"/>
  <c r="V47" i="3" s="1"/>
  <c r="T48" i="3"/>
  <c r="T49" i="3"/>
  <c r="T50" i="3"/>
  <c r="T51" i="3"/>
  <c r="T52" i="3"/>
  <c r="T53" i="3"/>
  <c r="T54" i="3"/>
  <c r="T55" i="3"/>
  <c r="T56" i="3"/>
  <c r="T57" i="3"/>
  <c r="T58" i="3"/>
  <c r="V58" i="3" s="1"/>
  <c r="T59" i="3"/>
  <c r="V59" i="3" s="1"/>
  <c r="T60" i="3"/>
  <c r="T61" i="3"/>
  <c r="T62" i="3"/>
  <c r="T63" i="3"/>
  <c r="T64" i="3"/>
  <c r="T65" i="3"/>
  <c r="T66" i="3"/>
  <c r="T67" i="3"/>
  <c r="T68" i="3"/>
  <c r="T69" i="3"/>
  <c r="T70" i="3"/>
  <c r="V70" i="3" s="1"/>
  <c r="T71" i="3"/>
  <c r="V71" i="3" s="1"/>
  <c r="T72" i="3"/>
  <c r="T73" i="3"/>
  <c r="T74" i="3"/>
  <c r="T75" i="3"/>
  <c r="T76" i="3"/>
  <c r="T77" i="3"/>
  <c r="T78" i="3"/>
  <c r="T79" i="3"/>
  <c r="T80" i="3"/>
  <c r="T81" i="3"/>
  <c r="V81" i="3" s="1"/>
  <c r="T82" i="3"/>
  <c r="V82" i="3" s="1"/>
  <c r="T83" i="3"/>
  <c r="V83" i="3" s="1"/>
  <c r="T84" i="3"/>
  <c r="T85" i="3"/>
  <c r="T86" i="3"/>
  <c r="T87" i="3"/>
  <c r="T88" i="3"/>
  <c r="T89" i="3"/>
  <c r="T90" i="3"/>
  <c r="T91" i="3"/>
  <c r="T92" i="3"/>
  <c r="T93" i="3"/>
  <c r="T94" i="3"/>
  <c r="V94" i="3" s="1"/>
  <c r="T95" i="3"/>
  <c r="V95" i="3" s="1"/>
  <c r="T96" i="3"/>
  <c r="T97" i="3"/>
  <c r="T98" i="3"/>
  <c r="T99" i="3"/>
  <c r="T100" i="3"/>
  <c r="T101" i="3"/>
  <c r="T102" i="3"/>
  <c r="T103" i="3"/>
  <c r="T104" i="3"/>
  <c r="T105" i="3"/>
  <c r="T106" i="3"/>
  <c r="V106" i="3" s="1"/>
  <c r="T107" i="3"/>
  <c r="V107" i="3" s="1"/>
  <c r="T108" i="3"/>
  <c r="T109" i="3"/>
  <c r="T110" i="3"/>
  <c r="T111" i="3"/>
  <c r="T112" i="3"/>
  <c r="T113" i="3"/>
  <c r="T114" i="3"/>
  <c r="T115" i="3"/>
  <c r="T116" i="3"/>
  <c r="T117" i="3"/>
  <c r="V117" i="3" s="1"/>
  <c r="T118" i="3"/>
  <c r="V118" i="3" s="1"/>
  <c r="T119" i="3"/>
  <c r="V119" i="3" s="1"/>
  <c r="T120" i="3"/>
  <c r="T121" i="3"/>
  <c r="T122" i="3"/>
  <c r="T123" i="3"/>
  <c r="T124" i="3"/>
  <c r="T125" i="3"/>
  <c r="T126" i="3"/>
  <c r="T127" i="3"/>
  <c r="T128" i="3"/>
  <c r="T129" i="3"/>
  <c r="T130" i="3"/>
  <c r="V130" i="3" s="1"/>
  <c r="T131" i="3"/>
  <c r="V131" i="3" s="1"/>
  <c r="T132" i="3"/>
  <c r="T133" i="3"/>
  <c r="T134" i="3"/>
  <c r="T135" i="3"/>
  <c r="T136" i="3"/>
  <c r="T137" i="3"/>
  <c r="T138" i="3"/>
  <c r="T139" i="3"/>
  <c r="T140" i="3"/>
  <c r="T141" i="3"/>
  <c r="T142" i="3"/>
  <c r="V142" i="3" s="1"/>
  <c r="T143" i="3"/>
  <c r="V143" i="3" s="1"/>
  <c r="T144" i="3"/>
  <c r="T145" i="3"/>
  <c r="T146" i="3"/>
  <c r="T147" i="3"/>
  <c r="T148" i="3"/>
  <c r="T149" i="3"/>
  <c r="T150" i="3"/>
  <c r="T151" i="3"/>
  <c r="T152" i="3"/>
  <c r="T153" i="3"/>
  <c r="T154" i="3"/>
  <c r="V154" i="3" s="1"/>
  <c r="T155" i="3"/>
  <c r="V155" i="3" s="1"/>
  <c r="T156" i="3"/>
  <c r="T157" i="3"/>
  <c r="T158" i="3"/>
  <c r="T159" i="3"/>
  <c r="T160" i="3"/>
  <c r="T161" i="3"/>
  <c r="T162" i="3"/>
  <c r="T163" i="3"/>
  <c r="T164" i="3"/>
  <c r="T165" i="3"/>
  <c r="T166" i="3"/>
  <c r="V166" i="3" s="1"/>
  <c r="T167" i="3"/>
  <c r="V167" i="3" s="1"/>
  <c r="T168" i="3"/>
  <c r="T169" i="3"/>
  <c r="T170" i="3"/>
  <c r="T171" i="3"/>
  <c r="T172" i="3"/>
  <c r="T173" i="3"/>
  <c r="T174" i="3"/>
  <c r="V174" i="3" s="1"/>
  <c r="T175" i="3"/>
  <c r="T176" i="3"/>
  <c r="T177" i="3"/>
  <c r="T178" i="3"/>
  <c r="V178" i="3" s="1"/>
  <c r="T179" i="3"/>
  <c r="V179" i="3" s="1"/>
  <c r="T180" i="3"/>
  <c r="T181" i="3"/>
  <c r="T182" i="3"/>
  <c r="T183" i="3"/>
  <c r="T184" i="3"/>
  <c r="T185" i="3"/>
  <c r="T186" i="3"/>
  <c r="T187" i="3"/>
  <c r="T188" i="3"/>
  <c r="T189" i="3"/>
  <c r="T190" i="3"/>
  <c r="V190" i="3" s="1"/>
  <c r="T191" i="3"/>
  <c r="V191" i="3" s="1"/>
  <c r="T192" i="3"/>
  <c r="T193" i="3"/>
  <c r="T194" i="3"/>
  <c r="T195" i="3"/>
  <c r="T196" i="3"/>
  <c r="T197" i="3"/>
  <c r="V197" i="3" s="1"/>
  <c r="T198" i="3"/>
  <c r="T199" i="3"/>
  <c r="T200" i="3"/>
  <c r="T201" i="3"/>
  <c r="V201" i="3" s="1"/>
  <c r="T202" i="3"/>
  <c r="V202" i="3" s="1"/>
  <c r="T203" i="3"/>
  <c r="V203" i="3" s="1"/>
  <c r="T204" i="3"/>
  <c r="T205" i="3"/>
  <c r="T206" i="3"/>
  <c r="T207" i="3"/>
  <c r="T208" i="3"/>
  <c r="T209" i="3"/>
  <c r="T210" i="3"/>
  <c r="T211" i="3"/>
  <c r="T212" i="3"/>
  <c r="T213" i="3"/>
  <c r="V213" i="3" s="1"/>
  <c r="T214" i="3"/>
  <c r="V214" i="3" s="1"/>
  <c r="T215" i="3"/>
  <c r="V215" i="3" s="1"/>
  <c r="T216" i="3"/>
  <c r="T217" i="3"/>
  <c r="T218" i="3"/>
  <c r="T219" i="3"/>
  <c r="T220" i="3"/>
  <c r="T221" i="3"/>
  <c r="T222" i="3"/>
  <c r="T223" i="3"/>
  <c r="T224" i="3"/>
  <c r="T225" i="3"/>
  <c r="T226" i="3"/>
  <c r="V226" i="3" s="1"/>
  <c r="T227" i="3"/>
  <c r="V227" i="3" s="1"/>
  <c r="T228" i="3"/>
  <c r="T229" i="3"/>
  <c r="T230" i="3"/>
  <c r="T231" i="3"/>
  <c r="T232" i="3"/>
  <c r="T233" i="3"/>
  <c r="T234" i="3"/>
  <c r="T235" i="3"/>
  <c r="T236" i="3"/>
  <c r="T237" i="3"/>
  <c r="T238" i="3"/>
  <c r="V238" i="3" s="1"/>
  <c r="T239" i="3"/>
  <c r="V239" i="3" s="1"/>
  <c r="T240" i="3"/>
  <c r="T241" i="3"/>
  <c r="T242" i="3"/>
  <c r="T243" i="3"/>
  <c r="T244" i="3"/>
  <c r="T245" i="3"/>
  <c r="T246" i="3"/>
  <c r="T247" i="3"/>
  <c r="T248" i="3"/>
  <c r="T249" i="3"/>
  <c r="V249" i="3" s="1"/>
  <c r="T250" i="3"/>
  <c r="V250" i="3" s="1"/>
  <c r="T251" i="3"/>
  <c r="V251" i="3" s="1"/>
  <c r="T252" i="3"/>
  <c r="T253" i="3"/>
  <c r="T254" i="3"/>
  <c r="T255" i="3"/>
  <c r="T256" i="3"/>
  <c r="T257" i="3"/>
  <c r="T258" i="3"/>
  <c r="T259" i="3"/>
  <c r="T260" i="3"/>
  <c r="T261" i="3"/>
  <c r="T262" i="3"/>
  <c r="V262" i="3" s="1"/>
  <c r="T263" i="3"/>
  <c r="V263" i="3" s="1"/>
  <c r="T264" i="3"/>
  <c r="T265" i="3"/>
  <c r="T266" i="3"/>
  <c r="T267" i="3"/>
  <c r="T268" i="3"/>
  <c r="T269" i="3"/>
  <c r="T270" i="3"/>
  <c r="V270" i="3" s="1"/>
  <c r="T271" i="3"/>
  <c r="T272" i="3"/>
  <c r="T273" i="3"/>
  <c r="T274" i="3"/>
  <c r="V274" i="3" s="1"/>
  <c r="T275" i="3"/>
  <c r="V275" i="3" s="1"/>
  <c r="T276" i="3"/>
  <c r="T277" i="3"/>
  <c r="T278" i="3"/>
  <c r="T279" i="3"/>
  <c r="T280" i="3"/>
  <c r="T281" i="3"/>
  <c r="T282" i="3"/>
  <c r="T283" i="3"/>
  <c r="T284" i="3"/>
  <c r="T285" i="3"/>
  <c r="T286" i="3"/>
  <c r="V286" i="3" s="1"/>
  <c r="T287" i="3"/>
  <c r="V287" i="3" s="1"/>
  <c r="T288" i="3"/>
  <c r="T289" i="3"/>
  <c r="T290" i="3"/>
  <c r="T291" i="3"/>
  <c r="T292" i="3"/>
  <c r="T293" i="3"/>
  <c r="T294" i="3"/>
  <c r="T295" i="3"/>
  <c r="T296" i="3"/>
  <c r="T297" i="3"/>
  <c r="T298" i="3"/>
  <c r="V298" i="3" s="1"/>
  <c r="T299" i="3"/>
  <c r="V299" i="3" s="1"/>
  <c r="T300" i="3"/>
  <c r="T301" i="3"/>
  <c r="T302" i="3"/>
  <c r="T303" i="3"/>
  <c r="T304" i="3"/>
  <c r="T305" i="3"/>
  <c r="T306" i="3"/>
  <c r="T307" i="3"/>
  <c r="T308" i="3"/>
  <c r="T309" i="3"/>
  <c r="T310" i="3"/>
  <c r="V310" i="3" s="1"/>
  <c r="T311" i="3"/>
  <c r="V311" i="3" s="1"/>
  <c r="T312" i="3"/>
  <c r="T313" i="3"/>
  <c r="T314" i="3"/>
  <c r="T315" i="3"/>
  <c r="T316" i="3"/>
  <c r="T317" i="3"/>
  <c r="T318" i="3"/>
  <c r="T319" i="3"/>
  <c r="T320" i="3"/>
  <c r="T321" i="3"/>
  <c r="T322" i="3"/>
  <c r="V322" i="3" s="1"/>
  <c r="T323" i="3"/>
  <c r="V323" i="3" s="1"/>
  <c r="T324" i="3"/>
  <c r="T325" i="3"/>
  <c r="T326" i="3"/>
  <c r="T327" i="3"/>
  <c r="T328" i="3"/>
  <c r="T329" i="3"/>
  <c r="T330" i="3"/>
  <c r="T331" i="3"/>
  <c r="T332" i="3"/>
  <c r="T333" i="3"/>
  <c r="T334" i="3"/>
  <c r="V334" i="3" s="1"/>
  <c r="T335" i="3"/>
  <c r="V335" i="3" s="1"/>
  <c r="T336" i="3"/>
  <c r="T337" i="3"/>
  <c r="T338" i="3"/>
  <c r="T339" i="3"/>
  <c r="T340" i="3"/>
  <c r="T341" i="3"/>
  <c r="T342" i="3"/>
  <c r="T343" i="3"/>
  <c r="T344" i="3"/>
  <c r="T345" i="3"/>
  <c r="T346" i="3"/>
  <c r="V346" i="3" s="1"/>
  <c r="T347" i="3"/>
  <c r="V347" i="3" s="1"/>
  <c r="T348" i="3"/>
  <c r="T349" i="3"/>
  <c r="T350" i="3"/>
  <c r="T351" i="3"/>
  <c r="T352" i="3"/>
  <c r="T353" i="3"/>
  <c r="T354" i="3"/>
  <c r="T355" i="3"/>
  <c r="T356" i="3"/>
  <c r="T357" i="3"/>
  <c r="V357" i="3" s="1"/>
  <c r="T358" i="3"/>
  <c r="V358" i="3" s="1"/>
  <c r="T359" i="3"/>
  <c r="V359" i="3" s="1"/>
  <c r="T360" i="3"/>
  <c r="T361" i="3"/>
  <c r="T362" i="3"/>
  <c r="T363" i="3"/>
  <c r="T364" i="3"/>
  <c r="T365" i="3"/>
  <c r="T366" i="3"/>
  <c r="T367" i="3"/>
  <c r="T368" i="3"/>
  <c r="T369" i="3"/>
  <c r="T370" i="3"/>
  <c r="V370" i="3" s="1"/>
  <c r="T371" i="3"/>
  <c r="V371" i="3" s="1"/>
  <c r="T372" i="3"/>
  <c r="T373" i="3"/>
  <c r="T374" i="3"/>
  <c r="T375" i="3"/>
  <c r="T376" i="3"/>
  <c r="T377" i="3"/>
  <c r="T378" i="3"/>
  <c r="T379" i="3"/>
  <c r="T380" i="3"/>
  <c r="T381" i="3"/>
  <c r="T382" i="3"/>
  <c r="V382" i="3" s="1"/>
  <c r="T383" i="3"/>
  <c r="V383" i="3" s="1"/>
  <c r="T384" i="3"/>
  <c r="T385" i="3"/>
  <c r="T386" i="3"/>
  <c r="T387" i="3"/>
  <c r="T388" i="3"/>
  <c r="T389" i="3"/>
  <c r="T390" i="3"/>
  <c r="T391" i="3"/>
  <c r="T392" i="3"/>
  <c r="T393" i="3"/>
  <c r="V393" i="3" s="1"/>
  <c r="T394" i="3"/>
  <c r="V394" i="3" s="1"/>
  <c r="T395" i="3"/>
  <c r="V395" i="3" s="1"/>
  <c r="W395" i="3" s="1"/>
  <c r="T396" i="3"/>
  <c r="T397" i="3"/>
  <c r="T398" i="3"/>
  <c r="T399" i="3"/>
  <c r="T400" i="3"/>
  <c r="T401" i="3"/>
  <c r="T402" i="3"/>
  <c r="T403" i="3"/>
  <c r="T404" i="3"/>
  <c r="T405" i="3"/>
  <c r="T406" i="3"/>
  <c r="V406" i="3" s="1"/>
  <c r="T407" i="3"/>
  <c r="V407" i="3" s="1"/>
  <c r="T408" i="3"/>
  <c r="T409" i="3"/>
  <c r="T410" i="3"/>
  <c r="T411" i="3"/>
  <c r="T412" i="3"/>
  <c r="T413" i="3"/>
  <c r="T414" i="3"/>
  <c r="T415" i="3"/>
  <c r="T416" i="3"/>
  <c r="T417" i="3"/>
  <c r="T418" i="3"/>
  <c r="V418" i="3" s="1"/>
  <c r="T419" i="3"/>
  <c r="V419" i="3" s="1"/>
  <c r="T420" i="3"/>
  <c r="T421" i="3"/>
  <c r="T422" i="3"/>
  <c r="T423" i="3"/>
  <c r="T424" i="3"/>
  <c r="T425" i="3"/>
  <c r="T426" i="3"/>
  <c r="T427" i="3"/>
  <c r="T428" i="3"/>
  <c r="T429" i="3"/>
  <c r="T430" i="3"/>
  <c r="V430" i="3" s="1"/>
  <c r="T431" i="3"/>
  <c r="V431" i="3" s="1"/>
  <c r="T432" i="3"/>
  <c r="T433" i="3"/>
  <c r="T434" i="3"/>
  <c r="T435" i="3"/>
  <c r="T436" i="3"/>
  <c r="T437" i="3"/>
  <c r="T438" i="3"/>
  <c r="T439" i="3"/>
  <c r="T440" i="3"/>
  <c r="T441" i="3"/>
  <c r="T442" i="3"/>
  <c r="V442" i="3" s="1"/>
  <c r="T443" i="3"/>
  <c r="V443" i="3" s="1"/>
  <c r="T444" i="3"/>
  <c r="T445" i="3"/>
  <c r="T446" i="3"/>
  <c r="T447" i="3"/>
  <c r="T448" i="3"/>
  <c r="T449" i="3"/>
  <c r="T450" i="3"/>
  <c r="T451" i="3"/>
  <c r="T452" i="3"/>
  <c r="T453" i="3"/>
  <c r="T454" i="3"/>
  <c r="V454" i="3" s="1"/>
  <c r="T455" i="3"/>
  <c r="V455" i="3" s="1"/>
  <c r="T456" i="3"/>
  <c r="T457" i="3"/>
  <c r="T458" i="3"/>
  <c r="T459" i="3"/>
  <c r="T460" i="3"/>
  <c r="T461" i="3"/>
  <c r="T462" i="3"/>
  <c r="T463" i="3"/>
  <c r="T464" i="3"/>
  <c r="T465" i="3"/>
  <c r="V465" i="3" s="1"/>
  <c r="T466" i="3"/>
  <c r="V466" i="3" s="1"/>
  <c r="T467" i="3"/>
  <c r="V467" i="3" s="1"/>
  <c r="T468" i="3"/>
  <c r="T469" i="3"/>
  <c r="T470" i="3"/>
  <c r="T471" i="3"/>
  <c r="T472" i="3"/>
  <c r="T473" i="3"/>
  <c r="T474" i="3"/>
  <c r="T475" i="3"/>
  <c r="T476" i="3"/>
  <c r="T477" i="3"/>
  <c r="T478" i="3"/>
  <c r="V478" i="3" s="1"/>
  <c r="T479" i="3"/>
  <c r="V479" i="3" s="1"/>
  <c r="Y479" i="3" s="1"/>
  <c r="T480" i="3"/>
  <c r="T481" i="3"/>
  <c r="T482" i="3"/>
  <c r="T483" i="3"/>
  <c r="T484" i="3"/>
  <c r="T485" i="3"/>
  <c r="T486" i="3"/>
  <c r="T487" i="3"/>
  <c r="T488" i="3"/>
  <c r="T489" i="3"/>
  <c r="V489" i="3" s="1"/>
  <c r="T490" i="3"/>
  <c r="V490" i="3" s="1"/>
  <c r="T491" i="3"/>
  <c r="V491" i="3" s="1"/>
  <c r="T492" i="3"/>
  <c r="T493" i="3"/>
  <c r="T494" i="3"/>
  <c r="T495" i="3"/>
  <c r="T496" i="3"/>
  <c r="T497" i="3"/>
  <c r="T498" i="3"/>
  <c r="T499" i="3"/>
  <c r="T500" i="3"/>
  <c r="T501" i="3"/>
  <c r="T502" i="3"/>
  <c r="V502" i="3" s="1"/>
  <c r="T503" i="3"/>
  <c r="V503" i="3" s="1"/>
  <c r="T504" i="3"/>
  <c r="T505" i="3"/>
  <c r="T506" i="3"/>
  <c r="T507" i="3"/>
  <c r="T508" i="3"/>
  <c r="T509" i="3"/>
  <c r="T510" i="3"/>
  <c r="T511" i="3"/>
  <c r="T512" i="3"/>
  <c r="T513" i="3"/>
  <c r="T514" i="3"/>
  <c r="V514" i="3" s="1"/>
  <c r="T515" i="3"/>
  <c r="V515" i="3" s="1"/>
  <c r="T516" i="3"/>
  <c r="T517" i="3"/>
  <c r="T518" i="3"/>
  <c r="T519" i="3"/>
  <c r="T520" i="3"/>
  <c r="T521" i="3"/>
  <c r="T522" i="3"/>
  <c r="V522" i="3" s="1"/>
  <c r="Y522" i="3" s="1"/>
  <c r="T523" i="3"/>
  <c r="T524" i="3"/>
  <c r="T525" i="3"/>
  <c r="T526" i="3"/>
  <c r="V526" i="3" s="1"/>
  <c r="T527" i="3"/>
  <c r="V527" i="3" s="1"/>
  <c r="T528" i="3"/>
  <c r="T529" i="3"/>
  <c r="T530" i="3"/>
  <c r="T531" i="3"/>
  <c r="T532" i="3"/>
  <c r="T533" i="3"/>
  <c r="T534" i="3"/>
  <c r="T535" i="3"/>
  <c r="T536" i="3"/>
  <c r="T537" i="3"/>
  <c r="T538" i="3"/>
  <c r="V538" i="3" s="1"/>
  <c r="T539" i="3"/>
  <c r="V539" i="3" s="1"/>
  <c r="T540" i="3"/>
  <c r="T541" i="3"/>
  <c r="T542" i="3"/>
  <c r="T543" i="3"/>
  <c r="T544" i="3"/>
  <c r="T545" i="3"/>
  <c r="T546" i="3"/>
  <c r="T547" i="3"/>
  <c r="T548" i="3"/>
  <c r="T549" i="3"/>
  <c r="T550" i="3"/>
  <c r="V550" i="3" s="1"/>
  <c r="T551" i="3"/>
  <c r="V551" i="3" s="1"/>
  <c r="T552" i="3"/>
  <c r="T553" i="3"/>
  <c r="T554" i="3"/>
  <c r="T555" i="3"/>
  <c r="T556" i="3"/>
  <c r="T557" i="3"/>
  <c r="T558" i="3"/>
  <c r="T559" i="3"/>
  <c r="T560" i="3"/>
  <c r="T561" i="3"/>
  <c r="T562" i="3"/>
  <c r="V562" i="3" s="1"/>
  <c r="T563" i="3"/>
  <c r="V563" i="3" s="1"/>
  <c r="T564" i="3"/>
  <c r="T565" i="3"/>
  <c r="T566" i="3"/>
  <c r="T567" i="3"/>
  <c r="T568" i="3"/>
  <c r="T569" i="3"/>
  <c r="T570" i="3"/>
  <c r="T571" i="3"/>
  <c r="T572" i="3"/>
  <c r="T573" i="3"/>
  <c r="T574" i="3"/>
  <c r="V574" i="3" s="1"/>
  <c r="T575" i="3"/>
  <c r="V575" i="3" s="1"/>
  <c r="T576" i="3"/>
  <c r="T577" i="3"/>
  <c r="T578" i="3"/>
  <c r="T579" i="3"/>
  <c r="T580" i="3"/>
  <c r="T581" i="3"/>
  <c r="T582" i="3"/>
  <c r="T583" i="3"/>
  <c r="T584" i="3"/>
  <c r="T585" i="3"/>
  <c r="T586" i="3"/>
  <c r="V586" i="3" s="1"/>
  <c r="T587" i="3"/>
  <c r="V587" i="3" s="1"/>
  <c r="T588" i="3"/>
  <c r="T589" i="3"/>
  <c r="T590" i="3"/>
  <c r="T591" i="3"/>
  <c r="T592" i="3"/>
  <c r="T593" i="3"/>
  <c r="T594" i="3"/>
  <c r="T595" i="3"/>
  <c r="T596" i="3"/>
  <c r="T597" i="3"/>
  <c r="T598" i="3"/>
  <c r="V598" i="3" s="1"/>
  <c r="T599" i="3"/>
  <c r="V599" i="3" s="1"/>
  <c r="T600" i="3"/>
  <c r="T601" i="3"/>
  <c r="T602" i="3"/>
  <c r="T603" i="3"/>
  <c r="T604" i="3"/>
  <c r="T605" i="3"/>
  <c r="T606" i="3"/>
  <c r="T607" i="3"/>
  <c r="T608" i="3"/>
  <c r="T609" i="3"/>
  <c r="T610" i="3"/>
  <c r="V610" i="3" s="1"/>
  <c r="T611" i="3"/>
  <c r="V611" i="3" s="1"/>
  <c r="T612" i="3"/>
  <c r="T613" i="3"/>
  <c r="T614" i="3"/>
  <c r="T615" i="3"/>
  <c r="T616" i="3"/>
  <c r="T617" i="3"/>
  <c r="T618" i="3"/>
  <c r="T619" i="3"/>
  <c r="T620" i="3"/>
  <c r="T621" i="3"/>
  <c r="T622" i="3"/>
  <c r="V622" i="3" s="1"/>
  <c r="T623" i="3"/>
  <c r="V623" i="3" s="1"/>
  <c r="T624" i="3"/>
  <c r="T625" i="3"/>
  <c r="T626" i="3"/>
  <c r="T627" i="3"/>
  <c r="T628" i="3"/>
  <c r="T629" i="3"/>
  <c r="T630" i="3"/>
  <c r="T631" i="3"/>
  <c r="T632" i="3"/>
  <c r="T633" i="3"/>
  <c r="T634" i="3"/>
  <c r="V634" i="3" s="1"/>
  <c r="T635" i="3"/>
  <c r="V635" i="3" s="1"/>
  <c r="T636" i="3"/>
  <c r="T637" i="3"/>
  <c r="T638" i="3"/>
  <c r="T639" i="3"/>
  <c r="T640" i="3"/>
  <c r="T641" i="3"/>
  <c r="T642" i="3"/>
  <c r="T643" i="3"/>
  <c r="T644" i="3"/>
  <c r="T645" i="3"/>
  <c r="T646" i="3"/>
  <c r="V646" i="3" s="1"/>
  <c r="T647" i="3"/>
  <c r="V647" i="3" s="1"/>
  <c r="T648" i="3"/>
  <c r="T649" i="3"/>
  <c r="T650" i="3"/>
  <c r="T651" i="3"/>
  <c r="T652" i="3"/>
  <c r="T653" i="3"/>
  <c r="T654" i="3"/>
  <c r="T655" i="3"/>
  <c r="T656" i="3"/>
  <c r="T657" i="3"/>
  <c r="T658" i="3"/>
  <c r="V658" i="3" s="1"/>
  <c r="T659" i="3"/>
  <c r="V659" i="3" s="1"/>
  <c r="T660" i="3"/>
  <c r="T661" i="3"/>
  <c r="T662" i="3"/>
  <c r="T663" i="3"/>
  <c r="T664" i="3"/>
  <c r="T665" i="3"/>
  <c r="T666" i="3"/>
  <c r="V666" i="3" s="1"/>
  <c r="T667" i="3"/>
  <c r="T668" i="3"/>
  <c r="T669" i="3"/>
  <c r="V669" i="3" s="1"/>
  <c r="Y669" i="3" s="1"/>
  <c r="T670" i="3"/>
  <c r="V670" i="3" s="1"/>
  <c r="T671" i="3"/>
  <c r="V671" i="3" s="1"/>
  <c r="T672" i="3"/>
  <c r="T673" i="3"/>
  <c r="T674" i="3"/>
  <c r="T675" i="3"/>
  <c r="T676" i="3"/>
  <c r="T677" i="3"/>
  <c r="T678" i="3"/>
  <c r="T679" i="3"/>
  <c r="T680" i="3"/>
  <c r="T681" i="3"/>
  <c r="T682" i="3"/>
  <c r="V682" i="3" s="1"/>
  <c r="T683" i="3"/>
  <c r="V683" i="3" s="1"/>
  <c r="T684" i="3"/>
  <c r="T685" i="3"/>
  <c r="T686" i="3"/>
  <c r="T687" i="3"/>
  <c r="T688" i="3"/>
  <c r="T689" i="3"/>
  <c r="T690" i="3"/>
  <c r="T691" i="3"/>
  <c r="T692" i="3"/>
  <c r="T693" i="3"/>
  <c r="T694" i="3"/>
  <c r="V694" i="3" s="1"/>
  <c r="T695" i="3"/>
  <c r="V695" i="3" s="1"/>
  <c r="T696" i="3"/>
  <c r="T697" i="3"/>
  <c r="T698" i="3"/>
  <c r="T699" i="3"/>
  <c r="T700" i="3"/>
  <c r="T701" i="3"/>
  <c r="T702" i="3"/>
  <c r="T703" i="3"/>
  <c r="T704" i="3"/>
  <c r="T705" i="3"/>
  <c r="T706" i="3"/>
  <c r="V706" i="3" s="1"/>
  <c r="T707" i="3"/>
  <c r="V707" i="3" s="1"/>
  <c r="T708" i="3"/>
  <c r="T709" i="3"/>
  <c r="T710" i="3"/>
  <c r="T711" i="3"/>
  <c r="T712" i="3"/>
  <c r="T713" i="3"/>
  <c r="T714" i="3"/>
  <c r="V714" i="3" s="1"/>
  <c r="T715" i="3"/>
  <c r="T716" i="3"/>
  <c r="T717" i="3"/>
  <c r="T718" i="3"/>
  <c r="V718" i="3" s="1"/>
  <c r="T719" i="3"/>
  <c r="V719" i="3" s="1"/>
  <c r="T720" i="3"/>
  <c r="T721" i="3"/>
  <c r="T722" i="3"/>
  <c r="T723" i="3"/>
  <c r="T724" i="3"/>
  <c r="T725" i="3"/>
  <c r="T726" i="3"/>
  <c r="T727" i="3"/>
  <c r="T728" i="3"/>
  <c r="T729" i="3"/>
  <c r="T730" i="3"/>
  <c r="V730" i="3" s="1"/>
  <c r="T731" i="3"/>
  <c r="V731" i="3" s="1"/>
  <c r="T732" i="3"/>
  <c r="T733" i="3"/>
  <c r="T734" i="3"/>
  <c r="T735" i="3"/>
  <c r="T736" i="3"/>
  <c r="T737" i="3"/>
  <c r="T738" i="3"/>
  <c r="T739" i="3"/>
  <c r="T740" i="3"/>
  <c r="T741" i="3"/>
  <c r="T742" i="3"/>
  <c r="V742" i="3" s="1"/>
  <c r="T743" i="3"/>
  <c r="V743" i="3" s="1"/>
  <c r="T744" i="3"/>
  <c r="T745" i="3"/>
  <c r="T746" i="3"/>
  <c r="T747" i="3"/>
  <c r="T748" i="3"/>
  <c r="T749" i="3"/>
  <c r="T750" i="3"/>
  <c r="T751" i="3"/>
  <c r="T752" i="3"/>
  <c r="T753" i="3"/>
  <c r="T754" i="3"/>
  <c r="V754" i="3" s="1"/>
  <c r="T755" i="3"/>
  <c r="V755" i="3" s="1"/>
  <c r="T756" i="3"/>
  <c r="T757" i="3"/>
  <c r="T758" i="3"/>
  <c r="T759" i="3"/>
  <c r="T760" i="3"/>
  <c r="T761" i="3"/>
  <c r="T762" i="3"/>
  <c r="T763" i="3"/>
  <c r="T764" i="3"/>
  <c r="T765" i="3"/>
  <c r="T766" i="3"/>
  <c r="V766" i="3" s="1"/>
  <c r="T767" i="3"/>
  <c r="V767" i="3" s="1"/>
  <c r="T768" i="3"/>
  <c r="T769" i="3"/>
  <c r="T770" i="3"/>
  <c r="T771" i="3"/>
  <c r="T772" i="3"/>
  <c r="T773" i="3"/>
  <c r="T774" i="3"/>
  <c r="T775" i="3"/>
  <c r="T776" i="3"/>
  <c r="T777" i="3"/>
  <c r="T778" i="3"/>
  <c r="V778" i="3" s="1"/>
  <c r="T779" i="3"/>
  <c r="V779" i="3" s="1"/>
  <c r="Y779" i="3" s="1"/>
  <c r="T780" i="3"/>
  <c r="T781" i="3"/>
  <c r="T782" i="3"/>
  <c r="T783" i="3"/>
  <c r="T784" i="3"/>
  <c r="T785" i="3"/>
  <c r="T786" i="3"/>
  <c r="T787" i="3"/>
  <c r="T788" i="3"/>
  <c r="T789" i="3"/>
  <c r="T790" i="3"/>
  <c r="V790" i="3" s="1"/>
  <c r="T791" i="3"/>
  <c r="V791" i="3" s="1"/>
  <c r="T792" i="3"/>
  <c r="T793" i="3"/>
  <c r="T794" i="3"/>
  <c r="T795" i="3"/>
  <c r="T796" i="3"/>
  <c r="T797" i="3"/>
  <c r="T798" i="3"/>
  <c r="V798" i="3" s="1"/>
  <c r="T799" i="3"/>
  <c r="T800" i="3"/>
  <c r="T801" i="3"/>
  <c r="T802" i="3"/>
  <c r="V802" i="3" s="1"/>
  <c r="T803" i="3"/>
  <c r="V803" i="3" s="1"/>
  <c r="T804" i="3"/>
  <c r="T805" i="3"/>
  <c r="T806" i="3"/>
  <c r="T807" i="3"/>
  <c r="T808" i="3"/>
  <c r="T809" i="3"/>
  <c r="T810" i="3"/>
  <c r="T811" i="3"/>
  <c r="T812" i="3"/>
  <c r="V812" i="3" s="1"/>
  <c r="T813" i="3"/>
  <c r="V813" i="3" s="1"/>
  <c r="T814" i="3"/>
  <c r="V814" i="3" s="1"/>
  <c r="T815" i="3"/>
  <c r="V815" i="3" s="1"/>
  <c r="T816" i="3"/>
  <c r="T817" i="3"/>
  <c r="T818" i="3"/>
  <c r="T819" i="3"/>
  <c r="T820" i="3"/>
  <c r="T821" i="3"/>
  <c r="T822" i="3"/>
  <c r="T823" i="3"/>
  <c r="T824" i="3"/>
  <c r="T825" i="3"/>
  <c r="T826" i="3"/>
  <c r="V826" i="3" s="1"/>
  <c r="T827" i="3"/>
  <c r="V827" i="3" s="1"/>
  <c r="T828" i="3"/>
  <c r="T829" i="3"/>
  <c r="T830" i="3"/>
  <c r="T831" i="3"/>
  <c r="T832" i="3"/>
  <c r="T833" i="3"/>
  <c r="T834" i="3"/>
  <c r="T835" i="3"/>
  <c r="T836" i="3"/>
  <c r="T837" i="3"/>
  <c r="T838" i="3"/>
  <c r="V838" i="3" s="1"/>
  <c r="T839" i="3"/>
  <c r="V839" i="3" s="1"/>
  <c r="T840" i="3"/>
  <c r="T841" i="3"/>
  <c r="T842" i="3"/>
  <c r="T843" i="3"/>
  <c r="T844" i="3"/>
  <c r="T845" i="3"/>
  <c r="T846" i="3"/>
  <c r="T847" i="3"/>
  <c r="T848" i="3"/>
  <c r="T849" i="3"/>
  <c r="T850" i="3"/>
  <c r="V850" i="3" s="1"/>
  <c r="T851" i="3"/>
  <c r="V851" i="3" s="1"/>
  <c r="Y851" i="3" s="1"/>
  <c r="T852" i="3"/>
  <c r="T853" i="3"/>
  <c r="T854" i="3"/>
  <c r="T855" i="3"/>
  <c r="T856" i="3"/>
  <c r="T857" i="3"/>
  <c r="T858" i="3"/>
  <c r="T859" i="3"/>
  <c r="T860" i="3"/>
  <c r="T861" i="3"/>
  <c r="T862" i="3"/>
  <c r="V862" i="3" s="1"/>
  <c r="T863" i="3"/>
  <c r="V863" i="3" s="1"/>
  <c r="T864" i="3"/>
  <c r="T865" i="3"/>
  <c r="T866" i="3"/>
  <c r="T867" i="3"/>
  <c r="V867" i="3" s="1"/>
  <c r="T868" i="3"/>
  <c r="T869" i="3"/>
  <c r="T870" i="3"/>
  <c r="T871" i="3"/>
  <c r="T872" i="3"/>
  <c r="T873" i="3"/>
  <c r="T874" i="3"/>
  <c r="V874" i="3" s="1"/>
  <c r="T875" i="3"/>
  <c r="V875" i="3" s="1"/>
  <c r="T876" i="3"/>
  <c r="T877" i="3"/>
  <c r="T878" i="3"/>
  <c r="T879" i="3"/>
  <c r="T880" i="3"/>
  <c r="T881" i="3"/>
  <c r="T882" i="3"/>
  <c r="T883" i="3"/>
  <c r="T884" i="3"/>
  <c r="T885" i="3"/>
  <c r="V885" i="3" s="1"/>
  <c r="T886" i="3"/>
  <c r="V886" i="3" s="1"/>
  <c r="T887" i="3"/>
  <c r="V887" i="3" s="1"/>
  <c r="T888" i="3"/>
  <c r="T889" i="3"/>
  <c r="T890" i="3"/>
  <c r="T891" i="3"/>
  <c r="T892" i="3"/>
  <c r="T893" i="3"/>
  <c r="T894" i="3"/>
  <c r="T895" i="3"/>
  <c r="T896" i="3"/>
  <c r="T897" i="3"/>
  <c r="V897" i="3" s="1"/>
  <c r="T898" i="3"/>
  <c r="V898" i="3" s="1"/>
  <c r="T899" i="3"/>
  <c r="V899" i="3" s="1"/>
  <c r="T900" i="3"/>
  <c r="T901" i="3"/>
  <c r="T902" i="3"/>
  <c r="T903" i="3"/>
  <c r="T904" i="3"/>
  <c r="T905" i="3"/>
  <c r="T906" i="3"/>
  <c r="T907" i="3"/>
  <c r="T908" i="3"/>
  <c r="T909" i="3"/>
  <c r="T910" i="3"/>
  <c r="V910" i="3" s="1"/>
  <c r="T911" i="3"/>
  <c r="V911" i="3" s="1"/>
  <c r="T912" i="3"/>
  <c r="T913" i="3"/>
  <c r="T914" i="3"/>
  <c r="V914" i="3" s="1"/>
  <c r="T915" i="3"/>
  <c r="T916" i="3"/>
  <c r="T917" i="3"/>
  <c r="T918" i="3"/>
  <c r="T919" i="3"/>
  <c r="T920" i="3"/>
  <c r="T921" i="3"/>
  <c r="T922" i="3"/>
  <c r="V922" i="3" s="1"/>
  <c r="T923" i="3"/>
  <c r="V923" i="3" s="1"/>
  <c r="T924" i="3"/>
  <c r="T925" i="3"/>
  <c r="T926" i="3"/>
  <c r="T927" i="3"/>
  <c r="T928" i="3"/>
  <c r="T929" i="3"/>
  <c r="T930" i="3"/>
  <c r="T931" i="3"/>
  <c r="T932" i="3"/>
  <c r="T933" i="3"/>
  <c r="T934" i="3"/>
  <c r="V934" i="3" s="1"/>
  <c r="T935" i="3"/>
  <c r="V935" i="3" s="1"/>
  <c r="T936" i="3"/>
  <c r="T937" i="3"/>
  <c r="T938" i="3"/>
  <c r="V938" i="3" s="1"/>
  <c r="T939" i="3"/>
  <c r="T940" i="3"/>
  <c r="T941" i="3"/>
  <c r="T942" i="3"/>
  <c r="T943" i="3"/>
  <c r="T944" i="3"/>
  <c r="T945" i="3"/>
  <c r="T946" i="3"/>
  <c r="V946" i="3" s="1"/>
  <c r="T947" i="3"/>
  <c r="V947" i="3" s="1"/>
  <c r="T948" i="3"/>
  <c r="T949" i="3"/>
  <c r="T950" i="3"/>
  <c r="T951" i="3"/>
  <c r="T952" i="3"/>
  <c r="T953" i="3"/>
  <c r="T954" i="3"/>
  <c r="T955" i="3"/>
  <c r="T956" i="3"/>
  <c r="T957" i="3"/>
  <c r="T958" i="3"/>
  <c r="V958" i="3" s="1"/>
  <c r="T959" i="3"/>
  <c r="V959" i="3" s="1"/>
  <c r="T960" i="3"/>
  <c r="T961" i="3"/>
  <c r="T962" i="3"/>
  <c r="T963" i="3"/>
  <c r="T964" i="3"/>
  <c r="T965" i="3"/>
  <c r="T966" i="3"/>
  <c r="T967" i="3"/>
  <c r="T968" i="3"/>
  <c r="T969" i="3"/>
  <c r="T970" i="3"/>
  <c r="V970" i="3" s="1"/>
  <c r="T971" i="3"/>
  <c r="V971" i="3" s="1"/>
  <c r="T972" i="3"/>
  <c r="T973" i="3"/>
  <c r="T974" i="3"/>
  <c r="T975" i="3"/>
  <c r="T976" i="3"/>
  <c r="T977" i="3"/>
  <c r="T978" i="3"/>
  <c r="T979" i="3"/>
  <c r="T980" i="3"/>
  <c r="T981" i="3"/>
  <c r="T982" i="3"/>
  <c r="V982" i="3" s="1"/>
  <c r="T983" i="3"/>
  <c r="V983" i="3" s="1"/>
  <c r="T984" i="3"/>
  <c r="T985" i="3"/>
  <c r="T986" i="3"/>
  <c r="T987" i="3"/>
  <c r="T988" i="3"/>
  <c r="T989" i="3"/>
  <c r="T990" i="3"/>
  <c r="T991" i="3"/>
  <c r="T992" i="3"/>
  <c r="T993" i="3"/>
  <c r="T994" i="3"/>
  <c r="V994" i="3" s="1"/>
  <c r="T995" i="3"/>
  <c r="V995" i="3" s="1"/>
  <c r="T996" i="3"/>
  <c r="T997" i="3"/>
  <c r="T998" i="3"/>
  <c r="T999" i="3"/>
  <c r="T1000" i="3"/>
  <c r="T1001" i="3"/>
  <c r="T1002" i="3"/>
  <c r="T1003" i="3"/>
  <c r="T1004" i="3"/>
  <c r="T1005" i="3"/>
  <c r="T1006" i="3"/>
  <c r="V1006" i="3" s="1"/>
  <c r="T1007" i="3"/>
  <c r="V1007" i="3" s="1"/>
  <c r="T1008" i="3"/>
  <c r="T1009" i="3"/>
  <c r="T1010" i="3"/>
  <c r="T1011" i="3"/>
  <c r="T1012" i="3"/>
  <c r="T1013" i="3"/>
  <c r="T1014" i="3"/>
  <c r="T1015" i="3"/>
  <c r="V1015" i="3" s="1"/>
  <c r="T1016" i="3"/>
  <c r="T1017" i="3"/>
  <c r="V1017" i="3" s="1"/>
  <c r="T1018" i="3"/>
  <c r="V1018" i="3" s="1"/>
  <c r="T1019" i="3"/>
  <c r="V1019" i="3" s="1"/>
  <c r="T1020" i="3"/>
  <c r="T1021" i="3"/>
  <c r="T1022" i="3"/>
  <c r="T1023" i="3"/>
  <c r="T1024" i="3"/>
  <c r="T1025" i="3"/>
  <c r="T1026" i="3"/>
  <c r="T1027" i="3"/>
  <c r="T1028" i="3"/>
  <c r="T1029" i="3"/>
  <c r="T1030" i="3"/>
  <c r="V1030" i="3" s="1"/>
  <c r="T1031" i="3"/>
  <c r="V1031" i="3" s="1"/>
  <c r="T1032" i="3"/>
  <c r="T1033" i="3"/>
  <c r="T1034" i="3"/>
  <c r="T1035" i="3"/>
  <c r="T1036" i="3"/>
  <c r="T1037" i="3"/>
  <c r="T1038" i="3"/>
  <c r="T1039" i="3"/>
  <c r="T1040" i="3"/>
  <c r="T1041" i="3"/>
  <c r="V1041" i="3" s="1"/>
  <c r="T1042" i="3"/>
  <c r="V1042" i="3" s="1"/>
  <c r="T1043" i="3"/>
  <c r="V1043" i="3" s="1"/>
  <c r="T1044" i="3"/>
  <c r="T1045" i="3"/>
  <c r="T1046" i="3"/>
  <c r="T1047" i="3"/>
  <c r="T1048" i="3"/>
  <c r="T1049" i="3"/>
  <c r="T1050" i="3"/>
  <c r="T1051" i="3"/>
  <c r="T1052" i="3"/>
  <c r="T1053" i="3"/>
  <c r="T1054" i="3"/>
  <c r="V1054" i="3" s="1"/>
  <c r="T1055" i="3"/>
  <c r="V1055" i="3" s="1"/>
  <c r="T1056" i="3"/>
  <c r="T1057" i="3"/>
  <c r="T1058" i="3"/>
  <c r="T1059" i="3"/>
  <c r="T1060" i="3"/>
  <c r="T1061" i="3"/>
  <c r="T1062" i="3"/>
  <c r="T1063" i="3"/>
  <c r="T1064" i="3"/>
  <c r="T1065" i="3"/>
  <c r="T1066" i="3"/>
  <c r="V1066" i="3" s="1"/>
  <c r="T1067" i="3"/>
  <c r="V1067" i="3" s="1"/>
  <c r="Y1067" i="3" s="1"/>
  <c r="T1068" i="3"/>
  <c r="T1069" i="3"/>
  <c r="T1070" i="3"/>
  <c r="T1071" i="3"/>
  <c r="T1072" i="3"/>
  <c r="T1073" i="3"/>
  <c r="T1074" i="3"/>
  <c r="T1075" i="3"/>
  <c r="T1076" i="3"/>
  <c r="T1077" i="3"/>
  <c r="T1078" i="3"/>
  <c r="V1078" i="3" s="1"/>
  <c r="T1079" i="3"/>
  <c r="V1079" i="3" s="1"/>
  <c r="T1080" i="3"/>
  <c r="T1081" i="3"/>
  <c r="T1082" i="3"/>
  <c r="T1083" i="3"/>
  <c r="T1084" i="3"/>
  <c r="T1085" i="3"/>
  <c r="T1086" i="3"/>
  <c r="T1087" i="3"/>
  <c r="T1088" i="3"/>
  <c r="T1089" i="3"/>
  <c r="T1090" i="3"/>
  <c r="V1090" i="3" s="1"/>
  <c r="T1091" i="3"/>
  <c r="V1091" i="3" s="1"/>
  <c r="T1092" i="3"/>
  <c r="T1093" i="3"/>
  <c r="T1094" i="3"/>
  <c r="T1095" i="3"/>
  <c r="T1096" i="3"/>
  <c r="T1097" i="3"/>
  <c r="T1098" i="3"/>
  <c r="T1099" i="3"/>
  <c r="T1100" i="3"/>
  <c r="T1101" i="3"/>
  <c r="T1102" i="3"/>
  <c r="V1102" i="3" s="1"/>
  <c r="T1103" i="3"/>
  <c r="V1103" i="3" s="1"/>
  <c r="T1104" i="3"/>
  <c r="T1105" i="3"/>
  <c r="T1106" i="3"/>
  <c r="T1107" i="3"/>
  <c r="T1108" i="3"/>
  <c r="T1109" i="3"/>
  <c r="T1110" i="3"/>
  <c r="T1111" i="3"/>
  <c r="T1112" i="3"/>
  <c r="V1112" i="3" s="1"/>
  <c r="T1113" i="3"/>
  <c r="T1114" i="3"/>
  <c r="V1114" i="3" s="1"/>
  <c r="T1115" i="3"/>
  <c r="V1115" i="3" s="1"/>
  <c r="T1116" i="3"/>
  <c r="T1117" i="3"/>
  <c r="T1118" i="3"/>
  <c r="T1119" i="3"/>
  <c r="T1120" i="3"/>
  <c r="T1121" i="3"/>
  <c r="T1122" i="3"/>
  <c r="T1123" i="3"/>
  <c r="T1124" i="3"/>
  <c r="T1125" i="3"/>
  <c r="T1126" i="3"/>
  <c r="V1126" i="3" s="1"/>
  <c r="T1127" i="3"/>
  <c r="V1127" i="3" s="1"/>
  <c r="T1128" i="3"/>
  <c r="T1129" i="3"/>
  <c r="V1129" i="3" s="1"/>
  <c r="T1130" i="3"/>
  <c r="T1131" i="3"/>
  <c r="V1131" i="3" s="1"/>
  <c r="T1132" i="3"/>
  <c r="T1133" i="3"/>
  <c r="T1134" i="3"/>
  <c r="T1135" i="3"/>
  <c r="T1136" i="3"/>
  <c r="T1137" i="3"/>
  <c r="T1138" i="3"/>
  <c r="V1138" i="3" s="1"/>
  <c r="T1139" i="3"/>
  <c r="V1139" i="3" s="1"/>
  <c r="T1140" i="3"/>
  <c r="T1141" i="3"/>
  <c r="T1142" i="3"/>
  <c r="T1143" i="3"/>
  <c r="T1144" i="3"/>
  <c r="T1145" i="3"/>
  <c r="T1146" i="3"/>
  <c r="T1147" i="3"/>
  <c r="T1148" i="3"/>
  <c r="T1149" i="3"/>
  <c r="T1150" i="3"/>
  <c r="V1150" i="3" s="1"/>
  <c r="T1151" i="3"/>
  <c r="V1151" i="3" s="1"/>
  <c r="T1152" i="3"/>
  <c r="T1153" i="3"/>
  <c r="T1154" i="3"/>
  <c r="T1155" i="3"/>
  <c r="T1156" i="3"/>
  <c r="T1157" i="3"/>
  <c r="T1158" i="3"/>
  <c r="T1159" i="3"/>
  <c r="T1160" i="3"/>
  <c r="T1161" i="3"/>
  <c r="T1162" i="3"/>
  <c r="V1162" i="3" s="1"/>
  <c r="T1163" i="3"/>
  <c r="V1163" i="3" s="1"/>
  <c r="T1164" i="3"/>
  <c r="T1165" i="3"/>
  <c r="T1166" i="3"/>
  <c r="T1167" i="3"/>
  <c r="T1168" i="3"/>
  <c r="T1169" i="3"/>
  <c r="T1170" i="3"/>
  <c r="T1171" i="3"/>
  <c r="T1172" i="3"/>
  <c r="T1173" i="3"/>
  <c r="T1174" i="3"/>
  <c r="V1174" i="3" s="1"/>
  <c r="T1175" i="3"/>
  <c r="V1175" i="3" s="1"/>
  <c r="Y1175" i="3" s="1"/>
  <c r="T1176" i="3"/>
  <c r="T1177" i="3"/>
  <c r="T1178" i="3"/>
  <c r="T1179" i="3"/>
  <c r="T1180" i="3"/>
  <c r="T1181" i="3"/>
  <c r="T1182" i="3"/>
  <c r="T1183" i="3"/>
  <c r="T1184" i="3"/>
  <c r="T1185" i="3"/>
  <c r="T1186" i="3"/>
  <c r="V1186" i="3" s="1"/>
  <c r="T1187" i="3"/>
  <c r="V1187" i="3" s="1"/>
  <c r="T1188" i="3"/>
  <c r="T1189" i="3"/>
  <c r="T1190" i="3"/>
  <c r="T1191" i="3"/>
  <c r="T1192" i="3"/>
  <c r="T1193" i="3"/>
  <c r="T1194" i="3"/>
  <c r="T1195" i="3"/>
  <c r="T1196" i="3"/>
  <c r="T1197" i="3"/>
  <c r="V1197" i="3" s="1"/>
  <c r="T1198" i="3"/>
  <c r="V1198" i="3" s="1"/>
  <c r="T1199" i="3"/>
  <c r="V1199" i="3" s="1"/>
  <c r="T1200" i="3"/>
  <c r="T1201" i="3"/>
  <c r="T1202" i="3"/>
  <c r="T1203" i="3"/>
  <c r="T1204" i="3"/>
  <c r="T1205" i="3"/>
  <c r="T1206" i="3"/>
  <c r="T1207" i="3"/>
  <c r="T1208" i="3"/>
  <c r="T1209" i="3"/>
  <c r="T1210" i="3"/>
  <c r="V1210" i="3" s="1"/>
  <c r="T1211" i="3"/>
  <c r="V1211" i="3" s="1"/>
  <c r="T1212" i="3"/>
  <c r="T1213" i="3"/>
  <c r="T1214" i="3"/>
  <c r="T1215" i="3"/>
  <c r="T1216" i="3"/>
  <c r="T1217" i="3"/>
  <c r="T1218" i="3"/>
  <c r="T1219" i="3"/>
  <c r="T1220" i="3"/>
  <c r="T1221" i="3"/>
  <c r="V1221" i="3" s="1"/>
  <c r="T1222" i="3"/>
  <c r="V1222" i="3" s="1"/>
  <c r="T1223" i="3"/>
  <c r="V1223" i="3" s="1"/>
  <c r="T1224" i="3"/>
  <c r="T1225" i="3"/>
  <c r="T1226" i="3"/>
  <c r="T1227" i="3"/>
  <c r="T1228" i="3"/>
  <c r="T1229" i="3"/>
  <c r="T1230" i="3"/>
  <c r="T1231" i="3"/>
  <c r="T1232" i="3"/>
  <c r="T1233" i="3"/>
  <c r="V1233" i="3" s="1"/>
  <c r="T1234" i="3"/>
  <c r="V1234" i="3" s="1"/>
  <c r="T1235" i="3"/>
  <c r="V1235" i="3" s="1"/>
  <c r="T1236" i="3"/>
  <c r="T1237" i="3"/>
  <c r="T1238" i="3"/>
  <c r="T1239" i="3"/>
  <c r="T1240" i="3"/>
  <c r="T1241" i="3"/>
  <c r="T1242" i="3"/>
  <c r="T1243" i="3"/>
  <c r="T1244" i="3"/>
  <c r="T1245" i="3"/>
  <c r="V1245" i="3" s="1"/>
  <c r="T1246" i="3"/>
  <c r="V1246" i="3" s="1"/>
  <c r="T1247" i="3"/>
  <c r="V1247" i="3" s="1"/>
  <c r="T1248" i="3"/>
  <c r="T1249" i="3"/>
  <c r="T1250" i="3"/>
  <c r="T1251" i="3"/>
  <c r="T1252" i="3"/>
  <c r="T1253" i="3"/>
  <c r="T1254" i="3"/>
  <c r="T1255" i="3"/>
  <c r="T1256" i="3"/>
  <c r="T1257" i="3"/>
  <c r="V1257" i="3" s="1"/>
  <c r="T1258" i="3"/>
  <c r="V1258" i="3" s="1"/>
  <c r="T1259" i="3"/>
  <c r="V1259" i="3" s="1"/>
  <c r="T1260" i="3"/>
  <c r="T1261" i="3"/>
  <c r="T1262" i="3"/>
  <c r="T1263" i="3"/>
  <c r="T1264" i="3"/>
  <c r="T1265" i="3"/>
  <c r="T1266" i="3"/>
  <c r="T1267" i="3"/>
  <c r="T1268" i="3"/>
  <c r="T1269" i="3"/>
  <c r="V1269" i="3" s="1"/>
  <c r="T1270" i="3"/>
  <c r="V1270" i="3" s="1"/>
  <c r="T1271" i="3"/>
  <c r="V1271" i="3" s="1"/>
  <c r="T1272" i="3"/>
  <c r="T1273" i="3"/>
  <c r="T1274" i="3"/>
  <c r="T1275" i="3"/>
  <c r="T1276" i="3"/>
  <c r="T1277" i="3"/>
  <c r="T1278" i="3"/>
  <c r="V1278" i="3" s="1"/>
  <c r="T1279" i="3"/>
  <c r="T1280" i="3"/>
  <c r="T1281" i="3"/>
  <c r="V1281" i="3" s="1"/>
  <c r="Y1281" i="3" s="1"/>
  <c r="T1282" i="3"/>
  <c r="V1282" i="3" s="1"/>
  <c r="T1283" i="3"/>
  <c r="V1283" i="3" s="1"/>
  <c r="T1284" i="3"/>
  <c r="T1285" i="3"/>
  <c r="T1286" i="3"/>
  <c r="T1287" i="3"/>
  <c r="T1288" i="3"/>
  <c r="T1289" i="3"/>
  <c r="T1290" i="3"/>
  <c r="T1291" i="3"/>
  <c r="T1292" i="3"/>
  <c r="T1293" i="3"/>
  <c r="V1293" i="3" s="1"/>
  <c r="T1294" i="3"/>
  <c r="V1294" i="3" s="1"/>
  <c r="T1295" i="3"/>
  <c r="V1295" i="3" s="1"/>
  <c r="T1296" i="3"/>
  <c r="T1297" i="3"/>
  <c r="T1298" i="3"/>
  <c r="T1299" i="3"/>
  <c r="T1300" i="3"/>
  <c r="V1300" i="3" s="1"/>
  <c r="T1301" i="3"/>
  <c r="T1302" i="3"/>
  <c r="V1302" i="3" s="1"/>
  <c r="T1303" i="3"/>
  <c r="T1304" i="3"/>
  <c r="T1305" i="3"/>
  <c r="V1305" i="3" s="1"/>
  <c r="T1306" i="3"/>
  <c r="V1306" i="3" s="1"/>
  <c r="T1307" i="3"/>
  <c r="V1307" i="3" s="1"/>
  <c r="T1308" i="3"/>
  <c r="T1309" i="3"/>
  <c r="T1310" i="3"/>
  <c r="T1311" i="3"/>
  <c r="T1312" i="3"/>
  <c r="T1313" i="3"/>
  <c r="T1314" i="3"/>
  <c r="V1314" i="3" s="1"/>
  <c r="T1315" i="3"/>
  <c r="T1316" i="3"/>
  <c r="T1317" i="3"/>
  <c r="V1317" i="3" s="1"/>
  <c r="Y1317" i="3" s="1"/>
  <c r="T1318" i="3"/>
  <c r="V1318" i="3" s="1"/>
  <c r="T1319" i="3"/>
  <c r="V1319" i="3" s="1"/>
  <c r="T1320" i="3"/>
  <c r="T1321" i="3"/>
  <c r="T1322" i="3"/>
  <c r="T1323" i="3"/>
  <c r="T1324" i="3"/>
  <c r="T1325" i="3"/>
  <c r="T1326" i="3"/>
  <c r="T1327" i="3"/>
  <c r="T1328" i="3"/>
  <c r="T1329" i="3"/>
  <c r="V1329" i="3" s="1"/>
  <c r="T1330" i="3"/>
  <c r="V1330" i="3" s="1"/>
  <c r="T1331" i="3"/>
  <c r="V1331" i="3" s="1"/>
  <c r="T1332" i="3"/>
  <c r="T1333" i="3"/>
  <c r="T1334" i="3"/>
  <c r="T1335" i="3"/>
  <c r="T1336" i="3"/>
  <c r="T1337" i="3"/>
  <c r="T1338" i="3"/>
  <c r="T1339" i="3"/>
  <c r="T1340" i="3"/>
  <c r="T1341" i="3"/>
  <c r="V1341" i="3" s="1"/>
  <c r="Y1341" i="3" s="1"/>
  <c r="T1342" i="3"/>
  <c r="V1342" i="3" s="1"/>
  <c r="T1343" i="3"/>
  <c r="V1343" i="3" s="1"/>
  <c r="T1344" i="3"/>
  <c r="T1345" i="3"/>
  <c r="T1346" i="3"/>
  <c r="T1347" i="3"/>
  <c r="T1348" i="3"/>
  <c r="T1349" i="3"/>
  <c r="T1350" i="3"/>
  <c r="T1351" i="3"/>
  <c r="T1352" i="3"/>
  <c r="T1353" i="3"/>
  <c r="V1353" i="3" s="1"/>
  <c r="T1354" i="3"/>
  <c r="V1354" i="3" s="1"/>
  <c r="T1355" i="3"/>
  <c r="V1355" i="3" s="1"/>
  <c r="T1356" i="3"/>
  <c r="T1357" i="3"/>
  <c r="T1358" i="3"/>
  <c r="T1359" i="3"/>
  <c r="T1360" i="3"/>
  <c r="T1361" i="3"/>
  <c r="T1362" i="3"/>
  <c r="T1363" i="3"/>
  <c r="T1364" i="3"/>
  <c r="T1365" i="3"/>
  <c r="V1365" i="3" s="1"/>
  <c r="T1366" i="3"/>
  <c r="V1366" i="3" s="1"/>
  <c r="T1367" i="3"/>
  <c r="V1367" i="3" s="1"/>
  <c r="T1368" i="3"/>
  <c r="T1369" i="3"/>
  <c r="T1370" i="3"/>
  <c r="T1371" i="3"/>
  <c r="T1372" i="3"/>
  <c r="T1373" i="3"/>
  <c r="T1374" i="3"/>
  <c r="T1375" i="3"/>
  <c r="T1376" i="3"/>
  <c r="T1377" i="3"/>
  <c r="V1377" i="3" s="1"/>
  <c r="T1378" i="3"/>
  <c r="V1378" i="3" s="1"/>
  <c r="T1379" i="3"/>
  <c r="V1379" i="3" s="1"/>
  <c r="T1380" i="3"/>
  <c r="T1381" i="3"/>
  <c r="T1382" i="3"/>
  <c r="T1383" i="3"/>
  <c r="T1384" i="3"/>
  <c r="T1385" i="3"/>
  <c r="T1386" i="3"/>
  <c r="T1387" i="3"/>
  <c r="T1388" i="3"/>
  <c r="T1389" i="3"/>
  <c r="V1389" i="3" s="1"/>
  <c r="T1390" i="3"/>
  <c r="V1390" i="3" s="1"/>
  <c r="T1391" i="3"/>
  <c r="V1391" i="3" s="1"/>
  <c r="T1392" i="3"/>
  <c r="T1393" i="3"/>
  <c r="T1394" i="3"/>
  <c r="T1395" i="3"/>
  <c r="V1395" i="3" s="1"/>
  <c r="T1396" i="3"/>
  <c r="T1397" i="3"/>
  <c r="T1398" i="3"/>
  <c r="T1399" i="3"/>
  <c r="T1400" i="3"/>
  <c r="T1401" i="3"/>
  <c r="V1401" i="3" s="1"/>
  <c r="T1402" i="3"/>
  <c r="V1402" i="3" s="1"/>
  <c r="T1403" i="3"/>
  <c r="V1403" i="3" s="1"/>
  <c r="T1404" i="3"/>
  <c r="T1405" i="3"/>
  <c r="T1406" i="3"/>
  <c r="T1407" i="3"/>
  <c r="T1408" i="3"/>
  <c r="T1409" i="3"/>
  <c r="T1410" i="3"/>
  <c r="T1411" i="3"/>
  <c r="T1412" i="3"/>
  <c r="T1413" i="3"/>
  <c r="V1413" i="3" s="1"/>
  <c r="T1414" i="3"/>
  <c r="V1414" i="3" s="1"/>
  <c r="T1415" i="3"/>
  <c r="V1415" i="3" s="1"/>
  <c r="T1416" i="3"/>
  <c r="T1417" i="3"/>
  <c r="T1418" i="3"/>
  <c r="T1419" i="3"/>
  <c r="T1420" i="3"/>
  <c r="T1421" i="3"/>
  <c r="T1422" i="3"/>
  <c r="T1423" i="3"/>
  <c r="T1424" i="3"/>
  <c r="T1425" i="3"/>
  <c r="V1425" i="3" s="1"/>
  <c r="T1426" i="3"/>
  <c r="V1426" i="3" s="1"/>
  <c r="T1427" i="3"/>
  <c r="V1427" i="3" s="1"/>
  <c r="T1428" i="3"/>
  <c r="T1429" i="3"/>
  <c r="T1430" i="3"/>
  <c r="T1431" i="3"/>
  <c r="T1432" i="3"/>
  <c r="T1433" i="3"/>
  <c r="T1434" i="3"/>
  <c r="T1435" i="3"/>
  <c r="T1436" i="3"/>
  <c r="T1437" i="3"/>
  <c r="V1437" i="3" s="1"/>
  <c r="T1438" i="3"/>
  <c r="V1438" i="3" s="1"/>
  <c r="T1439" i="3"/>
  <c r="V1439" i="3" s="1"/>
  <c r="T1440" i="3"/>
  <c r="T1441" i="3"/>
  <c r="T1442" i="3"/>
  <c r="T1443" i="3"/>
  <c r="T1444" i="3"/>
  <c r="T1445" i="3"/>
  <c r="T1446" i="3"/>
  <c r="T1447" i="3"/>
  <c r="T1448" i="3"/>
  <c r="T1449" i="3"/>
  <c r="V1449" i="3" s="1"/>
  <c r="Y1449" i="3" s="1"/>
  <c r="T1450" i="3"/>
  <c r="V1450" i="3" s="1"/>
  <c r="T1451" i="3"/>
  <c r="V1451" i="3" s="1"/>
  <c r="T1452" i="3"/>
  <c r="T1453" i="3"/>
  <c r="T1454" i="3"/>
  <c r="T1455" i="3"/>
  <c r="T1456" i="3"/>
  <c r="T1457" i="3"/>
  <c r="T1458" i="3"/>
  <c r="T1459" i="3"/>
  <c r="T1460" i="3"/>
  <c r="T1461" i="3"/>
  <c r="V1461" i="3" s="1"/>
  <c r="T1462" i="3"/>
  <c r="V1462" i="3" s="1"/>
  <c r="T1463" i="3"/>
  <c r="V1463" i="3" s="1"/>
  <c r="T1464" i="3"/>
  <c r="T1465" i="3"/>
  <c r="T1466" i="3"/>
  <c r="T1467" i="3"/>
  <c r="T1468" i="3"/>
  <c r="T1469" i="3"/>
  <c r="T1470" i="3"/>
  <c r="T1471" i="3"/>
  <c r="V1471" i="3" s="1"/>
  <c r="T1472" i="3"/>
  <c r="V1472" i="3" s="1"/>
  <c r="T1473" i="3"/>
  <c r="V1473" i="3" s="1"/>
  <c r="T1474" i="3"/>
  <c r="V1474" i="3" s="1"/>
  <c r="T1475" i="3"/>
  <c r="V1475" i="3" s="1"/>
  <c r="T1476" i="3"/>
  <c r="T1477" i="3"/>
  <c r="T1478" i="3"/>
  <c r="T1479" i="3"/>
  <c r="T1480" i="3"/>
  <c r="T1481" i="3"/>
  <c r="T1482" i="3"/>
  <c r="T1483" i="3"/>
  <c r="T1484" i="3"/>
  <c r="T1485" i="3"/>
  <c r="V1485" i="3" s="1"/>
  <c r="T1486" i="3"/>
  <c r="V1486" i="3" s="1"/>
  <c r="T1487" i="3"/>
  <c r="V1487" i="3" s="1"/>
  <c r="T1488" i="3"/>
  <c r="T1489" i="3"/>
  <c r="T1490" i="3"/>
  <c r="T1491" i="3"/>
  <c r="T1492" i="3"/>
  <c r="T1493" i="3"/>
  <c r="T1494" i="3"/>
  <c r="T1495" i="3"/>
  <c r="T1496" i="3"/>
  <c r="T1497" i="3"/>
  <c r="V1497" i="3" s="1"/>
  <c r="T1498" i="3"/>
  <c r="V1498" i="3" s="1"/>
  <c r="T1499" i="3"/>
  <c r="V1499" i="3" s="1"/>
  <c r="T1500" i="3"/>
  <c r="T1501" i="3"/>
  <c r="T1502" i="3"/>
  <c r="T1503" i="3"/>
  <c r="T1504" i="3"/>
  <c r="T1505" i="3"/>
  <c r="T1506" i="3"/>
  <c r="T1507" i="3"/>
  <c r="T1508" i="3"/>
  <c r="T1509" i="3"/>
  <c r="V1509" i="3" s="1"/>
  <c r="T1510" i="3"/>
  <c r="V1510" i="3" s="1"/>
  <c r="T1511" i="3"/>
  <c r="V1511" i="3" s="1"/>
  <c r="T1512" i="3"/>
  <c r="T1513" i="3"/>
  <c r="T1514" i="3"/>
  <c r="T1515" i="3"/>
  <c r="T1516" i="3"/>
  <c r="T1517" i="3"/>
  <c r="T1518" i="3"/>
  <c r="T1519" i="3"/>
  <c r="T1520" i="3"/>
  <c r="T1521" i="3"/>
  <c r="V1521" i="3" s="1"/>
  <c r="T1522" i="3"/>
  <c r="V1522" i="3" s="1"/>
  <c r="T1523" i="3"/>
  <c r="V1523" i="3" s="1"/>
  <c r="T1524" i="3"/>
  <c r="T1525" i="3"/>
  <c r="T1526" i="3"/>
  <c r="T1527" i="3"/>
  <c r="T1528" i="3"/>
  <c r="T1529" i="3"/>
  <c r="T1530" i="3"/>
  <c r="T1531" i="3"/>
  <c r="T1532" i="3"/>
  <c r="T1533" i="3"/>
  <c r="V1533" i="3" s="1"/>
  <c r="T1534" i="3"/>
  <c r="V1534" i="3" s="1"/>
  <c r="T1535" i="3"/>
  <c r="V1535" i="3" s="1"/>
  <c r="T1536" i="3"/>
  <c r="T1537" i="3"/>
  <c r="T1538" i="3"/>
  <c r="T1539" i="3"/>
  <c r="T1540" i="3"/>
  <c r="T1541" i="3"/>
  <c r="T1542" i="3"/>
  <c r="T1543" i="3"/>
  <c r="T1544" i="3"/>
  <c r="T1545" i="3"/>
  <c r="V1545" i="3" s="1"/>
  <c r="T1546" i="3"/>
  <c r="V1546" i="3" s="1"/>
  <c r="T1547" i="3"/>
  <c r="V1547" i="3" s="1"/>
  <c r="T1548" i="3"/>
  <c r="T1549" i="3"/>
  <c r="T1550" i="3"/>
  <c r="T1551" i="3"/>
  <c r="T1552" i="3"/>
  <c r="T1553" i="3"/>
  <c r="T1554" i="3"/>
  <c r="T1555" i="3"/>
  <c r="T1556" i="3"/>
  <c r="T1557" i="3"/>
  <c r="V1557" i="3" s="1"/>
  <c r="T1558" i="3"/>
  <c r="V1558" i="3" s="1"/>
  <c r="T1559" i="3"/>
  <c r="V1559" i="3" s="1"/>
  <c r="T1560" i="3"/>
  <c r="T1561" i="3"/>
  <c r="T1562" i="3"/>
  <c r="T1563" i="3"/>
  <c r="T1564" i="3"/>
  <c r="T1565" i="3"/>
  <c r="T1566" i="3"/>
  <c r="T1567" i="3"/>
  <c r="T1568" i="3"/>
  <c r="T1569" i="3"/>
  <c r="V1569" i="3" s="1"/>
  <c r="T1570" i="3"/>
  <c r="V1570" i="3" s="1"/>
  <c r="T1571" i="3"/>
  <c r="V1571" i="3" s="1"/>
  <c r="T1572" i="3"/>
  <c r="T1573" i="3"/>
  <c r="T1574" i="3"/>
  <c r="T1575" i="3"/>
  <c r="V1575" i="3" s="1"/>
  <c r="T1576" i="3"/>
  <c r="T1577" i="3"/>
  <c r="T1578" i="3"/>
  <c r="T1579" i="3"/>
  <c r="T1580" i="3"/>
  <c r="T1581" i="3"/>
  <c r="V1581" i="3" s="1"/>
  <c r="T1582" i="3"/>
  <c r="V1582" i="3" s="1"/>
  <c r="T1583" i="3"/>
  <c r="V1583" i="3" s="1"/>
  <c r="T1584" i="3"/>
  <c r="T1585" i="3"/>
  <c r="T1586" i="3"/>
  <c r="T1587" i="3"/>
  <c r="T1588" i="3"/>
  <c r="V1588" i="3" s="1"/>
  <c r="Y1588" i="3" s="1"/>
  <c r="T1589" i="3"/>
  <c r="T1590" i="3"/>
  <c r="T1591" i="3"/>
  <c r="T1592" i="3"/>
  <c r="T1593" i="3"/>
  <c r="V1593" i="3" s="1"/>
  <c r="T1594" i="3"/>
  <c r="V1594" i="3" s="1"/>
  <c r="T1595" i="3"/>
  <c r="V1595" i="3" s="1"/>
  <c r="T1596" i="3"/>
  <c r="T1597" i="3"/>
  <c r="T1598" i="3"/>
  <c r="T1599" i="3"/>
  <c r="T1600" i="3"/>
  <c r="T1601" i="3"/>
  <c r="T1602" i="3"/>
  <c r="T1603" i="3"/>
  <c r="T1604" i="3"/>
  <c r="T1605" i="3"/>
  <c r="V1605" i="3" s="1"/>
  <c r="T1606" i="3"/>
  <c r="V1606" i="3" s="1"/>
  <c r="T1607" i="3"/>
  <c r="V1607" i="3" s="1"/>
  <c r="T1608" i="3"/>
  <c r="T1609" i="3"/>
  <c r="T1610" i="3"/>
  <c r="T1611" i="3"/>
  <c r="T1612" i="3"/>
  <c r="T1613" i="3"/>
  <c r="T1614" i="3"/>
  <c r="T1615" i="3"/>
  <c r="T1616" i="3"/>
  <c r="T1617" i="3"/>
  <c r="V1617" i="3" s="1"/>
  <c r="T1618" i="3"/>
  <c r="V1618" i="3" s="1"/>
  <c r="T1619" i="3"/>
  <c r="V1619" i="3" s="1"/>
  <c r="T1620" i="3"/>
  <c r="T1621" i="3"/>
  <c r="T1622" i="3"/>
  <c r="V1622" i="3" s="1"/>
  <c r="T1623" i="3"/>
  <c r="T1624" i="3"/>
  <c r="T1625" i="3"/>
  <c r="T1626" i="3"/>
  <c r="T1627" i="3"/>
  <c r="T1628" i="3"/>
  <c r="T1629" i="3"/>
  <c r="V1629" i="3" s="1"/>
  <c r="T1630" i="3"/>
  <c r="V1630" i="3" s="1"/>
  <c r="Y1630" i="3" s="1"/>
  <c r="T1631" i="3"/>
  <c r="V1631" i="3" s="1"/>
  <c r="T1632" i="3"/>
  <c r="T1633" i="3"/>
  <c r="T1634" i="3"/>
  <c r="V1634" i="3" s="1"/>
  <c r="T1635" i="3"/>
  <c r="T1636" i="3"/>
  <c r="T1637" i="3"/>
  <c r="T1638" i="3"/>
  <c r="T1639" i="3"/>
  <c r="T1640" i="3"/>
  <c r="T1641" i="3"/>
  <c r="V1641" i="3" s="1"/>
  <c r="T1642" i="3"/>
  <c r="V1642" i="3" s="1"/>
  <c r="T1643" i="3"/>
  <c r="V1643" i="3" s="1"/>
  <c r="T1644" i="3"/>
  <c r="T1645" i="3"/>
  <c r="T1646" i="3"/>
  <c r="V1646" i="3" s="1"/>
  <c r="T1647" i="3"/>
  <c r="T1648" i="3"/>
  <c r="T1649" i="3"/>
  <c r="T1650" i="3"/>
  <c r="T1651" i="3"/>
  <c r="T1652" i="3"/>
  <c r="T1653" i="3"/>
  <c r="V1653" i="3" s="1"/>
  <c r="T1654" i="3"/>
  <c r="V1654" i="3" s="1"/>
  <c r="T1655" i="3"/>
  <c r="V1655" i="3" s="1"/>
  <c r="T1656" i="3"/>
  <c r="T1657" i="3"/>
  <c r="T1658" i="3"/>
  <c r="V1658" i="3" s="1"/>
  <c r="W1658" i="3" s="1"/>
  <c r="T1659" i="3"/>
  <c r="T1660" i="3"/>
  <c r="T1661" i="3"/>
  <c r="T1662" i="3"/>
  <c r="T1663" i="3"/>
  <c r="T1664" i="3"/>
  <c r="T1665" i="3"/>
  <c r="V1665" i="3" s="1"/>
  <c r="T1666" i="3"/>
  <c r="V1666" i="3" s="1"/>
  <c r="T1667" i="3"/>
  <c r="V1667" i="3" s="1"/>
  <c r="T1668" i="3"/>
  <c r="T1669" i="3"/>
  <c r="T1670" i="3"/>
  <c r="V1670" i="3" s="1"/>
  <c r="T1671" i="3"/>
  <c r="T1672" i="3"/>
  <c r="T1673" i="3"/>
  <c r="T1674" i="3"/>
  <c r="T1675" i="3"/>
  <c r="T1676" i="3"/>
  <c r="T1677" i="3"/>
  <c r="V1677" i="3" s="1"/>
  <c r="T1678" i="3"/>
  <c r="V1678" i="3" s="1"/>
  <c r="T1679" i="3"/>
  <c r="V1679" i="3" s="1"/>
  <c r="T1680" i="3"/>
  <c r="T1681" i="3"/>
  <c r="T1682" i="3"/>
  <c r="V1682" i="3" s="1"/>
  <c r="Y1682" i="3" s="1"/>
  <c r="T1683" i="3"/>
  <c r="T1684" i="3"/>
  <c r="T1685" i="3"/>
  <c r="T1686" i="3"/>
  <c r="T1687" i="3"/>
  <c r="T1688" i="3"/>
  <c r="T1689" i="3"/>
  <c r="V1689" i="3" s="1"/>
  <c r="T1690" i="3"/>
  <c r="V1690" i="3" s="1"/>
  <c r="T1691" i="3"/>
  <c r="V1691" i="3" s="1"/>
  <c r="T1692" i="3"/>
  <c r="T1693" i="3"/>
  <c r="T1694" i="3"/>
  <c r="V1694" i="3" s="1"/>
  <c r="T1695" i="3"/>
  <c r="T1696" i="3"/>
  <c r="T1697" i="3"/>
  <c r="T1698" i="3"/>
  <c r="T1699" i="3"/>
  <c r="T1700" i="3"/>
  <c r="T1701" i="3"/>
  <c r="V1701" i="3" s="1"/>
  <c r="T1702" i="3"/>
  <c r="V1702" i="3" s="1"/>
  <c r="T1703" i="3"/>
  <c r="V1703" i="3" s="1"/>
  <c r="T1704" i="3"/>
  <c r="T1705" i="3"/>
  <c r="T1706" i="3"/>
  <c r="V1706" i="3" s="1"/>
  <c r="T1707" i="3"/>
  <c r="T1708" i="3"/>
  <c r="T1709" i="3"/>
  <c r="T1710" i="3"/>
  <c r="V1710" i="3" s="1"/>
  <c r="T1711" i="3"/>
  <c r="T1712" i="3"/>
  <c r="T1713" i="3"/>
  <c r="V1713" i="3" s="1"/>
  <c r="T1714" i="3"/>
  <c r="V1714" i="3" s="1"/>
  <c r="T1715" i="3"/>
  <c r="V1715" i="3" s="1"/>
  <c r="T1716" i="3"/>
  <c r="T1717" i="3"/>
  <c r="T1718" i="3"/>
  <c r="V1718" i="3" s="1"/>
  <c r="T1719" i="3"/>
  <c r="T1720" i="3"/>
  <c r="T1721" i="3"/>
  <c r="T1722" i="3"/>
  <c r="T1723" i="3"/>
  <c r="T1724" i="3"/>
  <c r="T1725" i="3"/>
  <c r="V1725" i="3" s="1"/>
  <c r="Y1725" i="3" s="1"/>
  <c r="T1726" i="3"/>
  <c r="V1726" i="3" s="1"/>
  <c r="T1727" i="3"/>
  <c r="V1727" i="3" s="1"/>
  <c r="T1728" i="3"/>
  <c r="T1729" i="3"/>
  <c r="T1730" i="3"/>
  <c r="V1730" i="3" s="1"/>
  <c r="T1731" i="3"/>
  <c r="T1732" i="3"/>
  <c r="V1732" i="3" s="1"/>
  <c r="W1732" i="3" s="1"/>
  <c r="T1733" i="3"/>
  <c r="T1734" i="3"/>
  <c r="V1734" i="3" s="1"/>
  <c r="T1735" i="3"/>
  <c r="T1736" i="3"/>
  <c r="T1737" i="3"/>
  <c r="V1737" i="3" s="1"/>
  <c r="T1738" i="3"/>
  <c r="V1738" i="3" s="1"/>
  <c r="T1739" i="3"/>
  <c r="V1739" i="3" s="1"/>
  <c r="T1740" i="3"/>
  <c r="T1741" i="3"/>
  <c r="T1742" i="3"/>
  <c r="V1742" i="3" s="1"/>
  <c r="T1743" i="3"/>
  <c r="T1744" i="3"/>
  <c r="T1745" i="3"/>
  <c r="T1746" i="3"/>
  <c r="V1746" i="3" s="1"/>
  <c r="T1747" i="3"/>
  <c r="T1748" i="3"/>
  <c r="T1749" i="3"/>
  <c r="V1749" i="3" s="1"/>
  <c r="T1750" i="3"/>
  <c r="V1750" i="3" s="1"/>
  <c r="T1751" i="3"/>
  <c r="V1751" i="3" s="1"/>
  <c r="Y1751" i="3" s="1"/>
  <c r="T1752" i="3"/>
  <c r="T1753" i="3"/>
  <c r="T1754" i="3"/>
  <c r="V1754" i="3" s="1"/>
  <c r="T1755" i="3"/>
  <c r="T1756" i="3"/>
  <c r="T1757" i="3"/>
  <c r="T1758" i="3"/>
  <c r="T1759" i="3"/>
  <c r="T1760" i="3"/>
  <c r="T1761" i="3"/>
  <c r="V1761" i="3" s="1"/>
  <c r="T1762" i="3"/>
  <c r="V1762" i="3" s="1"/>
  <c r="T1763" i="3"/>
  <c r="V1763" i="3" s="1"/>
  <c r="T1764" i="3"/>
  <c r="T1765" i="3"/>
  <c r="T1766" i="3"/>
  <c r="V1766" i="3" s="1"/>
  <c r="T1767" i="3"/>
  <c r="T1768" i="3"/>
  <c r="T1769" i="3"/>
  <c r="T1770" i="3"/>
  <c r="T1771" i="3"/>
  <c r="T1772" i="3"/>
  <c r="T1773" i="3"/>
  <c r="V1773" i="3" s="1"/>
  <c r="T1774" i="3"/>
  <c r="V1774" i="3" s="1"/>
  <c r="Y1774" i="3" s="1"/>
  <c r="T1775" i="3"/>
  <c r="V1775" i="3" s="1"/>
  <c r="Y1775" i="3" s="1"/>
  <c r="T1776" i="3"/>
  <c r="T1777" i="3"/>
  <c r="T1778" i="3"/>
  <c r="V1778" i="3" s="1"/>
  <c r="T1779" i="3"/>
  <c r="T1780" i="3"/>
  <c r="T1781" i="3"/>
  <c r="T1782" i="3"/>
  <c r="T1783" i="3"/>
  <c r="T1784" i="3"/>
  <c r="T1785" i="3"/>
  <c r="V1785" i="3" s="1"/>
  <c r="T1786" i="3"/>
  <c r="V1786" i="3" s="1"/>
  <c r="T1787" i="3"/>
  <c r="V1787" i="3" s="1"/>
  <c r="T1788" i="3"/>
  <c r="T1789" i="3"/>
  <c r="T1790" i="3"/>
  <c r="V1790" i="3" s="1"/>
  <c r="T1791" i="3"/>
  <c r="T1792" i="3"/>
  <c r="T1793" i="3"/>
  <c r="T1794" i="3"/>
  <c r="T1795" i="3"/>
  <c r="T1796" i="3"/>
  <c r="T1797" i="3"/>
  <c r="V1797" i="3" s="1"/>
  <c r="T1798" i="3"/>
  <c r="V1798" i="3" s="1"/>
  <c r="T1799" i="3"/>
  <c r="V1799" i="3" s="1"/>
  <c r="T1800" i="3"/>
  <c r="T1801" i="3"/>
  <c r="T1802" i="3"/>
  <c r="V1802" i="3" s="1"/>
  <c r="T1803" i="3"/>
  <c r="T1804" i="3"/>
  <c r="T1805" i="3"/>
  <c r="T1806" i="3"/>
  <c r="T1807" i="3"/>
  <c r="T1808" i="3"/>
  <c r="T1809" i="3"/>
  <c r="V1809" i="3" s="1"/>
  <c r="T1810" i="3"/>
  <c r="V1810" i="3" s="1"/>
  <c r="T1811" i="3"/>
  <c r="V1811" i="3" s="1"/>
  <c r="T1812" i="3"/>
  <c r="T1813" i="3"/>
  <c r="T1814" i="3"/>
  <c r="V1814" i="3" s="1"/>
  <c r="T1815" i="3"/>
  <c r="T1816" i="3"/>
  <c r="T1817" i="3"/>
  <c r="T1818" i="3"/>
  <c r="T1819" i="3"/>
  <c r="T1820" i="3"/>
  <c r="T1821" i="3"/>
  <c r="V1821" i="3" s="1"/>
  <c r="T1822" i="3"/>
  <c r="V1822" i="3" s="1"/>
  <c r="T1823" i="3"/>
  <c r="V1823" i="3" s="1"/>
  <c r="T1824" i="3"/>
  <c r="T1825" i="3"/>
  <c r="T1826" i="3"/>
  <c r="V1826" i="3" s="1"/>
  <c r="T1827" i="3"/>
  <c r="V1827" i="3" s="1"/>
  <c r="T1828" i="3"/>
  <c r="T1829" i="3"/>
  <c r="T1830" i="3"/>
  <c r="T1831" i="3"/>
  <c r="T1832" i="3"/>
  <c r="T1833" i="3"/>
  <c r="V1833" i="3" s="1"/>
  <c r="T1834" i="3"/>
  <c r="V1834" i="3" s="1"/>
  <c r="T1835" i="3"/>
  <c r="V1835" i="3" s="1"/>
  <c r="T1836" i="3"/>
  <c r="T1837" i="3"/>
  <c r="T1838" i="3"/>
  <c r="V1838" i="3" s="1"/>
  <c r="T1839" i="3"/>
  <c r="T1840" i="3"/>
  <c r="T1841" i="3"/>
  <c r="T1842" i="3"/>
  <c r="T1843" i="3"/>
  <c r="T1844" i="3"/>
  <c r="T1845" i="3"/>
  <c r="V1845" i="3" s="1"/>
  <c r="T1846" i="3"/>
  <c r="V1846" i="3" s="1"/>
  <c r="T1847" i="3"/>
  <c r="V1847" i="3" s="1"/>
  <c r="T1848" i="3"/>
  <c r="T1849" i="3"/>
  <c r="T1850" i="3"/>
  <c r="V1850" i="3" s="1"/>
  <c r="T1851" i="3"/>
  <c r="V1851" i="3" s="1"/>
  <c r="T1852" i="3"/>
  <c r="T1853" i="3"/>
  <c r="T1854" i="3"/>
  <c r="T1855" i="3"/>
  <c r="T1856" i="3"/>
  <c r="T1857" i="3"/>
  <c r="V1857" i="3" s="1"/>
  <c r="T1858" i="3"/>
  <c r="V1858" i="3" s="1"/>
  <c r="Y1858" i="3" s="1"/>
  <c r="T1859" i="3"/>
  <c r="V1859" i="3" s="1"/>
  <c r="T1860" i="3"/>
  <c r="T1861" i="3"/>
  <c r="T1862" i="3"/>
  <c r="V1862" i="3" s="1"/>
  <c r="T1863" i="3"/>
  <c r="T1864" i="3"/>
  <c r="V1864" i="3" s="1"/>
  <c r="T1865" i="3"/>
  <c r="T1866" i="3"/>
  <c r="T1867" i="3"/>
  <c r="T1868" i="3"/>
  <c r="T1869" i="3"/>
  <c r="V1869" i="3" s="1"/>
  <c r="T1870" i="3"/>
  <c r="V1870" i="3" s="1"/>
  <c r="T1871" i="3"/>
  <c r="V1871" i="3" s="1"/>
  <c r="T1872" i="3"/>
  <c r="T1873" i="3"/>
  <c r="T1874" i="3"/>
  <c r="V1874" i="3" s="1"/>
  <c r="T1875" i="3"/>
  <c r="T1876" i="3"/>
  <c r="T1877" i="3"/>
  <c r="T1878" i="3"/>
  <c r="T1879" i="3"/>
  <c r="T1880" i="3"/>
  <c r="T1881" i="3"/>
  <c r="V1881" i="3" s="1"/>
  <c r="T1882" i="3"/>
  <c r="V1882" i="3" s="1"/>
  <c r="T1883" i="3"/>
  <c r="V1883" i="3" s="1"/>
  <c r="T1884" i="3"/>
  <c r="T1885" i="3"/>
  <c r="T1886" i="3"/>
  <c r="V1886" i="3" s="1"/>
  <c r="T1887" i="3"/>
  <c r="T1888" i="3"/>
  <c r="T1889" i="3"/>
  <c r="T1890" i="3"/>
  <c r="T1891" i="3"/>
  <c r="T1892" i="3"/>
  <c r="T1893" i="3"/>
  <c r="V1893" i="3" s="1"/>
  <c r="T1894" i="3"/>
  <c r="V1894" i="3" s="1"/>
  <c r="T1895" i="3"/>
  <c r="V1895" i="3" s="1"/>
  <c r="T1896" i="3"/>
  <c r="T1897" i="3"/>
  <c r="T1898" i="3"/>
  <c r="V1898" i="3" s="1"/>
  <c r="Y1898" i="3" s="1"/>
  <c r="T1899" i="3"/>
  <c r="T1900" i="3"/>
  <c r="T1901" i="3"/>
  <c r="T1902" i="3"/>
  <c r="T1903" i="3"/>
  <c r="T1904" i="3"/>
  <c r="T1905" i="3"/>
  <c r="V1905" i="3" s="1"/>
  <c r="T1906" i="3"/>
  <c r="V1906" i="3" s="1"/>
  <c r="T1907" i="3"/>
  <c r="V1907" i="3" s="1"/>
  <c r="T1908" i="3"/>
  <c r="T1909" i="3"/>
  <c r="T1910" i="3"/>
  <c r="V1910" i="3" s="1"/>
  <c r="T1911" i="3"/>
  <c r="T1912" i="3"/>
  <c r="T1913" i="3"/>
  <c r="T1914" i="3"/>
  <c r="T1915" i="3"/>
  <c r="T1916" i="3"/>
  <c r="T1917" i="3"/>
  <c r="V1917" i="3" s="1"/>
  <c r="T1918" i="3"/>
  <c r="V1918" i="3" s="1"/>
  <c r="T1919" i="3"/>
  <c r="V1919" i="3" s="1"/>
  <c r="T1920" i="3"/>
  <c r="T1921" i="3"/>
  <c r="T1922" i="3"/>
  <c r="V1922" i="3" s="1"/>
  <c r="T1923" i="3"/>
  <c r="T1924" i="3"/>
  <c r="T1925" i="3"/>
  <c r="T1926" i="3"/>
  <c r="T1927" i="3"/>
  <c r="T1928" i="3"/>
  <c r="T1929" i="3"/>
  <c r="V1929" i="3" s="1"/>
  <c r="T1930" i="3"/>
  <c r="V1930" i="3" s="1"/>
  <c r="T1931" i="3"/>
  <c r="V1931" i="3" s="1"/>
  <c r="T1932" i="3"/>
  <c r="T1933" i="3"/>
  <c r="T1934" i="3"/>
  <c r="V1934" i="3" s="1"/>
  <c r="T1935" i="3"/>
  <c r="T1936" i="3"/>
  <c r="T1937" i="3"/>
  <c r="T1938" i="3"/>
  <c r="T1939" i="3"/>
  <c r="T1940" i="3"/>
  <c r="T1941" i="3"/>
  <c r="V1941" i="3" s="1"/>
  <c r="T1942" i="3"/>
  <c r="V1942" i="3" s="1"/>
  <c r="T1943" i="3"/>
  <c r="V1943" i="3" s="1"/>
  <c r="T1944" i="3"/>
  <c r="T1945" i="3"/>
  <c r="T1946" i="3"/>
  <c r="V1946" i="3" s="1"/>
  <c r="T1947" i="3"/>
  <c r="T1948" i="3"/>
  <c r="T1949" i="3"/>
  <c r="T1950" i="3"/>
  <c r="T1951" i="3"/>
  <c r="T1952" i="3"/>
  <c r="T1953" i="3"/>
  <c r="V1953" i="3" s="1"/>
  <c r="T1954" i="3"/>
  <c r="V1954" i="3" s="1"/>
  <c r="T1955" i="3"/>
  <c r="V1955" i="3" s="1"/>
  <c r="T1956" i="3"/>
  <c r="T1957" i="3"/>
  <c r="T1958" i="3"/>
  <c r="V1958" i="3" s="1"/>
  <c r="T1959" i="3"/>
  <c r="T1960" i="3"/>
  <c r="T1961" i="3"/>
  <c r="T1962" i="3"/>
  <c r="T1963" i="3"/>
  <c r="T1964" i="3"/>
  <c r="T1965" i="3"/>
  <c r="V1965" i="3" s="1"/>
  <c r="T1966" i="3"/>
  <c r="V1966" i="3" s="1"/>
  <c r="T1967" i="3"/>
  <c r="V1967" i="3" s="1"/>
  <c r="T1968" i="3"/>
  <c r="T1969" i="3"/>
  <c r="T1970" i="3"/>
  <c r="V1970" i="3" s="1"/>
  <c r="T1971" i="3"/>
  <c r="T1972" i="3"/>
  <c r="T1973" i="3"/>
  <c r="T1974" i="3"/>
  <c r="T1975" i="3"/>
  <c r="T1976" i="3"/>
  <c r="T1977" i="3"/>
  <c r="V1977" i="3" s="1"/>
  <c r="T1978" i="3"/>
  <c r="V1978" i="3" s="1"/>
  <c r="T1979" i="3"/>
  <c r="V1979" i="3" s="1"/>
  <c r="T1980" i="3"/>
  <c r="T1981" i="3"/>
  <c r="T1982" i="3"/>
  <c r="V1982" i="3" s="1"/>
  <c r="T1983" i="3"/>
  <c r="T1984" i="3"/>
  <c r="T1985" i="3"/>
  <c r="T1986" i="3"/>
  <c r="T1987" i="3"/>
  <c r="T1988" i="3"/>
  <c r="T1989" i="3"/>
  <c r="V1989" i="3" s="1"/>
  <c r="T1990" i="3"/>
  <c r="V1990" i="3" s="1"/>
  <c r="T1991" i="3"/>
  <c r="V1991" i="3" s="1"/>
  <c r="T1992" i="3"/>
  <c r="T1993" i="3"/>
  <c r="T1994" i="3"/>
  <c r="V1994" i="3" s="1"/>
  <c r="T1995" i="3"/>
  <c r="T1996" i="3"/>
  <c r="T1997" i="3"/>
  <c r="T1998" i="3"/>
  <c r="V1998" i="3" s="1"/>
  <c r="T1999" i="3"/>
  <c r="T2000" i="3"/>
  <c r="T2001" i="3"/>
  <c r="V2001" i="3" s="1"/>
  <c r="W2001" i="3" s="1"/>
  <c r="T2" i="3"/>
  <c r="V2" i="3" s="1"/>
  <c r="D21" i="18" l="1"/>
  <c r="V1872" i="3"/>
  <c r="V1993" i="3"/>
  <c r="Y1993" i="3" s="1"/>
  <c r="V1957" i="3"/>
  <c r="V1921" i="3"/>
  <c r="V1885" i="3"/>
  <c r="V1849" i="3"/>
  <c r="Y1849" i="3" s="1"/>
  <c r="V1813" i="3"/>
  <c r="Y1813" i="3" s="1"/>
  <c r="V1765" i="3"/>
  <c r="V1729" i="3"/>
  <c r="V1705" i="3"/>
  <c r="Y1705" i="3" s="1"/>
  <c r="V1693" i="3"/>
  <c r="Y1693" i="3" s="1"/>
  <c r="V1657" i="3"/>
  <c r="W1657" i="3" s="1"/>
  <c r="V1621" i="3"/>
  <c r="V1585" i="3"/>
  <c r="V1549" i="3"/>
  <c r="V1513" i="3"/>
  <c r="V1477" i="3"/>
  <c r="V1453" i="3"/>
  <c r="V1429" i="3"/>
  <c r="V1393" i="3"/>
  <c r="V1357" i="3"/>
  <c r="Y1357" i="3" s="1"/>
  <c r="V1321" i="3"/>
  <c r="W1321" i="3" s="1"/>
  <c r="V1285" i="3"/>
  <c r="Y1285" i="3" s="1"/>
  <c r="V1249" i="3"/>
  <c r="Y1249" i="3" s="1"/>
  <c r="V1213" i="3"/>
  <c r="V1177" i="3"/>
  <c r="V1141" i="3"/>
  <c r="V1093" i="3"/>
  <c r="V1057" i="3"/>
  <c r="V1021" i="3"/>
  <c r="Y1021" i="3" s="1"/>
  <c r="V985" i="3"/>
  <c r="V949" i="3"/>
  <c r="Y949" i="3" s="1"/>
  <c r="V925" i="3"/>
  <c r="V1980" i="3"/>
  <c r="W1980" i="3" s="1"/>
  <c r="V1944" i="3"/>
  <c r="Y1944" i="3" s="1"/>
  <c r="V1908" i="3"/>
  <c r="Y1908" i="3" s="1"/>
  <c r="V1860" i="3"/>
  <c r="V1824" i="3"/>
  <c r="Y1824" i="3" s="1"/>
  <c r="W1966" i="3"/>
  <c r="Y1966" i="3"/>
  <c r="V1981" i="3"/>
  <c r="V1945" i="3"/>
  <c r="Y1945" i="3" s="1"/>
  <c r="V1909" i="3"/>
  <c r="W1909" i="3" s="1"/>
  <c r="V1873" i="3"/>
  <c r="Y1873" i="3" s="1"/>
  <c r="V1837" i="3"/>
  <c r="V1801" i="3"/>
  <c r="V1777" i="3"/>
  <c r="V1741" i="3"/>
  <c r="Y1741" i="3" s="1"/>
  <c r="V1717" i="3"/>
  <c r="V1669" i="3"/>
  <c r="V1633" i="3"/>
  <c r="V1597" i="3"/>
  <c r="V1561" i="3"/>
  <c r="V1525" i="3"/>
  <c r="Y1525" i="3" s="1"/>
  <c r="V1501" i="3"/>
  <c r="V1465" i="3"/>
  <c r="V1417" i="3"/>
  <c r="V1381" i="3"/>
  <c r="Y1381" i="3" s="1"/>
  <c r="V1345" i="3"/>
  <c r="Y1345" i="3" s="1"/>
  <c r="V1309" i="3"/>
  <c r="V1273" i="3"/>
  <c r="V1237" i="3"/>
  <c r="V1201" i="3"/>
  <c r="V1165" i="3"/>
  <c r="V1117" i="3"/>
  <c r="V1081" i="3"/>
  <c r="V1033" i="3"/>
  <c r="Y1033" i="3" s="1"/>
  <c r="V997" i="3"/>
  <c r="V961" i="3"/>
  <c r="Y961" i="3" s="1"/>
  <c r="V913" i="3"/>
  <c r="Y913" i="3" s="1"/>
  <c r="V1992" i="3"/>
  <c r="V1956" i="3"/>
  <c r="V1920" i="3"/>
  <c r="V1884" i="3"/>
  <c r="V1836" i="3"/>
  <c r="V1800" i="3"/>
  <c r="V1969" i="3"/>
  <c r="V1933" i="3"/>
  <c r="V1897" i="3"/>
  <c r="Y1897" i="3" s="1"/>
  <c r="V1861" i="3"/>
  <c r="Y1861" i="3" s="1"/>
  <c r="V1825" i="3"/>
  <c r="V1789" i="3"/>
  <c r="Y1789" i="3" s="1"/>
  <c r="V1753" i="3"/>
  <c r="V1681" i="3"/>
  <c r="V1645" i="3"/>
  <c r="V1609" i="3"/>
  <c r="V1573" i="3"/>
  <c r="V1537" i="3"/>
  <c r="V1489" i="3"/>
  <c r="V1441" i="3"/>
  <c r="V1405" i="3"/>
  <c r="V1369" i="3"/>
  <c r="V1333" i="3"/>
  <c r="V1297" i="3"/>
  <c r="Y1297" i="3" s="1"/>
  <c r="V1261" i="3"/>
  <c r="Y1261" i="3" s="1"/>
  <c r="V1225" i="3"/>
  <c r="V1189" i="3"/>
  <c r="V1153" i="3"/>
  <c r="V1105" i="3"/>
  <c r="Y1105" i="3" s="1"/>
  <c r="V1069" i="3"/>
  <c r="V1045" i="3"/>
  <c r="V1009" i="3"/>
  <c r="Y1009" i="3" s="1"/>
  <c r="V973" i="3"/>
  <c r="Y973" i="3" s="1"/>
  <c r="V937" i="3"/>
  <c r="Y937" i="3" s="1"/>
  <c r="V1968" i="3"/>
  <c r="V1932" i="3"/>
  <c r="Y1932" i="3" s="1"/>
  <c r="V1896" i="3"/>
  <c r="W1896" i="3" s="1"/>
  <c r="V1848" i="3"/>
  <c r="W1848" i="3" s="1"/>
  <c r="V1812" i="3"/>
  <c r="V1788" i="3"/>
  <c r="V1776" i="3"/>
  <c r="V1764" i="3"/>
  <c r="V1752" i="3"/>
  <c r="V1740" i="3"/>
  <c r="Y1740" i="3" s="1"/>
  <c r="V1728" i="3"/>
  <c r="Y1728" i="3" s="1"/>
  <c r="V1716" i="3"/>
  <c r="Y1716" i="3" s="1"/>
  <c r="V1704" i="3"/>
  <c r="V1692" i="3"/>
  <c r="V1680" i="3"/>
  <c r="V1668" i="3"/>
  <c r="V1656" i="3"/>
  <c r="V1644" i="3"/>
  <c r="V1632" i="3"/>
  <c r="V1620" i="3"/>
  <c r="V1608" i="3"/>
  <c r="V1596" i="3"/>
  <c r="V1584" i="3"/>
  <c r="V1572" i="3"/>
  <c r="W1572" i="3" s="1"/>
  <c r="V1560" i="3"/>
  <c r="Y1560" i="3" s="1"/>
  <c r="V1548" i="3"/>
  <c r="V1536" i="3"/>
  <c r="V1524" i="3"/>
  <c r="Y1524" i="3" s="1"/>
  <c r="V1512" i="3"/>
  <c r="V1500" i="3"/>
  <c r="Y1500" i="3" s="1"/>
  <c r="V1488" i="3"/>
  <c r="V1476" i="3"/>
  <c r="V1464" i="3"/>
  <c r="V1452" i="3"/>
  <c r="V1440" i="3"/>
  <c r="Y1440" i="3" s="1"/>
  <c r="V1428" i="3"/>
  <c r="V1416" i="3"/>
  <c r="V1404" i="3"/>
  <c r="V1392" i="3"/>
  <c r="V1380" i="3"/>
  <c r="Y1380" i="3" s="1"/>
  <c r="V1368" i="3"/>
  <c r="V1356" i="3"/>
  <c r="V1344" i="3"/>
  <c r="V1332" i="3"/>
  <c r="V1320" i="3"/>
  <c r="V1308" i="3"/>
  <c r="Y1308" i="3" s="1"/>
  <c r="V1296" i="3"/>
  <c r="Y1296" i="3" s="1"/>
  <c r="V1284" i="3"/>
  <c r="V1272" i="3"/>
  <c r="V1260" i="3"/>
  <c r="Y1260" i="3" s="1"/>
  <c r="V1248" i="3"/>
  <c r="Y1248" i="3" s="1"/>
  <c r="V1236" i="3"/>
  <c r="V1224" i="3"/>
  <c r="V1212" i="3"/>
  <c r="V1200" i="3"/>
  <c r="V1188" i="3"/>
  <c r="V1176" i="3"/>
  <c r="V1164" i="3"/>
  <c r="V1152" i="3"/>
  <c r="V1140" i="3"/>
  <c r="W1140" i="3" s="1"/>
  <c r="V1128" i="3"/>
  <c r="Y1128" i="3" s="1"/>
  <c r="V1116" i="3"/>
  <c r="V1104" i="3"/>
  <c r="V1092" i="3"/>
  <c r="Y1092" i="3" s="1"/>
  <c r="V1080" i="3"/>
  <c r="V1068" i="3"/>
  <c r="V1056" i="3"/>
  <c r="V1044" i="3"/>
  <c r="V1032" i="3"/>
  <c r="V1020" i="3"/>
  <c r="Y1020" i="3" s="1"/>
  <c r="V1008" i="3"/>
  <c r="Y1008" i="3" s="1"/>
  <c r="V996" i="3"/>
  <c r="V984" i="3"/>
  <c r="W984" i="3" s="1"/>
  <c r="V972" i="3"/>
  <c r="V960" i="3"/>
  <c r="V948" i="3"/>
  <c r="V936" i="3"/>
  <c r="V924" i="3"/>
  <c r="V912" i="3"/>
  <c r="V900" i="3"/>
  <c r="V888" i="3"/>
  <c r="V876" i="3"/>
  <c r="V864" i="3"/>
  <c r="V852" i="3"/>
  <c r="V840" i="3"/>
  <c r="Y840" i="3" s="1"/>
  <c r="V828" i="3"/>
  <c r="Y828" i="3" s="1"/>
  <c r="V816" i="3"/>
  <c r="V804" i="3"/>
  <c r="V1891" i="3"/>
  <c r="V1771" i="3"/>
  <c r="V1747" i="3"/>
  <c r="V1651" i="3"/>
  <c r="V1615" i="3"/>
  <c r="V1459" i="3"/>
  <c r="V1339" i="3"/>
  <c r="V1219" i="3"/>
  <c r="W1219" i="3" s="1"/>
  <c r="V1183" i="3"/>
  <c r="V943" i="3"/>
  <c r="V787" i="3"/>
  <c r="V667" i="3"/>
  <c r="W667" i="3" s="1"/>
  <c r="V643" i="3"/>
  <c r="V367" i="3"/>
  <c r="V331" i="3"/>
  <c r="Y331" i="3" s="1"/>
  <c r="V307" i="3"/>
  <c r="V295" i="3"/>
  <c r="V199" i="3"/>
  <c r="Y199" i="3" s="1"/>
  <c r="V1650" i="3"/>
  <c r="W1650" i="3" s="1"/>
  <c r="V1614" i="3"/>
  <c r="V1494" i="3"/>
  <c r="Y1494" i="3" s="1"/>
  <c r="V1218" i="3"/>
  <c r="Y1218" i="3" s="1"/>
  <c r="V1182" i="3"/>
  <c r="V1086" i="3"/>
  <c r="Y1086" i="3" s="1"/>
  <c r="V1062" i="3"/>
  <c r="V990" i="3"/>
  <c r="V942" i="3"/>
  <c r="V786" i="3"/>
  <c r="V594" i="3"/>
  <c r="V570" i="3"/>
  <c r="Y570" i="3" s="1"/>
  <c r="V486" i="3"/>
  <c r="Y486" i="3" s="1"/>
  <c r="V366" i="3"/>
  <c r="V306" i="3"/>
  <c r="V294" i="3"/>
  <c r="V162" i="3"/>
  <c r="V53" i="3"/>
  <c r="W53" i="3" s="1"/>
  <c r="V1926" i="3"/>
  <c r="V1890" i="3"/>
  <c r="V1458" i="3"/>
  <c r="V1996" i="3"/>
  <c r="V1924" i="3"/>
  <c r="V1912" i="3"/>
  <c r="V1900" i="3"/>
  <c r="Y1900" i="3" s="1"/>
  <c r="V1852" i="3"/>
  <c r="W1852" i="3" s="1"/>
  <c r="V1840" i="3"/>
  <c r="Y1840" i="3" s="1"/>
  <c r="V1768" i="3"/>
  <c r="V1756" i="3"/>
  <c r="V1744" i="3"/>
  <c r="V1696" i="3"/>
  <c r="V1636" i="3"/>
  <c r="V1600" i="3"/>
  <c r="V1576" i="3"/>
  <c r="V1564" i="3"/>
  <c r="V1552" i="3"/>
  <c r="Y1552" i="3" s="1"/>
  <c r="V1492" i="3"/>
  <c r="Y1492" i="3" s="1"/>
  <c r="V1480" i="3"/>
  <c r="V1468" i="3"/>
  <c r="V1420" i="3"/>
  <c r="V1408" i="3"/>
  <c r="W1408" i="3" s="1"/>
  <c r="V1336" i="3"/>
  <c r="Y1336" i="3" s="1"/>
  <c r="V1324" i="3"/>
  <c r="V1312" i="3"/>
  <c r="V1264" i="3"/>
  <c r="V1204" i="3"/>
  <c r="V1168" i="3"/>
  <c r="V1144" i="3"/>
  <c r="Y1144" i="3" s="1"/>
  <c r="V196" i="3"/>
  <c r="V184" i="3"/>
  <c r="Y184" i="3" s="1"/>
  <c r="V172" i="3"/>
  <c r="W172" i="3" s="1"/>
  <c r="V160" i="3"/>
  <c r="V136" i="3"/>
  <c r="Y136" i="3" s="1"/>
  <c r="V112" i="3"/>
  <c r="W112" i="3" s="1"/>
  <c r="V40" i="3"/>
  <c r="V28" i="3"/>
  <c r="V16" i="3"/>
  <c r="V4" i="3"/>
  <c r="V1995" i="3"/>
  <c r="V1983" i="3"/>
  <c r="W1983" i="3" s="1"/>
  <c r="V1899" i="3"/>
  <c r="W1899" i="3" s="1"/>
  <c r="V1887" i="3"/>
  <c r="W1887" i="3" s="1"/>
  <c r="V1731" i="3"/>
  <c r="W1731" i="3" s="1"/>
  <c r="V1719" i="3"/>
  <c r="V1707" i="3"/>
  <c r="W1707" i="3" s="1"/>
  <c r="V1623" i="3"/>
  <c r="V1611" i="3"/>
  <c r="V1563" i="3"/>
  <c r="V1551" i="3"/>
  <c r="V1467" i="3"/>
  <c r="V1455" i="3"/>
  <c r="V1287" i="3"/>
  <c r="V1275" i="3"/>
  <c r="V1191" i="3"/>
  <c r="V1179" i="3"/>
  <c r="W1179" i="3" s="1"/>
  <c r="V1059" i="3"/>
  <c r="V999" i="3"/>
  <c r="V939" i="3"/>
  <c r="V927" i="3"/>
  <c r="V843" i="3"/>
  <c r="V639" i="3"/>
  <c r="V627" i="3"/>
  <c r="Y627" i="3" s="1"/>
  <c r="V567" i="3"/>
  <c r="V555" i="3"/>
  <c r="Y555" i="3" s="1"/>
  <c r="V183" i="3"/>
  <c r="Y183" i="3" s="1"/>
  <c r="V1610" i="3"/>
  <c r="V1598" i="3"/>
  <c r="V1586" i="3"/>
  <c r="V1574" i="3"/>
  <c r="W1574" i="3" s="1"/>
  <c r="V1562" i="3"/>
  <c r="W1562" i="3" s="1"/>
  <c r="V1550" i="3"/>
  <c r="V1538" i="3"/>
  <c r="V1526" i="3"/>
  <c r="V1514" i="3"/>
  <c r="V1502" i="3"/>
  <c r="V1490" i="3"/>
  <c r="Y1490" i="3" s="1"/>
  <c r="V1478" i="3"/>
  <c r="Y1478" i="3" s="1"/>
  <c r="V1466" i="3"/>
  <c r="V1454" i="3"/>
  <c r="V1442" i="3"/>
  <c r="V1430" i="3"/>
  <c r="Y1430" i="3" s="1"/>
  <c r="V1418" i="3"/>
  <c r="W1418" i="3" s="1"/>
  <c r="V1406" i="3"/>
  <c r="V1394" i="3"/>
  <c r="V1382" i="3"/>
  <c r="V1370" i="3"/>
  <c r="V1358" i="3"/>
  <c r="V1346" i="3"/>
  <c r="Y1346" i="3" s="1"/>
  <c r="V1334" i="3"/>
  <c r="Y1334" i="3" s="1"/>
  <c r="V1322" i="3"/>
  <c r="V1310" i="3"/>
  <c r="V1298" i="3"/>
  <c r="V1286" i="3"/>
  <c r="V1274" i="3"/>
  <c r="Y1274" i="3" s="1"/>
  <c r="V1262" i="3"/>
  <c r="V1250" i="3"/>
  <c r="V1226" i="3"/>
  <c r="V1214" i="3"/>
  <c r="V1202" i="3"/>
  <c r="Y1202" i="3" s="1"/>
  <c r="V1190" i="3"/>
  <c r="V1178" i="3"/>
  <c r="W1178" i="3" s="1"/>
  <c r="V1166" i="3"/>
  <c r="V1154" i="3"/>
  <c r="V1142" i="3"/>
  <c r="Y1142" i="3" s="1"/>
  <c r="V1130" i="3"/>
  <c r="V1118" i="3"/>
  <c r="V1094" i="3"/>
  <c r="V1070" i="3"/>
  <c r="V1058" i="3"/>
  <c r="V1046" i="3"/>
  <c r="V1010" i="3"/>
  <c r="V998" i="3"/>
  <c r="Y998" i="3" s="1"/>
  <c r="V986" i="3"/>
  <c r="Y986" i="3" s="1"/>
  <c r="V974" i="3"/>
  <c r="V926" i="3"/>
  <c r="W926" i="3" s="1"/>
  <c r="V902" i="3"/>
  <c r="V866" i="3"/>
  <c r="Y866" i="3" s="1"/>
  <c r="V854" i="3"/>
  <c r="V842" i="3"/>
  <c r="V782" i="3"/>
  <c r="V758" i="3"/>
  <c r="V698" i="3"/>
  <c r="Y698" i="3" s="1"/>
  <c r="V650" i="3"/>
  <c r="V638" i="3"/>
  <c r="V626" i="3"/>
  <c r="Y626" i="3" s="1"/>
  <c r="V614" i="3"/>
  <c r="Y614" i="3" s="1"/>
  <c r="V578" i="3"/>
  <c r="V566" i="3"/>
  <c r="Y566" i="3" s="1"/>
  <c r="V554" i="3"/>
  <c r="V542" i="3"/>
  <c r="V194" i="3"/>
  <c r="V182" i="3"/>
  <c r="V170" i="3"/>
  <c r="V158" i="3"/>
  <c r="V146" i="3"/>
  <c r="V134" i="3"/>
  <c r="V122" i="3"/>
  <c r="V110" i="3"/>
  <c r="Y110" i="3" s="1"/>
  <c r="V98" i="3"/>
  <c r="V86" i="3"/>
  <c r="W86" i="3" s="1"/>
  <c r="V74" i="3"/>
  <c r="V62" i="3"/>
  <c r="V50" i="3"/>
  <c r="V38" i="3"/>
  <c r="V26" i="3"/>
  <c r="Y26" i="3" s="1"/>
  <c r="V14" i="3"/>
  <c r="V901" i="3"/>
  <c r="V889" i="3"/>
  <c r="V877" i="3"/>
  <c r="W877" i="3" s="1"/>
  <c r="V865" i="3"/>
  <c r="V853" i="3"/>
  <c r="Y853" i="3" s="1"/>
  <c r="V841" i="3"/>
  <c r="V829" i="3"/>
  <c r="V817" i="3"/>
  <c r="V805" i="3"/>
  <c r="V793" i="3"/>
  <c r="V781" i="3"/>
  <c r="Y781" i="3" s="1"/>
  <c r="V757" i="3"/>
  <c r="V745" i="3"/>
  <c r="V733" i="3"/>
  <c r="Y733" i="3" s="1"/>
  <c r="V721" i="3"/>
  <c r="Y721" i="3" s="1"/>
  <c r="V709" i="3"/>
  <c r="V697" i="3"/>
  <c r="Y697" i="3" s="1"/>
  <c r="V685" i="3"/>
  <c r="W685" i="3" s="1"/>
  <c r="V673" i="3"/>
  <c r="V661" i="3"/>
  <c r="V649" i="3"/>
  <c r="V637" i="3"/>
  <c r="V625" i="3"/>
  <c r="V613" i="3"/>
  <c r="V601" i="3"/>
  <c r="V589" i="3"/>
  <c r="V577" i="3"/>
  <c r="Y577" i="3" s="1"/>
  <c r="V565" i="3"/>
  <c r="Y565" i="3" s="1"/>
  <c r="V553" i="3"/>
  <c r="Y553" i="3" s="1"/>
  <c r="V541" i="3"/>
  <c r="Y541" i="3" s="1"/>
  <c r="V529" i="3"/>
  <c r="V517" i="3"/>
  <c r="W517" i="3" s="1"/>
  <c r="V505" i="3"/>
  <c r="V493" i="3"/>
  <c r="V481" i="3"/>
  <c r="V469" i="3"/>
  <c r="V457" i="3"/>
  <c r="V445" i="3"/>
  <c r="Y445" i="3" s="1"/>
  <c r="V433" i="3"/>
  <c r="V421" i="3"/>
  <c r="V409" i="3"/>
  <c r="V397" i="3"/>
  <c r="V385" i="3"/>
  <c r="Y385" i="3" s="1"/>
  <c r="V373" i="3"/>
  <c r="V361" i="3"/>
  <c r="V349" i="3"/>
  <c r="Y349" i="3" s="1"/>
  <c r="V337" i="3"/>
  <c r="V325" i="3"/>
  <c r="V313" i="3"/>
  <c r="V301" i="3"/>
  <c r="Y301" i="3" s="1"/>
  <c r="V289" i="3"/>
  <c r="Y289" i="3" s="1"/>
  <c r="V277" i="3"/>
  <c r="Y277" i="3" s="1"/>
  <c r="V265" i="3"/>
  <c r="V253" i="3"/>
  <c r="V241" i="3"/>
  <c r="W241" i="3" s="1"/>
  <c r="V229" i="3"/>
  <c r="Y229" i="3" s="1"/>
  <c r="V217" i="3"/>
  <c r="V205" i="3"/>
  <c r="V193" i="3"/>
  <c r="V181" i="3"/>
  <c r="Y181" i="3" s="1"/>
  <c r="V169" i="3"/>
  <c r="V157" i="3"/>
  <c r="Y157" i="3" s="1"/>
  <c r="V145" i="3"/>
  <c r="V133" i="3"/>
  <c r="V109" i="3"/>
  <c r="W109" i="3" s="1"/>
  <c r="V97" i="3"/>
  <c r="Y97" i="3" s="1"/>
  <c r="V85" i="3"/>
  <c r="Y85" i="3" s="1"/>
  <c r="V73" i="3"/>
  <c r="Y73" i="3" s="1"/>
  <c r="V61" i="3"/>
  <c r="V49" i="3"/>
  <c r="V37" i="3"/>
  <c r="V25" i="3"/>
  <c r="V13" i="3"/>
  <c r="V597" i="3"/>
  <c r="V585" i="3"/>
  <c r="V792" i="3"/>
  <c r="V780" i="3"/>
  <c r="V768" i="3"/>
  <c r="V756" i="3"/>
  <c r="Y756" i="3" s="1"/>
  <c r="V744" i="3"/>
  <c r="V732" i="3"/>
  <c r="V720" i="3"/>
  <c r="V708" i="3"/>
  <c r="V696" i="3"/>
  <c r="V684" i="3"/>
  <c r="V672" i="3"/>
  <c r="Y672" i="3" s="1"/>
  <c r="V660" i="3"/>
  <c r="V648" i="3"/>
  <c r="Y648" i="3" s="1"/>
  <c r="V636" i="3"/>
  <c r="V624" i="3"/>
  <c r="W624" i="3" s="1"/>
  <c r="V612" i="3"/>
  <c r="V600" i="3"/>
  <c r="W600" i="3" s="1"/>
  <c r="V588" i="3"/>
  <c r="V576" i="3"/>
  <c r="V564" i="3"/>
  <c r="V552" i="3"/>
  <c r="V540" i="3"/>
  <c r="V528" i="3"/>
  <c r="Y528" i="3" s="1"/>
  <c r="V516" i="3"/>
  <c r="V504" i="3"/>
  <c r="V492" i="3"/>
  <c r="V480" i="3"/>
  <c r="Y480" i="3" s="1"/>
  <c r="V468" i="3"/>
  <c r="V456" i="3"/>
  <c r="V444" i="3"/>
  <c r="V432" i="3"/>
  <c r="V420" i="3"/>
  <c r="V408" i="3"/>
  <c r="V396" i="3"/>
  <c r="V384" i="3"/>
  <c r="V372" i="3"/>
  <c r="V360" i="3"/>
  <c r="W360" i="3" s="1"/>
  <c r="V348" i="3"/>
  <c r="V336" i="3"/>
  <c r="Y336" i="3" s="1"/>
  <c r="V324" i="3"/>
  <c r="V312" i="3"/>
  <c r="V300" i="3"/>
  <c r="V288" i="3"/>
  <c r="V276" i="3"/>
  <c r="V264" i="3"/>
  <c r="V252" i="3"/>
  <c r="V240" i="3"/>
  <c r="Y240" i="3" s="1"/>
  <c r="V228" i="3"/>
  <c r="V216" i="3"/>
  <c r="V204" i="3"/>
  <c r="Y204" i="3" s="1"/>
  <c r="V192" i="3"/>
  <c r="W192" i="3" s="1"/>
  <c r="V180" i="3"/>
  <c r="Y180" i="3" s="1"/>
  <c r="V168" i="3"/>
  <c r="V156" i="3"/>
  <c r="V144" i="3"/>
  <c r="V132" i="3"/>
  <c r="V120" i="3"/>
  <c r="V108" i="3"/>
  <c r="V96" i="3"/>
  <c r="V84" i="3"/>
  <c r="V72" i="3"/>
  <c r="Y72" i="3" s="1"/>
  <c r="V60" i="3"/>
  <c r="V48" i="3"/>
  <c r="V36" i="3"/>
  <c r="W36" i="3" s="1"/>
  <c r="V24" i="3"/>
  <c r="V12" i="3"/>
  <c r="V1928" i="3"/>
  <c r="V1772" i="3"/>
  <c r="V1616" i="3"/>
  <c r="V1496" i="3"/>
  <c r="V1340" i="3"/>
  <c r="V1184" i="3"/>
  <c r="V1088" i="3"/>
  <c r="W1088" i="3" s="1"/>
  <c r="V944" i="3"/>
  <c r="V896" i="3"/>
  <c r="V644" i="3"/>
  <c r="V596" i="3"/>
  <c r="Y596" i="3" s="1"/>
  <c r="V488" i="3"/>
  <c r="V308" i="3"/>
  <c r="Y1989" i="3"/>
  <c r="W1989" i="3"/>
  <c r="W1953" i="3"/>
  <c r="Y1953" i="3"/>
  <c r="Y1941" i="3"/>
  <c r="W1941" i="3"/>
  <c r="Y1689" i="3"/>
  <c r="W1689" i="3"/>
  <c r="Y1593" i="3"/>
  <c r="W1593" i="3"/>
  <c r="Y1437" i="3"/>
  <c r="W1437" i="3"/>
  <c r="Y1401" i="3"/>
  <c r="W1401" i="3"/>
  <c r="Y1377" i="3"/>
  <c r="W1377" i="3"/>
  <c r="V1315" i="3"/>
  <c r="Y1315" i="3" s="1"/>
  <c r="Y1501" i="3"/>
  <c r="W1501" i="3"/>
  <c r="Y1465" i="3"/>
  <c r="W1465" i="3"/>
  <c r="Y1177" i="3"/>
  <c r="W1177" i="3"/>
  <c r="Y1069" i="3"/>
  <c r="W1069" i="3"/>
  <c r="W493" i="3"/>
  <c r="Y493" i="3"/>
  <c r="Y481" i="3"/>
  <c r="W481" i="3"/>
  <c r="W1873" i="3"/>
  <c r="W900" i="3"/>
  <c r="Y900" i="3"/>
  <c r="W899" i="3"/>
  <c r="Y899" i="3"/>
  <c r="Y1247" i="3"/>
  <c r="W1247" i="3"/>
  <c r="W814" i="3"/>
  <c r="Y814" i="3"/>
  <c r="V981" i="3"/>
  <c r="W981" i="3" s="1"/>
  <c r="V921" i="3"/>
  <c r="V825" i="3"/>
  <c r="V741" i="3"/>
  <c r="V681" i="3"/>
  <c r="Y681" i="3" s="1"/>
  <c r="V633" i="3"/>
  <c r="Y633" i="3" s="1"/>
  <c r="V537" i="3"/>
  <c r="V453" i="3"/>
  <c r="Y453" i="3" s="1"/>
  <c r="V381" i="3"/>
  <c r="V309" i="3"/>
  <c r="V237" i="3"/>
  <c r="V177" i="3"/>
  <c r="Y177" i="3" s="1"/>
  <c r="V105" i="3"/>
  <c r="Y105" i="3" s="1"/>
  <c r="V57" i="3"/>
  <c r="V1808" i="3"/>
  <c r="V1520" i="3"/>
  <c r="V1160" i="3"/>
  <c r="V824" i="3"/>
  <c r="Y824" i="3" s="1"/>
  <c r="V524" i="3"/>
  <c r="Y524" i="3" s="1"/>
  <c r="V236" i="3"/>
  <c r="Y236" i="3" s="1"/>
  <c r="V128" i="3"/>
  <c r="Y128" i="3" s="1"/>
  <c r="V68" i="3"/>
  <c r="Y68" i="3" s="1"/>
  <c r="V1435" i="3"/>
  <c r="V511" i="3"/>
  <c r="Y511" i="3" s="1"/>
  <c r="V1185" i="3"/>
  <c r="Y1185" i="3" s="1"/>
  <c r="V1137" i="3"/>
  <c r="V1089" i="3"/>
  <c r="V1029" i="3"/>
  <c r="V969" i="3"/>
  <c r="Y969" i="3" s="1"/>
  <c r="V909" i="3"/>
  <c r="Y909" i="3" s="1"/>
  <c r="V849" i="3"/>
  <c r="V765" i="3"/>
  <c r="Y765" i="3" s="1"/>
  <c r="V693" i="3"/>
  <c r="V621" i="3"/>
  <c r="V561" i="3"/>
  <c r="V501" i="3"/>
  <c r="V417" i="3"/>
  <c r="V345" i="3"/>
  <c r="V285" i="3"/>
  <c r="W285" i="3" s="1"/>
  <c r="V165" i="3"/>
  <c r="V45" i="3"/>
  <c r="V1904" i="3"/>
  <c r="V1784" i="3"/>
  <c r="V1628" i="3"/>
  <c r="V1448" i="3"/>
  <c r="V1244" i="3"/>
  <c r="V1016" i="3"/>
  <c r="V860" i="3"/>
  <c r="V740" i="3"/>
  <c r="V572" i="3"/>
  <c r="V416" i="3"/>
  <c r="V188" i="3"/>
  <c r="V140" i="3"/>
  <c r="V80" i="3"/>
  <c r="V32" i="3"/>
  <c r="V1903" i="3"/>
  <c r="V1795" i="3"/>
  <c r="Y1795" i="3" s="1"/>
  <c r="V1519" i="3"/>
  <c r="V1363" i="3"/>
  <c r="Y1363" i="3" s="1"/>
  <c r="V859" i="3"/>
  <c r="Y859" i="3" s="1"/>
  <c r="V1985" i="3"/>
  <c r="W1985" i="3" s="1"/>
  <c r="V1949" i="3"/>
  <c r="V1913" i="3"/>
  <c r="V1901" i="3"/>
  <c r="V1865" i="3"/>
  <c r="V1805" i="3"/>
  <c r="V1769" i="3"/>
  <c r="Y1769" i="3" s="1"/>
  <c r="V1733" i="3"/>
  <c r="Y1733" i="3" s="1"/>
  <c r="V1697" i="3"/>
  <c r="W1697" i="3" s="1"/>
  <c r="V1661" i="3"/>
  <c r="V1613" i="3"/>
  <c r="Y1613" i="3" s="1"/>
  <c r="V1577" i="3"/>
  <c r="Y1577" i="3" s="1"/>
  <c r="V1541" i="3"/>
  <c r="W1541" i="3" s="1"/>
  <c r="V1505" i="3"/>
  <c r="V1457" i="3"/>
  <c r="V1421" i="3"/>
  <c r="V1385" i="3"/>
  <c r="V1349" i="3"/>
  <c r="Y1349" i="3" s="1"/>
  <c r="V1313" i="3"/>
  <c r="W1313" i="3" s="1"/>
  <c r="V1277" i="3"/>
  <c r="V1241" i="3"/>
  <c r="V1205" i="3"/>
  <c r="V1169" i="3"/>
  <c r="V1133" i="3"/>
  <c r="W1133" i="3" s="1"/>
  <c r="V1097" i="3"/>
  <c r="V1061" i="3"/>
  <c r="V1025" i="3"/>
  <c r="V989" i="3"/>
  <c r="V965" i="3"/>
  <c r="Y965" i="3" s="1"/>
  <c r="V929" i="3"/>
  <c r="Y929" i="3" s="1"/>
  <c r="V905" i="3"/>
  <c r="Y905" i="3" s="1"/>
  <c r="V893" i="3"/>
  <c r="V857" i="3"/>
  <c r="V833" i="3"/>
  <c r="Y833" i="3" s="1"/>
  <c r="V809" i="3"/>
  <c r="V5" i="3"/>
  <c r="V1209" i="3"/>
  <c r="V1161" i="3"/>
  <c r="V1101" i="3"/>
  <c r="V1053" i="3"/>
  <c r="V993" i="3"/>
  <c r="V933" i="3"/>
  <c r="W933" i="3" s="1"/>
  <c r="V837" i="3"/>
  <c r="W837" i="3" s="1"/>
  <c r="V777" i="3"/>
  <c r="W777" i="3" s="1"/>
  <c r="V717" i="3"/>
  <c r="W717" i="3" s="1"/>
  <c r="V657" i="3"/>
  <c r="V573" i="3"/>
  <c r="V513" i="3"/>
  <c r="V441" i="3"/>
  <c r="Y441" i="3" s="1"/>
  <c r="V369" i="3"/>
  <c r="V321" i="3"/>
  <c r="V261" i="3"/>
  <c r="V189" i="3"/>
  <c r="V141" i="3"/>
  <c r="W141" i="3" s="1"/>
  <c r="V69" i="3"/>
  <c r="V9" i="3"/>
  <c r="Y9" i="3" s="1"/>
  <c r="V1964" i="3"/>
  <c r="Y1964" i="3" s="1"/>
  <c r="V1880" i="3"/>
  <c r="V1532" i="3"/>
  <c r="Y1532" i="3" s="1"/>
  <c r="V1004" i="3"/>
  <c r="V932" i="3"/>
  <c r="Y932" i="3" s="1"/>
  <c r="V716" i="3"/>
  <c r="V452" i="3"/>
  <c r="V272" i="3"/>
  <c r="V164" i="3"/>
  <c r="Y164" i="3" s="1"/>
  <c r="V92" i="3"/>
  <c r="Y92" i="3" s="1"/>
  <c r="V20" i="3"/>
  <c r="V1807" i="3"/>
  <c r="V1627" i="3"/>
  <c r="V1375" i="3"/>
  <c r="V1159" i="3"/>
  <c r="W1159" i="3" s="1"/>
  <c r="V451" i="3"/>
  <c r="V1997" i="3"/>
  <c r="V1961" i="3"/>
  <c r="V1925" i="3"/>
  <c r="Y1925" i="3" s="1"/>
  <c r="V1877" i="3"/>
  <c r="Y1877" i="3" s="1"/>
  <c r="V1853" i="3"/>
  <c r="W1853" i="3" s="1"/>
  <c r="V1817" i="3"/>
  <c r="V1781" i="3"/>
  <c r="V1745" i="3"/>
  <c r="V1709" i="3"/>
  <c r="W1709" i="3" s="1"/>
  <c r="V1673" i="3"/>
  <c r="V1637" i="3"/>
  <c r="V1601" i="3"/>
  <c r="V1565" i="3"/>
  <c r="V1529" i="3"/>
  <c r="V1493" i="3"/>
  <c r="Y1493" i="3" s="1"/>
  <c r="V1469" i="3"/>
  <c r="W1469" i="3" s="1"/>
  <c r="V1433" i="3"/>
  <c r="V1397" i="3"/>
  <c r="W1397" i="3" s="1"/>
  <c r="V1361" i="3"/>
  <c r="Y1361" i="3" s="1"/>
  <c r="V1325" i="3"/>
  <c r="Y1325" i="3" s="1"/>
  <c r="V1289" i="3"/>
  <c r="V1253" i="3"/>
  <c r="W1253" i="3" s="1"/>
  <c r="V1217" i="3"/>
  <c r="W1217" i="3" s="1"/>
  <c r="V1193" i="3"/>
  <c r="V1157" i="3"/>
  <c r="V1121" i="3"/>
  <c r="V1073" i="3"/>
  <c r="V1049" i="3"/>
  <c r="V1013" i="3"/>
  <c r="W1013" i="3" s="1"/>
  <c r="V977" i="3"/>
  <c r="Y977" i="3" s="1"/>
  <c r="V941" i="3"/>
  <c r="W941" i="3" s="1"/>
  <c r="V917" i="3"/>
  <c r="V881" i="3"/>
  <c r="Y881" i="3" s="1"/>
  <c r="V845" i="3"/>
  <c r="V821" i="3"/>
  <c r="V797" i="3"/>
  <c r="V173" i="3"/>
  <c r="Y173" i="3" s="1"/>
  <c r="V41" i="3"/>
  <c r="V1984" i="3"/>
  <c r="V1888" i="3"/>
  <c r="W1888" i="3" s="1"/>
  <c r="V1456" i="3"/>
  <c r="Y1456" i="3" s="1"/>
  <c r="V1432" i="3"/>
  <c r="V1156" i="3"/>
  <c r="W6" i="3"/>
  <c r="V1149" i="3"/>
  <c r="V1113" i="3"/>
  <c r="V1065" i="3"/>
  <c r="V945" i="3"/>
  <c r="V861" i="3"/>
  <c r="V789" i="3"/>
  <c r="V729" i="3"/>
  <c r="V645" i="3"/>
  <c r="Y645" i="3" s="1"/>
  <c r="V549" i="3"/>
  <c r="V477" i="3"/>
  <c r="V405" i="3"/>
  <c r="Y405" i="3" s="1"/>
  <c r="V297" i="3"/>
  <c r="V225" i="3"/>
  <c r="V129" i="3"/>
  <c r="V21" i="3"/>
  <c r="W21" i="3" s="1"/>
  <c r="V1952" i="3"/>
  <c r="V1376" i="3"/>
  <c r="V1196" i="3"/>
  <c r="V968" i="3"/>
  <c r="V884" i="3"/>
  <c r="W884" i="3" s="1"/>
  <c r="V176" i="3"/>
  <c r="V116" i="3"/>
  <c r="Y116" i="3" s="1"/>
  <c r="V56" i="3"/>
  <c r="Y56" i="3" s="1"/>
  <c r="V8" i="3"/>
  <c r="W8" i="3" s="1"/>
  <c r="V1723" i="3"/>
  <c r="W1723" i="3" s="1"/>
  <c r="V1973" i="3"/>
  <c r="V1937" i="3"/>
  <c r="V1889" i="3"/>
  <c r="V1841" i="3"/>
  <c r="V1829" i="3"/>
  <c r="V1793" i="3"/>
  <c r="Y1793" i="3" s="1"/>
  <c r="V1757" i="3"/>
  <c r="W1757" i="3" s="1"/>
  <c r="V1721" i="3"/>
  <c r="V1685" i="3"/>
  <c r="V1649" i="3"/>
  <c r="W1649" i="3" s="1"/>
  <c r="V1625" i="3"/>
  <c r="V1589" i="3"/>
  <c r="V1553" i="3"/>
  <c r="V1517" i="3"/>
  <c r="V1481" i="3"/>
  <c r="V1445" i="3"/>
  <c r="V1409" i="3"/>
  <c r="V1373" i="3"/>
  <c r="W1373" i="3" s="1"/>
  <c r="V1337" i="3"/>
  <c r="W1337" i="3" s="1"/>
  <c r="V1301" i="3"/>
  <c r="Y1301" i="3" s="1"/>
  <c r="V1265" i="3"/>
  <c r="Y1265" i="3" s="1"/>
  <c r="V1229" i="3"/>
  <c r="V1181" i="3"/>
  <c r="V1145" i="3"/>
  <c r="V1109" i="3"/>
  <c r="V1085" i="3"/>
  <c r="V1037" i="3"/>
  <c r="V1001" i="3"/>
  <c r="V953" i="3"/>
  <c r="V869" i="3"/>
  <c r="W1900" i="3"/>
  <c r="V1173" i="3"/>
  <c r="Y1173" i="3" s="1"/>
  <c r="V1125" i="3"/>
  <c r="V1077" i="3"/>
  <c r="V1005" i="3"/>
  <c r="V957" i="3"/>
  <c r="V873" i="3"/>
  <c r="V801" i="3"/>
  <c r="W801" i="3" s="1"/>
  <c r="V753" i="3"/>
  <c r="V705" i="3"/>
  <c r="V609" i="3"/>
  <c r="V525" i="3"/>
  <c r="V429" i="3"/>
  <c r="W429" i="3" s="1"/>
  <c r="V333" i="3"/>
  <c r="Y333" i="3" s="1"/>
  <c r="V273" i="3"/>
  <c r="Y273" i="3" s="1"/>
  <c r="V153" i="3"/>
  <c r="V93" i="3"/>
  <c r="V33" i="3"/>
  <c r="V1676" i="3"/>
  <c r="V1352" i="3"/>
  <c r="Y1352" i="3" s="1"/>
  <c r="V212" i="3"/>
  <c r="V152" i="3"/>
  <c r="V104" i="3"/>
  <c r="V44" i="3"/>
  <c r="V1951" i="3"/>
  <c r="W1951" i="3" s="1"/>
  <c r="V1291" i="3"/>
  <c r="W1291" i="3" s="1"/>
  <c r="V1195" i="3"/>
  <c r="Y1195" i="3" s="1"/>
  <c r="V31" i="3"/>
  <c r="W31" i="3" s="1"/>
  <c r="V931" i="3"/>
  <c r="V871" i="3"/>
  <c r="W871" i="3" s="1"/>
  <c r="V811" i="3"/>
  <c r="V739" i="3"/>
  <c r="W739" i="3" s="1"/>
  <c r="V571" i="3"/>
  <c r="V523" i="3"/>
  <c r="V475" i="3"/>
  <c r="V259" i="3"/>
  <c r="Y259" i="3" s="1"/>
  <c r="V235" i="3"/>
  <c r="V79" i="3"/>
  <c r="W79" i="3" s="1"/>
  <c r="V1971" i="3"/>
  <c r="W1971" i="3" s="1"/>
  <c r="V1911" i="3"/>
  <c r="Y1911" i="3" s="1"/>
  <c r="V1875" i="3"/>
  <c r="V1839" i="3"/>
  <c r="Y1839" i="3" s="1"/>
  <c r="V1767" i="3"/>
  <c r="V1755" i="3"/>
  <c r="V1743" i="3"/>
  <c r="V1695" i="3"/>
  <c r="V1683" i="3"/>
  <c r="V1599" i="3"/>
  <c r="W1599" i="3" s="1"/>
  <c r="V1587" i="3"/>
  <c r="Y1587" i="3" s="1"/>
  <c r="V1539" i="3"/>
  <c r="Y1539" i="3" s="1"/>
  <c r="V1479" i="3"/>
  <c r="Y1479" i="3" s="1"/>
  <c r="V1443" i="3"/>
  <c r="W1443" i="3" s="1"/>
  <c r="V1407" i="3"/>
  <c r="V1335" i="3"/>
  <c r="Y1335" i="3" s="1"/>
  <c r="V1323" i="3"/>
  <c r="V1311" i="3"/>
  <c r="V1263" i="3"/>
  <c r="V1251" i="3"/>
  <c r="V1167" i="3"/>
  <c r="V1143" i="3"/>
  <c r="Y1143" i="3" s="1"/>
  <c r="V1083" i="3"/>
  <c r="W1083" i="3" s="1"/>
  <c r="V1071" i="3"/>
  <c r="V915" i="3"/>
  <c r="V855" i="3"/>
  <c r="V783" i="3"/>
  <c r="V771" i="3"/>
  <c r="V723" i="3"/>
  <c r="V699" i="3"/>
  <c r="V651" i="3"/>
  <c r="V579" i="3"/>
  <c r="V135" i="3"/>
  <c r="V99" i="3"/>
  <c r="V15" i="3"/>
  <c r="V1902" i="3"/>
  <c r="Y1902" i="3" s="1"/>
  <c r="V1794" i="3"/>
  <c r="V1638" i="3"/>
  <c r="V1566" i="3"/>
  <c r="Y1566" i="3" s="1"/>
  <c r="V1470" i="3"/>
  <c r="Y1470" i="3" s="1"/>
  <c r="V1362" i="3"/>
  <c r="V1206" i="3"/>
  <c r="Y1206" i="3" s="1"/>
  <c r="V918" i="3"/>
  <c r="V870" i="3"/>
  <c r="V858" i="3"/>
  <c r="V738" i="3"/>
  <c r="V450" i="3"/>
  <c r="Y450" i="3" s="1"/>
  <c r="V342" i="3"/>
  <c r="V234" i="3"/>
  <c r="Y234" i="3" s="1"/>
  <c r="V54" i="3"/>
  <c r="W54" i="3" s="1"/>
  <c r="V30" i="3"/>
  <c r="V1082" i="3"/>
  <c r="Y1082" i="3" s="1"/>
  <c r="V830" i="3"/>
  <c r="Y830" i="3" s="1"/>
  <c r="V770" i="3"/>
  <c r="Y770" i="3" s="1"/>
  <c r="V722" i="3"/>
  <c r="V710" i="3"/>
  <c r="V785" i="3"/>
  <c r="Y785" i="3" s="1"/>
  <c r="V773" i="3"/>
  <c r="V761" i="3"/>
  <c r="Y761" i="3" s="1"/>
  <c r="V749" i="3"/>
  <c r="Y749" i="3" s="1"/>
  <c r="V737" i="3"/>
  <c r="V725" i="3"/>
  <c r="Y725" i="3" s="1"/>
  <c r="V713" i="3"/>
  <c r="Y713" i="3" s="1"/>
  <c r="V701" i="3"/>
  <c r="V689" i="3"/>
  <c r="V677" i="3"/>
  <c r="V665" i="3"/>
  <c r="V653" i="3"/>
  <c r="V641" i="3"/>
  <c r="V629" i="3"/>
  <c r="V617" i="3"/>
  <c r="Y617" i="3" s="1"/>
  <c r="V605" i="3"/>
  <c r="V593" i="3"/>
  <c r="V581" i="3"/>
  <c r="Y581" i="3" s="1"/>
  <c r="V569" i="3"/>
  <c r="Y569" i="3" s="1"/>
  <c r="V557" i="3"/>
  <c r="V545" i="3"/>
  <c r="V533" i="3"/>
  <c r="V521" i="3"/>
  <c r="V509" i="3"/>
  <c r="V497" i="3"/>
  <c r="Y497" i="3" s="1"/>
  <c r="V485" i="3"/>
  <c r="Y485" i="3" s="1"/>
  <c r="V473" i="3"/>
  <c r="V461" i="3"/>
  <c r="V449" i="3"/>
  <c r="Y449" i="3" s="1"/>
  <c r="V437" i="3"/>
  <c r="Y437" i="3" s="1"/>
  <c r="V425" i="3"/>
  <c r="V413" i="3"/>
  <c r="Y413" i="3" s="1"/>
  <c r="V401" i="3"/>
  <c r="W401" i="3" s="1"/>
  <c r="V389" i="3"/>
  <c r="Y389" i="3" s="1"/>
  <c r="V377" i="3"/>
  <c r="V365" i="3"/>
  <c r="V353" i="3"/>
  <c r="V341" i="3"/>
  <c r="V329" i="3"/>
  <c r="W329" i="3" s="1"/>
  <c r="V317" i="3"/>
  <c r="V305" i="3"/>
  <c r="Y305" i="3" s="1"/>
  <c r="V293" i="3"/>
  <c r="V281" i="3"/>
  <c r="V269" i="3"/>
  <c r="V257" i="3"/>
  <c r="V245" i="3"/>
  <c r="V233" i="3"/>
  <c r="V221" i="3"/>
  <c r="V209" i="3"/>
  <c r="V185" i="3"/>
  <c r="V161" i="3"/>
  <c r="Y161" i="3" s="1"/>
  <c r="V149" i="3"/>
  <c r="V137" i="3"/>
  <c r="V125" i="3"/>
  <c r="V113" i="3"/>
  <c r="V101" i="3"/>
  <c r="V89" i="3"/>
  <c r="W89" i="3" s="1"/>
  <c r="V77" i="3"/>
  <c r="V65" i="3"/>
  <c r="V29" i="3"/>
  <c r="V17" i="3"/>
  <c r="Y1982" i="3"/>
  <c r="W1982" i="3"/>
  <c r="Y1694" i="3"/>
  <c r="W1694" i="3"/>
  <c r="Y1526" i="3"/>
  <c r="W1526" i="3"/>
  <c r="Y1178" i="3"/>
  <c r="W1296" i="3"/>
  <c r="W1260" i="3"/>
  <c r="Y1212" i="3"/>
  <c r="W1212" i="3"/>
  <c r="Y1068" i="3"/>
  <c r="W1068" i="3"/>
  <c r="Y1056" i="3"/>
  <c r="W1056" i="3"/>
  <c r="Y1032" i="3"/>
  <c r="W1032" i="3"/>
  <c r="W996" i="3"/>
  <c r="Y996" i="3"/>
  <c r="Y984" i="3"/>
  <c r="Y888" i="3"/>
  <c r="W888" i="3"/>
  <c r="Y696" i="3"/>
  <c r="W696" i="3"/>
  <c r="W684" i="3"/>
  <c r="Y684" i="3"/>
  <c r="Y564" i="3"/>
  <c r="W564" i="3"/>
  <c r="Y540" i="3"/>
  <c r="W540" i="3"/>
  <c r="Y396" i="3"/>
  <c r="W396" i="3"/>
  <c r="Y96" i="3"/>
  <c r="W96" i="3"/>
  <c r="Y84" i="3"/>
  <c r="W84" i="3"/>
  <c r="Y1928" i="3"/>
  <c r="W1928" i="3"/>
  <c r="W1772" i="3"/>
  <c r="Y1772" i="3"/>
  <c r="Y1616" i="3"/>
  <c r="W1616" i="3"/>
  <c r="Y1496" i="3"/>
  <c r="W1496" i="3"/>
  <c r="Y1340" i="3"/>
  <c r="W1340" i="3"/>
  <c r="Y1184" i="3"/>
  <c r="W1184" i="3"/>
  <c r="Y488" i="3"/>
  <c r="W488" i="3"/>
  <c r="Y308" i="3"/>
  <c r="W308" i="3"/>
  <c r="Y1991" i="3"/>
  <c r="W1991" i="3"/>
  <c r="Y1967" i="3"/>
  <c r="W1967" i="3"/>
  <c r="Y1919" i="3"/>
  <c r="W1919" i="3"/>
  <c r="Y1847" i="3"/>
  <c r="W1847" i="3"/>
  <c r="Y1823" i="3"/>
  <c r="W1823" i="3"/>
  <c r="Y1811" i="3"/>
  <c r="W1811" i="3"/>
  <c r="Y1715" i="3"/>
  <c r="W1715" i="3"/>
  <c r="W1655" i="3"/>
  <c r="Y1655" i="3"/>
  <c r="Y1571" i="3"/>
  <c r="W1571" i="3"/>
  <c r="Y1559" i="3"/>
  <c r="W1559" i="3"/>
  <c r="Y1535" i="3"/>
  <c r="W1535" i="3"/>
  <c r="Y1487" i="3"/>
  <c r="W1487" i="3"/>
  <c r="Y1415" i="3"/>
  <c r="W1415" i="3"/>
  <c r="Y1391" i="3"/>
  <c r="W1391" i="3"/>
  <c r="Y1379" i="3"/>
  <c r="W1379" i="3"/>
  <c r="Y1283" i="3"/>
  <c r="W1283" i="3"/>
  <c r="Y1223" i="3"/>
  <c r="W1223" i="3"/>
  <c r="Y1115" i="3"/>
  <c r="W1115" i="3"/>
  <c r="Y1103" i="3"/>
  <c r="W1103" i="3"/>
  <c r="Y1043" i="3"/>
  <c r="W1043" i="3"/>
  <c r="Y1031" i="3"/>
  <c r="W1031" i="3"/>
  <c r="Y983" i="3"/>
  <c r="W983" i="3"/>
  <c r="Y839" i="3"/>
  <c r="W839" i="3"/>
  <c r="Y743" i="3"/>
  <c r="W743" i="3"/>
  <c r="Y695" i="3"/>
  <c r="W695" i="3"/>
  <c r="W671" i="3"/>
  <c r="Y671" i="3"/>
  <c r="Y623" i="3"/>
  <c r="W623" i="3"/>
  <c r="Y611" i="3"/>
  <c r="W611" i="3"/>
  <c r="Y551" i="3"/>
  <c r="W551" i="3"/>
  <c r="Y539" i="3"/>
  <c r="W539" i="3"/>
  <c r="Y455" i="3"/>
  <c r="W455" i="3"/>
  <c r="Y431" i="3"/>
  <c r="W431" i="3"/>
  <c r="Y359" i="3"/>
  <c r="W359" i="3"/>
  <c r="Y323" i="3"/>
  <c r="W323" i="3"/>
  <c r="Y239" i="3"/>
  <c r="W239" i="3"/>
  <c r="W1891" i="3"/>
  <c r="Y1891" i="3"/>
  <c r="W1771" i="3"/>
  <c r="Y1771" i="3"/>
  <c r="Y1651" i="3"/>
  <c r="W1651" i="3"/>
  <c r="Y1615" i="3"/>
  <c r="W1615" i="3"/>
  <c r="Y1459" i="3"/>
  <c r="W1459" i="3"/>
  <c r="Y1339" i="3"/>
  <c r="W1339" i="3"/>
  <c r="Y1219" i="3"/>
  <c r="Y643" i="3"/>
  <c r="W643" i="3"/>
  <c r="Y367" i="3"/>
  <c r="W367" i="3"/>
  <c r="Y307" i="3"/>
  <c r="W307" i="3"/>
  <c r="Y295" i="3"/>
  <c r="W295" i="3"/>
  <c r="Y1850" i="3"/>
  <c r="W1850" i="3"/>
  <c r="Y1166" i="3"/>
  <c r="W1166" i="3"/>
  <c r="Y1980" i="3"/>
  <c r="Y1812" i="3"/>
  <c r="W1812" i="3"/>
  <c r="Y1644" i="3"/>
  <c r="W1644" i="3"/>
  <c r="Y1990" i="3"/>
  <c r="W1990" i="3"/>
  <c r="Y1810" i="3"/>
  <c r="W1810" i="3"/>
  <c r="W1654" i="3"/>
  <c r="Y1654" i="3"/>
  <c r="Y1378" i="3"/>
  <c r="W1378" i="3"/>
  <c r="Y1258" i="3"/>
  <c r="W1258" i="3"/>
  <c r="Y970" i="3"/>
  <c r="W970" i="3"/>
  <c r="W742" i="3"/>
  <c r="Y742" i="3"/>
  <c r="Y538" i="3"/>
  <c r="W538" i="3"/>
  <c r="Y274" i="3"/>
  <c r="W274" i="3"/>
  <c r="Y1650" i="3"/>
  <c r="Y942" i="3"/>
  <c r="W942" i="3"/>
  <c r="Y1808" i="3"/>
  <c r="W1808" i="3"/>
  <c r="Y1160" i="3"/>
  <c r="W1160" i="3"/>
  <c r="Y1636" i="3"/>
  <c r="W1636" i="3"/>
  <c r="Y1204" i="3"/>
  <c r="W1204" i="3"/>
  <c r="Y160" i="3"/>
  <c r="W160" i="3"/>
  <c r="W1902" i="3"/>
  <c r="Y918" i="3"/>
  <c r="W918" i="3"/>
  <c r="Y870" i="3"/>
  <c r="W870" i="3"/>
  <c r="Y858" i="3"/>
  <c r="W858" i="3"/>
  <c r="Y738" i="3"/>
  <c r="W738" i="3"/>
  <c r="Y722" i="3"/>
  <c r="W722" i="3"/>
  <c r="Y710" i="3"/>
  <c r="W710" i="3"/>
  <c r="Y1886" i="3"/>
  <c r="W1886" i="3"/>
  <c r="Y1706" i="3"/>
  <c r="W1706" i="3"/>
  <c r="Y1262" i="3"/>
  <c r="W1262" i="3"/>
  <c r="Y1536" i="3"/>
  <c r="W1536" i="3"/>
  <c r="Y1762" i="3"/>
  <c r="W1762" i="3"/>
  <c r="Y1666" i="3"/>
  <c r="W1666" i="3"/>
  <c r="W1402" i="3"/>
  <c r="Y1402" i="3"/>
  <c r="Y1234" i="3"/>
  <c r="W1234" i="3"/>
  <c r="Y910" i="3"/>
  <c r="W910" i="3"/>
  <c r="W670" i="3"/>
  <c r="Y670" i="3"/>
  <c r="W430" i="3"/>
  <c r="Y430" i="3"/>
  <c r="Y382" i="3"/>
  <c r="W382" i="3"/>
  <c r="W94" i="3"/>
  <c r="Y94" i="3"/>
  <c r="W1218" i="3"/>
  <c r="W1086" i="3"/>
  <c r="Y786" i="3"/>
  <c r="W786" i="3"/>
  <c r="W1952" i="3"/>
  <c r="Y1952" i="3"/>
  <c r="W1448" i="3"/>
  <c r="Y1448" i="3"/>
  <c r="Y572" i="3"/>
  <c r="W572" i="3"/>
  <c r="W1840" i="3"/>
  <c r="Y1312" i="3"/>
  <c r="W1312" i="3"/>
  <c r="Y523" i="3"/>
  <c r="W523" i="3"/>
  <c r="Y235" i="3"/>
  <c r="W235" i="3"/>
  <c r="Y79" i="3"/>
  <c r="Y1958" i="3"/>
  <c r="W1958" i="3"/>
  <c r="W1142" i="3"/>
  <c r="Y1968" i="3"/>
  <c r="W1968" i="3"/>
  <c r="Y1846" i="3"/>
  <c r="W1846" i="3"/>
  <c r="Y1414" i="3"/>
  <c r="W1414" i="3"/>
  <c r="Y1222" i="3"/>
  <c r="W1222" i="3"/>
  <c r="Y1042" i="3"/>
  <c r="W1042" i="3"/>
  <c r="W838" i="3"/>
  <c r="Y838" i="3"/>
  <c r="Y586" i="3"/>
  <c r="W586" i="3"/>
  <c r="W358" i="3"/>
  <c r="Y358" i="3"/>
  <c r="Y1926" i="3"/>
  <c r="W1926" i="3"/>
  <c r="W1062" i="3"/>
  <c r="Y1062" i="3"/>
  <c r="Y594" i="3"/>
  <c r="W594" i="3"/>
  <c r="Y212" i="3"/>
  <c r="W212" i="3"/>
  <c r="Y1912" i="3"/>
  <c r="W1912" i="3"/>
  <c r="Y196" i="3"/>
  <c r="W196" i="3"/>
  <c r="Y1291" i="3"/>
  <c r="Y571" i="3"/>
  <c r="W571" i="3"/>
  <c r="Y475" i="3"/>
  <c r="W475" i="3"/>
  <c r="Y1683" i="3"/>
  <c r="W1683" i="3"/>
  <c r="Y1251" i="3"/>
  <c r="W1251" i="3"/>
  <c r="Y1083" i="3"/>
  <c r="Y135" i="3"/>
  <c r="W135" i="3"/>
  <c r="Y1862" i="3"/>
  <c r="W1862" i="3"/>
  <c r="Y1754" i="3"/>
  <c r="W1754" i="3"/>
  <c r="Y1550" i="3"/>
  <c r="W1550" i="3"/>
  <c r="Y1872" i="3"/>
  <c r="W1872" i="3"/>
  <c r="Y1284" i="3"/>
  <c r="W1284" i="3"/>
  <c r="Y1834" i="3"/>
  <c r="W1834" i="3"/>
  <c r="Y1690" i="3"/>
  <c r="W1690" i="3"/>
  <c r="Y1558" i="3"/>
  <c r="W1558" i="3"/>
  <c r="Y1330" i="3"/>
  <c r="W1330" i="3"/>
  <c r="W1030" i="3"/>
  <c r="Y1030" i="3"/>
  <c r="Y886" i="3"/>
  <c r="W886" i="3"/>
  <c r="Y658" i="3"/>
  <c r="W658" i="3"/>
  <c r="W550" i="3"/>
  <c r="Y550" i="3"/>
  <c r="Y418" i="3"/>
  <c r="W418" i="3"/>
  <c r="W238" i="3"/>
  <c r="Y238" i="3"/>
  <c r="W1890" i="3"/>
  <c r="Y1890" i="3"/>
  <c r="Y1458" i="3"/>
  <c r="W1458" i="3"/>
  <c r="Y990" i="3"/>
  <c r="W990" i="3"/>
  <c r="Y1520" i="3"/>
  <c r="W1520" i="3"/>
  <c r="Y1376" i="3"/>
  <c r="W1376" i="3"/>
  <c r="W824" i="3"/>
  <c r="Y416" i="3"/>
  <c r="W416" i="3"/>
  <c r="Y1924" i="3"/>
  <c r="W1924" i="3"/>
  <c r="Y1951" i="3"/>
  <c r="W1363" i="3"/>
  <c r="W1998" i="3"/>
  <c r="Y1998" i="3"/>
  <c r="Y1509" i="3"/>
  <c r="W1509" i="3"/>
  <c r="Y1273" i="3"/>
  <c r="W1273" i="3"/>
  <c r="Y757" i="3"/>
  <c r="W757" i="3"/>
  <c r="Y505" i="3"/>
  <c r="W505" i="3"/>
  <c r="Y117" i="3"/>
  <c r="W117" i="3"/>
  <c r="W1682" i="3"/>
  <c r="W1067" i="3"/>
  <c r="W173" i="3"/>
  <c r="Y1899" i="3"/>
  <c r="Y1827" i="3"/>
  <c r="W1827" i="3"/>
  <c r="W1710" i="3"/>
  <c r="Y1710" i="3"/>
  <c r="Y1592" i="3"/>
  <c r="W1592" i="3"/>
  <c r="Y1474" i="3"/>
  <c r="W1474" i="3"/>
  <c r="Y1199" i="3"/>
  <c r="W1199" i="3"/>
  <c r="Y914" i="3"/>
  <c r="W914" i="3"/>
  <c r="W622" i="3"/>
  <c r="Y622" i="3"/>
  <c r="Y272" i="3"/>
  <c r="W272" i="3"/>
  <c r="Y123" i="3"/>
  <c r="W123" i="3"/>
  <c r="Y1970" i="3"/>
  <c r="W1970" i="3"/>
  <c r="Y1922" i="3"/>
  <c r="W1922" i="3"/>
  <c r="Y1826" i="3"/>
  <c r="W1826" i="3"/>
  <c r="Y1766" i="3"/>
  <c r="W1766" i="3"/>
  <c r="Y1622" i="3"/>
  <c r="W1622" i="3"/>
  <c r="Y1394" i="3"/>
  <c r="W1394" i="3"/>
  <c r="Y1190" i="3"/>
  <c r="W1190" i="3"/>
  <c r="Y1094" i="3"/>
  <c r="W1094" i="3"/>
  <c r="Y1011" i="3"/>
  <c r="W1011" i="3"/>
  <c r="Y714" i="3"/>
  <c r="W714" i="3"/>
  <c r="Y325" i="3"/>
  <c r="W325" i="3"/>
  <c r="Y1957" i="3"/>
  <c r="W1957" i="3"/>
  <c r="W1813" i="3"/>
  <c r="Y1717" i="3"/>
  <c r="W1717" i="3"/>
  <c r="Y1561" i="3"/>
  <c r="W1561" i="3"/>
  <c r="Y1153" i="3"/>
  <c r="W1153" i="3"/>
  <c r="Y1045" i="3"/>
  <c r="W1045" i="3"/>
  <c r="W97" i="3"/>
  <c r="Y1903" i="3"/>
  <c r="W1903" i="3"/>
  <c r="Y1785" i="3"/>
  <c r="W1785" i="3"/>
  <c r="W1510" i="3"/>
  <c r="Y1510" i="3"/>
  <c r="Y1196" i="3"/>
  <c r="W1196" i="3"/>
  <c r="Y1057" i="3"/>
  <c r="W1057" i="3"/>
  <c r="Y958" i="3"/>
  <c r="W958" i="3"/>
  <c r="Y812" i="3"/>
  <c r="W812" i="3"/>
  <c r="Y666" i="3"/>
  <c r="W666" i="3"/>
  <c r="Y510" i="3"/>
  <c r="W510" i="3"/>
  <c r="W1824" i="3"/>
  <c r="Y1884" i="3"/>
  <c r="W1884" i="3"/>
  <c r="Y1836" i="3"/>
  <c r="W1836" i="3"/>
  <c r="Y1764" i="3"/>
  <c r="W1764" i="3"/>
  <c r="Y1632" i="3"/>
  <c r="W1632" i="3"/>
  <c r="Y1596" i="3"/>
  <c r="W1596" i="3"/>
  <c r="Y1476" i="3"/>
  <c r="W1476" i="3"/>
  <c r="Y1332" i="3"/>
  <c r="W1332" i="3"/>
  <c r="Y1224" i="3"/>
  <c r="W1224" i="3"/>
  <c r="Y1152" i="3"/>
  <c r="W1152" i="3"/>
  <c r="W924" i="3"/>
  <c r="Y924" i="3"/>
  <c r="Y864" i="3"/>
  <c r="W864" i="3"/>
  <c r="W756" i="3"/>
  <c r="W708" i="3"/>
  <c r="Y708" i="3"/>
  <c r="Y588" i="3"/>
  <c r="W588" i="3"/>
  <c r="W516" i="3"/>
  <c r="Y516" i="3"/>
  <c r="Y444" i="3"/>
  <c r="W444" i="3"/>
  <c r="Y408" i="3"/>
  <c r="W408" i="3"/>
  <c r="Y288" i="3"/>
  <c r="W288" i="3"/>
  <c r="Y252" i="3"/>
  <c r="W252" i="3"/>
  <c r="Y228" i="3"/>
  <c r="W228" i="3"/>
  <c r="Y144" i="3"/>
  <c r="W144" i="3"/>
  <c r="W108" i="3"/>
  <c r="Y108" i="3"/>
  <c r="Y12" i="3"/>
  <c r="W12" i="3"/>
  <c r="Y1931" i="3"/>
  <c r="W1931" i="3"/>
  <c r="Y1883" i="3"/>
  <c r="W1883" i="3"/>
  <c r="Y1787" i="3"/>
  <c r="W1787" i="3"/>
  <c r="Y1739" i="3"/>
  <c r="W1739" i="3"/>
  <c r="Y1691" i="3"/>
  <c r="W1691" i="3"/>
  <c r="Y1607" i="3"/>
  <c r="W1607" i="3"/>
  <c r="Y1499" i="3"/>
  <c r="W1499" i="3"/>
  <c r="Y1451" i="3"/>
  <c r="W1451" i="3"/>
  <c r="Y1331" i="3"/>
  <c r="W1331" i="3"/>
  <c r="W1271" i="3"/>
  <c r="Y1271" i="3"/>
  <c r="Y1187" i="3"/>
  <c r="W1187" i="3"/>
  <c r="Y1139" i="3"/>
  <c r="W1139" i="3"/>
  <c r="Y1055" i="3"/>
  <c r="W1055" i="3"/>
  <c r="Y1019" i="3"/>
  <c r="W1019" i="3"/>
  <c r="Y935" i="3"/>
  <c r="W935" i="3"/>
  <c r="Y887" i="3"/>
  <c r="W887" i="3"/>
  <c r="Y827" i="3"/>
  <c r="W827" i="3"/>
  <c r="Y755" i="3"/>
  <c r="W755" i="3"/>
  <c r="Y707" i="3"/>
  <c r="W707" i="3"/>
  <c r="Y647" i="3"/>
  <c r="W647" i="3"/>
  <c r="Y599" i="3"/>
  <c r="W599" i="3"/>
  <c r="Y527" i="3"/>
  <c r="W527" i="3"/>
  <c r="W491" i="3"/>
  <c r="Y491" i="3"/>
  <c r="Y407" i="3"/>
  <c r="W407" i="3"/>
  <c r="Y311" i="3"/>
  <c r="W311" i="3"/>
  <c r="Y251" i="3"/>
  <c r="W251" i="3"/>
  <c r="Y179" i="3"/>
  <c r="W179" i="3"/>
  <c r="Y119" i="3"/>
  <c r="W119" i="3"/>
  <c r="Y71" i="3"/>
  <c r="W71" i="3"/>
  <c r="Y23" i="3"/>
  <c r="W23" i="3"/>
  <c r="Y1969" i="3"/>
  <c r="W1969" i="3"/>
  <c r="Y1773" i="3"/>
  <c r="W1773" i="3"/>
  <c r="Y1576" i="3"/>
  <c r="W1576" i="3"/>
  <c r="Y1419" i="3"/>
  <c r="W1419" i="3"/>
  <c r="Y1302" i="3"/>
  <c r="W1302" i="3"/>
  <c r="W897" i="3"/>
  <c r="Y897" i="3"/>
  <c r="W1870" i="3"/>
  <c r="Y1870" i="3"/>
  <c r="Y1822" i="3"/>
  <c r="W1822" i="3"/>
  <c r="Y1726" i="3"/>
  <c r="W1726" i="3"/>
  <c r="Y1642" i="3"/>
  <c r="W1642" i="3"/>
  <c r="Y1342" i="3"/>
  <c r="W1342" i="3"/>
  <c r="W1282" i="3"/>
  <c r="Y1282" i="3"/>
  <c r="Y1174" i="3"/>
  <c r="W1174" i="3"/>
  <c r="Y1138" i="3"/>
  <c r="W1138" i="3"/>
  <c r="W1054" i="3"/>
  <c r="Y1054" i="3"/>
  <c r="Y1006" i="3"/>
  <c r="W1006" i="3"/>
  <c r="W898" i="3"/>
  <c r="Y898" i="3"/>
  <c r="Y850" i="3"/>
  <c r="W850" i="3"/>
  <c r="Y778" i="3"/>
  <c r="W778" i="3"/>
  <c r="Y718" i="3"/>
  <c r="W718" i="3"/>
  <c r="W646" i="3"/>
  <c r="Y646" i="3"/>
  <c r="Y574" i="3"/>
  <c r="W574" i="3"/>
  <c r="Y466" i="3"/>
  <c r="W466" i="3"/>
  <c r="Y406" i="3"/>
  <c r="W406" i="3"/>
  <c r="Y334" i="3"/>
  <c r="W334" i="3"/>
  <c r="W286" i="3"/>
  <c r="Y286" i="3"/>
  <c r="Y178" i="3"/>
  <c r="W178" i="3"/>
  <c r="W130" i="3"/>
  <c r="Y130" i="3"/>
  <c r="W46" i="3"/>
  <c r="Y46" i="3"/>
  <c r="Y1575" i="3"/>
  <c r="W1575" i="3"/>
  <c r="Y1141" i="3"/>
  <c r="W1141" i="3"/>
  <c r="Y795" i="3"/>
  <c r="W795" i="3"/>
  <c r="Y489" i="3"/>
  <c r="W489" i="3"/>
  <c r="W1341" i="3"/>
  <c r="Y1905" i="3"/>
  <c r="W1905" i="3"/>
  <c r="Y1809" i="3"/>
  <c r="W1809" i="3"/>
  <c r="Y1665" i="3"/>
  <c r="W1665" i="3"/>
  <c r="Y1521" i="3"/>
  <c r="W1521" i="3"/>
  <c r="Y1461" i="3"/>
  <c r="W1461" i="3"/>
  <c r="Y1365" i="3"/>
  <c r="W1365" i="3"/>
  <c r="Y945" i="3"/>
  <c r="W945" i="3"/>
  <c r="Y801" i="3"/>
  <c r="Y729" i="3"/>
  <c r="W729" i="3"/>
  <c r="Y609" i="3"/>
  <c r="W609" i="3"/>
  <c r="Y321" i="3"/>
  <c r="W321" i="3"/>
  <c r="Y1221" i="3"/>
  <c r="W1221" i="3"/>
  <c r="Y794" i="3"/>
  <c r="W794" i="3"/>
  <c r="W1993" i="3"/>
  <c r="W1775" i="3"/>
  <c r="V1940" i="3"/>
  <c r="V1856" i="3"/>
  <c r="V1796" i="3"/>
  <c r="V1724" i="3"/>
  <c r="V1640" i="3"/>
  <c r="V1580" i="3"/>
  <c r="V1508" i="3"/>
  <c r="V1436" i="3"/>
  <c r="V1388" i="3"/>
  <c r="V1292" i="3"/>
  <c r="V1232" i="3"/>
  <c r="V1148" i="3"/>
  <c r="V1040" i="3"/>
  <c r="V980" i="3"/>
  <c r="V872" i="3"/>
  <c r="V800" i="3"/>
  <c r="V728" i="3"/>
  <c r="V680" i="3"/>
  <c r="V584" i="3"/>
  <c r="V536" i="3"/>
  <c r="V476" i="3"/>
  <c r="V404" i="3"/>
  <c r="V356" i="3"/>
  <c r="V320" i="3"/>
  <c r="V260" i="3"/>
  <c r="Y188" i="3"/>
  <c r="W188" i="3"/>
  <c r="Y152" i="3"/>
  <c r="W152" i="3"/>
  <c r="Y80" i="3"/>
  <c r="W80" i="3"/>
  <c r="Y44" i="3"/>
  <c r="W44" i="3"/>
  <c r="Y20" i="3"/>
  <c r="W20" i="3"/>
  <c r="Y28" i="3"/>
  <c r="W28" i="3"/>
  <c r="Y1611" i="3"/>
  <c r="W1611" i="3"/>
  <c r="Y1131" i="3"/>
  <c r="W1131" i="3"/>
  <c r="Y938" i="3"/>
  <c r="W938" i="3"/>
  <c r="W1175" i="3"/>
  <c r="V1987" i="3"/>
  <c r="V1879" i="3"/>
  <c r="V1831" i="3"/>
  <c r="V1675" i="3"/>
  <c r="V1555" i="3"/>
  <c r="V1483" i="3"/>
  <c r="V1423" i="3"/>
  <c r="V1351" i="3"/>
  <c r="V1255" i="3"/>
  <c r="V1147" i="3"/>
  <c r="V1099" i="3"/>
  <c r="V1051" i="3"/>
  <c r="V955" i="3"/>
  <c r="V895" i="3"/>
  <c r="V823" i="3"/>
  <c r="V751" i="3"/>
  <c r="V691" i="3"/>
  <c r="V595" i="3"/>
  <c r="V535" i="3"/>
  <c r="V487" i="3"/>
  <c r="V355" i="3"/>
  <c r="V163" i="3"/>
  <c r="Y1995" i="3"/>
  <c r="W1995" i="3"/>
  <c r="Y1887" i="3"/>
  <c r="Y1551" i="3"/>
  <c r="W1551" i="3"/>
  <c r="Y1455" i="3"/>
  <c r="W1455" i="3"/>
  <c r="Y567" i="3"/>
  <c r="W567" i="3"/>
  <c r="W1984" i="3"/>
  <c r="Y1984" i="3"/>
  <c r="Y1867" i="3"/>
  <c r="W1867" i="3"/>
  <c r="Y1749" i="3"/>
  <c r="W1749" i="3"/>
  <c r="Y1631" i="3"/>
  <c r="W1631" i="3"/>
  <c r="Y1513" i="3"/>
  <c r="W1513" i="3"/>
  <c r="Y1395" i="3"/>
  <c r="W1395" i="3"/>
  <c r="Y1278" i="3"/>
  <c r="W1278" i="3"/>
  <c r="Y1159" i="3"/>
  <c r="Y1015" i="3"/>
  <c r="W1015" i="3"/>
  <c r="Y867" i="3"/>
  <c r="W867" i="3"/>
  <c r="W716" i="3"/>
  <c r="Y716" i="3"/>
  <c r="W454" i="3"/>
  <c r="Y454" i="3"/>
  <c r="Y1994" i="3"/>
  <c r="W1994" i="3"/>
  <c r="Y1934" i="3"/>
  <c r="W1934" i="3"/>
  <c r="Y1874" i="3"/>
  <c r="W1874" i="3"/>
  <c r="Y1838" i="3"/>
  <c r="W1838" i="3"/>
  <c r="Y1790" i="3"/>
  <c r="W1790" i="3"/>
  <c r="Y1718" i="3"/>
  <c r="W1718" i="3"/>
  <c r="Y1646" i="3"/>
  <c r="W1646" i="3"/>
  <c r="Y1538" i="3"/>
  <c r="W1538" i="3"/>
  <c r="Y1382" i="3"/>
  <c r="W1382" i="3"/>
  <c r="Y1250" i="3"/>
  <c r="W1250" i="3"/>
  <c r="Y1070" i="3"/>
  <c r="W1070" i="3"/>
  <c r="Y782" i="3"/>
  <c r="W782" i="3"/>
  <c r="Y1943" i="3"/>
  <c r="W1943" i="3"/>
  <c r="W1864" i="3"/>
  <c r="Y1864" i="3"/>
  <c r="Y1786" i="3"/>
  <c r="W1786" i="3"/>
  <c r="Y1629" i="3"/>
  <c r="W1629" i="3"/>
  <c r="Y1472" i="3"/>
  <c r="W1472" i="3"/>
  <c r="Y1275" i="3"/>
  <c r="W1275" i="3"/>
  <c r="Y1197" i="3"/>
  <c r="W1197" i="3"/>
  <c r="Y1112" i="3"/>
  <c r="W1112" i="3"/>
  <c r="Y959" i="3"/>
  <c r="W959" i="3"/>
  <c r="Y813" i="3"/>
  <c r="W813" i="3"/>
  <c r="W613" i="3"/>
  <c r="Y613" i="3"/>
  <c r="Y393" i="3"/>
  <c r="W393" i="3"/>
  <c r="Y121" i="3"/>
  <c r="W121" i="3"/>
  <c r="Y1585" i="3"/>
  <c r="W1585" i="3"/>
  <c r="Y1237" i="3"/>
  <c r="W1237" i="3"/>
  <c r="Y1117" i="3"/>
  <c r="W1117" i="3"/>
  <c r="Y901" i="3"/>
  <c r="W901" i="3"/>
  <c r="Y625" i="3"/>
  <c r="W625" i="3"/>
  <c r="Y469" i="3"/>
  <c r="W469" i="3"/>
  <c r="W301" i="3"/>
  <c r="Y217" i="3"/>
  <c r="W217" i="3"/>
  <c r="Y145" i="3"/>
  <c r="W145" i="3"/>
  <c r="Y1942" i="3"/>
  <c r="W1942" i="3"/>
  <c r="Y1471" i="3"/>
  <c r="W1471" i="3"/>
  <c r="Y1314" i="3"/>
  <c r="W1314" i="3"/>
  <c r="Y1155" i="3"/>
  <c r="W1155" i="3"/>
  <c r="W1010" i="3"/>
  <c r="Y1010" i="3"/>
  <c r="Y711" i="3"/>
  <c r="W711" i="3"/>
  <c r="Y383" i="3"/>
  <c r="W383" i="3"/>
  <c r="Y197" i="3"/>
  <c r="W197" i="3"/>
  <c r="Y1920" i="3"/>
  <c r="W1920" i="3"/>
  <c r="Y1800" i="3"/>
  <c r="W1800" i="3"/>
  <c r="Y1752" i="3"/>
  <c r="W1752" i="3"/>
  <c r="Y1608" i="3"/>
  <c r="W1608" i="3"/>
  <c r="Y1584" i="3"/>
  <c r="W1584" i="3"/>
  <c r="Y1488" i="3"/>
  <c r="W1488" i="3"/>
  <c r="Y1452" i="3"/>
  <c r="W1452" i="3"/>
  <c r="Y1368" i="3"/>
  <c r="W1368" i="3"/>
  <c r="W1308" i="3"/>
  <c r="Y1200" i="3"/>
  <c r="W1200" i="3"/>
  <c r="Y1176" i="3"/>
  <c r="W1176" i="3"/>
  <c r="Y1080" i="3"/>
  <c r="W1080" i="3"/>
  <c r="W936" i="3"/>
  <c r="Y936" i="3"/>
  <c r="W876" i="3"/>
  <c r="Y876" i="3"/>
  <c r="W732" i="3"/>
  <c r="Y732" i="3"/>
  <c r="W672" i="3"/>
  <c r="Y552" i="3"/>
  <c r="W552" i="3"/>
  <c r="Y420" i="3"/>
  <c r="W420" i="3"/>
  <c r="W384" i="3"/>
  <c r="Y384" i="3"/>
  <c r="Y276" i="3"/>
  <c r="W276" i="3"/>
  <c r="W240" i="3"/>
  <c r="W204" i="3"/>
  <c r="W180" i="3"/>
  <c r="Y156" i="3"/>
  <c r="W156" i="3"/>
  <c r="Y120" i="3"/>
  <c r="W120" i="3"/>
  <c r="Y1907" i="3"/>
  <c r="W1907" i="3"/>
  <c r="Y1871" i="3"/>
  <c r="W1871" i="3"/>
  <c r="Y1799" i="3"/>
  <c r="W1799" i="3"/>
  <c r="Y1703" i="3"/>
  <c r="W1703" i="3"/>
  <c r="Y1583" i="3"/>
  <c r="W1583" i="3"/>
  <c r="W1523" i="3"/>
  <c r="Y1523" i="3"/>
  <c r="Y1439" i="3"/>
  <c r="W1439" i="3"/>
  <c r="W1367" i="3"/>
  <c r="Y1367" i="3"/>
  <c r="Y1319" i="3"/>
  <c r="W1319" i="3"/>
  <c r="Y1259" i="3"/>
  <c r="W1259" i="3"/>
  <c r="Y1127" i="3"/>
  <c r="W1127" i="3"/>
  <c r="Y1091" i="3"/>
  <c r="W1091" i="3"/>
  <c r="W995" i="3"/>
  <c r="Y995" i="3"/>
  <c r="Y863" i="3"/>
  <c r="W863" i="3"/>
  <c r="Y803" i="3"/>
  <c r="W803" i="3"/>
  <c r="Y767" i="3"/>
  <c r="W767" i="3"/>
  <c r="Y683" i="3"/>
  <c r="W683" i="3"/>
  <c r="Y635" i="3"/>
  <c r="W635" i="3"/>
  <c r="Y575" i="3"/>
  <c r="W575" i="3"/>
  <c r="Y371" i="3"/>
  <c r="W371" i="3"/>
  <c r="Y275" i="3"/>
  <c r="W275" i="3"/>
  <c r="Y215" i="3"/>
  <c r="W215" i="3"/>
  <c r="Y167" i="3"/>
  <c r="W167" i="3"/>
  <c r="W131" i="3"/>
  <c r="Y131" i="3"/>
  <c r="Y83" i="3"/>
  <c r="W83" i="3"/>
  <c r="Y47" i="3"/>
  <c r="W47" i="3"/>
  <c r="Y1851" i="3"/>
  <c r="W1851" i="3"/>
  <c r="Y1537" i="3"/>
  <c r="W1537" i="3"/>
  <c r="Y843" i="3"/>
  <c r="W843" i="3"/>
  <c r="Y490" i="3"/>
  <c r="W490" i="3"/>
  <c r="Y249" i="3"/>
  <c r="W249" i="3"/>
  <c r="W2" i="3"/>
  <c r="Y2" i="3"/>
  <c r="Y1954" i="3"/>
  <c r="W1954" i="3"/>
  <c r="Y1894" i="3"/>
  <c r="W1894" i="3"/>
  <c r="Y1714" i="3"/>
  <c r="W1714" i="3"/>
  <c r="Y1618" i="3"/>
  <c r="W1618" i="3"/>
  <c r="Y1570" i="3"/>
  <c r="W1570" i="3"/>
  <c r="Y1534" i="3"/>
  <c r="W1534" i="3"/>
  <c r="Y1462" i="3"/>
  <c r="W1462" i="3"/>
  <c r="Y1438" i="3"/>
  <c r="W1438" i="3"/>
  <c r="W1366" i="3"/>
  <c r="Y1366" i="3"/>
  <c r="W1306" i="3"/>
  <c r="Y1306" i="3"/>
  <c r="Y1246" i="3"/>
  <c r="W1246" i="3"/>
  <c r="Y1198" i="3"/>
  <c r="W1198" i="3"/>
  <c r="Y1162" i="3"/>
  <c r="W1162" i="3"/>
  <c r="W1102" i="3"/>
  <c r="Y1102" i="3"/>
  <c r="W994" i="3"/>
  <c r="Y994" i="3"/>
  <c r="Y946" i="3"/>
  <c r="W946" i="3"/>
  <c r="Y874" i="3"/>
  <c r="W874" i="3"/>
  <c r="Y826" i="3"/>
  <c r="W826" i="3"/>
  <c r="Y790" i="3"/>
  <c r="W790" i="3"/>
  <c r="Y730" i="3"/>
  <c r="W730" i="3"/>
  <c r="Y694" i="3"/>
  <c r="W694" i="3"/>
  <c r="Y610" i="3"/>
  <c r="W610" i="3"/>
  <c r="Y502" i="3"/>
  <c r="W502" i="3"/>
  <c r="Y442" i="3"/>
  <c r="W442" i="3"/>
  <c r="Y370" i="3"/>
  <c r="W370" i="3"/>
  <c r="Y310" i="3"/>
  <c r="W310" i="3"/>
  <c r="Y250" i="3"/>
  <c r="W250" i="3"/>
  <c r="Y202" i="3"/>
  <c r="W202" i="3"/>
  <c r="W166" i="3"/>
  <c r="Y166" i="3"/>
  <c r="Y106" i="3"/>
  <c r="W106" i="3"/>
  <c r="Y58" i="3"/>
  <c r="W58" i="3"/>
  <c r="Y10" i="3"/>
  <c r="W10" i="3"/>
  <c r="Y1929" i="3"/>
  <c r="W1929" i="3"/>
  <c r="Y1497" i="3"/>
  <c r="W1497" i="3"/>
  <c r="W842" i="3"/>
  <c r="Y842" i="3"/>
  <c r="Y597" i="3"/>
  <c r="W597" i="3"/>
  <c r="Y1977" i="3"/>
  <c r="W1977" i="3"/>
  <c r="W1917" i="3"/>
  <c r="Y1917" i="3"/>
  <c r="Y1821" i="3"/>
  <c r="W1821" i="3"/>
  <c r="Y1761" i="3"/>
  <c r="W1761" i="3"/>
  <c r="Y1617" i="3"/>
  <c r="W1617" i="3"/>
  <c r="Y1545" i="3"/>
  <c r="W1545" i="3"/>
  <c r="Y1473" i="3"/>
  <c r="W1473" i="3"/>
  <c r="W1389" i="3"/>
  <c r="Y1389" i="3"/>
  <c r="Y1329" i="3"/>
  <c r="W1329" i="3"/>
  <c r="Y1233" i="3"/>
  <c r="W1233" i="3"/>
  <c r="W1101" i="3"/>
  <c r="Y1101" i="3"/>
  <c r="Y1029" i="3"/>
  <c r="W1029" i="3"/>
  <c r="Y825" i="3"/>
  <c r="W825" i="3"/>
  <c r="Y753" i="3"/>
  <c r="W753" i="3"/>
  <c r="Y741" i="3"/>
  <c r="W741" i="3"/>
  <c r="Y525" i="3"/>
  <c r="W525" i="3"/>
  <c r="Y345" i="3"/>
  <c r="W345" i="3"/>
  <c r="Y57" i="3"/>
  <c r="W57" i="3"/>
  <c r="Y1653" i="3"/>
  <c r="W1653" i="3"/>
  <c r="Y1041" i="3"/>
  <c r="W1041" i="3"/>
  <c r="Y361" i="3"/>
  <c r="W361" i="3"/>
  <c r="W1630" i="3"/>
  <c r="W669" i="3"/>
  <c r="V1988" i="3"/>
  <c r="V1916" i="3"/>
  <c r="V1844" i="3"/>
  <c r="V1748" i="3"/>
  <c r="V1700" i="3"/>
  <c r="V1664" i="3"/>
  <c r="V1556" i="3"/>
  <c r="V1424" i="3"/>
  <c r="V1364" i="3"/>
  <c r="V1316" i="3"/>
  <c r="V1268" i="3"/>
  <c r="V1172" i="3"/>
  <c r="V1136" i="3"/>
  <c r="V1052" i="3"/>
  <c r="V992" i="3"/>
  <c r="V920" i="3"/>
  <c r="V848" i="3"/>
  <c r="V788" i="3"/>
  <c r="V752" i="3"/>
  <c r="V668" i="3"/>
  <c r="V620" i="3"/>
  <c r="V512" i="3"/>
  <c r="V392" i="3"/>
  <c r="Y1564" i="3"/>
  <c r="W1564" i="3"/>
  <c r="W1144" i="3"/>
  <c r="W184" i="3"/>
  <c r="W136" i="3"/>
  <c r="Y40" i="3"/>
  <c r="W40" i="3"/>
  <c r="Y1965" i="3"/>
  <c r="W1965" i="3"/>
  <c r="Y1533" i="3"/>
  <c r="W1533" i="3"/>
  <c r="Y81" i="3"/>
  <c r="W81" i="3"/>
  <c r="V1975" i="3"/>
  <c r="V1939" i="3"/>
  <c r="V1819" i="3"/>
  <c r="V1735" i="3"/>
  <c r="V1687" i="3"/>
  <c r="V1603" i="3"/>
  <c r="V1567" i="3"/>
  <c r="V1507" i="3"/>
  <c r="V1387" i="3"/>
  <c r="V1327" i="3"/>
  <c r="V1279" i="3"/>
  <c r="V1231" i="3"/>
  <c r="V1123" i="3"/>
  <c r="V1075" i="3"/>
  <c r="V1039" i="3"/>
  <c r="V991" i="3"/>
  <c r="V919" i="3"/>
  <c r="V799" i="3"/>
  <c r="V727" i="3"/>
  <c r="V679" i="3"/>
  <c r="V631" i="3"/>
  <c r="V583" i="3"/>
  <c r="V463" i="3"/>
  <c r="V427" i="3"/>
  <c r="V391" i="3"/>
  <c r="V343" i="3"/>
  <c r="V247" i="3"/>
  <c r="V211" i="3"/>
  <c r="V175" i="3"/>
  <c r="V139" i="3"/>
  <c r="V115" i="3"/>
  <c r="V91" i="3"/>
  <c r="V67" i="3"/>
  <c r="V43" i="3"/>
  <c r="V7" i="3"/>
  <c r="Y1743" i="3"/>
  <c r="W1743" i="3"/>
  <c r="Y651" i="3"/>
  <c r="W651" i="3"/>
  <c r="Y579" i="3"/>
  <c r="W579" i="3"/>
  <c r="Y99" i="3"/>
  <c r="W99" i="3"/>
  <c r="Y1885" i="3"/>
  <c r="W1885" i="3"/>
  <c r="Y1257" i="3"/>
  <c r="W1257" i="3"/>
  <c r="Y885" i="3"/>
  <c r="W885" i="3"/>
  <c r="Y638" i="3"/>
  <c r="W638" i="3"/>
  <c r="W158" i="3"/>
  <c r="Y158" i="3"/>
  <c r="W1315" i="3"/>
  <c r="W998" i="3"/>
  <c r="V1986" i="3"/>
  <c r="V1962" i="3"/>
  <c r="V1938" i="3"/>
  <c r="V1866" i="3"/>
  <c r="V1854" i="3"/>
  <c r="V1830" i="3"/>
  <c r="V1806" i="3"/>
  <c r="V1758" i="3"/>
  <c r="V1722" i="3"/>
  <c r="V1686" i="3"/>
  <c r="V1674" i="3"/>
  <c r="V1602" i="3"/>
  <c r="V1578" i="3"/>
  <c r="V1542" i="3"/>
  <c r="V1518" i="3"/>
  <c r="V1482" i="3"/>
  <c r="V1446" i="3"/>
  <c r="V1422" i="3"/>
  <c r="V1398" i="3"/>
  <c r="V1374" i="3"/>
  <c r="V1338" i="3"/>
  <c r="V1266" i="3"/>
  <c r="V1230" i="3"/>
  <c r="V1170" i="3"/>
  <c r="V1134" i="3"/>
  <c r="V1098" i="3"/>
  <c r="V1038" i="3"/>
  <c r="V1002" i="3"/>
  <c r="V954" i="3"/>
  <c r="V894" i="3"/>
  <c r="V846" i="3"/>
  <c r="V822" i="3"/>
  <c r="V750" i="3"/>
  <c r="V678" i="3"/>
  <c r="V642" i="3"/>
  <c r="V606" i="3"/>
  <c r="V546" i="3"/>
  <c r="V474" i="3"/>
  <c r="V414" i="3"/>
  <c r="V378" i="3"/>
  <c r="V318" i="3"/>
  <c r="V258" i="3"/>
  <c r="V198" i="3"/>
  <c r="V150" i="3"/>
  <c r="V138" i="3"/>
  <c r="V102" i="3"/>
  <c r="V66" i="3"/>
  <c r="V18" i="3"/>
  <c r="Y1605" i="3"/>
  <c r="W1605" i="3"/>
  <c r="Y1129" i="3"/>
  <c r="W1129" i="3"/>
  <c r="Y637" i="3"/>
  <c r="W637" i="3"/>
  <c r="Y585" i="3"/>
  <c r="W585" i="3"/>
  <c r="Y357" i="3"/>
  <c r="W357" i="3"/>
  <c r="W157" i="3"/>
  <c r="W1751" i="3"/>
  <c r="W973" i="3"/>
  <c r="W627" i="3"/>
  <c r="W453" i="3"/>
  <c r="Y1732" i="3"/>
  <c r="Y1563" i="3"/>
  <c r="W1563" i="3"/>
  <c r="Y1467" i="3"/>
  <c r="W1467" i="3"/>
  <c r="Y1287" i="3"/>
  <c r="W1287" i="3"/>
  <c r="Y927" i="3"/>
  <c r="W927" i="3"/>
  <c r="Y1906" i="3"/>
  <c r="W1906" i="3"/>
  <c r="Y1788" i="3"/>
  <c r="W1788" i="3"/>
  <c r="Y1670" i="3"/>
  <c r="W1670" i="3"/>
  <c r="Y1356" i="3"/>
  <c r="W1356" i="3"/>
  <c r="Y1238" i="3"/>
  <c r="W1238" i="3"/>
  <c r="Y1114" i="3"/>
  <c r="W1114" i="3"/>
  <c r="Y968" i="3"/>
  <c r="W968" i="3"/>
  <c r="Y815" i="3"/>
  <c r="W815" i="3"/>
  <c r="Y201" i="3"/>
  <c r="W201" i="3"/>
  <c r="Y41" i="3"/>
  <c r="W41" i="3"/>
  <c r="Y1802" i="3"/>
  <c r="W1802" i="3"/>
  <c r="Y1742" i="3"/>
  <c r="W1742" i="3"/>
  <c r="Y1502" i="3"/>
  <c r="W1502" i="3"/>
  <c r="Y1358" i="3"/>
  <c r="W1358" i="3"/>
  <c r="Y1298" i="3"/>
  <c r="W1298" i="3"/>
  <c r="Y1214" i="3"/>
  <c r="W1214" i="3"/>
  <c r="Y122" i="3"/>
  <c r="W122" i="3"/>
  <c r="Y1904" i="3"/>
  <c r="W1904" i="3"/>
  <c r="Y1747" i="3"/>
  <c r="W1747" i="3"/>
  <c r="Y1590" i="3"/>
  <c r="W1590" i="3"/>
  <c r="W1511" i="3"/>
  <c r="Y1511" i="3"/>
  <c r="Y1354" i="3"/>
  <c r="W1354" i="3"/>
  <c r="Y1058" i="3"/>
  <c r="W1058" i="3"/>
  <c r="Y912" i="3"/>
  <c r="W912" i="3"/>
  <c r="Y766" i="3"/>
  <c r="W766" i="3"/>
  <c r="Y270" i="3"/>
  <c r="W270" i="3"/>
  <c r="Y1669" i="3"/>
  <c r="W1669" i="3"/>
  <c r="Y1573" i="3"/>
  <c r="W1573" i="3"/>
  <c r="Y1429" i="3"/>
  <c r="W1429" i="3"/>
  <c r="Y1405" i="3"/>
  <c r="W1405" i="3"/>
  <c r="W541" i="3"/>
  <c r="Y433" i="3"/>
  <c r="W433" i="3"/>
  <c r="Y1981" i="3"/>
  <c r="W1981" i="3"/>
  <c r="Y1863" i="3"/>
  <c r="W1863" i="3"/>
  <c r="W1746" i="3"/>
  <c r="Y1746" i="3"/>
  <c r="Y1667" i="3"/>
  <c r="W1667" i="3"/>
  <c r="Y1549" i="3"/>
  <c r="W1549" i="3"/>
  <c r="Y1431" i="3"/>
  <c r="W1431" i="3"/>
  <c r="Y1353" i="3"/>
  <c r="W1353" i="3"/>
  <c r="Y1235" i="3"/>
  <c r="W1235" i="3"/>
  <c r="Y911" i="3"/>
  <c r="W911" i="3"/>
  <c r="Y758" i="3"/>
  <c r="W758" i="3"/>
  <c r="Y612" i="3"/>
  <c r="W612" i="3"/>
  <c r="Y451" i="3"/>
  <c r="W451" i="3"/>
  <c r="Y118" i="3"/>
  <c r="W118" i="3"/>
  <c r="Y1860" i="3"/>
  <c r="W1860" i="3"/>
  <c r="Y1776" i="3"/>
  <c r="W1776" i="3"/>
  <c r="Y1656" i="3"/>
  <c r="W1656" i="3"/>
  <c r="Y1620" i="3"/>
  <c r="W1620" i="3"/>
  <c r="Y1512" i="3"/>
  <c r="W1512" i="3"/>
  <c r="Y1464" i="3"/>
  <c r="W1464" i="3"/>
  <c r="Y1344" i="3"/>
  <c r="W1344" i="3"/>
  <c r="Y1320" i="3"/>
  <c r="W1320" i="3"/>
  <c r="Y1188" i="3"/>
  <c r="W1188" i="3"/>
  <c r="Y1164" i="3"/>
  <c r="W1164" i="3"/>
  <c r="Y1044" i="3"/>
  <c r="W1044" i="3"/>
  <c r="Y720" i="3"/>
  <c r="W720" i="3"/>
  <c r="Y660" i="3"/>
  <c r="W660" i="3"/>
  <c r="W576" i="3"/>
  <c r="Y576" i="3"/>
  <c r="Y432" i="3"/>
  <c r="W432" i="3"/>
  <c r="Y372" i="3"/>
  <c r="W372" i="3"/>
  <c r="W300" i="3"/>
  <c r="Y300" i="3"/>
  <c r="Y264" i="3"/>
  <c r="W264" i="3"/>
  <c r="W132" i="3"/>
  <c r="Y132" i="3"/>
  <c r="Y1979" i="3"/>
  <c r="W1979" i="3"/>
  <c r="Y1859" i="3"/>
  <c r="W1859" i="3"/>
  <c r="Y1763" i="3"/>
  <c r="W1763" i="3"/>
  <c r="Y1679" i="3"/>
  <c r="W1679" i="3"/>
  <c r="Y1619" i="3"/>
  <c r="W1619" i="3"/>
  <c r="Y1547" i="3"/>
  <c r="W1547" i="3"/>
  <c r="Y1475" i="3"/>
  <c r="W1475" i="3"/>
  <c r="Y1427" i="3"/>
  <c r="W1427" i="3"/>
  <c r="Y1343" i="3"/>
  <c r="W1343" i="3"/>
  <c r="Y1295" i="3"/>
  <c r="W1295" i="3"/>
  <c r="Y1211" i="3"/>
  <c r="W1211" i="3"/>
  <c r="Y1151" i="3"/>
  <c r="W1151" i="3"/>
  <c r="Y1079" i="3"/>
  <c r="W1079" i="3"/>
  <c r="Y971" i="3"/>
  <c r="W971" i="3"/>
  <c r="Y923" i="3"/>
  <c r="W923" i="3"/>
  <c r="Y791" i="3"/>
  <c r="W791" i="3"/>
  <c r="Y731" i="3"/>
  <c r="W731" i="3"/>
  <c r="Y563" i="3"/>
  <c r="W563" i="3"/>
  <c r="Y503" i="3"/>
  <c r="W503" i="3"/>
  <c r="Y443" i="3"/>
  <c r="W443" i="3"/>
  <c r="Y335" i="3"/>
  <c r="W335" i="3"/>
  <c r="Y287" i="3"/>
  <c r="W287" i="3"/>
  <c r="Y227" i="3"/>
  <c r="W227" i="3"/>
  <c r="W191" i="3"/>
  <c r="Y191" i="3"/>
  <c r="Y143" i="3"/>
  <c r="W143" i="3"/>
  <c r="W107" i="3"/>
  <c r="Y107" i="3"/>
  <c r="Y59" i="3"/>
  <c r="W59" i="3"/>
  <c r="Y11" i="3"/>
  <c r="W11" i="3"/>
  <c r="Y1734" i="3"/>
  <c r="W1734" i="3"/>
  <c r="Y1498" i="3"/>
  <c r="W1498" i="3"/>
  <c r="Y1090" i="3"/>
  <c r="W1090" i="3"/>
  <c r="Y798" i="3"/>
  <c r="W798" i="3"/>
  <c r="Y598" i="3"/>
  <c r="W598" i="3"/>
  <c r="W1202" i="3"/>
  <c r="W522" i="3"/>
  <c r="Y1978" i="3"/>
  <c r="W1978" i="3"/>
  <c r="Y1882" i="3"/>
  <c r="W1882" i="3"/>
  <c r="Y1798" i="3"/>
  <c r="W1798" i="3"/>
  <c r="Y1738" i="3"/>
  <c r="W1738" i="3"/>
  <c r="Y1678" i="3"/>
  <c r="W1678" i="3"/>
  <c r="Y1606" i="3"/>
  <c r="W1606" i="3"/>
  <c r="Y1582" i="3"/>
  <c r="W1582" i="3"/>
  <c r="Y1546" i="3"/>
  <c r="W1546" i="3"/>
  <c r="Y1486" i="3"/>
  <c r="W1486" i="3"/>
  <c r="Y1426" i="3"/>
  <c r="W1426" i="3"/>
  <c r="Y1294" i="3"/>
  <c r="W1294" i="3"/>
  <c r="Y1210" i="3"/>
  <c r="W1210" i="3"/>
  <c r="Y1150" i="3"/>
  <c r="W1150" i="3"/>
  <c r="Y1066" i="3"/>
  <c r="W1066" i="3"/>
  <c r="W1018" i="3"/>
  <c r="Y1018" i="3"/>
  <c r="Y922" i="3"/>
  <c r="W922" i="3"/>
  <c r="Y754" i="3"/>
  <c r="W754" i="3"/>
  <c r="Y682" i="3"/>
  <c r="W682" i="3"/>
  <c r="Y526" i="3"/>
  <c r="W526" i="3"/>
  <c r="Y394" i="3"/>
  <c r="W394" i="3"/>
  <c r="W322" i="3"/>
  <c r="Y322" i="3"/>
  <c r="W262" i="3"/>
  <c r="Y262" i="3"/>
  <c r="Y214" i="3"/>
  <c r="W214" i="3"/>
  <c r="Y154" i="3"/>
  <c r="W154" i="3"/>
  <c r="Y82" i="3"/>
  <c r="W82" i="3"/>
  <c r="Y22" i="3"/>
  <c r="W22" i="3"/>
  <c r="Y1300" i="3"/>
  <c r="W1300" i="3"/>
  <c r="Y1089" i="3"/>
  <c r="W1089" i="3"/>
  <c r="Y1893" i="3"/>
  <c r="W1893" i="3"/>
  <c r="Y1797" i="3"/>
  <c r="W1797" i="3"/>
  <c r="Y1641" i="3"/>
  <c r="W1641" i="3"/>
  <c r="Y1485" i="3"/>
  <c r="W1485" i="3"/>
  <c r="Y1299" i="3"/>
  <c r="W1299" i="3"/>
  <c r="Y987" i="3"/>
  <c r="W987" i="3"/>
  <c r="W1898" i="3"/>
  <c r="W1500" i="3"/>
  <c r="W331" i="3"/>
  <c r="V2000" i="3"/>
  <c r="V1892" i="3"/>
  <c r="V1832" i="3"/>
  <c r="V1760" i="3"/>
  <c r="V1712" i="3"/>
  <c r="V1652" i="3"/>
  <c r="V1568" i="3"/>
  <c r="V1460" i="3"/>
  <c r="V1412" i="3"/>
  <c r="V1304" i="3"/>
  <c r="V1256" i="3"/>
  <c r="V1208" i="3"/>
  <c r="V1100" i="3"/>
  <c r="V1064" i="3"/>
  <c r="V956" i="3"/>
  <c r="V908" i="3"/>
  <c r="V776" i="3"/>
  <c r="V692" i="3"/>
  <c r="V632" i="3"/>
  <c r="V560" i="3"/>
  <c r="V500" i="3"/>
  <c r="V440" i="3"/>
  <c r="V368" i="3"/>
  <c r="V344" i="3"/>
  <c r="V296" i="3"/>
  <c r="V224" i="3"/>
  <c r="Y176" i="3"/>
  <c r="W176" i="3"/>
  <c r="W56" i="3"/>
  <c r="Y1996" i="3"/>
  <c r="W1996" i="3"/>
  <c r="W1600" i="3"/>
  <c r="Y1600" i="3"/>
  <c r="Y1264" i="3"/>
  <c r="W1264" i="3"/>
  <c r="Y4" i="3"/>
  <c r="W4" i="3"/>
  <c r="Y985" i="3"/>
  <c r="W985" i="3"/>
  <c r="Y686" i="3"/>
  <c r="W686" i="3"/>
  <c r="W1317" i="3"/>
  <c r="W479" i="3"/>
  <c r="V1999" i="3"/>
  <c r="V1927" i="3"/>
  <c r="V1843" i="3"/>
  <c r="V1759" i="3"/>
  <c r="V1699" i="3"/>
  <c r="V1639" i="3"/>
  <c r="V1579" i="3"/>
  <c r="V1531" i="3"/>
  <c r="V1447" i="3"/>
  <c r="V1411" i="3"/>
  <c r="V1267" i="3"/>
  <c r="V1207" i="3"/>
  <c r="V1135" i="3"/>
  <c r="V1087" i="3"/>
  <c r="V1027" i="3"/>
  <c r="V967" i="3"/>
  <c r="V907" i="3"/>
  <c r="V847" i="3"/>
  <c r="V763" i="3"/>
  <c r="V703" i="3"/>
  <c r="V607" i="3"/>
  <c r="V547" i="3"/>
  <c r="V415" i="3"/>
  <c r="V379" i="3"/>
  <c r="V319" i="3"/>
  <c r="V283" i="3"/>
  <c r="V223" i="3"/>
  <c r="V187" i="3"/>
  <c r="V151" i="3"/>
  <c r="V127" i="3"/>
  <c r="V103" i="3"/>
  <c r="V55" i="3"/>
  <c r="V19" i="3"/>
  <c r="Y1695" i="3"/>
  <c r="W1695" i="3"/>
  <c r="Y1263" i="3"/>
  <c r="W1263" i="3"/>
  <c r="Y1167" i="3"/>
  <c r="W1167" i="3"/>
  <c r="Y15" i="3"/>
  <c r="W15" i="3"/>
  <c r="Y1453" i="3"/>
  <c r="W1453" i="3"/>
  <c r="V1974" i="3"/>
  <c r="V1950" i="3"/>
  <c r="V1914" i="3"/>
  <c r="V1878" i="3"/>
  <c r="V1842" i="3"/>
  <c r="V1818" i="3"/>
  <c r="V1782" i="3"/>
  <c r="V1770" i="3"/>
  <c r="V1698" i="3"/>
  <c r="V1662" i="3"/>
  <c r="V1626" i="3"/>
  <c r="V1554" i="3"/>
  <c r="V1530" i="3"/>
  <c r="V1506" i="3"/>
  <c r="V1434" i="3"/>
  <c r="V1410" i="3"/>
  <c r="V1386" i="3"/>
  <c r="V1350" i="3"/>
  <c r="V1326" i="3"/>
  <c r="V1242" i="3"/>
  <c r="V1146" i="3"/>
  <c r="V1110" i="3"/>
  <c r="V1050" i="3"/>
  <c r="V1014" i="3"/>
  <c r="V966" i="3"/>
  <c r="V882" i="3"/>
  <c r="V810" i="3"/>
  <c r="V774" i="3"/>
  <c r="V726" i="3"/>
  <c r="V690" i="3"/>
  <c r="V630" i="3"/>
  <c r="V582" i="3"/>
  <c r="V534" i="3"/>
  <c r="V498" i="3"/>
  <c r="V438" i="3"/>
  <c r="V402" i="3"/>
  <c r="V354" i="3"/>
  <c r="V282" i="3"/>
  <c r="V222" i="3"/>
  <c r="V186" i="3"/>
  <c r="V114" i="3"/>
  <c r="V90" i="3"/>
  <c r="V42" i="3"/>
  <c r="Y1997" i="3"/>
  <c r="W1997" i="3"/>
  <c r="Y1913" i="3"/>
  <c r="W1913" i="3"/>
  <c r="Y1889" i="3"/>
  <c r="W1889" i="3"/>
  <c r="W1877" i="3"/>
  <c r="W1865" i="3"/>
  <c r="Y1865" i="3"/>
  <c r="Y1841" i="3"/>
  <c r="W1841" i="3"/>
  <c r="Y1829" i="3"/>
  <c r="W1829" i="3"/>
  <c r="W1733" i="3"/>
  <c r="Y1721" i="3"/>
  <c r="W1721" i="3"/>
  <c r="W161" i="3"/>
  <c r="Y29" i="3"/>
  <c r="W29" i="3"/>
  <c r="Y17" i="3"/>
  <c r="W17" i="3"/>
  <c r="Y1677" i="3"/>
  <c r="W1677" i="3"/>
  <c r="Y1441" i="3"/>
  <c r="W1441" i="3"/>
  <c r="Y1245" i="3"/>
  <c r="W1245" i="3"/>
  <c r="Y1017" i="3"/>
  <c r="W1017" i="3"/>
  <c r="Y465" i="3"/>
  <c r="W465" i="3"/>
  <c r="Y213" i="3"/>
  <c r="W213" i="3"/>
  <c r="W1858" i="3"/>
  <c r="W1588" i="3"/>
  <c r="W781" i="3"/>
  <c r="Y1658" i="3"/>
  <c r="Y395" i="3"/>
  <c r="Y1946" i="3"/>
  <c r="W1946" i="3"/>
  <c r="Y1910" i="3"/>
  <c r="W1910" i="3"/>
  <c r="Y1814" i="3"/>
  <c r="W1814" i="3"/>
  <c r="Y1778" i="3"/>
  <c r="W1778" i="3"/>
  <c r="W1730" i="3"/>
  <c r="Y1730" i="3"/>
  <c r="Y1634" i="3"/>
  <c r="W1634" i="3"/>
  <c r="Y1514" i="3"/>
  <c r="W1514" i="3"/>
  <c r="Y1406" i="3"/>
  <c r="W1406" i="3"/>
  <c r="Y1370" i="3"/>
  <c r="W1370" i="3"/>
  <c r="Y1310" i="3"/>
  <c r="W1310" i="3"/>
  <c r="Y1226" i="3"/>
  <c r="W1226" i="3"/>
  <c r="Y1046" i="3"/>
  <c r="W1046" i="3"/>
  <c r="Y452" i="3"/>
  <c r="W452" i="3"/>
  <c r="Y1955" i="3"/>
  <c r="W1955" i="3"/>
  <c r="Y1895" i="3"/>
  <c r="W1895" i="3"/>
  <c r="Y1835" i="3"/>
  <c r="W1835" i="3"/>
  <c r="W1727" i="3"/>
  <c r="Y1727" i="3"/>
  <c r="Y1643" i="3"/>
  <c r="W1643" i="3"/>
  <c r="Y1595" i="3"/>
  <c r="W1595" i="3"/>
  <c r="Y1463" i="3"/>
  <c r="W1463" i="3"/>
  <c r="Y1403" i="3"/>
  <c r="W1403" i="3"/>
  <c r="Y1355" i="3"/>
  <c r="W1355" i="3"/>
  <c r="W1307" i="3"/>
  <c r="Y1307" i="3"/>
  <c r="Y1163" i="3"/>
  <c r="W1163" i="3"/>
  <c r="Y1007" i="3"/>
  <c r="W1007" i="3"/>
  <c r="Y947" i="3"/>
  <c r="W947" i="3"/>
  <c r="Y875" i="3"/>
  <c r="W875" i="3"/>
  <c r="Y719" i="3"/>
  <c r="W719" i="3"/>
  <c r="Y659" i="3"/>
  <c r="W659" i="3"/>
  <c r="Y587" i="3"/>
  <c r="W587" i="3"/>
  <c r="W515" i="3"/>
  <c r="Y515" i="3"/>
  <c r="Y467" i="3"/>
  <c r="W467" i="3"/>
  <c r="Y419" i="3"/>
  <c r="W419" i="3"/>
  <c r="Y347" i="3"/>
  <c r="W347" i="3"/>
  <c r="Y299" i="3"/>
  <c r="W299" i="3"/>
  <c r="Y263" i="3"/>
  <c r="W263" i="3"/>
  <c r="W203" i="3"/>
  <c r="Y203" i="3"/>
  <c r="Y155" i="3"/>
  <c r="W155" i="3"/>
  <c r="W95" i="3"/>
  <c r="Y95" i="3"/>
  <c r="Y35" i="3"/>
  <c r="W35" i="3"/>
  <c r="Y1930" i="3"/>
  <c r="W1930" i="3"/>
  <c r="Y650" i="3"/>
  <c r="W650" i="3"/>
  <c r="Y174" i="3"/>
  <c r="W174" i="3"/>
  <c r="W698" i="3"/>
  <c r="Y1918" i="3"/>
  <c r="W1918" i="3"/>
  <c r="Y1750" i="3"/>
  <c r="W1750" i="3"/>
  <c r="Y1702" i="3"/>
  <c r="W1702" i="3"/>
  <c r="Y1594" i="3"/>
  <c r="W1594" i="3"/>
  <c r="Y1522" i="3"/>
  <c r="W1522" i="3"/>
  <c r="Y1450" i="3"/>
  <c r="W1450" i="3"/>
  <c r="Y1390" i="3"/>
  <c r="W1390" i="3"/>
  <c r="Y1318" i="3"/>
  <c r="W1318" i="3"/>
  <c r="W1270" i="3"/>
  <c r="Y1270" i="3"/>
  <c r="Y1186" i="3"/>
  <c r="W1186" i="3"/>
  <c r="Y1126" i="3"/>
  <c r="W1126" i="3"/>
  <c r="Y1078" i="3"/>
  <c r="W1078" i="3"/>
  <c r="W982" i="3"/>
  <c r="Y982" i="3"/>
  <c r="Y934" i="3"/>
  <c r="W934" i="3"/>
  <c r="W862" i="3"/>
  <c r="Y862" i="3"/>
  <c r="Y802" i="3"/>
  <c r="W802" i="3"/>
  <c r="W706" i="3"/>
  <c r="Y706" i="3"/>
  <c r="Y634" i="3"/>
  <c r="W634" i="3"/>
  <c r="Y562" i="3"/>
  <c r="W562" i="3"/>
  <c r="W514" i="3"/>
  <c r="Y514" i="3"/>
  <c r="W478" i="3"/>
  <c r="Y478" i="3"/>
  <c r="Y346" i="3"/>
  <c r="W346" i="3"/>
  <c r="Y298" i="3"/>
  <c r="W298" i="3"/>
  <c r="Y226" i="3"/>
  <c r="W226" i="3"/>
  <c r="Y190" i="3"/>
  <c r="W190" i="3"/>
  <c r="Y142" i="3"/>
  <c r="W142" i="3"/>
  <c r="W70" i="3"/>
  <c r="Y70" i="3"/>
  <c r="Y34" i="3"/>
  <c r="W34" i="3"/>
  <c r="W851" i="3"/>
  <c r="V1976" i="3"/>
  <c r="V1868" i="3"/>
  <c r="V1820" i="3"/>
  <c r="V1736" i="3"/>
  <c r="V1688" i="3"/>
  <c r="V1604" i="3"/>
  <c r="V1544" i="3"/>
  <c r="V1484" i="3"/>
  <c r="V1400" i="3"/>
  <c r="V1328" i="3"/>
  <c r="V1280" i="3"/>
  <c r="V1220" i="3"/>
  <c r="V1124" i="3"/>
  <c r="V1076" i="3"/>
  <c r="V1028" i="3"/>
  <c r="V836" i="3"/>
  <c r="V764" i="3"/>
  <c r="V704" i="3"/>
  <c r="V656" i="3"/>
  <c r="V608" i="3"/>
  <c r="V548" i="3"/>
  <c r="V464" i="3"/>
  <c r="V428" i="3"/>
  <c r="V380" i="3"/>
  <c r="V332" i="3"/>
  <c r="V284" i="3"/>
  <c r="V248" i="3"/>
  <c r="V200" i="3"/>
  <c r="W164" i="3"/>
  <c r="Y104" i="3"/>
  <c r="W104" i="3"/>
  <c r="Y32" i="3"/>
  <c r="W32" i="3"/>
  <c r="Y1696" i="3"/>
  <c r="W1696" i="3"/>
  <c r="Y1324" i="3"/>
  <c r="W1324" i="3"/>
  <c r="Y1168" i="3"/>
  <c r="W1168" i="3"/>
  <c r="Y112" i="3"/>
  <c r="Y16" i="3"/>
  <c r="W16" i="3"/>
  <c r="Y639" i="3"/>
  <c r="W639" i="3"/>
  <c r="W1774" i="3"/>
  <c r="V1963" i="3"/>
  <c r="V1915" i="3"/>
  <c r="V1855" i="3"/>
  <c r="V1783" i="3"/>
  <c r="V1711" i="3"/>
  <c r="V1663" i="3"/>
  <c r="V1591" i="3"/>
  <c r="V1543" i="3"/>
  <c r="V1495" i="3"/>
  <c r="V1399" i="3"/>
  <c r="V1303" i="3"/>
  <c r="V1243" i="3"/>
  <c r="V1171" i="3"/>
  <c r="V1111" i="3"/>
  <c r="V1063" i="3"/>
  <c r="V1003" i="3"/>
  <c r="V979" i="3"/>
  <c r="V883" i="3"/>
  <c r="V835" i="3"/>
  <c r="V775" i="3"/>
  <c r="V715" i="3"/>
  <c r="V655" i="3"/>
  <c r="V619" i="3"/>
  <c r="V559" i="3"/>
  <c r="V499" i="3"/>
  <c r="V439" i="3"/>
  <c r="V403" i="3"/>
  <c r="V271" i="3"/>
  <c r="V1290" i="3"/>
  <c r="V1254" i="3"/>
  <c r="V1194" i="3"/>
  <c r="V1158" i="3"/>
  <c r="V1122" i="3"/>
  <c r="V1074" i="3"/>
  <c r="V1026" i="3"/>
  <c r="V978" i="3"/>
  <c r="V930" i="3"/>
  <c r="V906" i="3"/>
  <c r="V834" i="3"/>
  <c r="V762" i="3"/>
  <c r="V702" i="3"/>
  <c r="V654" i="3"/>
  <c r="V618" i="3"/>
  <c r="V558" i="3"/>
  <c r="V462" i="3"/>
  <c r="V426" i="3"/>
  <c r="V390" i="3"/>
  <c r="V330" i="3"/>
  <c r="V246" i="3"/>
  <c r="V210" i="3"/>
  <c r="V126" i="3"/>
  <c r="V78" i="3"/>
  <c r="Y1961" i="3"/>
  <c r="W1961" i="3"/>
  <c r="V1876" i="3"/>
  <c r="V1780" i="3"/>
  <c r="V1720" i="3"/>
  <c r="V1708" i="3"/>
  <c r="V1624" i="3"/>
  <c r="V1612" i="3"/>
  <c r="V1444" i="3"/>
  <c r="V1348" i="3"/>
  <c r="V1288" i="3"/>
  <c r="V1276" i="3"/>
  <c r="V1192" i="3"/>
  <c r="V1180" i="3"/>
  <c r="Y1833" i="3"/>
  <c r="W1833" i="3"/>
  <c r="Y1597" i="3"/>
  <c r="W1597" i="3"/>
  <c r="W769" i="3"/>
  <c r="Y769" i="3"/>
  <c r="Y337" i="3"/>
  <c r="W337" i="3"/>
  <c r="Y134" i="3"/>
  <c r="W134" i="3"/>
  <c r="W779" i="3"/>
  <c r="Y285" i="3"/>
  <c r="Y1881" i="3"/>
  <c r="W1881" i="3"/>
  <c r="Y1869" i="3"/>
  <c r="W1869" i="3"/>
  <c r="Y1857" i="3"/>
  <c r="W1857" i="3"/>
  <c r="Y1845" i="3"/>
  <c r="W1845" i="3"/>
  <c r="Y1737" i="3"/>
  <c r="W1737" i="3"/>
  <c r="Y1713" i="3"/>
  <c r="W1713" i="3"/>
  <c r="Y1701" i="3"/>
  <c r="W1701" i="3"/>
  <c r="Y1581" i="3"/>
  <c r="W1581" i="3"/>
  <c r="Y1569" i="3"/>
  <c r="W1569" i="3"/>
  <c r="Y1557" i="3"/>
  <c r="W1557" i="3"/>
  <c r="Y1425" i="3"/>
  <c r="W1425" i="3"/>
  <c r="Y1413" i="3"/>
  <c r="W1413" i="3"/>
  <c r="W1305" i="3"/>
  <c r="Y1305" i="3"/>
  <c r="Y1293" i="3"/>
  <c r="W1293" i="3"/>
  <c r="Y1269" i="3"/>
  <c r="W1269" i="3"/>
  <c r="Y1161" i="3"/>
  <c r="W1161" i="3"/>
  <c r="Y1053" i="3"/>
  <c r="W1053" i="3"/>
  <c r="Y993" i="3"/>
  <c r="W993" i="3"/>
  <c r="Y981" i="3"/>
  <c r="Y933" i="3"/>
  <c r="Y921" i="3"/>
  <c r="W921" i="3"/>
  <c r="Y861" i="3"/>
  <c r="W861" i="3"/>
  <c r="Y837" i="3"/>
  <c r="Y789" i="3"/>
  <c r="W789" i="3"/>
  <c r="Y777" i="3"/>
  <c r="Y705" i="3"/>
  <c r="W705" i="3"/>
  <c r="Y369" i="3"/>
  <c r="W369" i="3"/>
  <c r="Y189" i="3"/>
  <c r="W189" i="3"/>
  <c r="Y165" i="3"/>
  <c r="W165" i="3"/>
  <c r="Y45" i="3"/>
  <c r="W45" i="3"/>
  <c r="Y21" i="3"/>
  <c r="W1449" i="3"/>
  <c r="Y1565" i="3"/>
  <c r="W1565" i="3"/>
  <c r="Y1445" i="3"/>
  <c r="W1445" i="3"/>
  <c r="W1421" i="3"/>
  <c r="Y1421" i="3"/>
  <c r="Y1397" i="3"/>
  <c r="Y1385" i="3"/>
  <c r="W1385" i="3"/>
  <c r="Y1313" i="3"/>
  <c r="W1265" i="3"/>
  <c r="Y1229" i="3"/>
  <c r="W1229" i="3"/>
  <c r="Y1193" i="3"/>
  <c r="W1193" i="3"/>
  <c r="Y1157" i="3"/>
  <c r="W1157" i="3"/>
  <c r="Y1073" i="3"/>
  <c r="W1073" i="3"/>
  <c r="Y1049" i="3"/>
  <c r="W1049" i="3"/>
  <c r="Y1025" i="3"/>
  <c r="W1025" i="3"/>
  <c r="Y1001" i="3"/>
  <c r="W1001" i="3"/>
  <c r="W833" i="3"/>
  <c r="Y773" i="3"/>
  <c r="W773" i="3"/>
  <c r="Y665" i="3"/>
  <c r="W665" i="3"/>
  <c r="Y641" i="3"/>
  <c r="W641" i="3"/>
  <c r="Y509" i="3"/>
  <c r="W509" i="3"/>
  <c r="Y473" i="3"/>
  <c r="W473" i="3"/>
  <c r="Y329" i="3"/>
  <c r="Y233" i="3"/>
  <c r="W233" i="3"/>
  <c r="Y209" i="3"/>
  <c r="W209" i="3"/>
  <c r="V1972" i="3"/>
  <c r="V1960" i="3"/>
  <c r="V1948" i="3"/>
  <c r="V1936" i="3"/>
  <c r="V1828" i="3"/>
  <c r="V1816" i="3"/>
  <c r="V1804" i="3"/>
  <c r="V1792" i="3"/>
  <c r="V1684" i="3"/>
  <c r="V1672" i="3"/>
  <c r="V1660" i="3"/>
  <c r="V1648" i="3"/>
  <c r="V1540" i="3"/>
  <c r="V1528" i="3"/>
  <c r="V1516" i="3"/>
  <c r="V1504" i="3"/>
  <c r="V1396" i="3"/>
  <c r="V1384" i="3"/>
  <c r="V1372" i="3"/>
  <c r="V1360" i="3"/>
  <c r="V1252" i="3"/>
  <c r="V1240" i="3"/>
  <c r="V1228" i="3"/>
  <c r="V1216" i="3"/>
  <c r="V1132" i="3"/>
  <c r="V1120" i="3"/>
  <c r="V1108" i="3"/>
  <c r="V1096" i="3"/>
  <c r="V1084" i="3"/>
  <c r="V1072" i="3"/>
  <c r="V1060" i="3"/>
  <c r="V1048" i="3"/>
  <c r="V1036" i="3"/>
  <c r="V1024" i="3"/>
  <c r="V1012" i="3"/>
  <c r="V1000" i="3"/>
  <c r="V988" i="3"/>
  <c r="V976" i="3"/>
  <c r="V964" i="3"/>
  <c r="V952" i="3"/>
  <c r="V940" i="3"/>
  <c r="V928" i="3"/>
  <c r="V916" i="3"/>
  <c r="V904" i="3"/>
  <c r="V892" i="3"/>
  <c r="V880" i="3"/>
  <c r="V868" i="3"/>
  <c r="V856" i="3"/>
  <c r="V844" i="3"/>
  <c r="V832" i="3"/>
  <c r="V820" i="3"/>
  <c r="V808" i="3"/>
  <c r="V796" i="3"/>
  <c r="V784" i="3"/>
  <c r="V772" i="3"/>
  <c r="V760" i="3"/>
  <c r="V748" i="3"/>
  <c r="V736" i="3"/>
  <c r="V724" i="3"/>
  <c r="V712" i="3"/>
  <c r="V700" i="3"/>
  <c r="V688" i="3"/>
  <c r="V676" i="3"/>
  <c r="V148" i="3"/>
  <c r="V124" i="3"/>
  <c r="W1725" i="3"/>
  <c r="W721" i="3"/>
  <c r="W497" i="3"/>
  <c r="W1613" i="3"/>
  <c r="Y1529" i="3"/>
  <c r="W1529" i="3"/>
  <c r="Y1505" i="3"/>
  <c r="W1505" i="3"/>
  <c r="W1481" i="3"/>
  <c r="Y1481" i="3"/>
  <c r="Y1457" i="3"/>
  <c r="W1457" i="3"/>
  <c r="Y1409" i="3"/>
  <c r="W1409" i="3"/>
  <c r="W1061" i="3"/>
  <c r="Y1061" i="3"/>
  <c r="Y1037" i="3"/>
  <c r="W1037" i="3"/>
  <c r="Y1013" i="3"/>
  <c r="W989" i="3"/>
  <c r="Y989" i="3"/>
  <c r="Y953" i="3"/>
  <c r="W953" i="3"/>
  <c r="W905" i="3"/>
  <c r="W881" i="3"/>
  <c r="Y869" i="3"/>
  <c r="W869" i="3"/>
  <c r="Y797" i="3"/>
  <c r="W797" i="3"/>
  <c r="W725" i="3"/>
  <c r="Y653" i="3"/>
  <c r="W653" i="3"/>
  <c r="Y629" i="3"/>
  <c r="W629" i="3"/>
  <c r="Y545" i="3"/>
  <c r="W545" i="3"/>
  <c r="Y365" i="3"/>
  <c r="W365" i="3"/>
  <c r="Y353" i="3"/>
  <c r="W353" i="3"/>
  <c r="Y341" i="3"/>
  <c r="W341" i="3"/>
  <c r="Y317" i="3"/>
  <c r="W317" i="3"/>
  <c r="Y221" i="3"/>
  <c r="W221" i="3"/>
  <c r="Y185" i="3"/>
  <c r="W185" i="3"/>
  <c r="Y137" i="3"/>
  <c r="W137" i="3"/>
  <c r="Y113" i="3"/>
  <c r="W113" i="3"/>
  <c r="Y65" i="3"/>
  <c r="W65" i="3"/>
  <c r="W1105" i="3"/>
  <c r="V1959" i="3"/>
  <c r="V1947" i="3"/>
  <c r="V1935" i="3"/>
  <c r="V1923" i="3"/>
  <c r="V1815" i="3"/>
  <c r="V1803" i="3"/>
  <c r="V1791" i="3"/>
  <c r="V1779" i="3"/>
  <c r="V1671" i="3"/>
  <c r="V1659" i="3"/>
  <c r="V1647" i="3"/>
  <c r="V1635" i="3"/>
  <c r="V1527" i="3"/>
  <c r="V1515" i="3"/>
  <c r="V1503" i="3"/>
  <c r="V1491" i="3"/>
  <c r="V1383" i="3"/>
  <c r="V1371" i="3"/>
  <c r="V1359" i="3"/>
  <c r="V1347" i="3"/>
  <c r="V1239" i="3"/>
  <c r="V1227" i="3"/>
  <c r="V1215" i="3"/>
  <c r="V1203" i="3"/>
  <c r="V1119" i="3"/>
  <c r="V1107" i="3"/>
  <c r="V1095" i="3"/>
  <c r="V1047" i="3"/>
  <c r="V1035" i="3"/>
  <c r="V1023" i="3"/>
  <c r="V975" i="3"/>
  <c r="V963" i="3"/>
  <c r="V951" i="3"/>
  <c r="V903" i="3"/>
  <c r="V891" i="3"/>
  <c r="V879" i="3"/>
  <c r="V831" i="3"/>
  <c r="V819" i="3"/>
  <c r="V807" i="3"/>
  <c r="V759" i="3"/>
  <c r="V747" i="3"/>
  <c r="V735" i="3"/>
  <c r="V687" i="3"/>
  <c r="V675" i="3"/>
  <c r="V663" i="3"/>
  <c r="V615" i="3"/>
  <c r="V603" i="3"/>
  <c r="V591" i="3"/>
  <c r="V543" i="3"/>
  <c r="V531" i="3"/>
  <c r="V519" i="3"/>
  <c r="V507" i="3"/>
  <c r="V495" i="3"/>
  <c r="V483" i="3"/>
  <c r="V471" i="3"/>
  <c r="V459" i="3"/>
  <c r="V447" i="3"/>
  <c r="V435" i="3"/>
  <c r="V423" i="3"/>
  <c r="V411" i="3"/>
  <c r="V399" i="3"/>
  <c r="V387" i="3"/>
  <c r="V375" i="3"/>
  <c r="V363" i="3"/>
  <c r="V351" i="3"/>
  <c r="V339" i="3"/>
  <c r="V327" i="3"/>
  <c r="V315" i="3"/>
  <c r="V303" i="3"/>
  <c r="V291" i="3"/>
  <c r="V279" i="3"/>
  <c r="V267" i="3"/>
  <c r="V255" i="3"/>
  <c r="V243" i="3"/>
  <c r="V231" i="3"/>
  <c r="V219" i="3"/>
  <c r="V207" i="3"/>
  <c r="V195" i="3"/>
  <c r="V171" i="3"/>
  <c r="V159" i="3"/>
  <c r="V147" i="3"/>
  <c r="V111" i="3"/>
  <c r="V87" i="3"/>
  <c r="V75" i="3"/>
  <c r="V63" i="3"/>
  <c r="V51" i="3"/>
  <c r="V39" i="3"/>
  <c r="V27" i="3"/>
  <c r="V3" i="3"/>
  <c r="W1281" i="3"/>
  <c r="W785" i="3"/>
  <c r="W349" i="3"/>
  <c r="V1106" i="3"/>
  <c r="V1034" i="3"/>
  <c r="V962" i="3"/>
  <c r="V890" i="3"/>
  <c r="V806" i="3"/>
  <c r="V746" i="3"/>
  <c r="V674" i="3"/>
  <c r="V602" i="3"/>
  <c r="V530" i="3"/>
  <c r="V506" i="3"/>
  <c r="V482" i="3"/>
  <c r="V458" i="3"/>
  <c r="V434" i="3"/>
  <c r="V410" i="3"/>
  <c r="V386" i="3"/>
  <c r="V362" i="3"/>
  <c r="V338" i="3"/>
  <c r="V314" i="3"/>
  <c r="V290" i="3"/>
  <c r="V266" i="3"/>
  <c r="V254" i="3"/>
  <c r="V242" i="3"/>
  <c r="V230" i="3"/>
  <c r="V206" i="3"/>
  <c r="Y194" i="3"/>
  <c r="W194" i="3"/>
  <c r="Y182" i="3"/>
  <c r="W182" i="3"/>
  <c r="W170" i="3"/>
  <c r="Y170" i="3"/>
  <c r="Y146" i="3"/>
  <c r="W146" i="3"/>
  <c r="W110" i="3"/>
  <c r="Y98" i="3"/>
  <c r="W98" i="3"/>
  <c r="Y86" i="3"/>
  <c r="Y50" i="3"/>
  <c r="W50" i="3"/>
  <c r="Y38" i="3"/>
  <c r="W38" i="3"/>
  <c r="Y14" i="3"/>
  <c r="W14" i="3"/>
  <c r="W713" i="3"/>
  <c r="W26" i="3"/>
  <c r="V1022" i="3"/>
  <c r="V950" i="3"/>
  <c r="V878" i="3"/>
  <c r="V818" i="3"/>
  <c r="V734" i="3"/>
  <c r="V662" i="3"/>
  <c r="V590" i="3"/>
  <c r="V518" i="3"/>
  <c r="V494" i="3"/>
  <c r="V470" i="3"/>
  <c r="V446" i="3"/>
  <c r="V422" i="3"/>
  <c r="V398" i="3"/>
  <c r="V374" i="3"/>
  <c r="V350" i="3"/>
  <c r="V326" i="3"/>
  <c r="V302" i="3"/>
  <c r="V278" i="3"/>
  <c r="V218" i="3"/>
  <c r="Y1933" i="3"/>
  <c r="W1933" i="3"/>
  <c r="Y1921" i="3"/>
  <c r="W1921" i="3"/>
  <c r="Y1909" i="3"/>
  <c r="Y1645" i="3"/>
  <c r="W1645" i="3"/>
  <c r="Y1633" i="3"/>
  <c r="W1633" i="3"/>
  <c r="Y1621" i="3"/>
  <c r="W1621" i="3"/>
  <c r="Y1609" i="3"/>
  <c r="W1609" i="3"/>
  <c r="Y1489" i="3"/>
  <c r="W1489" i="3"/>
  <c r="Y1477" i="3"/>
  <c r="W1477" i="3"/>
  <c r="Y1333" i="3"/>
  <c r="W1333" i="3"/>
  <c r="Y1321" i="3"/>
  <c r="Y1213" i="3"/>
  <c r="W1213" i="3"/>
  <c r="Y1201" i="3"/>
  <c r="W1201" i="3"/>
  <c r="Y1189" i="3"/>
  <c r="W1189" i="3"/>
  <c r="Y1165" i="3"/>
  <c r="W1165" i="3"/>
  <c r="Y1093" i="3"/>
  <c r="W1093" i="3"/>
  <c r="Y1081" i="3"/>
  <c r="W1081" i="3"/>
  <c r="W1033" i="3"/>
  <c r="Y889" i="3"/>
  <c r="W889" i="3"/>
  <c r="Y877" i="3"/>
  <c r="Y805" i="3"/>
  <c r="W805" i="3"/>
  <c r="Y793" i="3"/>
  <c r="W793" i="3"/>
  <c r="Y745" i="3"/>
  <c r="W745" i="3"/>
  <c r="W733" i="3"/>
  <c r="Y649" i="3"/>
  <c r="W649" i="3"/>
  <c r="Y601" i="3"/>
  <c r="W601" i="3"/>
  <c r="Y589" i="3"/>
  <c r="W589" i="3"/>
  <c r="W577" i="3"/>
  <c r="Y457" i="3"/>
  <c r="W457" i="3"/>
  <c r="Y313" i="3"/>
  <c r="W313" i="3"/>
  <c r="Y205" i="3"/>
  <c r="W205" i="3"/>
  <c r="W193" i="3"/>
  <c r="Y193" i="3"/>
  <c r="Y169" i="3"/>
  <c r="W169" i="3"/>
  <c r="Y61" i="3"/>
  <c r="W61" i="3"/>
  <c r="Y49" i="3"/>
  <c r="W49" i="3"/>
  <c r="Y37" i="3"/>
  <c r="W37" i="3"/>
  <c r="Y25" i="3"/>
  <c r="W25" i="3"/>
  <c r="Y13" i="3"/>
  <c r="W13" i="3"/>
  <c r="W929" i="3"/>
  <c r="W633" i="3"/>
  <c r="W333" i="3"/>
  <c r="W181" i="3"/>
  <c r="Y2001" i="3"/>
  <c r="V664" i="3"/>
  <c r="V652" i="3"/>
  <c r="V640" i="3"/>
  <c r="V628" i="3"/>
  <c r="V616" i="3"/>
  <c r="V604" i="3"/>
  <c r="V592" i="3"/>
  <c r="V580" i="3"/>
  <c r="V568" i="3"/>
  <c r="V556" i="3"/>
  <c r="V544" i="3"/>
  <c r="V532" i="3"/>
  <c r="V520" i="3"/>
  <c r="V508" i="3"/>
  <c r="V496" i="3"/>
  <c r="V484" i="3"/>
  <c r="V472" i="3"/>
  <c r="V460" i="3"/>
  <c r="V448" i="3"/>
  <c r="V436" i="3"/>
  <c r="V424" i="3"/>
  <c r="V412" i="3"/>
  <c r="V400" i="3"/>
  <c r="V388" i="3"/>
  <c r="V376" i="3"/>
  <c r="V364" i="3"/>
  <c r="V352" i="3"/>
  <c r="V340" i="3"/>
  <c r="V328" i="3"/>
  <c r="V316" i="3"/>
  <c r="V304" i="3"/>
  <c r="V292" i="3"/>
  <c r="V280" i="3"/>
  <c r="V268" i="3"/>
  <c r="V256" i="3"/>
  <c r="V244" i="3"/>
  <c r="V232" i="3"/>
  <c r="V220" i="3"/>
  <c r="V208" i="3"/>
  <c r="V100" i="3"/>
  <c r="V88" i="3"/>
  <c r="V76" i="3"/>
  <c r="V64" i="3"/>
  <c r="V52" i="3"/>
  <c r="E21" i="18" l="1"/>
  <c r="D22" i="18"/>
  <c r="Y1309" i="3"/>
  <c r="W1309" i="3"/>
  <c r="W324" i="3"/>
  <c r="Y324" i="3"/>
  <c r="Y74" i="3"/>
  <c r="W74" i="3"/>
  <c r="Y1777" i="3"/>
  <c r="W1777" i="3"/>
  <c r="W168" i="3"/>
  <c r="Y168" i="3"/>
  <c r="Y661" i="3"/>
  <c r="W661" i="3"/>
  <c r="Y854" i="3"/>
  <c r="W854" i="3"/>
  <c r="W1744" i="3"/>
  <c r="Y1744" i="3"/>
  <c r="Y1681" i="3"/>
  <c r="W1681" i="3"/>
  <c r="W1741" i="3"/>
  <c r="Y896" i="3"/>
  <c r="W896" i="3"/>
  <c r="Y768" i="3"/>
  <c r="W768" i="3"/>
  <c r="Y397" i="3"/>
  <c r="W397" i="3"/>
  <c r="Y1586" i="3"/>
  <c r="W1586" i="3"/>
  <c r="Y294" i="3"/>
  <c r="W294" i="3"/>
  <c r="Y1548" i="3"/>
  <c r="W1548" i="3"/>
  <c r="W828" i="3"/>
  <c r="Y60" i="3"/>
  <c r="W60" i="3"/>
  <c r="W348" i="3"/>
  <c r="Y348" i="3"/>
  <c r="Y780" i="3"/>
  <c r="W780" i="3"/>
  <c r="Y409" i="3"/>
  <c r="W409" i="3"/>
  <c r="Y578" i="3"/>
  <c r="W578" i="3"/>
  <c r="Y1154" i="3"/>
  <c r="W1154" i="3"/>
  <c r="W1598" i="3"/>
  <c r="Y1598" i="3"/>
  <c r="Y1183" i="3"/>
  <c r="W1183" i="3"/>
  <c r="W1272" i="3"/>
  <c r="Y1272" i="3"/>
  <c r="Y1704" i="3"/>
  <c r="W1704" i="3"/>
  <c r="W925" i="3"/>
  <c r="Y925" i="3"/>
  <c r="Y1418" i="3"/>
  <c r="Y504" i="3"/>
  <c r="W504" i="3"/>
  <c r="Y421" i="3"/>
  <c r="W421" i="3"/>
  <c r="Y865" i="3"/>
  <c r="W865" i="3"/>
  <c r="W1610" i="3"/>
  <c r="Y1610" i="3"/>
  <c r="W366" i="3"/>
  <c r="Y366" i="3"/>
  <c r="W648" i="3"/>
  <c r="W1285" i="3"/>
  <c r="W1932" i="3"/>
  <c r="W1297" i="3"/>
  <c r="W949" i="3"/>
  <c r="Y1896" i="3"/>
  <c r="W1381" i="3"/>
  <c r="Y624" i="3"/>
  <c r="W125" i="3"/>
  <c r="Y125" i="3"/>
  <c r="Y855" i="3"/>
  <c r="W855" i="3"/>
  <c r="W1077" i="3"/>
  <c r="Y1077" i="3"/>
  <c r="Y857" i="3"/>
  <c r="W857" i="3"/>
  <c r="Y693" i="3"/>
  <c r="W693" i="3"/>
  <c r="W381" i="3"/>
  <c r="Y381" i="3"/>
  <c r="W85" i="3"/>
  <c r="Y1801" i="3"/>
  <c r="W1801" i="3"/>
  <c r="Y1408" i="3"/>
  <c r="W229" i="3"/>
  <c r="W492" i="3"/>
  <c r="Y492" i="3"/>
  <c r="Y306" i="3"/>
  <c r="W306" i="3"/>
  <c r="Y1837" i="3"/>
  <c r="W1837" i="3"/>
  <c r="Y1574" i="3"/>
  <c r="Y1466" i="3"/>
  <c r="W1466" i="3"/>
  <c r="W1614" i="3"/>
  <c r="Y1614" i="3"/>
  <c r="Y1179" i="3"/>
  <c r="W480" i="3"/>
  <c r="W1145" i="3"/>
  <c r="Y1145" i="3"/>
  <c r="Y1435" i="3"/>
  <c r="W1435" i="3"/>
  <c r="W1357" i="3"/>
  <c r="W1944" i="3"/>
  <c r="W866" i="3"/>
  <c r="Y1572" i="3"/>
  <c r="W596" i="3"/>
  <c r="W1880" i="3"/>
  <c r="Y1880" i="3"/>
  <c r="Y1661" i="3"/>
  <c r="W1661" i="3"/>
  <c r="W621" i="3"/>
  <c r="Y621" i="3"/>
  <c r="W569" i="3"/>
  <c r="W73" i="3"/>
  <c r="W1524" i="3"/>
  <c r="W1566" i="3"/>
  <c r="W1638" i="3"/>
  <c r="Y1638" i="3"/>
  <c r="W1261" i="3"/>
  <c r="Y360" i="3"/>
  <c r="W1794" i="3"/>
  <c r="Y1794" i="3"/>
  <c r="Y1125" i="3"/>
  <c r="W1125" i="3"/>
  <c r="Y477" i="3"/>
  <c r="W477" i="3"/>
  <c r="Y1817" i="3"/>
  <c r="W1817" i="3"/>
  <c r="Y172" i="3"/>
  <c r="W1628" i="3"/>
  <c r="Y1628" i="3"/>
  <c r="W1560" i="3"/>
  <c r="W405" i="3"/>
  <c r="Y1709" i="3"/>
  <c r="Y685" i="3"/>
  <c r="Y36" i="3"/>
  <c r="W614" i="3"/>
  <c r="W840" i="3"/>
  <c r="W1248" i="3"/>
  <c r="W565" i="3"/>
  <c r="Y1707" i="3"/>
  <c r="W1693" i="3"/>
  <c r="W697" i="3"/>
  <c r="W1092" i="3"/>
  <c r="W1336" i="3"/>
  <c r="W605" i="3"/>
  <c r="Y605" i="3"/>
  <c r="W342" i="3"/>
  <c r="Y342" i="3"/>
  <c r="Y1071" i="3"/>
  <c r="W1071" i="3"/>
  <c r="W1433" i="3"/>
  <c r="Y1433" i="3"/>
  <c r="Y1784" i="3"/>
  <c r="W1784" i="3"/>
  <c r="Y537" i="3"/>
  <c r="W537" i="3"/>
  <c r="W24" i="3"/>
  <c r="Y24" i="3"/>
  <c r="W456" i="3"/>
  <c r="Y456" i="3"/>
  <c r="Y744" i="3"/>
  <c r="W744" i="3"/>
  <c r="Y373" i="3"/>
  <c r="W373" i="3"/>
  <c r="Y817" i="3"/>
  <c r="W817" i="3"/>
  <c r="Y62" i="3"/>
  <c r="W62" i="3"/>
  <c r="Y1118" i="3"/>
  <c r="W1118" i="3"/>
  <c r="Y1623" i="3"/>
  <c r="W1623" i="3"/>
  <c r="Y804" i="3"/>
  <c r="W804" i="3"/>
  <c r="Y1236" i="3"/>
  <c r="W1236" i="3"/>
  <c r="W1249" i="3"/>
  <c r="W644" i="3"/>
  <c r="Y644" i="3"/>
  <c r="Y468" i="3"/>
  <c r="W468" i="3"/>
  <c r="Y829" i="3"/>
  <c r="W829" i="3"/>
  <c r="Y1286" i="3"/>
  <c r="W1286" i="3"/>
  <c r="Y1182" i="3"/>
  <c r="W1182" i="3"/>
  <c r="Y816" i="3"/>
  <c r="W816" i="3"/>
  <c r="Y1104" i="3"/>
  <c r="W1104" i="3"/>
  <c r="Y1392" i="3"/>
  <c r="W1392" i="3"/>
  <c r="W1680" i="3"/>
  <c r="Y1680" i="3"/>
  <c r="W1992" i="3"/>
  <c r="Y1992" i="3"/>
  <c r="Y667" i="3"/>
  <c r="Y1848" i="3"/>
  <c r="Y1657" i="3"/>
  <c r="W48" i="3"/>
  <c r="Y48" i="3"/>
  <c r="W253" i="3"/>
  <c r="Y253" i="3"/>
  <c r="W841" i="3"/>
  <c r="Y841" i="3"/>
  <c r="Y902" i="3"/>
  <c r="W902" i="3"/>
  <c r="W1442" i="3"/>
  <c r="Y1442" i="3"/>
  <c r="W1719" i="3"/>
  <c r="Y1719" i="3"/>
  <c r="Y1768" i="3"/>
  <c r="W1768" i="3"/>
  <c r="Y1116" i="3"/>
  <c r="W1116" i="3"/>
  <c r="Y944" i="3"/>
  <c r="W944" i="3"/>
  <c r="W1128" i="3"/>
  <c r="Y600" i="3"/>
  <c r="Y926" i="3"/>
  <c r="Y216" i="3"/>
  <c r="W216" i="3"/>
  <c r="Y792" i="3"/>
  <c r="W792" i="3"/>
  <c r="W1393" i="3"/>
  <c r="Y1393" i="3"/>
  <c r="Y192" i="3"/>
  <c r="Y269" i="3"/>
  <c r="W269" i="3"/>
  <c r="W336" i="3"/>
  <c r="Y8" i="3"/>
  <c r="Y1852" i="3"/>
  <c r="Y1088" i="3"/>
  <c r="Y737" i="3"/>
  <c r="W737" i="3"/>
  <c r="W915" i="3"/>
  <c r="Y915" i="3"/>
  <c r="W1685" i="3"/>
  <c r="Y1685" i="3"/>
  <c r="W961" i="3"/>
  <c r="W1325" i="3"/>
  <c r="W9" i="3"/>
  <c r="W68" i="3"/>
  <c r="W72" i="3"/>
  <c r="W853" i="3"/>
  <c r="W1861" i="3"/>
  <c r="W566" i="3"/>
  <c r="W1430" i="3"/>
  <c r="W1380" i="3"/>
  <c r="Y312" i="3"/>
  <c r="W312" i="3"/>
  <c r="Y542" i="3"/>
  <c r="W542" i="3"/>
  <c r="Y939" i="3"/>
  <c r="W939" i="3"/>
  <c r="Y948" i="3"/>
  <c r="W948" i="3"/>
  <c r="W1668" i="3"/>
  <c r="Y1668" i="3"/>
  <c r="Y1225" i="3"/>
  <c r="W1225" i="3"/>
  <c r="W1956" i="3"/>
  <c r="Y1956" i="3"/>
  <c r="Y53" i="3"/>
  <c r="Y529" i="3"/>
  <c r="W529" i="3"/>
  <c r="Y673" i="3"/>
  <c r="W673" i="3"/>
  <c r="Y554" i="3"/>
  <c r="W554" i="3"/>
  <c r="Y1130" i="3"/>
  <c r="W1130" i="3"/>
  <c r="Y999" i="3"/>
  <c r="W999" i="3"/>
  <c r="Y1756" i="3"/>
  <c r="W1756" i="3"/>
  <c r="Y162" i="3"/>
  <c r="W162" i="3"/>
  <c r="Y787" i="3"/>
  <c r="W787" i="3"/>
  <c r="W960" i="3"/>
  <c r="Y960" i="3"/>
  <c r="W1753" i="3"/>
  <c r="Y1753" i="3"/>
  <c r="Y1059" i="3"/>
  <c r="W1059" i="3"/>
  <c r="Y1420" i="3"/>
  <c r="W1420" i="3"/>
  <c r="Y943" i="3"/>
  <c r="W943" i="3"/>
  <c r="Y972" i="3"/>
  <c r="W972" i="3"/>
  <c r="Y1404" i="3"/>
  <c r="W1404" i="3"/>
  <c r="Y1692" i="3"/>
  <c r="W1692" i="3"/>
  <c r="W1345" i="3"/>
  <c r="Y636" i="3"/>
  <c r="W636" i="3"/>
  <c r="Y265" i="3"/>
  <c r="W265" i="3"/>
  <c r="W1454" i="3"/>
  <c r="Y1454" i="3"/>
  <c r="W1468" i="3"/>
  <c r="Y1468" i="3"/>
  <c r="Y1416" i="3"/>
  <c r="W1416" i="3"/>
  <c r="Y1825" i="3"/>
  <c r="W1825" i="3"/>
  <c r="Y1417" i="3"/>
  <c r="W1417" i="3"/>
  <c r="Y1729" i="3"/>
  <c r="W1729" i="3"/>
  <c r="W1908" i="3"/>
  <c r="Y517" i="3"/>
  <c r="W1274" i="3"/>
  <c r="Y133" i="3"/>
  <c r="W133" i="3"/>
  <c r="W709" i="3"/>
  <c r="Y709" i="3"/>
  <c r="W974" i="3"/>
  <c r="Y974" i="3"/>
  <c r="Y1322" i="3"/>
  <c r="W1322" i="3"/>
  <c r="Y1191" i="3"/>
  <c r="W1191" i="3"/>
  <c r="W1480" i="3"/>
  <c r="Y1480" i="3"/>
  <c r="Y852" i="3"/>
  <c r="W852" i="3"/>
  <c r="Y1428" i="3"/>
  <c r="W1428" i="3"/>
  <c r="W1369" i="3"/>
  <c r="Y1369" i="3"/>
  <c r="Y997" i="3"/>
  <c r="W997" i="3"/>
  <c r="Y1765" i="3"/>
  <c r="W1765" i="3"/>
  <c r="W913" i="3"/>
  <c r="Y1149" i="3"/>
  <c r="W1149" i="3"/>
  <c r="Y241" i="3"/>
  <c r="W937" i="3"/>
  <c r="W553" i="3"/>
  <c r="Y931" i="3"/>
  <c r="W931" i="3"/>
  <c r="W1807" i="3"/>
  <c r="Y1807" i="3"/>
  <c r="Y657" i="3"/>
  <c r="W657" i="3"/>
  <c r="W277" i="3"/>
  <c r="W1705" i="3"/>
  <c r="W1716" i="3"/>
  <c r="W1494" i="3"/>
  <c r="Y293" i="3"/>
  <c r="W293" i="3"/>
  <c r="Y153" i="3"/>
  <c r="W153" i="3"/>
  <c r="Y1156" i="3"/>
  <c r="W1156" i="3"/>
  <c r="W1789" i="3"/>
  <c r="Y1731" i="3"/>
  <c r="W1532" i="3"/>
  <c r="Y1432" i="3"/>
  <c r="W1432" i="3"/>
  <c r="Y109" i="3"/>
  <c r="W385" i="3"/>
  <c r="Y1562" i="3"/>
  <c r="Y871" i="3"/>
  <c r="W1479" i="3"/>
  <c r="Y1723" i="3"/>
  <c r="Y1140" i="3"/>
  <c r="Y1757" i="3"/>
  <c r="W183" i="3"/>
  <c r="W1334" i="3"/>
  <c r="W1009" i="3"/>
  <c r="Y1337" i="3"/>
  <c r="Y1469" i="3"/>
  <c r="Y141" i="3"/>
  <c r="W969" i="3"/>
  <c r="W1793" i="3"/>
  <c r="W1740" i="3"/>
  <c r="W1525" i="3"/>
  <c r="Y1888" i="3"/>
  <c r="W1346" i="3"/>
  <c r="W1945" i="3"/>
  <c r="W1587" i="3"/>
  <c r="W1440" i="3"/>
  <c r="W485" i="3"/>
  <c r="W1349" i="3"/>
  <c r="W645" i="3"/>
  <c r="W1478" i="3"/>
  <c r="W570" i="3"/>
  <c r="Y1983" i="3"/>
  <c r="W289" i="3"/>
  <c r="Y1599" i="3"/>
  <c r="W1020" i="3"/>
  <c r="W1021" i="3"/>
  <c r="W761" i="3"/>
  <c r="W617" i="3"/>
  <c r="W965" i="3"/>
  <c r="W1493" i="3"/>
  <c r="W909" i="3"/>
  <c r="W1143" i="3"/>
  <c r="Y429" i="3"/>
  <c r="W681" i="3"/>
  <c r="W445" i="3"/>
  <c r="W199" i="3"/>
  <c r="W626" i="3"/>
  <c r="W555" i="3"/>
  <c r="W259" i="3"/>
  <c r="W1492" i="3"/>
  <c r="W486" i="3"/>
  <c r="W1728" i="3"/>
  <c r="W1897" i="3"/>
  <c r="Y1373" i="3"/>
  <c r="W1925" i="3"/>
  <c r="W986" i="3"/>
  <c r="W1552" i="3"/>
  <c r="W528" i="3"/>
  <c r="W1490" i="3"/>
  <c r="W1008" i="3"/>
  <c r="W450" i="3"/>
  <c r="W92" i="3"/>
  <c r="Y884" i="3"/>
  <c r="W1849" i="3"/>
  <c r="Y77" i="3"/>
  <c r="W77" i="3"/>
  <c r="Y245" i="3"/>
  <c r="W245" i="3"/>
  <c r="W533" i="3"/>
  <c r="Y533" i="3"/>
  <c r="Y677" i="3"/>
  <c r="W677" i="3"/>
  <c r="Y699" i="3"/>
  <c r="W699" i="3"/>
  <c r="Y1311" i="3"/>
  <c r="W1311" i="3"/>
  <c r="Y1755" i="3"/>
  <c r="W1755" i="3"/>
  <c r="Y1085" i="3"/>
  <c r="W1085" i="3"/>
  <c r="Y1517" i="3"/>
  <c r="W1517" i="3"/>
  <c r="W1937" i="3"/>
  <c r="Y1937" i="3"/>
  <c r="Y1065" i="3"/>
  <c r="W1065" i="3"/>
  <c r="Y821" i="3"/>
  <c r="W821" i="3"/>
  <c r="Y1637" i="3"/>
  <c r="W1637" i="3"/>
  <c r="Y1209" i="3"/>
  <c r="W1209" i="3"/>
  <c r="W1097" i="3"/>
  <c r="Y1097" i="3"/>
  <c r="W740" i="3"/>
  <c r="Y740" i="3"/>
  <c r="Y417" i="3"/>
  <c r="W417" i="3"/>
  <c r="Y257" i="3"/>
  <c r="W257" i="3"/>
  <c r="W689" i="3"/>
  <c r="Y689" i="3"/>
  <c r="W1362" i="3"/>
  <c r="Y1362" i="3"/>
  <c r="W723" i="3"/>
  <c r="Y723" i="3"/>
  <c r="W1323" i="3"/>
  <c r="Y1323" i="3"/>
  <c r="W1767" i="3"/>
  <c r="Y1767" i="3"/>
  <c r="W811" i="3"/>
  <c r="Y811" i="3"/>
  <c r="Y1676" i="3"/>
  <c r="W1676" i="3"/>
  <c r="Y873" i="3"/>
  <c r="W873" i="3"/>
  <c r="Y1109" i="3"/>
  <c r="W1109" i="3"/>
  <c r="W1553" i="3"/>
  <c r="Y1553" i="3"/>
  <c r="Y1973" i="3"/>
  <c r="W1973" i="3"/>
  <c r="Y129" i="3"/>
  <c r="W129" i="3"/>
  <c r="W1113" i="3"/>
  <c r="Y1113" i="3"/>
  <c r="Y845" i="3"/>
  <c r="W845" i="3"/>
  <c r="W1673" i="3"/>
  <c r="Y1673" i="3"/>
  <c r="W1375" i="3"/>
  <c r="Y1375" i="3"/>
  <c r="W1004" i="3"/>
  <c r="Y1004" i="3"/>
  <c r="W513" i="3"/>
  <c r="Y513" i="3"/>
  <c r="Y5" i="3"/>
  <c r="W5" i="3"/>
  <c r="Y860" i="3"/>
  <c r="W860" i="3"/>
  <c r="W501" i="3"/>
  <c r="Y501" i="3"/>
  <c r="W859" i="3"/>
  <c r="Y101" i="3"/>
  <c r="W101" i="3"/>
  <c r="W557" i="3"/>
  <c r="Y557" i="3"/>
  <c r="Y701" i="3"/>
  <c r="W701" i="3"/>
  <c r="Y771" i="3"/>
  <c r="W771" i="3"/>
  <c r="Y33" i="3"/>
  <c r="W33" i="3"/>
  <c r="Y957" i="3"/>
  <c r="W957" i="3"/>
  <c r="Y1589" i="3"/>
  <c r="W1589" i="3"/>
  <c r="W225" i="3"/>
  <c r="Y225" i="3"/>
  <c r="W1289" i="3"/>
  <c r="Y1289" i="3"/>
  <c r="W1627" i="3"/>
  <c r="Y1627" i="3"/>
  <c r="Y573" i="3"/>
  <c r="W573" i="3"/>
  <c r="Y809" i="3"/>
  <c r="W809" i="3"/>
  <c r="Y1169" i="3"/>
  <c r="W1169" i="3"/>
  <c r="Y1016" i="3"/>
  <c r="W1016" i="3"/>
  <c r="Y561" i="3"/>
  <c r="W561" i="3"/>
  <c r="W237" i="3"/>
  <c r="Y237" i="3"/>
  <c r="Y281" i="3"/>
  <c r="W281" i="3"/>
  <c r="Y425" i="3"/>
  <c r="W425" i="3"/>
  <c r="W30" i="3"/>
  <c r="Y30" i="3"/>
  <c r="W783" i="3"/>
  <c r="Y783" i="3"/>
  <c r="Y1407" i="3"/>
  <c r="W1407" i="3"/>
  <c r="W1875" i="3"/>
  <c r="Y1875" i="3"/>
  <c r="W93" i="3"/>
  <c r="Y93" i="3"/>
  <c r="Y1005" i="3"/>
  <c r="W1005" i="3"/>
  <c r="Y1181" i="3"/>
  <c r="W1181" i="3"/>
  <c r="W1625" i="3"/>
  <c r="Y1625" i="3"/>
  <c r="Y297" i="3"/>
  <c r="W297" i="3"/>
  <c r="Y917" i="3"/>
  <c r="W917" i="3"/>
  <c r="W1745" i="3"/>
  <c r="Y1745" i="3"/>
  <c r="Y1205" i="3"/>
  <c r="W1205" i="3"/>
  <c r="Y1519" i="3"/>
  <c r="W1519" i="3"/>
  <c r="Y1244" i="3"/>
  <c r="W1244" i="3"/>
  <c r="Y309" i="3"/>
  <c r="W309" i="3"/>
  <c r="Y739" i="3"/>
  <c r="Y1217" i="3"/>
  <c r="Y89" i="3"/>
  <c r="Y401" i="3"/>
  <c r="Y1253" i="3"/>
  <c r="W1839" i="3"/>
  <c r="W177" i="3"/>
  <c r="W1470" i="3"/>
  <c r="W830" i="3"/>
  <c r="W389" i="3"/>
  <c r="W105" i="3"/>
  <c r="W441" i="3"/>
  <c r="Y1985" i="3"/>
  <c r="W511" i="3"/>
  <c r="W770" i="3"/>
  <c r="Y1541" i="3"/>
  <c r="W1185" i="3"/>
  <c r="W413" i="3"/>
  <c r="W932" i="3"/>
  <c r="W1082" i="3"/>
  <c r="W1206" i="3"/>
  <c r="Y1133" i="3"/>
  <c r="W1577" i="3"/>
  <c r="W1352" i="3"/>
  <c r="W1335" i="3"/>
  <c r="W1781" i="3"/>
  <c r="Y1781" i="3"/>
  <c r="Y1241" i="3"/>
  <c r="W1241" i="3"/>
  <c r="Y149" i="3"/>
  <c r="W149" i="3"/>
  <c r="W1456" i="3"/>
  <c r="Y1971" i="3"/>
  <c r="W236" i="3"/>
  <c r="Y1805" i="3"/>
  <c r="W1805" i="3"/>
  <c r="W437" i="3"/>
  <c r="W977" i="3"/>
  <c r="W1361" i="3"/>
  <c r="Y941" i="3"/>
  <c r="Y1649" i="3"/>
  <c r="Y717" i="3"/>
  <c r="W128" i="3"/>
  <c r="Y1853" i="3"/>
  <c r="W1539" i="3"/>
  <c r="W116" i="3"/>
  <c r="W1795" i="3"/>
  <c r="Y54" i="3"/>
  <c r="Y140" i="3"/>
  <c r="W140" i="3"/>
  <c r="W1964" i="3"/>
  <c r="Y1277" i="3"/>
  <c r="W1277" i="3"/>
  <c r="Y1443" i="3"/>
  <c r="W305" i="3"/>
  <c r="W581" i="3"/>
  <c r="W749" i="3"/>
  <c r="W1301" i="3"/>
  <c r="W765" i="3"/>
  <c r="Y1697" i="3"/>
  <c r="W1769" i="3"/>
  <c r="W1911" i="3"/>
  <c r="W234" i="3"/>
  <c r="W1195" i="3"/>
  <c r="W524" i="3"/>
  <c r="Y1121" i="3"/>
  <c r="W1121" i="3"/>
  <c r="Y261" i="3"/>
  <c r="W261" i="3"/>
  <c r="W1901" i="3"/>
  <c r="Y1901" i="3"/>
  <c r="Y893" i="3"/>
  <c r="W893" i="3"/>
  <c r="Y31" i="3"/>
  <c r="Y849" i="3"/>
  <c r="W849" i="3"/>
  <c r="W449" i="3"/>
  <c r="W273" i="3"/>
  <c r="W1173" i="3"/>
  <c r="Y593" i="3"/>
  <c r="W593" i="3"/>
  <c r="Y461" i="3"/>
  <c r="W461" i="3"/>
  <c r="Y549" i="3"/>
  <c r="W549" i="3"/>
  <c r="Y69" i="3"/>
  <c r="W69" i="3"/>
  <c r="Y377" i="3"/>
  <c r="W377" i="3"/>
  <c r="Y521" i="3"/>
  <c r="W521" i="3"/>
  <c r="W1601" i="3"/>
  <c r="Y1601" i="3"/>
  <c r="W1949" i="3"/>
  <c r="Y1949" i="3"/>
  <c r="Y1137" i="3"/>
  <c r="W1137" i="3"/>
  <c r="Y388" i="3"/>
  <c r="W388" i="3"/>
  <c r="Y890" i="3"/>
  <c r="W890" i="3"/>
  <c r="Y591" i="3"/>
  <c r="W591" i="3"/>
  <c r="Y892" i="3"/>
  <c r="W892" i="3"/>
  <c r="Y1122" i="3"/>
  <c r="W1122" i="3"/>
  <c r="Y438" i="3"/>
  <c r="W438" i="3"/>
  <c r="Y368" i="3"/>
  <c r="W368" i="3"/>
  <c r="Y1327" i="3"/>
  <c r="W1327" i="3"/>
  <c r="Y680" i="3"/>
  <c r="W680" i="3"/>
  <c r="Y544" i="3"/>
  <c r="W544" i="3"/>
  <c r="Y87" i="3"/>
  <c r="W87" i="3"/>
  <c r="Y1215" i="3"/>
  <c r="W1215" i="3"/>
  <c r="Y1792" i="3"/>
  <c r="W1792" i="3"/>
  <c r="Y558" i="3"/>
  <c r="W558" i="3"/>
  <c r="W1999" i="3"/>
  <c r="Y1999" i="3"/>
  <c r="Y691" i="3"/>
  <c r="W691" i="3"/>
  <c r="W1796" i="3"/>
  <c r="Y1796" i="3"/>
  <c r="Y52" i="3"/>
  <c r="W52" i="3"/>
  <c r="Y796" i="3"/>
  <c r="W796" i="3"/>
  <c r="Y630" i="3"/>
  <c r="W630" i="3"/>
  <c r="Y1854" i="3"/>
  <c r="W1854" i="3"/>
  <c r="Y1603" i="3"/>
  <c r="W1603" i="3"/>
  <c r="Y751" i="3"/>
  <c r="W751" i="3"/>
  <c r="Y592" i="3"/>
  <c r="W592" i="3"/>
  <c r="Y230" i="3"/>
  <c r="W230" i="3"/>
  <c r="Y171" i="3"/>
  <c r="W171" i="3"/>
  <c r="Y975" i="3"/>
  <c r="W975" i="3"/>
  <c r="Y808" i="3"/>
  <c r="W808" i="3"/>
  <c r="Y1504" i="3"/>
  <c r="W1504" i="3"/>
  <c r="Y1003" i="3"/>
  <c r="W1003" i="3"/>
  <c r="Y1124" i="3"/>
  <c r="W1124" i="3"/>
  <c r="Y90" i="3"/>
  <c r="W90" i="3"/>
  <c r="Y692" i="3"/>
  <c r="W692" i="3"/>
  <c r="W175" i="3"/>
  <c r="Y175" i="3"/>
  <c r="Y895" i="3"/>
  <c r="W895" i="3"/>
  <c r="W1148" i="3"/>
  <c r="Y1148" i="3"/>
  <c r="Y88" i="3"/>
  <c r="W88" i="3"/>
  <c r="Y328" i="3"/>
  <c r="W328" i="3"/>
  <c r="Y472" i="3"/>
  <c r="W472" i="3"/>
  <c r="Y616" i="3"/>
  <c r="W616" i="3"/>
  <c r="Y518" i="3"/>
  <c r="W518" i="3"/>
  <c r="W254" i="3"/>
  <c r="Y254" i="3"/>
  <c r="Y530" i="3"/>
  <c r="W530" i="3"/>
  <c r="Y3" i="3"/>
  <c r="W3" i="3"/>
  <c r="Y207" i="3"/>
  <c r="W207" i="3"/>
  <c r="Y351" i="3"/>
  <c r="W351" i="3"/>
  <c r="Y495" i="3"/>
  <c r="W495" i="3"/>
  <c r="Y747" i="3"/>
  <c r="W747" i="3"/>
  <c r="Y1035" i="3"/>
  <c r="W1035" i="3"/>
  <c r="Y1383" i="3"/>
  <c r="W1383" i="3"/>
  <c r="Y1815" i="3"/>
  <c r="W1815" i="3"/>
  <c r="Y688" i="3"/>
  <c r="W688" i="3"/>
  <c r="W832" i="3"/>
  <c r="Y832" i="3"/>
  <c r="Y976" i="3"/>
  <c r="W976" i="3"/>
  <c r="Y1120" i="3"/>
  <c r="W1120" i="3"/>
  <c r="Y1528" i="3"/>
  <c r="W1528" i="3"/>
  <c r="Y1960" i="3"/>
  <c r="W1960" i="3"/>
  <c r="Y1612" i="3"/>
  <c r="W1612" i="3"/>
  <c r="Y210" i="3"/>
  <c r="W210" i="3"/>
  <c r="Y906" i="3"/>
  <c r="W906" i="3"/>
  <c r="Y439" i="3"/>
  <c r="W439" i="3"/>
  <c r="Y1111" i="3"/>
  <c r="W1111" i="3"/>
  <c r="W1915" i="3"/>
  <c r="Y1915" i="3"/>
  <c r="Y428" i="3"/>
  <c r="W428" i="3"/>
  <c r="Y1280" i="3"/>
  <c r="W1280" i="3"/>
  <c r="Y186" i="3"/>
  <c r="W186" i="3"/>
  <c r="Y774" i="3"/>
  <c r="W774" i="3"/>
  <c r="Y1410" i="3"/>
  <c r="W1410" i="3"/>
  <c r="Y1878" i="3"/>
  <c r="W1878" i="3"/>
  <c r="Y103" i="3"/>
  <c r="W103" i="3"/>
  <c r="Y763" i="3"/>
  <c r="W763" i="3"/>
  <c r="Y1579" i="3"/>
  <c r="W1579" i="3"/>
  <c r="Y908" i="3"/>
  <c r="W908" i="3"/>
  <c r="Y1760" i="3"/>
  <c r="W1760" i="3"/>
  <c r="Y474" i="3"/>
  <c r="W474" i="3"/>
  <c r="Y1098" i="3"/>
  <c r="W1098" i="3"/>
  <c r="Y1542" i="3"/>
  <c r="W1542" i="3"/>
  <c r="Y1962" i="3"/>
  <c r="W1962" i="3"/>
  <c r="Y247" i="3"/>
  <c r="W247" i="3"/>
  <c r="Y1039" i="3"/>
  <c r="W1039" i="3"/>
  <c r="Y1819" i="3"/>
  <c r="W1819" i="3"/>
  <c r="Y848" i="3"/>
  <c r="W848" i="3"/>
  <c r="W1700" i="3"/>
  <c r="Y1700" i="3"/>
  <c r="Y955" i="3"/>
  <c r="W955" i="3"/>
  <c r="Y1987" i="3"/>
  <c r="W1987" i="3"/>
  <c r="Y356" i="3"/>
  <c r="W356" i="3"/>
  <c r="Y1232" i="3"/>
  <c r="W1232" i="3"/>
  <c r="Y878" i="3"/>
  <c r="W878" i="3"/>
  <c r="Y1203" i="3"/>
  <c r="W1203" i="3"/>
  <c r="W1626" i="3"/>
  <c r="Y1626" i="3"/>
  <c r="Y138" i="3"/>
  <c r="W138" i="3"/>
  <c r="W1172" i="3"/>
  <c r="Y1172" i="3"/>
  <c r="Y891" i="3"/>
  <c r="W891" i="3"/>
  <c r="Y760" i="3"/>
  <c r="W760" i="3"/>
  <c r="Y1688" i="3"/>
  <c r="W1688" i="3"/>
  <c r="Y1110" i="3"/>
  <c r="W1110" i="3"/>
  <c r="Y822" i="3"/>
  <c r="W822" i="3"/>
  <c r="Y392" i="3"/>
  <c r="W392" i="3"/>
  <c r="W556" i="3"/>
  <c r="Y556" i="3"/>
  <c r="Y410" i="3"/>
  <c r="W410" i="3"/>
  <c r="Y615" i="3"/>
  <c r="W615" i="3"/>
  <c r="Y916" i="3"/>
  <c r="W916" i="3"/>
  <c r="W1816" i="3"/>
  <c r="Y1816" i="3"/>
  <c r="Y446" i="3"/>
  <c r="W446" i="3"/>
  <c r="Y675" i="3"/>
  <c r="W675" i="3"/>
  <c r="Y1828" i="3"/>
  <c r="W1828" i="3"/>
  <c r="W1782" i="3"/>
  <c r="Y1782" i="3"/>
  <c r="Y687" i="3"/>
  <c r="W687" i="3"/>
  <c r="Y78" i="3"/>
  <c r="W78" i="3"/>
  <c r="W1350" i="3"/>
  <c r="Y1350" i="3"/>
  <c r="Y1002" i="3"/>
  <c r="W1002" i="3"/>
  <c r="Y494" i="3"/>
  <c r="W494" i="3"/>
  <c r="Y1023" i="3"/>
  <c r="W1023" i="3"/>
  <c r="Y820" i="3"/>
  <c r="W820" i="3"/>
  <c r="Y100" i="3"/>
  <c r="W100" i="3"/>
  <c r="Y340" i="3"/>
  <c r="W340" i="3"/>
  <c r="Y484" i="3"/>
  <c r="W484" i="3"/>
  <c r="Y628" i="3"/>
  <c r="W628" i="3"/>
  <c r="Y218" i="3"/>
  <c r="W218" i="3"/>
  <c r="Y590" i="3"/>
  <c r="W590" i="3"/>
  <c r="W266" i="3"/>
  <c r="Y266" i="3"/>
  <c r="Y602" i="3"/>
  <c r="W602" i="3"/>
  <c r="Y27" i="3"/>
  <c r="W27" i="3"/>
  <c r="Y219" i="3"/>
  <c r="W219" i="3"/>
  <c r="Y363" i="3"/>
  <c r="W363" i="3"/>
  <c r="Y507" i="3"/>
  <c r="W507" i="3"/>
  <c r="Y759" i="3"/>
  <c r="W759" i="3"/>
  <c r="Y1047" i="3"/>
  <c r="W1047" i="3"/>
  <c r="Y1491" i="3"/>
  <c r="W1491" i="3"/>
  <c r="Y1923" i="3"/>
  <c r="W1923" i="3"/>
  <c r="Y700" i="3"/>
  <c r="W700" i="3"/>
  <c r="Y844" i="3"/>
  <c r="W844" i="3"/>
  <c r="Y988" i="3"/>
  <c r="W988" i="3"/>
  <c r="Y1132" i="3"/>
  <c r="W1132" i="3"/>
  <c r="Y1540" i="3"/>
  <c r="W1540" i="3"/>
  <c r="Y1972" i="3"/>
  <c r="W1972" i="3"/>
  <c r="Y1624" i="3"/>
  <c r="W1624" i="3"/>
  <c r="Y246" i="3"/>
  <c r="W246" i="3"/>
  <c r="Y930" i="3"/>
  <c r="W930" i="3"/>
  <c r="Y499" i="3"/>
  <c r="W499" i="3"/>
  <c r="W1171" i="3"/>
  <c r="Y1171" i="3"/>
  <c r="Y1963" i="3"/>
  <c r="W1963" i="3"/>
  <c r="Y464" i="3"/>
  <c r="W464" i="3"/>
  <c r="Y1328" i="3"/>
  <c r="W1328" i="3"/>
  <c r="Y222" i="3"/>
  <c r="W222" i="3"/>
  <c r="Y810" i="3"/>
  <c r="W810" i="3"/>
  <c r="Y1434" i="3"/>
  <c r="W1434" i="3"/>
  <c r="Y1914" i="3"/>
  <c r="W1914" i="3"/>
  <c r="Y127" i="3"/>
  <c r="W127" i="3"/>
  <c r="Y847" i="3"/>
  <c r="W847" i="3"/>
  <c r="Y1639" i="3"/>
  <c r="W1639" i="3"/>
  <c r="Y956" i="3"/>
  <c r="W956" i="3"/>
  <c r="W1832" i="3"/>
  <c r="Y1832" i="3"/>
  <c r="Y546" i="3"/>
  <c r="W546" i="3"/>
  <c r="Y1134" i="3"/>
  <c r="W1134" i="3"/>
  <c r="Y1578" i="3"/>
  <c r="W1578" i="3"/>
  <c r="Y1986" i="3"/>
  <c r="W1986" i="3"/>
  <c r="Y343" i="3"/>
  <c r="W343" i="3"/>
  <c r="Y1075" i="3"/>
  <c r="W1075" i="3"/>
  <c r="Y1939" i="3"/>
  <c r="W1939" i="3"/>
  <c r="Y920" i="3"/>
  <c r="W920" i="3"/>
  <c r="Y1748" i="3"/>
  <c r="W1748" i="3"/>
  <c r="Y1051" i="3"/>
  <c r="W1051" i="3"/>
  <c r="Y404" i="3"/>
  <c r="W404" i="3"/>
  <c r="Y1292" i="3"/>
  <c r="W1292" i="3"/>
  <c r="Y267" i="3"/>
  <c r="W267" i="3"/>
  <c r="Y1635" i="3"/>
  <c r="W1635" i="3"/>
  <c r="Y1684" i="3"/>
  <c r="W1684" i="3"/>
  <c r="Y715" i="3"/>
  <c r="W715" i="3"/>
  <c r="Y283" i="3"/>
  <c r="W283" i="3"/>
  <c r="Y1256" i="3"/>
  <c r="W1256" i="3"/>
  <c r="Y1722" i="3"/>
  <c r="W1722" i="3"/>
  <c r="Y583" i="3"/>
  <c r="W583" i="3"/>
  <c r="Y279" i="3"/>
  <c r="W279" i="3"/>
  <c r="Y1647" i="3"/>
  <c r="W1647" i="3"/>
  <c r="Y904" i="3"/>
  <c r="W904" i="3"/>
  <c r="Y1180" i="3"/>
  <c r="W1180" i="3"/>
  <c r="Y1158" i="3"/>
  <c r="W1158" i="3"/>
  <c r="Y1662" i="3"/>
  <c r="W1662" i="3"/>
  <c r="Y440" i="3"/>
  <c r="W440" i="3"/>
  <c r="Y150" i="3"/>
  <c r="W150" i="3"/>
  <c r="W1387" i="3"/>
  <c r="Y1387" i="3"/>
  <c r="Y535" i="3"/>
  <c r="W535" i="3"/>
  <c r="Y728" i="3"/>
  <c r="W728" i="3"/>
  <c r="Y1022" i="3"/>
  <c r="W1022" i="3"/>
  <c r="Y111" i="3"/>
  <c r="W111" i="3"/>
  <c r="Y903" i="3"/>
  <c r="W903" i="3"/>
  <c r="W1060" i="3"/>
  <c r="Y1060" i="3"/>
  <c r="Y618" i="3"/>
  <c r="W618" i="3"/>
  <c r="Y1591" i="3"/>
  <c r="W1591" i="3"/>
  <c r="Y1736" i="3"/>
  <c r="W1736" i="3"/>
  <c r="W1698" i="3"/>
  <c r="Y1698" i="3"/>
  <c r="Y198" i="3"/>
  <c r="W198" i="3"/>
  <c r="Y1806" i="3"/>
  <c r="W1806" i="3"/>
  <c r="Y679" i="3"/>
  <c r="W679" i="3"/>
  <c r="W512" i="3"/>
  <c r="Y512" i="3"/>
  <c r="Y424" i="3"/>
  <c r="W424" i="3"/>
  <c r="Y1106" i="3"/>
  <c r="W1106" i="3"/>
  <c r="Y951" i="3"/>
  <c r="W951" i="3"/>
  <c r="Y928" i="3"/>
  <c r="W928" i="3"/>
  <c r="Y1254" i="3"/>
  <c r="W1254" i="3"/>
  <c r="Y1242" i="3"/>
  <c r="W1242" i="3"/>
  <c r="Y258" i="3"/>
  <c r="W258" i="3"/>
  <c r="Y1830" i="3"/>
  <c r="W1830" i="3"/>
  <c r="Y115" i="3"/>
  <c r="W115" i="3"/>
  <c r="Y620" i="3"/>
  <c r="W620" i="3"/>
  <c r="Y872" i="3"/>
  <c r="W872" i="3"/>
  <c r="Y436" i="3"/>
  <c r="W436" i="3"/>
  <c r="Y459" i="3"/>
  <c r="W459" i="3"/>
  <c r="Y1779" i="3"/>
  <c r="W1779" i="3"/>
  <c r="Y1084" i="3"/>
  <c r="W1084" i="3"/>
  <c r="Y702" i="3"/>
  <c r="W702" i="3"/>
  <c r="W1711" i="3"/>
  <c r="Y1711" i="3"/>
  <c r="Y1868" i="3"/>
  <c r="W1868" i="3"/>
  <c r="Y42" i="3"/>
  <c r="W42" i="3"/>
  <c r="Y632" i="3"/>
  <c r="W632" i="3"/>
  <c r="Y318" i="3"/>
  <c r="W318" i="3"/>
  <c r="Y799" i="3"/>
  <c r="W799" i="3"/>
  <c r="Y1424" i="3"/>
  <c r="W1424" i="3"/>
  <c r="Y980" i="3"/>
  <c r="W980" i="3"/>
  <c r="Y448" i="3"/>
  <c r="W448" i="3"/>
  <c r="Y1359" i="3"/>
  <c r="W1359" i="3"/>
  <c r="Y952" i="3"/>
  <c r="W952" i="3"/>
  <c r="Y762" i="3"/>
  <c r="W762" i="3"/>
  <c r="Y1976" i="3"/>
  <c r="W1976" i="3"/>
  <c r="Y1818" i="3"/>
  <c r="W1818" i="3"/>
  <c r="W1447" i="3"/>
  <c r="Y1447" i="3"/>
  <c r="Y378" i="3"/>
  <c r="W378" i="3"/>
  <c r="Y1687" i="3"/>
  <c r="W1687" i="3"/>
  <c r="Y752" i="3"/>
  <c r="W752" i="3"/>
  <c r="W1831" i="3"/>
  <c r="Y1831" i="3"/>
  <c r="Y1940" i="3"/>
  <c r="W1940" i="3"/>
  <c r="Y76" i="3"/>
  <c r="W76" i="3"/>
  <c r="Y604" i="3"/>
  <c r="W604" i="3"/>
  <c r="Y483" i="3"/>
  <c r="W483" i="3"/>
  <c r="Y1803" i="3"/>
  <c r="W1803" i="3"/>
  <c r="Y1516" i="3"/>
  <c r="W1516" i="3"/>
  <c r="Y1444" i="3"/>
  <c r="W1444" i="3"/>
  <c r="Y1063" i="3"/>
  <c r="W1063" i="3"/>
  <c r="Y380" i="3"/>
  <c r="W380" i="3"/>
  <c r="Y114" i="3"/>
  <c r="W114" i="3"/>
  <c r="Y1842" i="3"/>
  <c r="W1842" i="3"/>
  <c r="Y703" i="3"/>
  <c r="W703" i="3"/>
  <c r="Y1038" i="3"/>
  <c r="W1038" i="3"/>
  <c r="Y991" i="3"/>
  <c r="W991" i="3"/>
  <c r="Y1664" i="3"/>
  <c r="W1664" i="3"/>
  <c r="Y320" i="3"/>
  <c r="W320" i="3"/>
  <c r="Y208" i="3"/>
  <c r="W208" i="3"/>
  <c r="Y352" i="3"/>
  <c r="W352" i="3"/>
  <c r="Y496" i="3"/>
  <c r="W496" i="3"/>
  <c r="Y640" i="3"/>
  <c r="W640" i="3"/>
  <c r="Y278" i="3"/>
  <c r="W278" i="3"/>
  <c r="Y662" i="3"/>
  <c r="W662" i="3"/>
  <c r="Y290" i="3"/>
  <c r="W290" i="3"/>
  <c r="Y674" i="3"/>
  <c r="W674" i="3"/>
  <c r="Y39" i="3"/>
  <c r="W39" i="3"/>
  <c r="Y231" i="3"/>
  <c r="W231" i="3"/>
  <c r="Y375" i="3"/>
  <c r="W375" i="3"/>
  <c r="Y519" i="3"/>
  <c r="W519" i="3"/>
  <c r="Y807" i="3"/>
  <c r="W807" i="3"/>
  <c r="Y1095" i="3"/>
  <c r="W1095" i="3"/>
  <c r="Y1503" i="3"/>
  <c r="W1503" i="3"/>
  <c r="Y1935" i="3"/>
  <c r="W1935" i="3"/>
  <c r="Y712" i="3"/>
  <c r="W712" i="3"/>
  <c r="Y856" i="3"/>
  <c r="W856" i="3"/>
  <c r="Y1000" i="3"/>
  <c r="W1000" i="3"/>
  <c r="Y1216" i="3"/>
  <c r="W1216" i="3"/>
  <c r="Y1648" i="3"/>
  <c r="W1648" i="3"/>
  <c r="Y1708" i="3"/>
  <c r="W1708" i="3"/>
  <c r="Y330" i="3"/>
  <c r="W330" i="3"/>
  <c r="Y978" i="3"/>
  <c r="W978" i="3"/>
  <c r="W559" i="3"/>
  <c r="Y559" i="3"/>
  <c r="Y1243" i="3"/>
  <c r="W1243" i="3"/>
  <c r="Y548" i="3"/>
  <c r="W548" i="3"/>
  <c r="W1400" i="3"/>
  <c r="Y1400" i="3"/>
  <c r="Y282" i="3"/>
  <c r="W282" i="3"/>
  <c r="Y882" i="3"/>
  <c r="W882" i="3"/>
  <c r="Y1506" i="3"/>
  <c r="W1506" i="3"/>
  <c r="Y1950" i="3"/>
  <c r="W1950" i="3"/>
  <c r="Y151" i="3"/>
  <c r="W151" i="3"/>
  <c r="Y907" i="3"/>
  <c r="W907" i="3"/>
  <c r="W1699" i="3"/>
  <c r="Y1699" i="3"/>
  <c r="Y224" i="3"/>
  <c r="W224" i="3"/>
  <c r="Y1064" i="3"/>
  <c r="W1064" i="3"/>
  <c r="Y1892" i="3"/>
  <c r="W1892" i="3"/>
  <c r="Y18" i="3"/>
  <c r="W18" i="3"/>
  <c r="Y606" i="3"/>
  <c r="W606" i="3"/>
  <c r="W1170" i="3"/>
  <c r="Y1170" i="3"/>
  <c r="Y1602" i="3"/>
  <c r="W1602" i="3"/>
  <c r="W391" i="3"/>
  <c r="Y391" i="3"/>
  <c r="Y1123" i="3"/>
  <c r="W1123" i="3"/>
  <c r="Y1975" i="3"/>
  <c r="W1975" i="3"/>
  <c r="Y992" i="3"/>
  <c r="W992" i="3"/>
  <c r="Y1844" i="3"/>
  <c r="W1844" i="3"/>
  <c r="W1099" i="3"/>
  <c r="Y1099" i="3"/>
  <c r="Y476" i="3"/>
  <c r="W476" i="3"/>
  <c r="W1388" i="3"/>
  <c r="Y1388" i="3"/>
  <c r="Y244" i="3"/>
  <c r="W244" i="3"/>
  <c r="Y350" i="3"/>
  <c r="W350" i="3"/>
  <c r="Y75" i="3"/>
  <c r="W75" i="3"/>
  <c r="Y879" i="3"/>
  <c r="W879" i="3"/>
  <c r="Y748" i="3"/>
  <c r="W748" i="3"/>
  <c r="W1252" i="3"/>
  <c r="Y1252" i="3"/>
  <c r="Y462" i="3"/>
  <c r="W462" i="3"/>
  <c r="Y704" i="3"/>
  <c r="W704" i="3"/>
  <c r="Y1050" i="3"/>
  <c r="W1050" i="3"/>
  <c r="Y1087" i="3"/>
  <c r="W1087" i="3"/>
  <c r="Y1338" i="3"/>
  <c r="W1338" i="3"/>
  <c r="Y43" i="3"/>
  <c r="W43" i="3"/>
  <c r="W1351" i="3"/>
  <c r="Y1351" i="3"/>
  <c r="Y1580" i="3"/>
  <c r="W1580" i="3"/>
  <c r="Y256" i="3"/>
  <c r="W256" i="3"/>
  <c r="Y950" i="3"/>
  <c r="W950" i="3"/>
  <c r="Y962" i="3"/>
  <c r="W962" i="3"/>
  <c r="Y423" i="3"/>
  <c r="W423" i="3"/>
  <c r="Y1048" i="3"/>
  <c r="W1048" i="3"/>
  <c r="Y1543" i="3"/>
  <c r="W1543" i="3"/>
  <c r="Y498" i="3"/>
  <c r="W498" i="3"/>
  <c r="Y319" i="3"/>
  <c r="W319" i="3"/>
  <c r="Y1304" i="3"/>
  <c r="W1304" i="3"/>
  <c r="W1758" i="3"/>
  <c r="Y1758" i="3"/>
  <c r="Y67" i="3"/>
  <c r="W67" i="3"/>
  <c r="Y1423" i="3"/>
  <c r="W1423" i="3"/>
  <c r="Y268" i="3"/>
  <c r="W268" i="3"/>
  <c r="Y291" i="3"/>
  <c r="W291" i="3"/>
  <c r="W1227" i="3"/>
  <c r="Y1227" i="3"/>
  <c r="Y1804" i="3"/>
  <c r="W1804" i="3"/>
  <c r="Y1192" i="3"/>
  <c r="W1192" i="3"/>
  <c r="Y1194" i="3"/>
  <c r="W1194" i="3"/>
  <c r="Y200" i="3"/>
  <c r="W200" i="3"/>
  <c r="Y1146" i="3"/>
  <c r="W1146" i="3"/>
  <c r="Y379" i="3"/>
  <c r="W379" i="3"/>
  <c r="Y500" i="3"/>
  <c r="W500" i="3"/>
  <c r="Y846" i="3"/>
  <c r="W846" i="3"/>
  <c r="Y1507" i="3"/>
  <c r="W1507" i="3"/>
  <c r="Y595" i="3"/>
  <c r="W595" i="3"/>
  <c r="Y800" i="3"/>
  <c r="W800" i="3"/>
  <c r="Y280" i="3"/>
  <c r="W280" i="3"/>
  <c r="Y422" i="3"/>
  <c r="W422" i="3"/>
  <c r="Y147" i="3"/>
  <c r="W147" i="3"/>
  <c r="Y447" i="3"/>
  <c r="W447" i="3"/>
  <c r="Y1239" i="3"/>
  <c r="W1239" i="3"/>
  <c r="Y1072" i="3"/>
  <c r="W1072" i="3"/>
  <c r="Y1276" i="3"/>
  <c r="W1276" i="3"/>
  <c r="Y883" i="3"/>
  <c r="W883" i="3"/>
  <c r="Y1028" i="3"/>
  <c r="W1028" i="3"/>
  <c r="Y582" i="3"/>
  <c r="W582" i="3"/>
  <c r="Y1267" i="3"/>
  <c r="W1267" i="3"/>
  <c r="Y1460" i="3"/>
  <c r="W1460" i="3"/>
  <c r="W1422" i="3"/>
  <c r="Y1422" i="3"/>
  <c r="Y1567" i="3"/>
  <c r="W1567" i="3"/>
  <c r="Y292" i="3"/>
  <c r="W292" i="3"/>
  <c r="W458" i="3"/>
  <c r="Y458" i="3"/>
  <c r="Y315" i="3"/>
  <c r="W315" i="3"/>
  <c r="Y1347" i="3"/>
  <c r="W1347" i="3"/>
  <c r="Y124" i="3"/>
  <c r="W124" i="3"/>
  <c r="Y1396" i="3"/>
  <c r="W1396" i="3"/>
  <c r="Y979" i="3"/>
  <c r="W979" i="3"/>
  <c r="Y1076" i="3"/>
  <c r="W1076" i="3"/>
  <c r="Y547" i="3"/>
  <c r="W547" i="3"/>
  <c r="Y1568" i="3"/>
  <c r="W1568" i="3"/>
  <c r="Y954" i="3"/>
  <c r="W954" i="3"/>
  <c r="Y668" i="3"/>
  <c r="W668" i="3"/>
  <c r="Y1675" i="3"/>
  <c r="W1675" i="3"/>
  <c r="Y1856" i="3"/>
  <c r="W1856" i="3"/>
  <c r="Y304" i="3"/>
  <c r="W304" i="3"/>
  <c r="Y327" i="3"/>
  <c r="W327" i="3"/>
  <c r="Y1791" i="3"/>
  <c r="W1791" i="3"/>
  <c r="Y148" i="3"/>
  <c r="W148" i="3"/>
  <c r="Y1936" i="3"/>
  <c r="W1936" i="3"/>
  <c r="Y271" i="3"/>
  <c r="W271" i="3"/>
  <c r="Y332" i="3"/>
  <c r="W332" i="3"/>
  <c r="Y690" i="3"/>
  <c r="W690" i="3"/>
  <c r="Y19" i="3"/>
  <c r="W19" i="3"/>
  <c r="W1482" i="3"/>
  <c r="Y1482" i="3"/>
  <c r="Y919" i="3"/>
  <c r="W919" i="3"/>
  <c r="Y260" i="3"/>
  <c r="W260" i="3"/>
  <c r="Y460" i="3"/>
  <c r="W460" i="3"/>
  <c r="Y242" i="3"/>
  <c r="W242" i="3"/>
  <c r="Y195" i="3"/>
  <c r="W195" i="3"/>
  <c r="Y735" i="3"/>
  <c r="W735" i="3"/>
  <c r="Y964" i="3"/>
  <c r="W964" i="3"/>
  <c r="W1948" i="3"/>
  <c r="Y1948" i="3"/>
  <c r="Y834" i="3"/>
  <c r="W834" i="3"/>
  <c r="Y1855" i="3"/>
  <c r="W1855" i="3"/>
  <c r="Y726" i="3"/>
  <c r="W726" i="3"/>
  <c r="Y1531" i="3"/>
  <c r="W1531" i="3"/>
  <c r="Y776" i="3"/>
  <c r="W776" i="3"/>
  <c r="Y414" i="3"/>
  <c r="W414" i="3"/>
  <c r="Y1938" i="3"/>
  <c r="W1938" i="3"/>
  <c r="Y211" i="3"/>
  <c r="W211" i="3"/>
  <c r="Y220" i="3"/>
  <c r="W220" i="3"/>
  <c r="Y364" i="3"/>
  <c r="W364" i="3"/>
  <c r="Y508" i="3"/>
  <c r="W508" i="3"/>
  <c r="Y652" i="3"/>
  <c r="W652" i="3"/>
  <c r="Y302" i="3"/>
  <c r="W302" i="3"/>
  <c r="W734" i="3"/>
  <c r="Y734" i="3"/>
  <c r="Y314" i="3"/>
  <c r="W314" i="3"/>
  <c r="Y746" i="3"/>
  <c r="W746" i="3"/>
  <c r="Y51" i="3"/>
  <c r="W51" i="3"/>
  <c r="Y243" i="3"/>
  <c r="W243" i="3"/>
  <c r="Y387" i="3"/>
  <c r="W387" i="3"/>
  <c r="Y531" i="3"/>
  <c r="W531" i="3"/>
  <c r="Y819" i="3"/>
  <c r="W819" i="3"/>
  <c r="Y1107" i="3"/>
  <c r="W1107" i="3"/>
  <c r="Y1515" i="3"/>
  <c r="W1515" i="3"/>
  <c r="Y1947" i="3"/>
  <c r="W1947" i="3"/>
  <c r="Y724" i="3"/>
  <c r="W724" i="3"/>
  <c r="Y868" i="3"/>
  <c r="W868" i="3"/>
  <c r="Y1012" i="3"/>
  <c r="W1012" i="3"/>
  <c r="W1228" i="3"/>
  <c r="Y1228" i="3"/>
  <c r="Y1660" i="3"/>
  <c r="W1660" i="3"/>
  <c r="Y1720" i="3"/>
  <c r="W1720" i="3"/>
  <c r="Y390" i="3"/>
  <c r="W390" i="3"/>
  <c r="Y1026" i="3"/>
  <c r="W1026" i="3"/>
  <c r="Y619" i="3"/>
  <c r="W619" i="3"/>
  <c r="Y1303" i="3"/>
  <c r="W1303" i="3"/>
  <c r="Y608" i="3"/>
  <c r="W608" i="3"/>
  <c r="W1484" i="3"/>
  <c r="Y1484" i="3"/>
  <c r="Y354" i="3"/>
  <c r="W354" i="3"/>
  <c r="Y966" i="3"/>
  <c r="W966" i="3"/>
  <c r="Y1530" i="3"/>
  <c r="W1530" i="3"/>
  <c r="Y1974" i="3"/>
  <c r="W1974" i="3"/>
  <c r="Y187" i="3"/>
  <c r="W187" i="3"/>
  <c r="Y967" i="3"/>
  <c r="W967" i="3"/>
  <c r="Y1759" i="3"/>
  <c r="W1759" i="3"/>
  <c r="Y296" i="3"/>
  <c r="W296" i="3"/>
  <c r="W1100" i="3"/>
  <c r="Y1100" i="3"/>
  <c r="W2000" i="3"/>
  <c r="Y2000" i="3"/>
  <c r="Y66" i="3"/>
  <c r="W66" i="3"/>
  <c r="Y642" i="3"/>
  <c r="W642" i="3"/>
  <c r="Y1230" i="3"/>
  <c r="W1230" i="3"/>
  <c r="W1674" i="3"/>
  <c r="Y1674" i="3"/>
  <c r="Y427" i="3"/>
  <c r="W427" i="3"/>
  <c r="Y1231" i="3"/>
  <c r="W1231" i="3"/>
  <c r="Y1052" i="3"/>
  <c r="W1052" i="3"/>
  <c r="Y1916" i="3"/>
  <c r="W1916" i="3"/>
  <c r="Y163" i="3"/>
  <c r="W163" i="3"/>
  <c r="Y1147" i="3"/>
  <c r="W1147" i="3"/>
  <c r="Y536" i="3"/>
  <c r="W536" i="3"/>
  <c r="Y1436" i="3"/>
  <c r="W1436" i="3"/>
  <c r="Y532" i="3"/>
  <c r="W532" i="3"/>
  <c r="Y362" i="3"/>
  <c r="W362" i="3"/>
  <c r="Y411" i="3"/>
  <c r="W411" i="3"/>
  <c r="Y1036" i="3"/>
  <c r="W1036" i="3"/>
  <c r="W1876" i="3"/>
  <c r="Y1876" i="3"/>
  <c r="Y1495" i="3"/>
  <c r="W1495" i="3"/>
  <c r="Y1604" i="3"/>
  <c r="W1604" i="3"/>
  <c r="W1927" i="3"/>
  <c r="Y1927" i="3"/>
  <c r="Y750" i="3"/>
  <c r="W750" i="3"/>
  <c r="Y487" i="3"/>
  <c r="W487" i="3"/>
  <c r="Y400" i="3"/>
  <c r="W400" i="3"/>
  <c r="Y374" i="3"/>
  <c r="W374" i="3"/>
  <c r="Y386" i="3"/>
  <c r="W386" i="3"/>
  <c r="Y603" i="3"/>
  <c r="W603" i="3"/>
  <c r="Y1360" i="3"/>
  <c r="W1360" i="3"/>
  <c r="Y775" i="3"/>
  <c r="W775" i="3"/>
  <c r="Y764" i="3"/>
  <c r="W764" i="3"/>
  <c r="Y1135" i="3"/>
  <c r="W1135" i="3"/>
  <c r="W1374" i="3"/>
  <c r="Y1374" i="3"/>
  <c r="Y631" i="3"/>
  <c r="W631" i="3"/>
  <c r="Y1268" i="3"/>
  <c r="W1268" i="3"/>
  <c r="Y1640" i="3"/>
  <c r="W1640" i="3"/>
  <c r="W412" i="3"/>
  <c r="Y412" i="3"/>
  <c r="Y398" i="3"/>
  <c r="W398" i="3"/>
  <c r="W1034" i="3"/>
  <c r="Y1034" i="3"/>
  <c r="Y435" i="3"/>
  <c r="W435" i="3"/>
  <c r="Y1659" i="3"/>
  <c r="W1659" i="3"/>
  <c r="W772" i="3"/>
  <c r="Y772" i="3"/>
  <c r="Y1372" i="3"/>
  <c r="W1372" i="3"/>
  <c r="W835" i="3"/>
  <c r="Y835" i="3"/>
  <c r="W836" i="3"/>
  <c r="Y836" i="3"/>
  <c r="Y534" i="3"/>
  <c r="W534" i="3"/>
  <c r="Y1207" i="3"/>
  <c r="W1207" i="3"/>
  <c r="Y1412" i="3"/>
  <c r="W1412" i="3"/>
  <c r="W1398" i="3"/>
  <c r="Y1398" i="3"/>
  <c r="Y91" i="3"/>
  <c r="W91" i="3"/>
  <c r="Y1316" i="3"/>
  <c r="W1316" i="3"/>
  <c r="W1483" i="3"/>
  <c r="Y1483" i="3"/>
  <c r="Y1724" i="3"/>
  <c r="W1724" i="3"/>
  <c r="Y568" i="3"/>
  <c r="W568" i="3"/>
  <c r="Y434" i="3"/>
  <c r="W434" i="3"/>
  <c r="Y303" i="3"/>
  <c r="W303" i="3"/>
  <c r="Y663" i="3"/>
  <c r="W663" i="3"/>
  <c r="W1671" i="3"/>
  <c r="Y1671" i="3"/>
  <c r="Y784" i="3"/>
  <c r="W784" i="3"/>
  <c r="Y1384" i="3"/>
  <c r="W1384" i="3"/>
  <c r="Y654" i="3"/>
  <c r="W654" i="3"/>
  <c r="Y1663" i="3"/>
  <c r="W1663" i="3"/>
  <c r="Y248" i="3"/>
  <c r="W248" i="3"/>
  <c r="Y1820" i="3"/>
  <c r="W1820" i="3"/>
  <c r="W1770" i="3"/>
  <c r="Y1770" i="3"/>
  <c r="W415" i="3"/>
  <c r="Y415" i="3"/>
  <c r="Y560" i="3"/>
  <c r="W560" i="3"/>
  <c r="Y894" i="3"/>
  <c r="W894" i="3"/>
  <c r="Y727" i="3"/>
  <c r="W727" i="3"/>
  <c r="Y1364" i="3"/>
  <c r="W1364" i="3"/>
  <c r="W1555" i="3"/>
  <c r="Y1555" i="3"/>
  <c r="Y580" i="3"/>
  <c r="W580" i="3"/>
  <c r="Y206" i="3"/>
  <c r="W206" i="3"/>
  <c r="Y159" i="3"/>
  <c r="W159" i="3"/>
  <c r="Y963" i="3"/>
  <c r="W963" i="3"/>
  <c r="Y940" i="3"/>
  <c r="W940" i="3"/>
  <c r="Y1288" i="3"/>
  <c r="W1288" i="3"/>
  <c r="Y1290" i="3"/>
  <c r="W1290" i="3"/>
  <c r="Y284" i="3"/>
  <c r="W284" i="3"/>
  <c r="Y1326" i="3"/>
  <c r="W1326" i="3"/>
  <c r="Y1411" i="3"/>
  <c r="W1411" i="3"/>
  <c r="W1446" i="3"/>
  <c r="Y1446" i="3"/>
  <c r="Y139" i="3"/>
  <c r="W139" i="3"/>
  <c r="W64" i="3"/>
  <c r="Y64" i="3"/>
  <c r="Y470" i="3"/>
  <c r="W470" i="3"/>
  <c r="Y482" i="3"/>
  <c r="W482" i="3"/>
  <c r="Y471" i="3"/>
  <c r="W471" i="3"/>
  <c r="Y1096" i="3"/>
  <c r="W1096" i="3"/>
  <c r="Y1348" i="3"/>
  <c r="W1348" i="3"/>
  <c r="Y1783" i="3"/>
  <c r="W1783" i="3"/>
  <c r="Y607" i="3"/>
  <c r="W607" i="3"/>
  <c r="Y1652" i="3"/>
  <c r="W1652" i="3"/>
  <c r="Y1866" i="3"/>
  <c r="W1866" i="3"/>
  <c r="W1556" i="3"/>
  <c r="Y1556" i="3"/>
  <c r="Y823" i="3"/>
  <c r="W823" i="3"/>
  <c r="Y1040" i="3"/>
  <c r="W1040" i="3"/>
  <c r="Y316" i="3"/>
  <c r="W316" i="3"/>
  <c r="Y506" i="3"/>
  <c r="W506" i="3"/>
  <c r="Y339" i="3"/>
  <c r="W339" i="3"/>
  <c r="Y1371" i="3"/>
  <c r="W1371" i="3"/>
  <c r="Y676" i="3"/>
  <c r="W676" i="3"/>
  <c r="Y1108" i="3"/>
  <c r="W1108" i="3"/>
  <c r="Y126" i="3"/>
  <c r="W126" i="3"/>
  <c r="Y403" i="3"/>
  <c r="W403" i="3"/>
  <c r="Y1220" i="3"/>
  <c r="W1220" i="3"/>
  <c r="Y1386" i="3"/>
  <c r="W1386" i="3"/>
  <c r="Y55" i="3"/>
  <c r="W55" i="3"/>
  <c r="Y1712" i="3"/>
  <c r="W1712" i="3"/>
  <c r="Y1518" i="3"/>
  <c r="W1518" i="3"/>
  <c r="Y1735" i="3"/>
  <c r="W1735" i="3"/>
  <c r="Y788" i="3"/>
  <c r="W788" i="3"/>
  <c r="Y1879" i="3"/>
  <c r="W1879" i="3"/>
  <c r="Y232" i="3"/>
  <c r="W232" i="3"/>
  <c r="Y376" i="3"/>
  <c r="W376" i="3"/>
  <c r="Y520" i="3"/>
  <c r="W520" i="3"/>
  <c r="Y664" i="3"/>
  <c r="W664" i="3"/>
  <c r="Y326" i="3"/>
  <c r="W326" i="3"/>
  <c r="Y818" i="3"/>
  <c r="W818" i="3"/>
  <c r="Y338" i="3"/>
  <c r="W338" i="3"/>
  <c r="Y806" i="3"/>
  <c r="W806" i="3"/>
  <c r="Y63" i="3"/>
  <c r="W63" i="3"/>
  <c r="Y255" i="3"/>
  <c r="W255" i="3"/>
  <c r="Y399" i="3"/>
  <c r="W399" i="3"/>
  <c r="Y543" i="3"/>
  <c r="W543" i="3"/>
  <c r="Y831" i="3"/>
  <c r="W831" i="3"/>
  <c r="Y1119" i="3"/>
  <c r="W1119" i="3"/>
  <c r="Y1527" i="3"/>
  <c r="W1527" i="3"/>
  <c r="Y1959" i="3"/>
  <c r="W1959" i="3"/>
  <c r="Y736" i="3"/>
  <c r="W736" i="3"/>
  <c r="Y880" i="3"/>
  <c r="W880" i="3"/>
  <c r="Y1024" i="3"/>
  <c r="W1024" i="3"/>
  <c r="Y1240" i="3"/>
  <c r="W1240" i="3"/>
  <c r="W1672" i="3"/>
  <c r="Y1672" i="3"/>
  <c r="W1780" i="3"/>
  <c r="Y1780" i="3"/>
  <c r="Y426" i="3"/>
  <c r="W426" i="3"/>
  <c r="Y1074" i="3"/>
  <c r="W1074" i="3"/>
  <c r="Y655" i="3"/>
  <c r="W655" i="3"/>
  <c r="W1399" i="3"/>
  <c r="Y1399" i="3"/>
  <c r="Y656" i="3"/>
  <c r="W656" i="3"/>
  <c r="W1544" i="3"/>
  <c r="Y1544" i="3"/>
  <c r="Y402" i="3"/>
  <c r="W402" i="3"/>
  <c r="Y1014" i="3"/>
  <c r="W1014" i="3"/>
  <c r="W1554" i="3"/>
  <c r="Y1554" i="3"/>
  <c r="Y223" i="3"/>
  <c r="W223" i="3"/>
  <c r="Y1027" i="3"/>
  <c r="W1027" i="3"/>
  <c r="W1843" i="3"/>
  <c r="Y1843" i="3"/>
  <c r="Y344" i="3"/>
  <c r="W344" i="3"/>
  <c r="Y1208" i="3"/>
  <c r="W1208" i="3"/>
  <c r="Y102" i="3"/>
  <c r="W102" i="3"/>
  <c r="Y678" i="3"/>
  <c r="W678" i="3"/>
  <c r="Y1266" i="3"/>
  <c r="W1266" i="3"/>
  <c r="Y1686" i="3"/>
  <c r="W1686" i="3"/>
  <c r="Y7" i="3"/>
  <c r="W7" i="3"/>
  <c r="Y463" i="3"/>
  <c r="W463" i="3"/>
  <c r="Y1279" i="3"/>
  <c r="W1279" i="3"/>
  <c r="Y1136" i="3"/>
  <c r="W1136" i="3"/>
  <c r="Y1988" i="3"/>
  <c r="W1988" i="3"/>
  <c r="Y355" i="3"/>
  <c r="W355" i="3"/>
  <c r="Y1255" i="3"/>
  <c r="W1255" i="3"/>
  <c r="Y584" i="3"/>
  <c r="W584" i="3"/>
  <c r="W1508" i="3"/>
  <c r="Y1508" i="3"/>
  <c r="E22" i="18" l="1"/>
  <c r="D23" i="18"/>
  <c r="E23" i="18" l="1"/>
  <c r="D24" i="18"/>
  <c r="E24" i="18" l="1"/>
  <c r="D25" i="18"/>
  <c r="D26" i="18" l="1"/>
  <c r="E25" i="18"/>
  <c r="E26" i="18" l="1"/>
  <c r="D27" i="18"/>
  <c r="E27" i="18" l="1"/>
  <c r="D28" i="18"/>
  <c r="D29" i="18" l="1"/>
  <c r="E28" i="18"/>
  <c r="D30" i="18" l="1"/>
  <c r="E29" i="18"/>
  <c r="D31" i="18" l="1"/>
  <c r="E31" i="18" s="1"/>
  <c r="E30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F98C62-AA48-4540-A84B-E92882C274C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97BDB54-FE24-469B-B81D-88D2A471598C}" name="WorksheetConnection__TW-TSK-BA-25-01- Business Analyst Task( Sample Data)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_TWTSKBA2501BusinessAnalystTaskSampleData.xlsxTable21"/>
        </x15:connection>
      </ext>
    </extLst>
  </connection>
  <connection id="3" xr16:uid="{8EDD0E0B-D515-4FD8-A75E-9664D700E95E}" name="WorksheetConnection_Sample Data (2)!$A$1:$X$2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mpleData2A1X20011"/>
        </x15:connection>
      </ext>
    </extLst>
  </connection>
</connections>
</file>

<file path=xl/sharedStrings.xml><?xml version="1.0" encoding="utf-8"?>
<sst xmlns="http://schemas.openxmlformats.org/spreadsheetml/2006/main" count="48293" uniqueCount="2942">
  <si>
    <t>Order_ID</t>
  </si>
  <si>
    <t>Order_Date</t>
  </si>
  <si>
    <t>Region</t>
  </si>
  <si>
    <t>Country</t>
  </si>
  <si>
    <t>State</t>
  </si>
  <si>
    <t>City</t>
  </si>
  <si>
    <t>Customer_ID</t>
  </si>
  <si>
    <t>Customer_Segment</t>
  </si>
  <si>
    <t>Product_Category</t>
  </si>
  <si>
    <t>Product_Subcategory</t>
  </si>
  <si>
    <t>Product_Name</t>
  </si>
  <si>
    <t>Quantity</t>
  </si>
  <si>
    <t>Unit_Cost</t>
  </si>
  <si>
    <t>Unit_Price</t>
  </si>
  <si>
    <t>Discount</t>
  </si>
  <si>
    <t>Return_Status</t>
  </si>
  <si>
    <t>Payment_Method</t>
  </si>
  <si>
    <t>Delivery_Days</t>
  </si>
  <si>
    <t>Profit</t>
  </si>
  <si>
    <t>ORD0001</t>
  </si>
  <si>
    <t>LATAM</t>
  </si>
  <si>
    <t>USA</t>
  </si>
  <si>
    <t>New York</t>
  </si>
  <si>
    <t>CUST_391</t>
  </si>
  <si>
    <t>Small Business</t>
  </si>
  <si>
    <t>Electronics</t>
  </si>
  <si>
    <t>Monitors</t>
  </si>
  <si>
    <t>HP Z27</t>
  </si>
  <si>
    <t>Not Returned</t>
  </si>
  <si>
    <t>Bank Transfer</t>
  </si>
  <si>
    <t>ORD0002</t>
  </si>
  <si>
    <t>NA</t>
  </si>
  <si>
    <t>Texas</t>
  </si>
  <si>
    <t>Dallas</t>
  </si>
  <si>
    <t>CUST_782</t>
  </si>
  <si>
    <t>Enterprise</t>
  </si>
  <si>
    <t>Tablets</t>
  </si>
  <si>
    <t>iPad Pro</t>
  </si>
  <si>
    <t>PayPal</t>
  </si>
  <si>
    <t>ORD0003</t>
  </si>
  <si>
    <t>APAC</t>
  </si>
  <si>
    <t>Brazil</t>
  </si>
  <si>
    <t>Sao Paulo</t>
  </si>
  <si>
    <t>CUST_816</t>
  </si>
  <si>
    <t>Consumer</t>
  </si>
  <si>
    <t>Office Supplies</t>
  </si>
  <si>
    <t>Pens</t>
  </si>
  <si>
    <t>Gel Pen</t>
  </si>
  <si>
    <t>ORD0004</t>
  </si>
  <si>
    <t>EMEA</t>
  </si>
  <si>
    <t>Rio de Janeiro</t>
  </si>
  <si>
    <t>CUST_849</t>
  </si>
  <si>
    <t>Furniture</t>
  </si>
  <si>
    <t>Desks</t>
  </si>
  <si>
    <t>Standing Desk</t>
  </si>
  <si>
    <t>Returned</t>
  </si>
  <si>
    <t>ORD0005</t>
  </si>
  <si>
    <t>India</t>
  </si>
  <si>
    <t>Karnataka</t>
  </si>
  <si>
    <t>Bangalore</t>
  </si>
  <si>
    <t>CUST_212</t>
  </si>
  <si>
    <t>Laptops</t>
  </si>
  <si>
    <t>Lenovo ThinkPad X1</t>
  </si>
  <si>
    <t>ORD0006</t>
  </si>
  <si>
    <t>Delhi</t>
  </si>
  <si>
    <t>New Delhi</t>
  </si>
  <si>
    <t>CUST_819</t>
  </si>
  <si>
    <t>Staplers</t>
  </si>
  <si>
    <t>Standard Stapler</t>
  </si>
  <si>
    <t>ORD0007</t>
  </si>
  <si>
    <t>Germany</t>
  </si>
  <si>
    <t>Bavaria</t>
  </si>
  <si>
    <t>Munich</t>
  </si>
  <si>
    <t>CUST_379</t>
  </si>
  <si>
    <t>Electric Stapler</t>
  </si>
  <si>
    <t>ORD0008</t>
  </si>
  <si>
    <t>CUST_689</t>
  </si>
  <si>
    <t>Credit Card</t>
  </si>
  <si>
    <t>ORD0009</t>
  </si>
  <si>
    <t>CUST_699</t>
  </si>
  <si>
    <t>Dell UltraSharp</t>
  </si>
  <si>
    <t>ORD0010</t>
  </si>
  <si>
    <t>CUST_812</t>
  </si>
  <si>
    <t>Mini Stapler</t>
  </si>
  <si>
    <t>Cash</t>
  </si>
  <si>
    <t>ORD0011</t>
  </si>
  <si>
    <t>CUST_762</t>
  </si>
  <si>
    <t>Corporate</t>
  </si>
  <si>
    <t>ORD0012</t>
  </si>
  <si>
    <t>CUST_790</t>
  </si>
  <si>
    <t>Compact Desk</t>
  </si>
  <si>
    <t>ORD0013</t>
  </si>
  <si>
    <t>Maharashtra</t>
  </si>
  <si>
    <t>Mumbai</t>
  </si>
  <si>
    <t>CUST_253</t>
  </si>
  <si>
    <t>Office Chairs</t>
  </si>
  <si>
    <t>Executive Comfort</t>
  </si>
  <si>
    <t>ORD0014</t>
  </si>
  <si>
    <t>CUST_270</t>
  </si>
  <si>
    <t>Corner Desk</t>
  </si>
  <si>
    <t>ORD0015</t>
  </si>
  <si>
    <t>CUST_302</t>
  </si>
  <si>
    <t>Folders</t>
  </si>
  <si>
    <t>File Organizer</t>
  </si>
  <si>
    <t>ORD0016</t>
  </si>
  <si>
    <t>California</t>
  </si>
  <si>
    <t>San Francisco</t>
  </si>
  <si>
    <t>CUST_145</t>
  </si>
  <si>
    <t>ORD0017</t>
  </si>
  <si>
    <t>CUST_483</t>
  </si>
  <si>
    <t>Executive Desk</t>
  </si>
  <si>
    <t>ORD0018</t>
  </si>
  <si>
    <t>CUST_992</t>
  </si>
  <si>
    <t>Bookcases</t>
  </si>
  <si>
    <t>Metal Bookcase</t>
  </si>
  <si>
    <t>ORD0019</t>
  </si>
  <si>
    <t>CUST_324</t>
  </si>
  <si>
    <t>Marker Set</t>
  </si>
  <si>
    <t>ORD0020</t>
  </si>
  <si>
    <t>CUST_201</t>
  </si>
  <si>
    <t>ORD0021</t>
  </si>
  <si>
    <t>CUST_455</t>
  </si>
  <si>
    <t>ORD0022</t>
  </si>
  <si>
    <t>CUST_394</t>
  </si>
  <si>
    <t>ORD0023</t>
  </si>
  <si>
    <t>Berlin</t>
  </si>
  <si>
    <t>CUST_977</t>
  </si>
  <si>
    <t>Samsung Odyssey</t>
  </si>
  <si>
    <t>ORD0024</t>
  </si>
  <si>
    <t>CUST_343</t>
  </si>
  <si>
    <t>ORD0025</t>
  </si>
  <si>
    <t>CUST_569</t>
  </si>
  <si>
    <t>Paper</t>
  </si>
  <si>
    <t>Legal Pad</t>
  </si>
  <si>
    <t>ORD0026</t>
  </si>
  <si>
    <t>CUST_367</t>
  </si>
  <si>
    <t>Lenovo Tab P11</t>
  </si>
  <si>
    <t>ORD0027</t>
  </si>
  <si>
    <t>CUST_271</t>
  </si>
  <si>
    <t>Adjustable Bookcase</t>
  </si>
  <si>
    <t>ORD0028</t>
  </si>
  <si>
    <t>CUST_629</t>
  </si>
  <si>
    <t>ORD0029</t>
  </si>
  <si>
    <t>CUST_267</t>
  </si>
  <si>
    <t>ORD0030</t>
  </si>
  <si>
    <t>CUST_434</t>
  </si>
  <si>
    <t>Smartphones</t>
  </si>
  <si>
    <t>iPhone 14</t>
  </si>
  <si>
    <t>ORD0031</t>
  </si>
  <si>
    <t>CUST_616</t>
  </si>
  <si>
    <t>ORD0032</t>
  </si>
  <si>
    <t>CUST_467</t>
  </si>
  <si>
    <t>ORD0033</t>
  </si>
  <si>
    <t>CUST_561</t>
  </si>
  <si>
    <t>HP Spectre x360</t>
  </si>
  <si>
    <t>ORD0034</t>
  </si>
  <si>
    <t>CUST_360</t>
  </si>
  <si>
    <t>Tables</t>
  </si>
  <si>
    <t>Folding Table</t>
  </si>
  <si>
    <t>ORD0035</t>
  </si>
  <si>
    <t>CUST_914</t>
  </si>
  <si>
    <t>Ballpoint Pen</t>
  </si>
  <si>
    <t>ORD0036</t>
  </si>
  <si>
    <t>CUST_179</t>
  </si>
  <si>
    <t>ORD0037</t>
  </si>
  <si>
    <t>CUST_660</t>
  </si>
  <si>
    <t>ORD0038</t>
  </si>
  <si>
    <t>CUST_496</t>
  </si>
  <si>
    <t>ORD0039</t>
  </si>
  <si>
    <t>Microsoft Surface Go</t>
  </si>
  <si>
    <t>ORD0040</t>
  </si>
  <si>
    <t>CUST_573</t>
  </si>
  <si>
    <t>ORD0041</t>
  </si>
  <si>
    <t>ORD0042</t>
  </si>
  <si>
    <t>CUST_775</t>
  </si>
  <si>
    <t>ORD0043</t>
  </si>
  <si>
    <t>CUST_712</t>
  </si>
  <si>
    <t>Google Pixel 7</t>
  </si>
  <si>
    <t>ORD0044</t>
  </si>
  <si>
    <t>CUST_801</t>
  </si>
  <si>
    <t>ORD0045</t>
  </si>
  <si>
    <t>CUST_866</t>
  </si>
  <si>
    <t>Mesh Chair</t>
  </si>
  <si>
    <t>ORD0046</t>
  </si>
  <si>
    <t>CUST_958</t>
  </si>
  <si>
    <t>ORD0047</t>
  </si>
  <si>
    <t>CUST_856</t>
  </si>
  <si>
    <t>ORD0048</t>
  </si>
  <si>
    <t>Conference Table</t>
  </si>
  <si>
    <t>ORD0049</t>
  </si>
  <si>
    <t>CUST_877</t>
  </si>
  <si>
    <t>Ring Binder</t>
  </si>
  <si>
    <t>ORD0050</t>
  </si>
  <si>
    <t>CUST_252</t>
  </si>
  <si>
    <t>ORD0051</t>
  </si>
  <si>
    <t>ORD0052</t>
  </si>
  <si>
    <t>CUST_617</t>
  </si>
  <si>
    <t>ORD0053</t>
  </si>
  <si>
    <t>CUST_210</t>
  </si>
  <si>
    <t>Heavy Duty Stapler</t>
  </si>
  <si>
    <t>ORD0054</t>
  </si>
  <si>
    <t>CUST_781</t>
  </si>
  <si>
    <t>ORD0055</t>
  </si>
  <si>
    <t>Plastic Folder</t>
  </si>
  <si>
    <t>ORD0056</t>
  </si>
  <si>
    <t>CUST_194</t>
  </si>
  <si>
    <t>Graph Paper</t>
  </si>
  <si>
    <t>ORD0057</t>
  </si>
  <si>
    <t>CUST_604</t>
  </si>
  <si>
    <t>ORD0058</t>
  </si>
  <si>
    <t>CUST_111</t>
  </si>
  <si>
    <t>Dell XPS 13</t>
  </si>
  <si>
    <t>ORD0059</t>
  </si>
  <si>
    <t>CUST_489</t>
  </si>
  <si>
    <t>ORD0060</t>
  </si>
  <si>
    <t>CUST_702</t>
  </si>
  <si>
    <t>LG UltraFine</t>
  </si>
  <si>
    <t>ORD0061</t>
  </si>
  <si>
    <t>CUST_648</t>
  </si>
  <si>
    <t>ORD0062</t>
  </si>
  <si>
    <t>CUST_708</t>
  </si>
  <si>
    <t>ORD0063</t>
  </si>
  <si>
    <t>CUST_415</t>
  </si>
  <si>
    <t>MacBook Pro</t>
  </si>
  <si>
    <t>ORD0064</t>
  </si>
  <si>
    <t>CUST_565</t>
  </si>
  <si>
    <t>Cardboard Folder</t>
  </si>
  <si>
    <t>ORD0065</t>
  </si>
  <si>
    <t>CUST_623</t>
  </si>
  <si>
    <t>ORD0066</t>
  </si>
  <si>
    <t>CUST_591</t>
  </si>
  <si>
    <t>ORD0067</t>
  </si>
  <si>
    <t>CUST_193</t>
  </si>
  <si>
    <t>ORD0068</t>
  </si>
  <si>
    <t>CUST_517</t>
  </si>
  <si>
    <t>ORD0069</t>
  </si>
  <si>
    <t>CUST_144</t>
  </si>
  <si>
    <t>Ergonomic Pro</t>
  </si>
  <si>
    <t>ORD0070</t>
  </si>
  <si>
    <t>ORD0071</t>
  </si>
  <si>
    <t>CUST_301</t>
  </si>
  <si>
    <t>A4 Ream Pack</t>
  </si>
  <si>
    <t>ORD0072</t>
  </si>
  <si>
    <t>CUST_993</t>
  </si>
  <si>
    <t>ORD0073</t>
  </si>
  <si>
    <t>CUST_388</t>
  </si>
  <si>
    <t>ORD0074</t>
  </si>
  <si>
    <t>CUST_281</t>
  </si>
  <si>
    <t>Notebook</t>
  </si>
  <si>
    <t>ORD0075</t>
  </si>
  <si>
    <t>CUST_410</t>
  </si>
  <si>
    <t>ORD0076</t>
  </si>
  <si>
    <t>CUST_655</t>
  </si>
  <si>
    <t>ORD0077</t>
  </si>
  <si>
    <t>CUST_247</t>
  </si>
  <si>
    <t>ORD0078</t>
  </si>
  <si>
    <t>CUST_428</t>
  </si>
  <si>
    <t>Wooden Bookcase</t>
  </si>
  <si>
    <t>ORD0079</t>
  </si>
  <si>
    <t>ORD0080</t>
  </si>
  <si>
    <t>CUST_525</t>
  </si>
  <si>
    <t>ORD0081</t>
  </si>
  <si>
    <t>CUST_188</t>
  </si>
  <si>
    <t>ORD0082</t>
  </si>
  <si>
    <t>CUST_178</t>
  </si>
  <si>
    <t>ORD0083</t>
  </si>
  <si>
    <t>CUST_734</t>
  </si>
  <si>
    <t>ORD0084</t>
  </si>
  <si>
    <t>CUST_161</t>
  </si>
  <si>
    <t>ORD0085</t>
  </si>
  <si>
    <t>CUST_160</t>
  </si>
  <si>
    <t>ORD0086</t>
  </si>
  <si>
    <t>CUST_564</t>
  </si>
  <si>
    <t>Dining Table</t>
  </si>
  <si>
    <t>ORD0087</t>
  </si>
  <si>
    <t>CUST_552</t>
  </si>
  <si>
    <t>ORD0088</t>
  </si>
  <si>
    <t>CUST_510</t>
  </si>
  <si>
    <t>ORD0089</t>
  </si>
  <si>
    <t>CUST_962</t>
  </si>
  <si>
    <t>Samsung Galaxy Tab S8</t>
  </si>
  <si>
    <t>ORD0090</t>
  </si>
  <si>
    <t>CUST_834</t>
  </si>
  <si>
    <t>ORD0091</t>
  </si>
  <si>
    <t>CUST_319</t>
  </si>
  <si>
    <t>Coffee Table</t>
  </si>
  <si>
    <t>ORD0092</t>
  </si>
  <si>
    <t>ORD0093</t>
  </si>
  <si>
    <t>CUST_414</t>
  </si>
  <si>
    <t>ORD0094</t>
  </si>
  <si>
    <t>CUST_359</t>
  </si>
  <si>
    <t>ORD0095</t>
  </si>
  <si>
    <t>ORD0096</t>
  </si>
  <si>
    <t>CUST_523</t>
  </si>
  <si>
    <t>ORD0097</t>
  </si>
  <si>
    <t>CUST_610</t>
  </si>
  <si>
    <t>ORD0098</t>
  </si>
  <si>
    <t>CUST_363</t>
  </si>
  <si>
    <t>Task Chair</t>
  </si>
  <si>
    <t>ORD0099</t>
  </si>
  <si>
    <t>CUST_213</t>
  </si>
  <si>
    <t>ORD0100</t>
  </si>
  <si>
    <t>CUST_109</t>
  </si>
  <si>
    <t>ORD0101</t>
  </si>
  <si>
    <t>CUST_667</t>
  </si>
  <si>
    <t>ORD0102</t>
  </si>
  <si>
    <t>CUST_381</t>
  </si>
  <si>
    <t>ORD0103</t>
  </si>
  <si>
    <t>CUST_336</t>
  </si>
  <si>
    <t>ORD0104</t>
  </si>
  <si>
    <t>CUST_990</t>
  </si>
  <si>
    <t>ORD0105</t>
  </si>
  <si>
    <t>CUST_933</t>
  </si>
  <si>
    <t>ORD0106</t>
  </si>
  <si>
    <t>CUST_989</t>
  </si>
  <si>
    <t>ORD0107</t>
  </si>
  <si>
    <t>CUST_341</t>
  </si>
  <si>
    <t>ORD0108</t>
  </si>
  <si>
    <t>CUST_692</t>
  </si>
  <si>
    <t>ORD0109</t>
  </si>
  <si>
    <t>CUST_407</t>
  </si>
  <si>
    <t>ORD0110</t>
  </si>
  <si>
    <t>CUST_435</t>
  </si>
  <si>
    <t>ORD0111</t>
  </si>
  <si>
    <t>CUST_965</t>
  </si>
  <si>
    <t>ORD0112</t>
  </si>
  <si>
    <t>CUST_211</t>
  </si>
  <si>
    <t>ORD0113</t>
  </si>
  <si>
    <t>CUST_545</t>
  </si>
  <si>
    <t>ORD0114</t>
  </si>
  <si>
    <t>CUST_223</t>
  </si>
  <si>
    <t>ORD0115</t>
  </si>
  <si>
    <t>CUST_920</t>
  </si>
  <si>
    <t>Fountain Pen</t>
  </si>
  <si>
    <t>ORD0116</t>
  </si>
  <si>
    <t>CUST_911</t>
  </si>
  <si>
    <t>ORD0117</t>
  </si>
  <si>
    <t>CUST_810</t>
  </si>
  <si>
    <t>ORD0118</t>
  </si>
  <si>
    <t>CUST_743</t>
  </si>
  <si>
    <t>ORD0119</t>
  </si>
  <si>
    <t>CUST_961</t>
  </si>
  <si>
    <t>ORD0120</t>
  </si>
  <si>
    <t>CUST_969</t>
  </si>
  <si>
    <t>ORD0121</t>
  </si>
  <si>
    <t>CUST_710</t>
  </si>
  <si>
    <t>ORD0122</t>
  </si>
  <si>
    <t>ORD0123</t>
  </si>
  <si>
    <t>CUST_581</t>
  </si>
  <si>
    <t>ORD0124</t>
  </si>
  <si>
    <t>CUST_908</t>
  </si>
  <si>
    <t>ORD0125</t>
  </si>
  <si>
    <t>CUST_678</t>
  </si>
  <si>
    <t>ORD0126</t>
  </si>
  <si>
    <t>CUST_192</t>
  </si>
  <si>
    <t>ORD0127</t>
  </si>
  <si>
    <t>CUST_846</t>
  </si>
  <si>
    <t>ORD0128</t>
  </si>
  <si>
    <t>CUST_150</t>
  </si>
  <si>
    <t>ORD0129</t>
  </si>
  <si>
    <t>CUST_114</t>
  </si>
  <si>
    <t>ORD0130</t>
  </si>
  <si>
    <t>CUST_855</t>
  </si>
  <si>
    <t>ORD0131</t>
  </si>
  <si>
    <t>CUST_568</t>
  </si>
  <si>
    <t>ORD0132</t>
  </si>
  <si>
    <t>ORD0133</t>
  </si>
  <si>
    <t>CUST_103</t>
  </si>
  <si>
    <t>ORD0134</t>
  </si>
  <si>
    <t>CUST_492</t>
  </si>
  <si>
    <t>ORD0135</t>
  </si>
  <si>
    <t>ORD0136</t>
  </si>
  <si>
    <t>CUST_683</t>
  </si>
  <si>
    <t>ORD0137</t>
  </si>
  <si>
    <t>CUST_543</t>
  </si>
  <si>
    <t>ORD0138</t>
  </si>
  <si>
    <t>ORD0139</t>
  </si>
  <si>
    <t>CUST_883</t>
  </si>
  <si>
    <t>ORD0140</t>
  </si>
  <si>
    <t>CUST_326</t>
  </si>
  <si>
    <t>ORD0141</t>
  </si>
  <si>
    <t>CUST_773</t>
  </si>
  <si>
    <t>ORD0142</t>
  </si>
  <si>
    <t>CUST_901</t>
  </si>
  <si>
    <t>ORD0143</t>
  </si>
  <si>
    <t>CUST_767</t>
  </si>
  <si>
    <t>ORD0144</t>
  </si>
  <si>
    <t>CUST_256</t>
  </si>
  <si>
    <t>ORD0145</t>
  </si>
  <si>
    <t>CUST_893</t>
  </si>
  <si>
    <t>ORD0146</t>
  </si>
  <si>
    <t>CUST_296</t>
  </si>
  <si>
    <t>ORD0147</t>
  </si>
  <si>
    <t>CUST_355</t>
  </si>
  <si>
    <t>ORD0148</t>
  </si>
  <si>
    <t>CUST_844</t>
  </si>
  <si>
    <t>ORD0149</t>
  </si>
  <si>
    <t>ORD0150</t>
  </si>
  <si>
    <t>CUST_482</t>
  </si>
  <si>
    <t>ORD0151</t>
  </si>
  <si>
    <t>CUST_351</t>
  </si>
  <si>
    <t>ORD0152</t>
  </si>
  <si>
    <t>CUST_868</t>
  </si>
  <si>
    <t>ORD0153</t>
  </si>
  <si>
    <t>ORD0154</t>
  </si>
  <si>
    <t>ORD0155</t>
  </si>
  <si>
    <t>CUST_859</t>
  </si>
  <si>
    <t>ORD0156</t>
  </si>
  <si>
    <t>CUST_438</t>
  </si>
  <si>
    <t>ORD0157</t>
  </si>
  <si>
    <t>CUST_383</t>
  </si>
  <si>
    <t>Samsung Galaxy S23</t>
  </si>
  <si>
    <t>ORD0158</t>
  </si>
  <si>
    <t>CUST_917</t>
  </si>
  <si>
    <t>ORD0159</t>
  </si>
  <si>
    <t>CUST_785</t>
  </si>
  <si>
    <t>OnePlus 11</t>
  </si>
  <si>
    <t>ORD0160</t>
  </si>
  <si>
    <t>CUST_531</t>
  </si>
  <si>
    <t>ORD0161</t>
  </si>
  <si>
    <t>CUST_198</t>
  </si>
  <si>
    <t>ORD0162</t>
  </si>
  <si>
    <t>CUST_754</t>
  </si>
  <si>
    <t>ORD0163</t>
  </si>
  <si>
    <t>CUST_981</t>
  </si>
  <si>
    <t>ORD0164</t>
  </si>
  <si>
    <t>CUST_289</t>
  </si>
  <si>
    <t>ORD0165</t>
  </si>
  <si>
    <t>CUST_480</t>
  </si>
  <si>
    <t>ORD0166</t>
  </si>
  <si>
    <t>CUST_129</t>
  </si>
  <si>
    <t>ORD0167</t>
  </si>
  <si>
    <t>CUST_153</t>
  </si>
  <si>
    <t>ORD0168</t>
  </si>
  <si>
    <t>CUST_682</t>
  </si>
  <si>
    <t>ORD0169</t>
  </si>
  <si>
    <t>CUST_594</t>
  </si>
  <si>
    <t>ORD0170</t>
  </si>
  <si>
    <t>CUST_487</t>
  </si>
  <si>
    <t>ORD0171</t>
  </si>
  <si>
    <t>CUST_789</t>
  </si>
  <si>
    <t>ORD0172</t>
  </si>
  <si>
    <t>CUST_991</t>
  </si>
  <si>
    <t>ORD0173</t>
  </si>
  <si>
    <t>CUST_374</t>
  </si>
  <si>
    <t>ORD0174</t>
  </si>
  <si>
    <t>CUST_515</t>
  </si>
  <si>
    <t>ORD0175</t>
  </si>
  <si>
    <t>CUST_937</t>
  </si>
  <si>
    <t>ORD0176</t>
  </si>
  <si>
    <t>CUST_713</t>
  </si>
  <si>
    <t>ORD0177</t>
  </si>
  <si>
    <t>CUST_365</t>
  </si>
  <si>
    <t>ORD0178</t>
  </si>
  <si>
    <t>CUST_828</t>
  </si>
  <si>
    <t>ORD0179</t>
  </si>
  <si>
    <t>CUST_131</t>
  </si>
  <si>
    <t>ORD0180</t>
  </si>
  <si>
    <t>CUST_745</t>
  </si>
  <si>
    <t>ORD0181</t>
  </si>
  <si>
    <t>CUST_669</t>
  </si>
  <si>
    <t>ORD0182</t>
  </si>
  <si>
    <t>CUST_318</t>
  </si>
  <si>
    <t>ORD0183</t>
  </si>
  <si>
    <t>CUST_974</t>
  </si>
  <si>
    <t>ORD0184</t>
  </si>
  <si>
    <t>CUST_899</t>
  </si>
  <si>
    <t>ORD0185</t>
  </si>
  <si>
    <t>ORD0186</t>
  </si>
  <si>
    <t>CUST_606</t>
  </si>
  <si>
    <t>ORD0187</t>
  </si>
  <si>
    <t>CUST_729</t>
  </si>
  <si>
    <t>ORD0188</t>
  </si>
  <si>
    <t>CUST_577</t>
  </si>
  <si>
    <t>ORD0189</t>
  </si>
  <si>
    <t>CUST_463</t>
  </si>
  <si>
    <t>ORD0190</t>
  </si>
  <si>
    <t>CUST_291</t>
  </si>
  <si>
    <t>ORD0191</t>
  </si>
  <si>
    <t>CUST_575</t>
  </si>
  <si>
    <t>ORD0192</t>
  </si>
  <si>
    <t>CUST_946</t>
  </si>
  <si>
    <t>ORD0193</t>
  </si>
  <si>
    <t>CUST_930</t>
  </si>
  <si>
    <t>ORD0194</t>
  </si>
  <si>
    <t>CUST_889</t>
  </si>
  <si>
    <t>ORD0195</t>
  </si>
  <si>
    <t>CUST_986</t>
  </si>
  <si>
    <t>ORD0196</t>
  </si>
  <si>
    <t>CUST_886</t>
  </si>
  <si>
    <t>ORD0197</t>
  </si>
  <si>
    <t>CUST_783</t>
  </si>
  <si>
    <t>ORD0198</t>
  </si>
  <si>
    <t>CUST_674</t>
  </si>
  <si>
    <t>ORD0199</t>
  </si>
  <si>
    <t>ORD0200</t>
  </si>
  <si>
    <t>CUST_191</t>
  </si>
  <si>
    <t>ORD0201</t>
  </si>
  <si>
    <t>CUST_853</t>
  </si>
  <si>
    <t>ORD0202</t>
  </si>
  <si>
    <t>CUST_353</t>
  </si>
  <si>
    <t>ORD0203</t>
  </si>
  <si>
    <t>ORD0204</t>
  </si>
  <si>
    <t>ORD0205</t>
  </si>
  <si>
    <t>CUST_613</t>
  </si>
  <si>
    <t>ORD0206</t>
  </si>
  <si>
    <t>ORD0207</t>
  </si>
  <si>
    <t>CUST_493</t>
  </si>
  <si>
    <t>ORD0208</t>
  </si>
  <si>
    <t>CUST_631</t>
  </si>
  <si>
    <t>ORD0209</t>
  </si>
  <si>
    <t>CUST_811</t>
  </si>
  <si>
    <t>ORD0210</t>
  </si>
  <si>
    <t>ORD0211</t>
  </si>
  <si>
    <t>CUST_679</t>
  </si>
  <si>
    <t>ORD0212</t>
  </si>
  <si>
    <t>CUST_254</t>
  </si>
  <si>
    <t>ORD0213</t>
  </si>
  <si>
    <t>CUST_141</t>
  </si>
  <si>
    <t>ORD0214</t>
  </si>
  <si>
    <t>CUST_693</t>
  </si>
  <si>
    <t>ORD0215</t>
  </si>
  <si>
    <t>CUST_733</t>
  </si>
  <si>
    <t>ORD0216</t>
  </si>
  <si>
    <t>ORD0217</t>
  </si>
  <si>
    <t>CUST_833</t>
  </si>
  <si>
    <t>ORD0218</t>
  </si>
  <si>
    <t>CUST_454</t>
  </si>
  <si>
    <t>ORD0219</t>
  </si>
  <si>
    <t>CUST_724</t>
  </si>
  <si>
    <t>ORD0220</t>
  </si>
  <si>
    <t>CUST_502</t>
  </si>
  <si>
    <t>ORD0221</t>
  </si>
  <si>
    <t>CUST_127</t>
  </si>
  <si>
    <t>ORD0222</t>
  </si>
  <si>
    <t>ORD0223</t>
  </si>
  <si>
    <t>CUST_620</t>
  </si>
  <si>
    <t>ORD0224</t>
  </si>
  <si>
    <t>CUST_312</t>
  </si>
  <si>
    <t>ORD0225</t>
  </si>
  <si>
    <t>CUST_973</t>
  </si>
  <si>
    <t>ORD0226</t>
  </si>
  <si>
    <t>CUST_287</t>
  </si>
  <si>
    <t>ORD0227</t>
  </si>
  <si>
    <t>CUST_940</t>
  </si>
  <si>
    <t>ORD0228</t>
  </si>
  <si>
    <t>CUST_915</t>
  </si>
  <si>
    <t>ORD0229</t>
  </si>
  <si>
    <t>CUST_615</t>
  </si>
  <si>
    <t>ORD0230</t>
  </si>
  <si>
    <t>ORD0231</t>
  </si>
  <si>
    <t>CUST_399</t>
  </si>
  <si>
    <t>ORD0232</t>
  </si>
  <si>
    <t>ORD0233</t>
  </si>
  <si>
    <t>CUST_484</t>
  </si>
  <si>
    <t>ORD0234</t>
  </si>
  <si>
    <t>CUST_280</t>
  </si>
  <si>
    <t>Glass Bookcase</t>
  </si>
  <si>
    <t>ORD0235</t>
  </si>
  <si>
    <t>ORD0236</t>
  </si>
  <si>
    <t>CUST_875</t>
  </si>
  <si>
    <t>ORD0237</t>
  </si>
  <si>
    <t>CUST_771</t>
  </si>
  <si>
    <t>ORD0238</t>
  </si>
  <si>
    <t>CUST_350</t>
  </si>
  <si>
    <t>ORD0239</t>
  </si>
  <si>
    <t>CUST_395</t>
  </si>
  <si>
    <t>ORD0240</t>
  </si>
  <si>
    <t>ORD0241</t>
  </si>
  <si>
    <t>CUST_214</t>
  </si>
  <si>
    <t>ORD0242</t>
  </si>
  <si>
    <t>CUST_371</t>
  </si>
  <si>
    <t>ORD0243</t>
  </si>
  <si>
    <t>CUST_168</t>
  </si>
  <si>
    <t>ORD0244</t>
  </si>
  <si>
    <t>CUST_959</t>
  </si>
  <si>
    <t>ORD0245</t>
  </si>
  <si>
    <t>CUST_329</t>
  </si>
  <si>
    <t>ORD0246</t>
  </si>
  <si>
    <t>CUST_330</t>
  </si>
  <si>
    <t>ORD0247</t>
  </si>
  <si>
    <t>CUST_299</t>
  </si>
  <si>
    <t>ORD0248</t>
  </si>
  <si>
    <t>CUST_891</t>
  </si>
  <si>
    <t>ORD0249</t>
  </si>
  <si>
    <t>CUST_968</t>
  </si>
  <si>
    <t>ORD0250</t>
  </si>
  <si>
    <t>CUST_457</t>
  </si>
  <si>
    <t>ORD0251</t>
  </si>
  <si>
    <t>CUST_922</t>
  </si>
  <si>
    <t>ORD0252</t>
  </si>
  <si>
    <t>CUST_278</t>
  </si>
  <si>
    <t>ORD0253</t>
  </si>
  <si>
    <t>CUST_215</t>
  </si>
  <si>
    <t>ORD0254</t>
  </si>
  <si>
    <t>CUST_243</t>
  </si>
  <si>
    <t>ORD0255</t>
  </si>
  <si>
    <t>CUST_511</t>
  </si>
  <si>
    <t>ORD0256</t>
  </si>
  <si>
    <t>CUST_851</t>
  </si>
  <si>
    <t>ORD0257</t>
  </si>
  <si>
    <t>CUST_860</t>
  </si>
  <si>
    <t>ORD0258</t>
  </si>
  <si>
    <t>CUST_676</t>
  </si>
  <si>
    <t>ORD0259</t>
  </si>
  <si>
    <t>CUST_697</t>
  </si>
  <si>
    <t>ORD0260</t>
  </si>
  <si>
    <t>CUST_485</t>
  </si>
  <si>
    <t>ORD0261</t>
  </si>
  <si>
    <t>CUST_731</t>
  </si>
  <si>
    <t>ORD0262</t>
  </si>
  <si>
    <t>CUST_459</t>
  </si>
  <si>
    <t>ORD0263</t>
  </si>
  <si>
    <t>CUST_420</t>
  </si>
  <si>
    <t>ORD0264</t>
  </si>
  <si>
    <t>CUST_125</t>
  </si>
  <si>
    <t>ORD0265</t>
  </si>
  <si>
    <t>CUST_117</t>
  </si>
  <si>
    <t>ORD0266</t>
  </si>
  <si>
    <t>CUST_900</t>
  </si>
  <si>
    <t>ORD0267</t>
  </si>
  <si>
    <t>CUST_242</t>
  </si>
  <si>
    <t>ORD0268</t>
  </si>
  <si>
    <t>CUST_632</t>
  </si>
  <si>
    <t>ORD0269</t>
  </si>
  <si>
    <t>CUST_723</t>
  </si>
  <si>
    <t>ORD0270</t>
  </si>
  <si>
    <t>CUST_385</t>
  </si>
  <si>
    <t>ORD0271</t>
  </si>
  <si>
    <t>CUST_647</t>
  </si>
  <si>
    <t>ORD0272</t>
  </si>
  <si>
    <t>CUST_941</t>
  </si>
  <si>
    <t>ORD0273</t>
  </si>
  <si>
    <t>CUST_535</t>
  </si>
  <si>
    <t>ORD0274</t>
  </si>
  <si>
    <t>CUST_136</t>
  </si>
  <si>
    <t>ORD0275</t>
  </si>
  <si>
    <t>CUST_752</t>
  </si>
  <si>
    <t>ORD0276</t>
  </si>
  <si>
    <t>CUST_554</t>
  </si>
  <si>
    <t>ORD0277</t>
  </si>
  <si>
    <t>ORD0278</t>
  </si>
  <si>
    <t>ORD0279</t>
  </si>
  <si>
    <t>ORD0280</t>
  </si>
  <si>
    <t>CUST_387</t>
  </si>
  <si>
    <t>ORD0281</t>
  </si>
  <si>
    <t>CUST_796</t>
  </si>
  <si>
    <t>ORD0282</t>
  </si>
  <si>
    <t>CUST_155</t>
  </si>
  <si>
    <t>ORD0283</t>
  </si>
  <si>
    <t>ORD0284</t>
  </si>
  <si>
    <t>ORD0285</t>
  </si>
  <si>
    <t>ORD0286</t>
  </si>
  <si>
    <t>CUST_522</t>
  </si>
  <si>
    <t>ORD0287</t>
  </si>
  <si>
    <t>CUST_649</t>
  </si>
  <si>
    <t>ORD0288</t>
  </si>
  <si>
    <t>CUST_721</t>
  </si>
  <si>
    <t>ORD0289</t>
  </si>
  <si>
    <t>CUST_444</t>
  </si>
  <si>
    <t>ORD0290</t>
  </si>
  <si>
    <t>ORD0291</t>
  </si>
  <si>
    <t>CUST_519</t>
  </si>
  <si>
    <t>ORD0292</t>
  </si>
  <si>
    <t>CUST_661</t>
  </si>
  <si>
    <t>ORD0293</t>
  </si>
  <si>
    <t>CUST_837</t>
  </si>
  <si>
    <t>ORD0294</t>
  </si>
  <si>
    <t>ORD0295</t>
  </si>
  <si>
    <t>CUST_703</t>
  </si>
  <si>
    <t>ORD0296</t>
  </si>
  <si>
    <t>CUST_966</t>
  </si>
  <si>
    <t>ORD0297</t>
  </si>
  <si>
    <t>CUST_618</t>
  </si>
  <si>
    <t>ORD0298</t>
  </si>
  <si>
    <t>CUST_913</t>
  </si>
  <si>
    <t>ORD0299</t>
  </si>
  <si>
    <t>CUST_715</t>
  </si>
  <si>
    <t>ORD0300</t>
  </si>
  <si>
    <t>CUST_818</t>
  </si>
  <si>
    <t>ORD0301</t>
  </si>
  <si>
    <t>CUST_396</t>
  </si>
  <si>
    <t>ORD0302</t>
  </si>
  <si>
    <t>CUST_377</t>
  </si>
  <si>
    <t>ORD0303</t>
  </si>
  <si>
    <t>CUST_644</t>
  </si>
  <si>
    <t>ORD0304</t>
  </si>
  <si>
    <t>CUST_815</t>
  </si>
  <si>
    <t>ORD0305</t>
  </si>
  <si>
    <t>ORD0306</t>
  </si>
  <si>
    <t>ORD0307</t>
  </si>
  <si>
    <t>CUST_633</t>
  </si>
  <si>
    <t>ORD0308</t>
  </si>
  <si>
    <t>ORD0309</t>
  </si>
  <si>
    <t>CUST_423</t>
  </si>
  <si>
    <t>ORD0310</t>
  </si>
  <si>
    <t>ORD0311</t>
  </si>
  <si>
    <t>CUST_776</t>
  </si>
  <si>
    <t>ORD0312</t>
  </si>
  <si>
    <t>ORD0313</t>
  </si>
  <si>
    <t>ORD0314</t>
  </si>
  <si>
    <t>ORD0315</t>
  </si>
  <si>
    <t>ORD0316</t>
  </si>
  <si>
    <t>CUST_356</t>
  </si>
  <si>
    <t>ORD0317</t>
  </si>
  <si>
    <t>CUST_368</t>
  </si>
  <si>
    <t>ORD0318</t>
  </si>
  <si>
    <t>CUST_583</t>
  </si>
  <si>
    <t>ORD0319</t>
  </si>
  <si>
    <t>CUST_514</t>
  </si>
  <si>
    <t>ORD0320</t>
  </si>
  <si>
    <t>CUST_473</t>
  </si>
  <si>
    <t>ORD0321</t>
  </si>
  <si>
    <t>CUST_843</t>
  </si>
  <si>
    <t>ORD0322</t>
  </si>
  <si>
    <t>ORD0323</t>
  </si>
  <si>
    <t>CUST_711</t>
  </si>
  <si>
    <t>ORD0324</t>
  </si>
  <si>
    <t>ORD0325</t>
  </si>
  <si>
    <t>CUST_756</t>
  </si>
  <si>
    <t>ORD0326</t>
  </si>
  <si>
    <t>CUST_306</t>
  </si>
  <si>
    <t>ORD0327</t>
  </si>
  <si>
    <t>ORD0328</t>
  </si>
  <si>
    <t>CUST_997</t>
  </si>
  <si>
    <t>ORD0329</t>
  </si>
  <si>
    <t>CUST_976</t>
  </si>
  <si>
    <t>ORD0330</t>
  </si>
  <si>
    <t>ORD0331</t>
  </si>
  <si>
    <t>CUST_163</t>
  </si>
  <si>
    <t>ORD0332</t>
  </si>
  <si>
    <t>ORD0333</t>
  </si>
  <si>
    <t>CUST_390</t>
  </si>
  <si>
    <t>ORD0334</t>
  </si>
  <si>
    <t>ORD0335</t>
  </si>
  <si>
    <t>ORD0336</t>
  </si>
  <si>
    <t>ORD0337</t>
  </si>
  <si>
    <t>ORD0338</t>
  </si>
  <si>
    <t>CUST_412</t>
  </si>
  <si>
    <t>ORD0339</t>
  </si>
  <si>
    <t>ORD0340</t>
  </si>
  <si>
    <t>CUST_384</t>
  </si>
  <si>
    <t>ORD0341</t>
  </si>
  <si>
    <t>CUST_268</t>
  </si>
  <si>
    <t>ORD0342</t>
  </si>
  <si>
    <t>CUST_446</t>
  </si>
  <si>
    <t>ORD0343</t>
  </si>
  <si>
    <t>ORD0344</t>
  </si>
  <si>
    <t>CUST_171</t>
  </si>
  <si>
    <t>ORD0345</t>
  </si>
  <si>
    <t>CUST_230</t>
  </si>
  <si>
    <t>ORD0346</t>
  </si>
  <si>
    <t>CUST_338</t>
  </si>
  <si>
    <t>ORD0347</t>
  </si>
  <si>
    <t>ORD0348</t>
  </si>
  <si>
    <t>CUST_348</t>
  </si>
  <si>
    <t>ORD0349</t>
  </si>
  <si>
    <t>ORD0350</t>
  </si>
  <si>
    <t>CUST_173</t>
  </si>
  <si>
    <t>ORD0351</t>
  </si>
  <si>
    <t>CUST_272</t>
  </si>
  <si>
    <t>ORD0352</t>
  </si>
  <si>
    <t>CUST_292</t>
  </si>
  <si>
    <t>ORD0353</t>
  </si>
  <si>
    <t>CUST_102</t>
  </si>
  <si>
    <t>ORD0354</t>
  </si>
  <si>
    <t>CUST_172</t>
  </si>
  <si>
    <t>ORD0355</t>
  </si>
  <si>
    <t>CUST_159</t>
  </si>
  <si>
    <t>ORD0356</t>
  </si>
  <si>
    <t>CUST_398</t>
  </si>
  <si>
    <t>ORD0357</t>
  </si>
  <si>
    <t>CUST_881</t>
  </si>
  <si>
    <t>ORD0358</t>
  </si>
  <si>
    <t>CUST_892</t>
  </si>
  <si>
    <t>ORD0359</t>
  </si>
  <si>
    <t>CUST_392</t>
  </si>
  <si>
    <t>ORD0360</t>
  </si>
  <si>
    <t>CUST_919</t>
  </si>
  <si>
    <t>ORD0361</t>
  </si>
  <si>
    <t>ORD0362</t>
  </si>
  <si>
    <t>CUST_980</t>
  </si>
  <si>
    <t>ORD0363</t>
  </si>
  <si>
    <t>CUST_498</t>
  </si>
  <si>
    <t>ORD0364</t>
  </si>
  <si>
    <t>ORD0365</t>
  </si>
  <si>
    <t>ORD0366</t>
  </si>
  <si>
    <t>ORD0367</t>
  </si>
  <si>
    <t>CUST_757</t>
  </si>
  <si>
    <t>ORD0368</t>
  </si>
  <si>
    <t>CUST_119</t>
  </si>
  <si>
    <t>ORD0369</t>
  </si>
  <si>
    <t>ORD0370</t>
  </si>
  <si>
    <t>ORD0371</t>
  </si>
  <si>
    <t>ORD0372</t>
  </si>
  <si>
    <t>CUST_931</t>
  </si>
  <si>
    <t>ORD0373</t>
  </si>
  <si>
    <t>CUST_259</t>
  </si>
  <si>
    <t>ORD0374</t>
  </si>
  <si>
    <t>CUST_177</t>
  </si>
  <si>
    <t>ORD0375</t>
  </si>
  <si>
    <t>ORD0376</t>
  </si>
  <si>
    <t>CUST_971</t>
  </si>
  <si>
    <t>ORD0377</t>
  </si>
  <si>
    <t>CUST_465</t>
  </si>
  <si>
    <t>ORD0378</t>
  </si>
  <si>
    <t>ORD0379</t>
  </si>
  <si>
    <t>ORD0380</t>
  </si>
  <si>
    <t>CUST_809</t>
  </si>
  <si>
    <t>ORD0381</t>
  </si>
  <si>
    <t>ORD0382</t>
  </si>
  <si>
    <t>CUST_716</t>
  </si>
  <si>
    <t>ORD0383</t>
  </si>
  <si>
    <t>CUST_777</t>
  </si>
  <si>
    <t>ORD0384</t>
  </si>
  <si>
    <t>CUST_817</t>
  </si>
  <si>
    <t>ORD0385</t>
  </si>
  <si>
    <t>CUST_518</t>
  </si>
  <si>
    <t>ORD0386</t>
  </si>
  <si>
    <t>CUST_570</t>
  </si>
  <si>
    <t>ORD0387</t>
  </si>
  <si>
    <t>CUST_124</t>
  </si>
  <si>
    <t>ORD0388</t>
  </si>
  <si>
    <t>CUST_317</t>
  </si>
  <si>
    <t>ORD0389</t>
  </si>
  <si>
    <t>CUST_138</t>
  </si>
  <si>
    <t>ORD0390</t>
  </si>
  <si>
    <t>CUST_140</t>
  </si>
  <si>
    <t>ORD0391</t>
  </si>
  <si>
    <t>CUST_624</t>
  </si>
  <si>
    <t>ORD0392</t>
  </si>
  <si>
    <t>CUST_808</t>
  </si>
  <si>
    <t>ORD0393</t>
  </si>
  <si>
    <t>CUST_509</t>
  </si>
  <si>
    <t>ORD0394</t>
  </si>
  <si>
    <t>CUST_232</t>
  </si>
  <si>
    <t>ORD0395</t>
  </si>
  <si>
    <t>CUST_587</t>
  </si>
  <si>
    <t>ORD0396</t>
  </si>
  <si>
    <t>CUST_180</t>
  </si>
  <si>
    <t>ORD0397</t>
  </si>
  <si>
    <t>ORD0398</t>
  </si>
  <si>
    <t>CUST_609</t>
  </si>
  <si>
    <t>ORD0399</t>
  </si>
  <si>
    <t>CUST_362</t>
  </si>
  <si>
    <t>ORD0400</t>
  </si>
  <si>
    <t>CUST_763</t>
  </si>
  <si>
    <t>ORD0401</t>
  </si>
  <si>
    <t>ORD0402</t>
  </si>
  <si>
    <t>CUST_652</t>
  </si>
  <si>
    <t>ORD0403</t>
  </si>
  <si>
    <t>CUST_389</t>
  </si>
  <si>
    <t>ORD0404</t>
  </si>
  <si>
    <t>CUST_251</t>
  </si>
  <si>
    <t>ORD0405</t>
  </si>
  <si>
    <t>ORD0406</t>
  </si>
  <si>
    <t>ORD0407</t>
  </si>
  <si>
    <t>ORD0408</t>
  </si>
  <si>
    <t>ORD0409</t>
  </si>
  <si>
    <t>ORD0410</t>
  </si>
  <si>
    <t>ORD0411</t>
  </si>
  <si>
    <t>CUST_293</t>
  </si>
  <si>
    <t>ORD0412</t>
  </si>
  <si>
    <t>CUST_947</t>
  </si>
  <si>
    <t>ORD0413</t>
  </si>
  <si>
    <t>CUST_955</t>
  </si>
  <si>
    <t>ORD0414</t>
  </si>
  <si>
    <t>CUST_835</t>
  </si>
  <si>
    <t>ORD0415</t>
  </si>
  <si>
    <t>CUST_165</t>
  </si>
  <si>
    <t>ORD0416</t>
  </si>
  <si>
    <t>CUST_474</t>
  </si>
  <si>
    <t>ORD0417</t>
  </si>
  <si>
    <t>CUST_867</t>
  </si>
  <si>
    <t>ORD0418</t>
  </si>
  <si>
    <t>ORD0419</t>
  </si>
  <si>
    <t>CUST_422</t>
  </si>
  <si>
    <t>ORD0420</t>
  </si>
  <si>
    <t>CUST_282</t>
  </si>
  <si>
    <t>ORD0421</t>
  </si>
  <si>
    <t>CUST_726</t>
  </si>
  <si>
    <t>ORD0422</t>
  </si>
  <si>
    <t>ORD0423</t>
  </si>
  <si>
    <t>CUST_784</t>
  </si>
  <si>
    <t>ORD0424</t>
  </si>
  <si>
    <t>ORD0425</t>
  </si>
  <si>
    <t>CUST_725</t>
  </si>
  <si>
    <t>ORD0426</t>
  </si>
  <si>
    <t>ORD0427</t>
  </si>
  <si>
    <t>CUST_325</t>
  </si>
  <si>
    <t>ORD0428</t>
  </si>
  <si>
    <t>CUST_135</t>
  </si>
  <si>
    <t>ORD0429</t>
  </si>
  <si>
    <t>ORD0430</t>
  </si>
  <si>
    <t>CUST_107</t>
  </si>
  <si>
    <t>ORD0431</t>
  </si>
  <si>
    <t>CUST_802</t>
  </si>
  <si>
    <t>ORD0432</t>
  </si>
  <si>
    <t>ORD0433</t>
  </si>
  <si>
    <t>CUST_694</t>
  </si>
  <si>
    <t>ORD0434</t>
  </si>
  <si>
    <t>CUST_779</t>
  </si>
  <si>
    <t>ORD0435</t>
  </si>
  <si>
    <t>CUST_273</t>
  </si>
  <si>
    <t>ORD0436</t>
  </si>
  <si>
    <t>CUST_528</t>
  </si>
  <si>
    <t>ORD0437</t>
  </si>
  <si>
    <t>CUST_597</t>
  </si>
  <si>
    <t>ORD0438</t>
  </si>
  <si>
    <t>CUST_540</t>
  </si>
  <si>
    <t>ORD0439</t>
  </si>
  <si>
    <t>CUST_376</t>
  </si>
  <si>
    <t>ORD0440</t>
  </si>
  <si>
    <t>ORD0441</t>
  </si>
  <si>
    <t>ORD0442</t>
  </si>
  <si>
    <t>CUST_795</t>
  </si>
  <si>
    <t>ORD0443</t>
  </si>
  <si>
    <t>ORD0444</t>
  </si>
  <si>
    <t>ORD0445</t>
  </si>
  <si>
    <t>ORD0446</t>
  </si>
  <si>
    <t>CUST_533</t>
  </si>
  <si>
    <t>ORD0447</t>
  </si>
  <si>
    <t>CUST_759</t>
  </si>
  <si>
    <t>ORD0448</t>
  </si>
  <si>
    <t>ORD0449</t>
  </si>
  <si>
    <t>ORD0450</t>
  </si>
  <si>
    <t>CUST_197</t>
  </si>
  <si>
    <t>ORD0451</t>
  </si>
  <si>
    <t>ORD0452</t>
  </si>
  <si>
    <t>ORD0453</t>
  </si>
  <si>
    <t>CUST_266</t>
  </si>
  <si>
    <t>ORD0454</t>
  </si>
  <si>
    <t>CUST_308</t>
  </si>
  <si>
    <t>ORD0455</t>
  </si>
  <si>
    <t>CUST_925</t>
  </si>
  <si>
    <t>ORD0456</t>
  </si>
  <si>
    <t>ORD0457</t>
  </si>
  <si>
    <t>CUST_945</t>
  </si>
  <si>
    <t>ORD0458</t>
  </si>
  <si>
    <t>CUST_580</t>
  </si>
  <si>
    <t>ORD0459</t>
  </si>
  <si>
    <t>CUST_792</t>
  </si>
  <si>
    <t>ORD0460</t>
  </si>
  <si>
    <t>CUST_957</t>
  </si>
  <si>
    <t>ORD0461</t>
  </si>
  <si>
    <t>CUST_885</t>
  </si>
  <si>
    <t>ORD0462</t>
  </si>
  <si>
    <t>CUST_701</t>
  </si>
  <si>
    <t>ORD0463</t>
  </si>
  <si>
    <t>CUST_873</t>
  </si>
  <si>
    <t>ORD0464</t>
  </si>
  <si>
    <t>CUST_691</t>
  </si>
  <si>
    <t>ORD0465</t>
  </si>
  <si>
    <t>CUST_115</t>
  </si>
  <si>
    <t>ORD0466</t>
  </si>
  <si>
    <t>CUST_956</t>
  </si>
  <si>
    <t>ORD0467</t>
  </si>
  <si>
    <t>CUST_800</t>
  </si>
  <si>
    <t>ORD0468</t>
  </si>
  <si>
    <t>CUST_404</t>
  </si>
  <si>
    <t>ORD0469</t>
  </si>
  <si>
    <t>ORD0470</t>
  </si>
  <si>
    <t>ORD0471</t>
  </si>
  <si>
    <t>CUST_154</t>
  </si>
  <si>
    <t>ORD0472</t>
  </si>
  <si>
    <t>ORD0473</t>
  </si>
  <si>
    <t>CUST_229</t>
  </si>
  <si>
    <t>ORD0474</t>
  </si>
  <si>
    <t>ORD0475</t>
  </si>
  <si>
    <t>CUST_558</t>
  </si>
  <si>
    <t>ORD0476</t>
  </si>
  <si>
    <t>ORD0477</t>
  </si>
  <si>
    <t>ORD0478</t>
  </si>
  <si>
    <t>ORD0479</t>
  </si>
  <si>
    <t>CUST_627</t>
  </si>
  <si>
    <t>ORD0480</t>
  </si>
  <si>
    <t>CUST_599</t>
  </si>
  <si>
    <t>ORD0481</t>
  </si>
  <si>
    <t>CUST_621</t>
  </si>
  <si>
    <t>ORD0482</t>
  </si>
  <si>
    <t>CUST_847</t>
  </si>
  <si>
    <t>ORD0483</t>
  </si>
  <si>
    <t>CUST_112</t>
  </si>
  <si>
    <t>ORD0484</t>
  </si>
  <si>
    <t>ORD0485</t>
  </si>
  <si>
    <t>ORD0486</t>
  </si>
  <si>
    <t>CUST_500</t>
  </si>
  <si>
    <t>ORD0487</t>
  </si>
  <si>
    <t>CUST_806</t>
  </si>
  <si>
    <t>ORD0488</t>
  </si>
  <si>
    <t>CUST_996</t>
  </si>
  <si>
    <t>ORD0489</t>
  </si>
  <si>
    <t>CUST_634</t>
  </si>
  <si>
    <t>ORD0490</t>
  </si>
  <si>
    <t>ORD0491</t>
  </si>
  <si>
    <t>CUST_334</t>
  </si>
  <si>
    <t>ORD0492</t>
  </si>
  <si>
    <t>CUST_335</t>
  </si>
  <si>
    <t>ORD0493</t>
  </si>
  <si>
    <t>ORD0494</t>
  </si>
  <si>
    <t>ORD0495</t>
  </si>
  <si>
    <t>ORD0496</t>
  </si>
  <si>
    <t>CUST_612</t>
  </si>
  <si>
    <t>ORD0497</t>
  </si>
  <si>
    <t>ORD0498</t>
  </si>
  <si>
    <t>CUST_327</t>
  </si>
  <si>
    <t>ORD0499</t>
  </si>
  <si>
    <t>ORD0500</t>
  </si>
  <si>
    <t>CUST_862</t>
  </si>
  <si>
    <t>ORD0501</t>
  </si>
  <si>
    <t>ORD0502</t>
  </si>
  <si>
    <t>CUST_559</t>
  </si>
  <si>
    <t>ORD0503</t>
  </si>
  <si>
    <t>CUST_139</t>
  </si>
  <si>
    <t>ORD0504</t>
  </si>
  <si>
    <t>CUST_421</t>
  </si>
  <si>
    <t>ORD0505</t>
  </si>
  <si>
    <t>CUST_985</t>
  </si>
  <si>
    <t>ORD0506</t>
  </si>
  <si>
    <t>CUST_142</t>
  </si>
  <si>
    <t>ORD0507</t>
  </si>
  <si>
    <t>ORD0508</t>
  </si>
  <si>
    <t>ORD0509</t>
  </si>
  <si>
    <t>CUST_405</t>
  </si>
  <si>
    <t>ORD0510</t>
  </si>
  <si>
    <t>ORD0511</t>
  </si>
  <si>
    <t>CUST_174</t>
  </si>
  <si>
    <t>ORD0512</t>
  </si>
  <si>
    <t>CUST_918</t>
  </si>
  <si>
    <t>ORD0513</t>
  </si>
  <si>
    <t>ORD0514</t>
  </si>
  <si>
    <t>CUST_542</t>
  </si>
  <si>
    <t>ORD0515</t>
  </si>
  <si>
    <t>CUST_948</t>
  </si>
  <si>
    <t>ORD0516</t>
  </si>
  <si>
    <t>ORD0517</t>
  </si>
  <si>
    <t>ORD0518</t>
  </si>
  <si>
    <t>CUST_630</t>
  </si>
  <si>
    <t>ORD0519</t>
  </si>
  <si>
    <t>ORD0520</t>
  </si>
  <si>
    <t>CUST_182</t>
  </si>
  <si>
    <t>ORD0521</t>
  </si>
  <si>
    <t>CUST_975</t>
  </si>
  <si>
    <t>ORD0522</t>
  </si>
  <si>
    <t>ORD0523</t>
  </si>
  <si>
    <t>ORD0524</t>
  </si>
  <si>
    <t>ORD0525</t>
  </si>
  <si>
    <t>CUST_541</t>
  </si>
  <si>
    <t>ORD0526</t>
  </si>
  <si>
    <t>ORD0527</t>
  </si>
  <si>
    <t>CUST_646</t>
  </si>
  <si>
    <t>ORD0528</t>
  </si>
  <si>
    <t>ORD0529</t>
  </si>
  <si>
    <t>ORD0530</t>
  </si>
  <si>
    <t>ORD0531</t>
  </si>
  <si>
    <t>ORD0532</t>
  </si>
  <si>
    <t>CUST_963</t>
  </si>
  <si>
    <t>ORD0533</t>
  </si>
  <si>
    <t>ORD0534</t>
  </si>
  <si>
    <t>CUST_943</t>
  </si>
  <si>
    <t>ORD0535</t>
  </si>
  <si>
    <t>CUST_537</t>
  </si>
  <si>
    <t>ORD0536</t>
  </si>
  <si>
    <t>ORD0537</t>
  </si>
  <si>
    <t>CUST_204</t>
  </si>
  <si>
    <t>ORD0538</t>
  </si>
  <si>
    <t>ORD0539</t>
  </si>
  <si>
    <t>CUST_698</t>
  </si>
  <si>
    <t>ORD0540</t>
  </si>
  <si>
    <t>ORD0541</t>
  </si>
  <si>
    <t>CUST_622</t>
  </si>
  <si>
    <t>ORD0542</t>
  </si>
  <si>
    <t>ORD0543</t>
  </si>
  <si>
    <t>CUST_491</t>
  </si>
  <si>
    <t>ORD0544</t>
  </si>
  <si>
    <t>ORD0545</t>
  </si>
  <si>
    <t>ORD0546</t>
  </si>
  <si>
    <t>CUST_988</t>
  </si>
  <si>
    <t>ORD0547</t>
  </si>
  <si>
    <t>ORD0548</t>
  </si>
  <si>
    <t>ORD0549</t>
  </si>
  <si>
    <t>CUST_453</t>
  </si>
  <si>
    <t>ORD0550</t>
  </si>
  <si>
    <t>ORD0551</t>
  </si>
  <si>
    <t>ORD0552</t>
  </si>
  <si>
    <t>ORD0553</t>
  </si>
  <si>
    <t>ORD0554</t>
  </si>
  <si>
    <t>ORD0555</t>
  </si>
  <si>
    <t>CUST_152</t>
  </si>
  <si>
    <t>ORD0556</t>
  </si>
  <si>
    <t>CUST_749</t>
  </si>
  <si>
    <t>ORD0557</t>
  </si>
  <si>
    <t>ORD0558</t>
  </si>
  <si>
    <t>ORD0559</t>
  </si>
  <si>
    <t>CUST_742</t>
  </si>
  <si>
    <t>ORD0560</t>
  </si>
  <si>
    <t>ORD0561</t>
  </si>
  <si>
    <t>CUST_658</t>
  </si>
  <si>
    <t>ORD0562</t>
  </si>
  <si>
    <t>ORD0563</t>
  </si>
  <si>
    <t>CUST_602</t>
  </si>
  <si>
    <t>ORD0564</t>
  </si>
  <si>
    <t>ORD0565</t>
  </si>
  <si>
    <t>CUST_203</t>
  </si>
  <si>
    <t>ORD0566</t>
  </si>
  <si>
    <t>CUST_684</t>
  </si>
  <si>
    <t>ORD0567</t>
  </si>
  <si>
    <t>CUST_332</t>
  </si>
  <si>
    <t>ORD0568</t>
  </si>
  <si>
    <t>ORD0569</t>
  </si>
  <si>
    <t>ORD0570</t>
  </si>
  <si>
    <t>CUST_429</t>
  </si>
  <si>
    <t>ORD0571</t>
  </si>
  <si>
    <t>CUST_791</t>
  </si>
  <si>
    <t>ORD0572</t>
  </si>
  <si>
    <t>ORD0573</t>
  </si>
  <si>
    <t>CUST_864</t>
  </si>
  <si>
    <t>ORD0574</t>
  </si>
  <si>
    <t>ORD0575</t>
  </si>
  <si>
    <t>CUST_307</t>
  </si>
  <si>
    <t>ORD0576</t>
  </si>
  <si>
    <t>ORD0577</t>
  </si>
  <si>
    <t>CUST_400</t>
  </si>
  <si>
    <t>ORD0578</t>
  </si>
  <si>
    <t>CUST_439</t>
  </si>
  <si>
    <t>ORD0579</t>
  </si>
  <si>
    <t>ORD0580</t>
  </si>
  <si>
    <t>ORD0581</t>
  </si>
  <si>
    <t>CUST_488</t>
  </si>
  <si>
    <t>ORD0582</t>
  </si>
  <si>
    <t>CUST_123</t>
  </si>
  <si>
    <t>ORD0583</t>
  </si>
  <si>
    <t>CUST_970</t>
  </si>
  <si>
    <t>ORD0584</t>
  </si>
  <si>
    <t>CUST_501</t>
  </si>
  <si>
    <t>ORD0585</t>
  </si>
  <si>
    <t>CUST_717</t>
  </si>
  <si>
    <t>ORD0586</t>
  </si>
  <si>
    <t>ORD0587</t>
  </si>
  <si>
    <t>CUST_526</t>
  </si>
  <si>
    <t>ORD0588</t>
  </si>
  <si>
    <t>ORD0589</t>
  </si>
  <si>
    <t>ORD0590</t>
  </si>
  <si>
    <t>CUST_998</t>
  </si>
  <si>
    <t>ORD0591</t>
  </si>
  <si>
    <t>CUST_113</t>
  </si>
  <si>
    <t>ORD0592</t>
  </si>
  <si>
    <t>ORD0593</t>
  </si>
  <si>
    <t>ORD0594</t>
  </si>
  <si>
    <t>ORD0595</t>
  </si>
  <si>
    <t>CUST_590</t>
  </si>
  <si>
    <t>ORD0596</t>
  </si>
  <si>
    <t>CUST_871</t>
  </si>
  <si>
    <t>ORD0597</t>
  </si>
  <si>
    <t>ORD0598</t>
  </si>
  <si>
    <t>ORD0599</t>
  </si>
  <si>
    <t>CUST_347</t>
  </si>
  <si>
    <t>ORD0600</t>
  </si>
  <si>
    <t>ORD0601</t>
  </si>
  <si>
    <t>CUST_585</t>
  </si>
  <si>
    <t>ORD0602</t>
  </si>
  <si>
    <t>CUST_952</t>
  </si>
  <si>
    <t>ORD0603</t>
  </si>
  <si>
    <t>CUST_366</t>
  </si>
  <si>
    <t>ORD0604</t>
  </si>
  <si>
    <t>ORD0605</t>
  </si>
  <si>
    <t>CUST_433</t>
  </si>
  <si>
    <t>ORD0606</t>
  </si>
  <si>
    <t>ORD0607</t>
  </si>
  <si>
    <t>CUST_964</t>
  </si>
  <si>
    <t>ORD0608</t>
  </si>
  <si>
    <t>ORD0609</t>
  </si>
  <si>
    <t>CUST_637</t>
  </si>
  <si>
    <t>ORD0610</t>
  </si>
  <si>
    <t>CUST_700</t>
  </si>
  <si>
    <t>ORD0611</t>
  </si>
  <si>
    <t>CUST_772</t>
  </si>
  <si>
    <t>ORD0612</t>
  </si>
  <si>
    <t>ORD0613</t>
  </si>
  <si>
    <t>CUST_728</t>
  </si>
  <si>
    <t>ORD0614</t>
  </si>
  <si>
    <t>ORD0615</t>
  </si>
  <si>
    <t>ORD0616</t>
  </si>
  <si>
    <t>CUST_314</t>
  </si>
  <si>
    <t>ORD0617</t>
  </si>
  <si>
    <t>ORD0618</t>
  </si>
  <si>
    <t>CUST_576</t>
  </si>
  <si>
    <t>ORD0619</t>
  </si>
  <si>
    <t>CUST_234</t>
  </si>
  <si>
    <t>ORD0620</t>
  </si>
  <si>
    <t>CUST_490</t>
  </si>
  <si>
    <t>ORD0621</t>
  </si>
  <si>
    <t>ORD0622</t>
  </si>
  <si>
    <t>CUST_431</t>
  </si>
  <si>
    <t>ORD0623</t>
  </si>
  <si>
    <t>ORD0624</t>
  </si>
  <si>
    <t>CUST_479</t>
  </si>
  <si>
    <t>ORD0625</t>
  </si>
  <si>
    <t>CUST_838</t>
  </si>
  <si>
    <t>ORD0626</t>
  </si>
  <si>
    <t>ORD0627</t>
  </si>
  <si>
    <t>ORD0628</t>
  </si>
  <si>
    <t>ORD0629</t>
  </si>
  <si>
    <t>ORD0630</t>
  </si>
  <si>
    <t>ORD0631</t>
  </si>
  <si>
    <t>ORD0632</t>
  </si>
  <si>
    <t>CUST_236</t>
  </si>
  <si>
    <t>ORD0633</t>
  </si>
  <si>
    <t>ORD0634</t>
  </si>
  <si>
    <t>CUST_342</t>
  </si>
  <si>
    <t>ORD0635</t>
  </si>
  <si>
    <t>CUST_651</t>
  </si>
  <si>
    <t>ORD0636</t>
  </si>
  <si>
    <t>CUST_579</t>
  </si>
  <si>
    <t>ORD0637</t>
  </si>
  <si>
    <t>ORD0638</t>
  </si>
  <si>
    <t>CUST_513</t>
  </si>
  <si>
    <t>ORD0639</t>
  </si>
  <si>
    <t>ORD0640</t>
  </si>
  <si>
    <t>ORD0641</t>
  </si>
  <si>
    <t>CUST_924</t>
  </si>
  <si>
    <t>ORD0642</t>
  </si>
  <si>
    <t>ORD0643</t>
  </si>
  <si>
    <t>ORD0644</t>
  </si>
  <si>
    <t>ORD0645</t>
  </si>
  <si>
    <t>ORD0646</t>
  </si>
  <si>
    <t>CUST_995</t>
  </si>
  <si>
    <t>ORD0647</t>
  </si>
  <si>
    <t>ORD0648</t>
  </si>
  <si>
    <t>CUST_460</t>
  </si>
  <si>
    <t>ORD0649</t>
  </si>
  <si>
    <t>ORD0650</t>
  </si>
  <si>
    <t>CUST_151</t>
  </si>
  <si>
    <t>ORD0651</t>
  </si>
  <si>
    <t>ORD0652</t>
  </si>
  <si>
    <t>CUST_477</t>
  </si>
  <si>
    <t>ORD0653</t>
  </si>
  <si>
    <t>ORD0654</t>
  </si>
  <si>
    <t>CUST_283</t>
  </si>
  <si>
    <t>ORD0655</t>
  </si>
  <si>
    <t>ORD0656</t>
  </si>
  <si>
    <t>CUST_774</t>
  </si>
  <si>
    <t>ORD0657</t>
  </si>
  <si>
    <t>ORD0658</t>
  </si>
  <si>
    <t>ORD0659</t>
  </si>
  <si>
    <t>ORD0660</t>
  </si>
  <si>
    <t>ORD0661</t>
  </si>
  <si>
    <t>CUST_294</t>
  </si>
  <si>
    <t>ORD0662</t>
  </si>
  <si>
    <t>CUST_409</t>
  </si>
  <si>
    <t>ORD0663</t>
  </si>
  <si>
    <t>CUST_695</t>
  </si>
  <si>
    <t>ORD0664</t>
  </si>
  <si>
    <t>ORD0665</t>
  </si>
  <si>
    <t>CUST_824</t>
  </si>
  <si>
    <t>ORD0666</t>
  </si>
  <si>
    <t>CUST_200</t>
  </si>
  <si>
    <t>ORD0667</t>
  </si>
  <si>
    <t>ORD0668</t>
  </si>
  <si>
    <t>ORD0669</t>
  </si>
  <si>
    <t>CUST_596</t>
  </si>
  <si>
    <t>ORD0670</t>
  </si>
  <si>
    <t>ORD0671</t>
  </si>
  <si>
    <t>CUST_766</t>
  </si>
  <si>
    <t>ORD0672</t>
  </si>
  <si>
    <t>CUST_340</t>
  </si>
  <si>
    <t>ORD0673</t>
  </si>
  <si>
    <t>CUST_910</t>
  </si>
  <si>
    <t>ORD0674</t>
  </si>
  <si>
    <t>ORD0675</t>
  </si>
  <si>
    <t>CUST_807</t>
  </si>
  <si>
    <t>ORD0676</t>
  </si>
  <si>
    <t>ORD0677</t>
  </si>
  <si>
    <t>ORD0678</t>
  </si>
  <si>
    <t>ORD0679</t>
  </si>
  <si>
    <t>ORD0680</t>
  </si>
  <si>
    <t>CUST_942</t>
  </si>
  <si>
    <t>ORD0681</t>
  </si>
  <si>
    <t>ORD0682</t>
  </si>
  <si>
    <t>ORD0683</t>
  </si>
  <si>
    <t>ORD0684</t>
  </si>
  <si>
    <t>CUST_195</t>
  </si>
  <si>
    <t>ORD0685</t>
  </si>
  <si>
    <t>CUST_909</t>
  </si>
  <si>
    <t>ORD0686</t>
  </si>
  <si>
    <t>ORD0687</t>
  </si>
  <si>
    <t>CUST_104</t>
  </si>
  <si>
    <t>ORD0688</t>
  </si>
  <si>
    <t>ORD0689</t>
  </si>
  <si>
    <t>ORD0690</t>
  </si>
  <si>
    <t>ORD0691</t>
  </si>
  <si>
    <t>CUST_865</t>
  </si>
  <si>
    <t>ORD0692</t>
  </si>
  <si>
    <t>CUST_770</t>
  </si>
  <si>
    <t>ORD0693</t>
  </si>
  <si>
    <t>ORD0694</t>
  </si>
  <si>
    <t>CUST_738</t>
  </si>
  <si>
    <t>ORD0695</t>
  </si>
  <si>
    <t>ORD0696</t>
  </si>
  <si>
    <t>ORD0697</t>
  </si>
  <si>
    <t>ORD0698</t>
  </si>
  <si>
    <t>CUST_896</t>
  </si>
  <si>
    <t>ORD0699</t>
  </si>
  <si>
    <t>CUST_357</t>
  </si>
  <si>
    <t>ORD0700</t>
  </si>
  <si>
    <t>ORD0701</t>
  </si>
  <si>
    <t>CUST_544</t>
  </si>
  <si>
    <t>ORD0702</t>
  </si>
  <si>
    <t>CUST_840</t>
  </si>
  <si>
    <t>ORD0703</t>
  </si>
  <si>
    <t>ORD0704</t>
  </si>
  <si>
    <t>CUST_443</t>
  </si>
  <si>
    <t>ORD0705</t>
  </si>
  <si>
    <t>CUST_276</t>
  </si>
  <si>
    <t>ORD0706</t>
  </si>
  <si>
    <t>ORD0707</t>
  </si>
  <si>
    <t>ORD0708</t>
  </si>
  <si>
    <t>ORD0709</t>
  </si>
  <si>
    <t>ORD0710</t>
  </si>
  <si>
    <t>ORD0711</t>
  </si>
  <si>
    <t>CUST_671</t>
  </si>
  <si>
    <t>ORD0712</t>
  </si>
  <si>
    <t>ORD0713</t>
  </si>
  <si>
    <t>CUST_156</t>
  </si>
  <si>
    <t>ORD0714</t>
  </si>
  <si>
    <t>CUST_403</t>
  </si>
  <si>
    <t>ORD0715</t>
  </si>
  <si>
    <t>ORD0716</t>
  </si>
  <si>
    <t>CUST_169</t>
  </si>
  <si>
    <t>ORD0717</t>
  </si>
  <si>
    <t>CUST_176</t>
  </si>
  <si>
    <t>ORD0718</t>
  </si>
  <si>
    <t>CUST_275</t>
  </si>
  <si>
    <t>ORD0719</t>
  </si>
  <si>
    <t>ORD0720</t>
  </si>
  <si>
    <t>CUST_382</t>
  </si>
  <si>
    <t>ORD0721</t>
  </si>
  <si>
    <t>ORD0722</t>
  </si>
  <si>
    <t>ORD0723</t>
  </si>
  <si>
    <t>CUST_786</t>
  </si>
  <si>
    <t>ORD0724</t>
  </si>
  <si>
    <t>CUST_378</t>
  </si>
  <si>
    <t>ORD0725</t>
  </si>
  <si>
    <t>ORD0726</t>
  </si>
  <si>
    <t>ORD0727</t>
  </si>
  <si>
    <t>ORD0728</t>
  </si>
  <si>
    <t>CUST_850</t>
  </si>
  <si>
    <t>ORD0729</t>
  </si>
  <si>
    <t>CUST_468</t>
  </si>
  <si>
    <t>ORD0730</t>
  </si>
  <si>
    <t>ORD0731</t>
  </si>
  <si>
    <t>CUST_804</t>
  </si>
  <si>
    <t>ORD0732</t>
  </si>
  <si>
    <t>ORD0733</t>
  </si>
  <si>
    <t>ORD0734</t>
  </si>
  <si>
    <t>ORD0735</t>
  </si>
  <si>
    <t>CUST_452</t>
  </si>
  <si>
    <t>ORD0736</t>
  </si>
  <si>
    <t>ORD0737</t>
  </si>
  <si>
    <t>CUST_654</t>
  </si>
  <si>
    <t>ORD0738</t>
  </si>
  <si>
    <t>CUST_288</t>
  </si>
  <si>
    <t>ORD0739</t>
  </si>
  <si>
    <t>CUST_803</t>
  </si>
  <si>
    <t>ORD0740</t>
  </si>
  <si>
    <t>ORD0741</t>
  </si>
  <si>
    <t>ORD0742</t>
  </si>
  <si>
    <t>CUST_836</t>
  </si>
  <si>
    <t>ORD0743</t>
  </si>
  <si>
    <t>ORD0744</t>
  </si>
  <si>
    <t>ORD0745</t>
  </si>
  <si>
    <t>ORD0746</t>
  </si>
  <si>
    <t>CUST_593</t>
  </si>
  <si>
    <t>ORD0747</t>
  </si>
  <si>
    <t>ORD0748</t>
  </si>
  <si>
    <t>CUST_972</t>
  </si>
  <si>
    <t>ORD0749</t>
  </si>
  <si>
    <t>CUST_461</t>
  </si>
  <si>
    <t>ORD0750</t>
  </si>
  <si>
    <t>ORD0751</t>
  </si>
  <si>
    <t>CUST_450</t>
  </si>
  <si>
    <t>ORD0752</t>
  </si>
  <si>
    <t>ORD0753</t>
  </si>
  <si>
    <t>ORD0754</t>
  </si>
  <si>
    <t>CUST_546</t>
  </si>
  <si>
    <t>ORD0755</t>
  </si>
  <si>
    <t>ORD0756</t>
  </si>
  <si>
    <t>CUST_780</t>
  </si>
  <si>
    <t>ORD0757</t>
  </si>
  <si>
    <t>CUST_870</t>
  </si>
  <si>
    <t>ORD0758</t>
  </si>
  <si>
    <t>CUST_935</t>
  </si>
  <si>
    <t>ORD0759</t>
  </si>
  <si>
    <t>CUST_311</t>
  </si>
  <si>
    <t>ORD0760</t>
  </si>
  <si>
    <t>ORD0761</t>
  </si>
  <si>
    <t>ORD0762</t>
  </si>
  <si>
    <t>ORD0763</t>
  </si>
  <si>
    <t>ORD0764</t>
  </si>
  <si>
    <t>ORD0765</t>
  </si>
  <si>
    <t>ORD0766</t>
  </si>
  <si>
    <t>ORD0767</t>
  </si>
  <si>
    <t>ORD0768</t>
  </si>
  <si>
    <t>ORD0769</t>
  </si>
  <si>
    <t>CUST_449</t>
  </si>
  <si>
    <t>ORD0770</t>
  </si>
  <si>
    <t>ORD0771</t>
  </si>
  <si>
    <t>CUST_202</t>
  </si>
  <si>
    <t>ORD0772</t>
  </si>
  <si>
    <t>CUST_736</t>
  </si>
  <si>
    <t>ORD0773</t>
  </si>
  <si>
    <t>ORD0774</t>
  </si>
  <si>
    <t>CUST_248</t>
  </si>
  <si>
    <t>ORD0775</t>
  </si>
  <si>
    <t>ORD0776</t>
  </si>
  <si>
    <t>ORD0777</t>
  </si>
  <si>
    <t>ORD0778</t>
  </si>
  <si>
    <t>ORD0779</t>
  </si>
  <si>
    <t>ORD0780</t>
  </si>
  <si>
    <t>ORD0781</t>
  </si>
  <si>
    <t>ORD0782</t>
  </si>
  <si>
    <t>CUST_349</t>
  </si>
  <si>
    <t>ORD0783</t>
  </si>
  <si>
    <t>ORD0784</t>
  </si>
  <si>
    <t>ORD0785</t>
  </si>
  <si>
    <t>CUST_146</t>
  </si>
  <si>
    <t>ORD0786</t>
  </si>
  <si>
    <t>ORD0787</t>
  </si>
  <si>
    <t>ORD0788</t>
  </si>
  <si>
    <t>ORD0789</t>
  </si>
  <si>
    <t>ORD0790</t>
  </si>
  <si>
    <t>ORD0791</t>
  </si>
  <si>
    <t>ORD0792</t>
  </si>
  <si>
    <t>ORD0793</t>
  </si>
  <si>
    <t>ORD0794</t>
  </si>
  <si>
    <t>ORD0795</t>
  </si>
  <si>
    <t>ORD0796</t>
  </si>
  <si>
    <t>CUST_257</t>
  </si>
  <si>
    <t>ORD0797</t>
  </si>
  <si>
    <t>CUST_147</t>
  </si>
  <si>
    <t>ORD0798</t>
  </si>
  <si>
    <t>CUST_225</t>
  </si>
  <si>
    <t>ORD0799</t>
  </si>
  <si>
    <t>ORD0800</t>
  </si>
  <si>
    <t>ORD0801</t>
  </si>
  <si>
    <t>ORD0802</t>
  </si>
  <si>
    <t>ORD0803</t>
  </si>
  <si>
    <t>ORD0804</t>
  </si>
  <si>
    <t>CUST_303</t>
  </si>
  <si>
    <t>ORD0805</t>
  </si>
  <si>
    <t>CUST_442</t>
  </si>
  <si>
    <t>ORD0806</t>
  </si>
  <si>
    <t>ORD0807</t>
  </si>
  <si>
    <t>ORD0808</t>
  </si>
  <si>
    <t>ORD0809</t>
  </si>
  <si>
    <t>CUST_339</t>
  </si>
  <si>
    <t>ORD0810</t>
  </si>
  <si>
    <t>CUST_857</t>
  </si>
  <si>
    <t>ORD0811</t>
  </si>
  <si>
    <t>ORD0812</t>
  </si>
  <si>
    <t>ORD0813</t>
  </si>
  <si>
    <t>ORD0814</t>
  </si>
  <si>
    <t>ORD0815</t>
  </si>
  <si>
    <t>CUST_321</t>
  </si>
  <si>
    <t>ORD0816</t>
  </si>
  <si>
    <t>ORD0817</t>
  </si>
  <si>
    <t>CUST_949</t>
  </si>
  <si>
    <t>ORD0818</t>
  </si>
  <si>
    <t>ORD0819</t>
  </si>
  <si>
    <t>CUST_277</t>
  </si>
  <si>
    <t>ORD0820</t>
  </si>
  <si>
    <t>ORD0821</t>
  </si>
  <si>
    <t>CUST_524</t>
  </si>
  <si>
    <t>ORD0822</t>
  </si>
  <si>
    <t>CUST_668</t>
  </si>
  <si>
    <t>ORD0823</t>
  </si>
  <si>
    <t>ORD0824</t>
  </si>
  <si>
    <t>ORD0825</t>
  </si>
  <si>
    <t>ORD0826</t>
  </si>
  <si>
    <t>ORD0827</t>
  </si>
  <si>
    <t>CUST_224</t>
  </si>
  <si>
    <t>ORD0828</t>
  </si>
  <si>
    <t>CUST_495</t>
  </si>
  <si>
    <t>ORD0829</t>
  </si>
  <si>
    <t>CUST_304</t>
  </si>
  <si>
    <t>ORD0830</t>
  </si>
  <si>
    <t>ORD0831</t>
  </si>
  <si>
    <t>ORD0832</t>
  </si>
  <si>
    <t>ORD0833</t>
  </si>
  <si>
    <t>ORD0834</t>
  </si>
  <si>
    <t>ORD0835</t>
  </si>
  <si>
    <t>ORD0836</t>
  </si>
  <si>
    <t>ORD0837</t>
  </si>
  <si>
    <t>ORD0838</t>
  </si>
  <si>
    <t>ORD0839</t>
  </si>
  <si>
    <t>ORD0840</t>
  </si>
  <si>
    <t>ORD0841</t>
  </si>
  <si>
    <t>ORD0842</t>
  </si>
  <si>
    <t>ORD0843</t>
  </si>
  <si>
    <t>ORD0844</t>
  </si>
  <si>
    <t>CUST_765</t>
  </si>
  <si>
    <t>ORD0845</t>
  </si>
  <si>
    <t>ORD0846</t>
  </si>
  <si>
    <t>CUST_269</t>
  </si>
  <si>
    <t>ORD0847</t>
  </si>
  <si>
    <t>ORD0848</t>
  </si>
  <si>
    <t>CUST_262</t>
  </si>
  <si>
    <t>ORD0849</t>
  </si>
  <si>
    <t>ORD0850</t>
  </si>
  <si>
    <t>ORD0851</t>
  </si>
  <si>
    <t>CUST_895</t>
  </si>
  <si>
    <t>ORD0852</t>
  </si>
  <si>
    <t>ORD0853</t>
  </si>
  <si>
    <t>ORD0854</t>
  </si>
  <si>
    <t>CUST_747</t>
  </si>
  <si>
    <t>ORD0855</t>
  </si>
  <si>
    <t>ORD0856</t>
  </si>
  <si>
    <t>ORD0857</t>
  </si>
  <si>
    <t>ORD0858</t>
  </si>
  <si>
    <t>ORD0859</t>
  </si>
  <si>
    <t>ORD0860</t>
  </si>
  <si>
    <t>CUST_258</t>
  </si>
  <si>
    <t>ORD0861</t>
  </si>
  <si>
    <t>CUST_539</t>
  </si>
  <si>
    <t>ORD0862</t>
  </si>
  <si>
    <t>ORD0863</t>
  </si>
  <si>
    <t>ORD0864</t>
  </si>
  <si>
    <t>ORD0865</t>
  </si>
  <si>
    <t>ORD0866</t>
  </si>
  <si>
    <t>CUST_369</t>
  </si>
  <si>
    <t>ORD0867</t>
  </si>
  <si>
    <t>CUST_788</t>
  </si>
  <si>
    <t>ORD0868</t>
  </si>
  <si>
    <t>ORD0869</t>
  </si>
  <si>
    <t>ORD0870</t>
  </si>
  <si>
    <t>CUST_662</t>
  </si>
  <si>
    <t>ORD0871</t>
  </si>
  <si>
    <t>CUST_162</t>
  </si>
  <si>
    <t>ORD0872</t>
  </si>
  <si>
    <t>ORD0873</t>
  </si>
  <si>
    <t>ORD0874</t>
  </si>
  <si>
    <t>CUST_659</t>
  </si>
  <si>
    <t>ORD0875</t>
  </si>
  <si>
    <t>ORD0876</t>
  </si>
  <si>
    <t>ORD0877</t>
  </si>
  <si>
    <t>CUST_220</t>
  </si>
  <si>
    <t>ORD0878</t>
  </si>
  <si>
    <t>CUST_987</t>
  </si>
  <si>
    <t>ORD0879</t>
  </si>
  <si>
    <t>ORD0880</t>
  </si>
  <si>
    <t>ORD0881</t>
  </si>
  <si>
    <t>ORD0882</t>
  </si>
  <si>
    <t>CUST_635</t>
  </si>
  <si>
    <t>ORD0883</t>
  </si>
  <si>
    <t>CUST_841</t>
  </si>
  <si>
    <t>ORD0884</t>
  </si>
  <si>
    <t>ORD0885</t>
  </si>
  <si>
    <t>ORD0886</t>
  </si>
  <si>
    <t>ORD0887</t>
  </si>
  <si>
    <t>CUST_536</t>
  </si>
  <si>
    <t>ORD0888</t>
  </si>
  <si>
    <t>ORD0889</t>
  </si>
  <si>
    <t>ORD0890</t>
  </si>
  <si>
    <t>ORD0891</t>
  </si>
  <si>
    <t>CUST_685</t>
  </si>
  <si>
    <t>ORD0892</t>
  </si>
  <si>
    <t>CUST_185</t>
  </si>
  <si>
    <t>ORD0893</t>
  </si>
  <si>
    <t>CUST_888</t>
  </si>
  <si>
    <t>ORD0894</t>
  </si>
  <si>
    <t>ORD0895</t>
  </si>
  <si>
    <t>ORD0896</t>
  </si>
  <si>
    <t>CUST_265</t>
  </si>
  <si>
    <t>ORD0897</t>
  </si>
  <si>
    <t>ORD0898</t>
  </si>
  <si>
    <t>ORD0899</t>
  </si>
  <si>
    <t>CUST_245</t>
  </si>
  <si>
    <t>ORD0900</t>
  </si>
  <si>
    <t>ORD0901</t>
  </si>
  <si>
    <t>ORD0902</t>
  </si>
  <si>
    <t>ORD0903</t>
  </si>
  <si>
    <t>ORD0904</t>
  </si>
  <si>
    <t>CUST_231</t>
  </si>
  <si>
    <t>ORD0905</t>
  </si>
  <si>
    <t>CUST_462</t>
  </si>
  <si>
    <t>ORD0906</t>
  </si>
  <si>
    <t>ORD0907</t>
  </si>
  <si>
    <t>ORD0908</t>
  </si>
  <si>
    <t>ORD0909</t>
  </si>
  <si>
    <t>CUST_499</t>
  </si>
  <si>
    <t>ORD0910</t>
  </si>
  <si>
    <t>CUST_904</t>
  </si>
  <si>
    <t>ORD0911</t>
  </si>
  <si>
    <t>ORD0912</t>
  </si>
  <si>
    <t>CUST_714</t>
  </si>
  <si>
    <t>ORD0913</t>
  </si>
  <si>
    <t>ORD0914</t>
  </si>
  <si>
    <t>ORD0915</t>
  </si>
  <si>
    <t>ORD0916</t>
  </si>
  <si>
    <t>ORD0917</t>
  </si>
  <si>
    <t>ORD0918</t>
  </si>
  <si>
    <t>ORD0919</t>
  </si>
  <si>
    <t>ORD0920</t>
  </si>
  <si>
    <t>ORD0921</t>
  </si>
  <si>
    <t>ORD0922</t>
  </si>
  <si>
    <t>CUST_768</t>
  </si>
  <si>
    <t>ORD0923</t>
  </si>
  <si>
    <t>ORD0924</t>
  </si>
  <si>
    <t>ORD0925</t>
  </si>
  <si>
    <t>ORD0926</t>
  </si>
  <si>
    <t>ORD0927</t>
  </si>
  <si>
    <t>ORD0928</t>
  </si>
  <si>
    <t>CUST_397</t>
  </si>
  <si>
    <t>ORD0929</t>
  </si>
  <si>
    <t>CUST_427</t>
  </si>
  <si>
    <t>ORD0930</t>
  </si>
  <si>
    <t>ORD0931</t>
  </si>
  <si>
    <t>ORD0932</t>
  </si>
  <si>
    <t>ORD0933</t>
  </si>
  <si>
    <t>CUST_494</t>
  </si>
  <si>
    <t>ORD0934</t>
  </si>
  <si>
    <t>ORD0935</t>
  </si>
  <si>
    <t>CUST_432</t>
  </si>
  <si>
    <t>ORD0936</t>
  </si>
  <si>
    <t>ORD0937</t>
  </si>
  <si>
    <t>ORD0938</t>
  </si>
  <si>
    <t>CUST_322</t>
  </si>
  <si>
    <t>ORD0939</t>
  </si>
  <si>
    <t>ORD0940</t>
  </si>
  <si>
    <t>ORD0941</t>
  </si>
  <si>
    <t>ORD0942</t>
  </si>
  <si>
    <t>ORD0943</t>
  </si>
  <si>
    <t>ORD0944</t>
  </si>
  <si>
    <t>ORD0945</t>
  </si>
  <si>
    <t>ORD0946</t>
  </si>
  <si>
    <t>ORD0947</t>
  </si>
  <si>
    <t>ORD0948</t>
  </si>
  <si>
    <t>ORD0949</t>
  </si>
  <si>
    <t>ORD0950</t>
  </si>
  <si>
    <t>CUST_331</t>
  </si>
  <si>
    <t>ORD0951</t>
  </si>
  <si>
    <t>CUST_290</t>
  </si>
  <si>
    <t>ORD0952</t>
  </si>
  <si>
    <t>ORD0953</t>
  </si>
  <si>
    <t>ORD0954</t>
  </si>
  <si>
    <t>ORD0955</t>
  </si>
  <si>
    <t>ORD0956</t>
  </si>
  <si>
    <t>CUST_769</t>
  </si>
  <si>
    <t>ORD0957</t>
  </si>
  <si>
    <t>ORD0958</t>
  </si>
  <si>
    <t>CUST_246</t>
  </si>
  <si>
    <t>ORD0959</t>
  </si>
  <si>
    <t>CUST_425</t>
  </si>
  <si>
    <t>ORD0960</t>
  </si>
  <si>
    <t>ORD0961</t>
  </si>
  <si>
    <t>CUST_878</t>
  </si>
  <si>
    <t>ORD0962</t>
  </si>
  <si>
    <t>ORD0963</t>
  </si>
  <si>
    <t>ORD0964</t>
  </si>
  <si>
    <t>ORD0965</t>
  </si>
  <si>
    <t>ORD0966</t>
  </si>
  <si>
    <t>ORD0967</t>
  </si>
  <si>
    <t>ORD0968</t>
  </si>
  <si>
    <t>CUST_352</t>
  </si>
  <si>
    <t>ORD0969</t>
  </si>
  <si>
    <t>ORD0970</t>
  </si>
  <si>
    <t>ORD0971</t>
  </si>
  <si>
    <t>CUST_532</t>
  </si>
  <si>
    <t>ORD0972</t>
  </si>
  <si>
    <t>ORD0973</t>
  </si>
  <si>
    <t>CUST_586</t>
  </si>
  <si>
    <t>ORD0974</t>
  </si>
  <si>
    <t>CUST_643</t>
  </si>
  <si>
    <t>ORD0975</t>
  </si>
  <si>
    <t>ORD0976</t>
  </si>
  <si>
    <t>ORD0977</t>
  </si>
  <si>
    <t>CUST_466</t>
  </si>
  <si>
    <t>ORD0978</t>
  </si>
  <si>
    <t>ORD0979</t>
  </si>
  <si>
    <t>ORD0980</t>
  </si>
  <si>
    <t>CUST_120</t>
  </si>
  <si>
    <t>ORD0981</t>
  </si>
  <si>
    <t>ORD0982</t>
  </si>
  <si>
    <t>ORD0983</t>
  </si>
  <si>
    <t>ORD0984</t>
  </si>
  <si>
    <t>ORD0985</t>
  </si>
  <si>
    <t>ORD0986</t>
  </si>
  <si>
    <t>ORD0987</t>
  </si>
  <si>
    <t>ORD0988</t>
  </si>
  <si>
    <t>ORD0989</t>
  </si>
  <si>
    <t>ORD0990</t>
  </si>
  <si>
    <t>ORD0991</t>
  </si>
  <si>
    <t>ORD0992</t>
  </si>
  <si>
    <t>CUST_641</t>
  </si>
  <si>
    <t>ORD0993</t>
  </si>
  <si>
    <t>ORD0994</t>
  </si>
  <si>
    <t>CUST_923</t>
  </si>
  <si>
    <t>ORD0995</t>
  </si>
  <si>
    <t>ORD0996</t>
  </si>
  <si>
    <t>ORD0997</t>
  </si>
  <si>
    <t>CUST_582</t>
  </si>
  <si>
    <t>ORD0998</t>
  </si>
  <si>
    <t>ORD0999</t>
  </si>
  <si>
    <t>CUST_436</t>
  </si>
  <si>
    <t>ORD1000</t>
  </si>
  <si>
    <t>CUST_437</t>
  </si>
  <si>
    <t>ORD1001</t>
  </si>
  <si>
    <t>ORD1002</t>
  </si>
  <si>
    <t>CUST_813</t>
  </si>
  <si>
    <t>ORD1003</t>
  </si>
  <si>
    <t>CUST_503</t>
  </si>
  <si>
    <t>ORD1004</t>
  </si>
  <si>
    <t>CUST_458</t>
  </si>
  <si>
    <t>ORD1005</t>
  </si>
  <si>
    <t>CUST_938</t>
  </si>
  <si>
    <t>ORD1006</t>
  </si>
  <si>
    <t>ORD1007</t>
  </si>
  <si>
    <t>ORD1008</t>
  </si>
  <si>
    <t>ORD1009</t>
  </si>
  <si>
    <t>ORD1010</t>
  </si>
  <si>
    <t>CUST_521</t>
  </si>
  <si>
    <t>ORD1011</t>
  </si>
  <si>
    <t>ORD1012</t>
  </si>
  <si>
    <t>ORD1013</t>
  </si>
  <si>
    <t>CUST_822</t>
  </si>
  <si>
    <t>ORD1014</t>
  </si>
  <si>
    <t>ORD1015</t>
  </si>
  <si>
    <t>CUST_274</t>
  </si>
  <si>
    <t>ORD1016</t>
  </si>
  <si>
    <t>CUST_746</t>
  </si>
  <si>
    <t>ORD1017</t>
  </si>
  <si>
    <t>ORD1018</t>
  </si>
  <si>
    <t>ORD1019</t>
  </si>
  <si>
    <t>ORD1020</t>
  </si>
  <si>
    <t>ORD1021</t>
  </si>
  <si>
    <t>CUST_823</t>
  </si>
  <si>
    <t>ORD1022</t>
  </si>
  <si>
    <t>ORD1023</t>
  </si>
  <si>
    <t>CUST_707</t>
  </si>
  <si>
    <t>ORD1024</t>
  </si>
  <si>
    <t>ORD1025</t>
  </si>
  <si>
    <t>ORD1026</t>
  </si>
  <si>
    <t>ORD1027</t>
  </si>
  <si>
    <t>ORD1028</t>
  </si>
  <si>
    <t>CUST_538</t>
  </si>
  <si>
    <t>ORD1029</t>
  </si>
  <si>
    <t>ORD1030</t>
  </si>
  <si>
    <t>ORD1031</t>
  </si>
  <si>
    <t>CUST_740</t>
  </si>
  <si>
    <t>ORD1032</t>
  </si>
  <si>
    <t>ORD1033</t>
  </si>
  <si>
    <t>ORD1034</t>
  </si>
  <si>
    <t>ORD1035</t>
  </si>
  <si>
    <t>ORD1036</t>
  </si>
  <si>
    <t>CUST_820</t>
  </si>
  <si>
    <t>ORD1037</t>
  </si>
  <si>
    <t>CUST_984</t>
  </si>
  <si>
    <t>ORD1038</t>
  </si>
  <si>
    <t>CUST_206</t>
  </si>
  <si>
    <t>ORD1039</t>
  </si>
  <si>
    <t>CUST_393</t>
  </si>
  <si>
    <t>ORD1040</t>
  </si>
  <si>
    <t>ORD1041</t>
  </si>
  <si>
    <t>CUST_286</t>
  </si>
  <si>
    <t>ORD1042</t>
  </si>
  <si>
    <t>ORD1043</t>
  </si>
  <si>
    <t>ORD1044</t>
  </si>
  <si>
    <t>ORD1045</t>
  </si>
  <si>
    <t>ORD1046</t>
  </si>
  <si>
    <t>CUST_226</t>
  </si>
  <si>
    <t>ORD1047</t>
  </si>
  <si>
    <t>CUST_600</t>
  </si>
  <si>
    <t>ORD1048</t>
  </si>
  <si>
    <t>CUST_718</t>
  </si>
  <si>
    <t>ORD1049</t>
  </si>
  <si>
    <t>CUST_285</t>
  </si>
  <si>
    <t>ORD1050</t>
  </si>
  <si>
    <t>CUST_830</t>
  </si>
  <si>
    <t>ORD1051</t>
  </si>
  <si>
    <t>ORD1052</t>
  </si>
  <si>
    <t>ORD1053</t>
  </si>
  <si>
    <t>ORD1054</t>
  </si>
  <si>
    <t>ORD1055</t>
  </si>
  <si>
    <t>ORD1056</t>
  </si>
  <si>
    <t>ORD1057</t>
  </si>
  <si>
    <t>ORD1058</t>
  </si>
  <si>
    <t>ORD1059</t>
  </si>
  <si>
    <t>CUST_244</t>
  </si>
  <si>
    <t>ORD1060</t>
  </si>
  <si>
    <t>CUST_608</t>
  </si>
  <si>
    <t>ORD1061</t>
  </si>
  <si>
    <t>CUST_861</t>
  </si>
  <si>
    <t>ORD1062</t>
  </si>
  <si>
    <t>ORD1063</t>
  </si>
  <si>
    <t>ORD1064</t>
  </si>
  <si>
    <t>CUST_166</t>
  </si>
  <si>
    <t>ORD1065</t>
  </si>
  <si>
    <t>CUST_614</t>
  </si>
  <si>
    <t>ORD1066</t>
  </si>
  <si>
    <t>CUST_323</t>
  </si>
  <si>
    <t>ORD1067</t>
  </si>
  <si>
    <t>CUST_880</t>
  </si>
  <si>
    <t>ORD1068</t>
  </si>
  <si>
    <t>CUST_932</t>
  </si>
  <si>
    <t>ORD1069</t>
  </si>
  <si>
    <t>ORD1070</t>
  </si>
  <si>
    <t>ORD1071</t>
  </si>
  <si>
    <t>ORD1072</t>
  </si>
  <si>
    <t>ORD1073</t>
  </si>
  <si>
    <t>ORD1074</t>
  </si>
  <si>
    <t>ORD1075</t>
  </si>
  <si>
    <t>CUST_903</t>
  </si>
  <si>
    <t>ORD1076</t>
  </si>
  <si>
    <t>ORD1077</t>
  </si>
  <si>
    <t>ORD1078</t>
  </si>
  <si>
    <t>ORD1079</t>
  </si>
  <si>
    <t>CUST_916</t>
  </si>
  <si>
    <t>ORD1080</t>
  </si>
  <si>
    <t>ORD1081</t>
  </si>
  <si>
    <t>ORD1082</t>
  </si>
  <si>
    <t>ORD1083</t>
  </si>
  <si>
    <t>ORD1084</t>
  </si>
  <si>
    <t>CUST_183</t>
  </si>
  <si>
    <t>ORD1085</t>
  </si>
  <si>
    <t>ORD1086</t>
  </si>
  <si>
    <t>ORD1087</t>
  </si>
  <si>
    <t>ORD1088</t>
  </si>
  <si>
    <t>CUST_186</t>
  </si>
  <si>
    <t>ORD1089</t>
  </si>
  <si>
    <t>ORD1090</t>
  </si>
  <si>
    <t>CUST_927</t>
  </si>
  <si>
    <t>ORD1091</t>
  </si>
  <si>
    <t>ORD1092</t>
  </si>
  <si>
    <t>CUST_207</t>
  </si>
  <si>
    <t>ORD1093</t>
  </si>
  <si>
    <t>CUST_167</t>
  </si>
  <si>
    <t>ORD1094</t>
  </si>
  <si>
    <t>ORD1095</t>
  </si>
  <si>
    <t>CUST_228</t>
  </si>
  <si>
    <t>ORD1096</t>
  </si>
  <si>
    <t>ORD1097</t>
  </si>
  <si>
    <t>CUST_578</t>
  </si>
  <si>
    <t>ORD1098</t>
  </si>
  <si>
    <t>CUST_261</t>
  </si>
  <si>
    <t>ORD1099</t>
  </si>
  <si>
    <t>ORD1100</t>
  </si>
  <si>
    <t>ORD1101</t>
  </si>
  <si>
    <t>ORD1102</t>
  </si>
  <si>
    <t>ORD1103</t>
  </si>
  <si>
    <t>ORD1104</t>
  </si>
  <si>
    <t>CUST_295</t>
  </si>
  <si>
    <t>ORD1105</t>
  </si>
  <si>
    <t>CUST_664</t>
  </si>
  <si>
    <t>ORD1106</t>
  </si>
  <si>
    <t>ORD1107</t>
  </si>
  <si>
    <t>CUST_550</t>
  </si>
  <si>
    <t>ORD1108</t>
  </si>
  <si>
    <t>ORD1109</t>
  </si>
  <si>
    <t>ORD1110</t>
  </si>
  <si>
    <t>ORD1111</t>
  </si>
  <si>
    <t>ORD1112</t>
  </si>
  <si>
    <t>ORD1113</t>
  </si>
  <si>
    <t>ORD1114</t>
  </si>
  <si>
    <t>ORD1115</t>
  </si>
  <si>
    <t>ORD1116</t>
  </si>
  <si>
    <t>ORD1117</t>
  </si>
  <si>
    <t>ORD1118</t>
  </si>
  <si>
    <t>CUST_921</t>
  </si>
  <si>
    <t>ORD1119</t>
  </si>
  <si>
    <t>ORD1120</t>
  </si>
  <si>
    <t>CUST_445</t>
  </si>
  <si>
    <t>ORD1121</t>
  </si>
  <si>
    <t>ORD1122</t>
  </si>
  <si>
    <t>ORD1123</t>
  </si>
  <si>
    <t>ORD1124</t>
  </si>
  <si>
    <t>ORD1125</t>
  </si>
  <si>
    <t>CUST_506</t>
  </si>
  <si>
    <t>ORD1126</t>
  </si>
  <si>
    <t>ORD1127</t>
  </si>
  <si>
    <t>ORD1128</t>
  </si>
  <si>
    <t>ORD1129</t>
  </si>
  <si>
    <t>CUST_778</t>
  </si>
  <si>
    <t>ORD1130</t>
  </si>
  <si>
    <t>CUST_607</t>
  </si>
  <si>
    <t>ORD1131</t>
  </si>
  <si>
    <t>ORD1132</t>
  </si>
  <si>
    <t>ORD1133</t>
  </si>
  <si>
    <t>ORD1134</t>
  </si>
  <si>
    <t>ORD1135</t>
  </si>
  <si>
    <t>ORD1136</t>
  </si>
  <si>
    <t>CUST_346</t>
  </si>
  <si>
    <t>ORD1137</t>
  </si>
  <si>
    <t>CUST_799</t>
  </si>
  <si>
    <t>ORD1138</t>
  </si>
  <si>
    <t>ORD1139</t>
  </si>
  <si>
    <t>CUST_418</t>
  </si>
  <si>
    <t>ORD1140</t>
  </si>
  <si>
    <t>ORD1141</t>
  </si>
  <si>
    <t>ORD1142</t>
  </si>
  <si>
    <t>ORD1143</t>
  </si>
  <si>
    <t>ORD1144</t>
  </si>
  <si>
    <t>CUST_705</t>
  </si>
  <si>
    <t>ORD1145</t>
  </si>
  <si>
    <t>CUST_333</t>
  </si>
  <si>
    <t>ORD1146</t>
  </si>
  <si>
    <t>ORD1147</t>
  </si>
  <si>
    <t>ORD1148</t>
  </si>
  <si>
    <t>CUST_758</t>
  </si>
  <si>
    <t>ORD1149</t>
  </si>
  <si>
    <t>ORD1150</t>
  </si>
  <si>
    <t>ORD1151</t>
  </si>
  <si>
    <t>ORD1152</t>
  </si>
  <si>
    <t>ORD1153</t>
  </si>
  <si>
    <t>ORD1154</t>
  </si>
  <si>
    <t>ORD1155</t>
  </si>
  <si>
    <t>ORD1156</t>
  </si>
  <si>
    <t>CUST_657</t>
  </si>
  <si>
    <t>ORD1157</t>
  </si>
  <si>
    <t>CUST_967</t>
  </si>
  <si>
    <t>ORD1158</t>
  </si>
  <si>
    <t>ORD1159</t>
  </si>
  <si>
    <t>ORD1160</t>
  </si>
  <si>
    <t>CUST_305</t>
  </si>
  <si>
    <t>ORD1161</t>
  </si>
  <si>
    <t>ORD1162</t>
  </si>
  <si>
    <t>ORD1163</t>
  </si>
  <si>
    <t>ORD1164</t>
  </si>
  <si>
    <t>ORD1165</t>
  </si>
  <si>
    <t>CUST_527</t>
  </si>
  <si>
    <t>ORD1166</t>
  </si>
  <si>
    <t>ORD1167</t>
  </si>
  <si>
    <t>CUST_628</t>
  </si>
  <si>
    <t>ORD1168</t>
  </si>
  <si>
    <t>ORD1169</t>
  </si>
  <si>
    <t>CUST_761</t>
  </si>
  <si>
    <t>ORD1170</t>
  </si>
  <si>
    <t>CUST_882</t>
  </si>
  <si>
    <t>ORD1171</t>
  </si>
  <si>
    <t>CUST_175</t>
  </si>
  <si>
    <t>ORD1172</t>
  </si>
  <si>
    <t>ORD1173</t>
  </si>
  <si>
    <t>CUST_656</t>
  </si>
  <si>
    <t>ORD1174</t>
  </si>
  <si>
    <t>ORD1175</t>
  </si>
  <si>
    <t>CUST_297</t>
  </si>
  <si>
    <t>ORD1176</t>
  </si>
  <si>
    <t>ORD1177</t>
  </si>
  <si>
    <t>CUST_845</t>
  </si>
  <si>
    <t>ORD1178</t>
  </si>
  <si>
    <t>ORD1179</t>
  </si>
  <si>
    <t>ORD1180</t>
  </si>
  <si>
    <t>CUST_854</t>
  </si>
  <si>
    <t>ORD1181</t>
  </si>
  <si>
    <t>ORD1182</t>
  </si>
  <si>
    <t>CUST_128</t>
  </si>
  <si>
    <t>ORD1183</t>
  </si>
  <si>
    <t>ORD1184</t>
  </si>
  <si>
    <t>ORD1185</t>
  </si>
  <si>
    <t>ORD1186</t>
  </si>
  <si>
    <t>ORD1187</t>
  </si>
  <si>
    <t>CUST_170</t>
  </si>
  <si>
    <t>ORD1188</t>
  </si>
  <si>
    <t>CUST_827</t>
  </si>
  <si>
    <t>ORD1189</t>
  </si>
  <si>
    <t>ORD1190</t>
  </si>
  <si>
    <t>ORD1191</t>
  </si>
  <si>
    <t>ORD1192</t>
  </si>
  <si>
    <t>ORD1193</t>
  </si>
  <si>
    <t>CUST_858</t>
  </si>
  <si>
    <t>ORD1194</t>
  </si>
  <si>
    <t>ORD1195</t>
  </si>
  <si>
    <t>CUST_344</t>
  </si>
  <si>
    <t>ORD1196</t>
  </si>
  <si>
    <t>ORD1197</t>
  </si>
  <si>
    <t>ORD1198</t>
  </si>
  <si>
    <t>CUST_619</t>
  </si>
  <si>
    <t>ORD1199</t>
  </si>
  <si>
    <t>ORD1200</t>
  </si>
  <si>
    <t>CUST_551</t>
  </si>
  <si>
    <t>ORD1201</t>
  </si>
  <si>
    <t>ORD1202</t>
  </si>
  <si>
    <t>ORD1203</t>
  </si>
  <si>
    <t>ORD1204</t>
  </si>
  <si>
    <t>ORD1205</t>
  </si>
  <si>
    <t>ORD1206</t>
  </si>
  <si>
    <t>CUST_797</t>
  </si>
  <si>
    <t>ORD1207</t>
  </si>
  <si>
    <t>CUST_469</t>
  </si>
  <si>
    <t>ORD1208</t>
  </si>
  <si>
    <t>ORD1209</t>
  </si>
  <si>
    <t>CUST_557</t>
  </si>
  <si>
    <t>ORD1210</t>
  </si>
  <si>
    <t>ORD1211</t>
  </si>
  <si>
    <t>ORD1212</t>
  </si>
  <si>
    <t>ORD1213</t>
  </si>
  <si>
    <t>ORD1214</t>
  </si>
  <si>
    <t>ORD1215</t>
  </si>
  <si>
    <t>ORD1216</t>
  </si>
  <si>
    <t>ORD1217</t>
  </si>
  <si>
    <t>ORD1218</t>
  </si>
  <si>
    <t>ORD1219</t>
  </si>
  <si>
    <t>CUST_386</t>
  </si>
  <si>
    <t>ORD1220</t>
  </si>
  <si>
    <t>ORD1221</t>
  </si>
  <si>
    <t>ORD1222</t>
  </si>
  <si>
    <t>CUST_912</t>
  </si>
  <si>
    <t>ORD1223</t>
  </si>
  <si>
    <t>ORD1224</t>
  </si>
  <si>
    <t>CUST_907</t>
  </si>
  <si>
    <t>ORD1225</t>
  </si>
  <si>
    <t>ORD1226</t>
  </si>
  <si>
    <t>ORD1227</t>
  </si>
  <si>
    <t>ORD1228</t>
  </si>
  <si>
    <t>ORD1229</t>
  </si>
  <si>
    <t>ORD1230</t>
  </si>
  <si>
    <t>ORD1231</t>
  </si>
  <si>
    <t>CUST_217</t>
  </si>
  <si>
    <t>ORD1232</t>
  </si>
  <si>
    <t>ORD1233</t>
  </si>
  <si>
    <t>ORD1234</t>
  </si>
  <si>
    <t>ORD1235</t>
  </si>
  <si>
    <t>ORD1236</t>
  </si>
  <si>
    <t>ORD1237</t>
  </si>
  <si>
    <t>ORD1238</t>
  </si>
  <si>
    <t>CUST_497</t>
  </si>
  <si>
    <t>ORD1239</t>
  </si>
  <si>
    <t>ORD1240</t>
  </si>
  <si>
    <t>ORD1241</t>
  </si>
  <si>
    <t>ORD1242</t>
  </si>
  <si>
    <t>CUST_116</t>
  </si>
  <si>
    <t>ORD1243</t>
  </si>
  <si>
    <t>ORD1244</t>
  </si>
  <si>
    <t>CUST_315</t>
  </si>
  <si>
    <t>ORD1245</t>
  </si>
  <si>
    <t>ORD1246</t>
  </si>
  <si>
    <t>ORD1247</t>
  </si>
  <si>
    <t>CUST_548</t>
  </si>
  <si>
    <t>ORD1248</t>
  </si>
  <si>
    <t>CUST_760</t>
  </si>
  <si>
    <t>ORD1249</t>
  </si>
  <si>
    <t>ORD1250</t>
  </si>
  <si>
    <t>ORD1251</t>
  </si>
  <si>
    <t>ORD1252</t>
  </si>
  <si>
    <t>ORD1253</t>
  </si>
  <si>
    <t>ORD1254</t>
  </si>
  <si>
    <t>ORD1255</t>
  </si>
  <si>
    <t>ORD1256</t>
  </si>
  <si>
    <t>ORD1257</t>
  </si>
  <si>
    <t>ORD1258</t>
  </si>
  <si>
    <t>ORD1259</t>
  </si>
  <si>
    <t>CUST_448</t>
  </si>
  <si>
    <t>ORD1260</t>
  </si>
  <si>
    <t>ORD1261</t>
  </si>
  <si>
    <t>ORD1262</t>
  </si>
  <si>
    <t>ORD1263</t>
  </si>
  <si>
    <t>CUST_190</t>
  </si>
  <si>
    <t>ORD1264</t>
  </si>
  <si>
    <t>CUST_994</t>
  </si>
  <si>
    <t>ORD1265</t>
  </si>
  <si>
    <t>ORD1266</t>
  </si>
  <si>
    <t>ORD1267</t>
  </si>
  <si>
    <t>CUST_666</t>
  </si>
  <si>
    <t>ORD1268</t>
  </si>
  <si>
    <t>ORD1269</t>
  </si>
  <si>
    <t>ORD1270</t>
  </si>
  <si>
    <t>ORD1271</t>
  </si>
  <si>
    <t>CUST_727</t>
  </si>
  <si>
    <t>ORD1272</t>
  </si>
  <si>
    <t>ORD1273</t>
  </si>
  <si>
    <t>ORD1274</t>
  </si>
  <si>
    <t>ORD1275</t>
  </si>
  <si>
    <t>ORD1276</t>
  </si>
  <si>
    <t>ORD1277</t>
  </si>
  <si>
    <t>ORD1278</t>
  </si>
  <si>
    <t>ORD1279</t>
  </si>
  <si>
    <t>CUST_364</t>
  </si>
  <si>
    <t>ORD1280</t>
  </si>
  <si>
    <t>CUST_805</t>
  </si>
  <si>
    <t>ORD1281</t>
  </si>
  <si>
    <t>ORD1282</t>
  </si>
  <si>
    <t>ORD1283</t>
  </si>
  <si>
    <t>CUST_704</t>
  </si>
  <si>
    <t>ORD1284</t>
  </si>
  <si>
    <t>ORD1285</t>
  </si>
  <si>
    <t>ORD1286</t>
  </si>
  <si>
    <t>ORD1287</t>
  </si>
  <si>
    <t>ORD1288</t>
  </si>
  <si>
    <t>ORD1289</t>
  </si>
  <si>
    <t>ORD1290</t>
  </si>
  <si>
    <t>ORD1291</t>
  </si>
  <si>
    <t>ORD1292</t>
  </si>
  <si>
    <t>ORD1293</t>
  </si>
  <si>
    <t>CUST_665</t>
  </si>
  <si>
    <t>ORD1294</t>
  </si>
  <si>
    <t>ORD1295</t>
  </si>
  <si>
    <t>ORD1296</t>
  </si>
  <si>
    <t>ORD1297</t>
  </si>
  <si>
    <t>ORD1298</t>
  </si>
  <si>
    <t>ORD1299</t>
  </si>
  <si>
    <t>ORD1300</t>
  </si>
  <si>
    <t>CUST_375</t>
  </si>
  <si>
    <t>ORD1301</t>
  </si>
  <si>
    <t>CUST_401</t>
  </si>
  <si>
    <t>ORD1302</t>
  </si>
  <si>
    <t>ORD1303</t>
  </si>
  <si>
    <t>ORD1304</t>
  </si>
  <si>
    <t>ORD1305</t>
  </si>
  <si>
    <t>ORD1306</t>
  </si>
  <si>
    <t>ORD1307</t>
  </si>
  <si>
    <t>ORD1308</t>
  </si>
  <si>
    <t>ORD1309</t>
  </si>
  <si>
    <t>ORD1310</t>
  </si>
  <si>
    <t>CUST_595</t>
  </si>
  <si>
    <t>ORD1311</t>
  </si>
  <si>
    <t>ORD1312</t>
  </si>
  <si>
    <t>ORD1313</t>
  </si>
  <si>
    <t>CUST_979</t>
  </si>
  <si>
    <t>ORD1314</t>
  </si>
  <si>
    <t>ORD1315</t>
  </si>
  <si>
    <t>ORD1316</t>
  </si>
  <si>
    <t>CUST_929</t>
  </si>
  <si>
    <t>ORD1317</t>
  </si>
  <si>
    <t>ORD1318</t>
  </si>
  <si>
    <t>CUST_905</t>
  </si>
  <si>
    <t>ORD1319</t>
  </si>
  <si>
    <t>ORD1320</t>
  </si>
  <si>
    <t>CUST_794</t>
  </si>
  <si>
    <t>ORD1321</t>
  </si>
  <si>
    <t>CUST_108</t>
  </si>
  <si>
    <t>ORD1322</t>
  </si>
  <si>
    <t>ORD1323</t>
  </si>
  <si>
    <t>CUST_512</t>
  </si>
  <si>
    <t>ORD1324</t>
  </si>
  <si>
    <t>CUST_227</t>
  </si>
  <si>
    <t>ORD1325</t>
  </si>
  <si>
    <t>CUST_831</t>
  </si>
  <si>
    <t>ORD1326</t>
  </si>
  <si>
    <t>ORD1327</t>
  </si>
  <si>
    <t>ORD1328</t>
  </si>
  <si>
    <t>ORD1329</t>
  </si>
  <si>
    <t>ORD1330</t>
  </si>
  <si>
    <t>ORD1331</t>
  </si>
  <si>
    <t>ORD1332</t>
  </si>
  <si>
    <t>ORD1333</t>
  </si>
  <si>
    <t>ORD1334</t>
  </si>
  <si>
    <t>ORD1335</t>
  </si>
  <si>
    <t>ORD1336</t>
  </si>
  <si>
    <t>ORD1337</t>
  </si>
  <si>
    <t>ORD1338</t>
  </si>
  <si>
    <t>CUST_130</t>
  </si>
  <si>
    <t>ORD1339</t>
  </si>
  <si>
    <t>ORD1340</t>
  </si>
  <si>
    <t>ORD1341</t>
  </si>
  <si>
    <t>CUST_753</t>
  </si>
  <si>
    <t>ORD1342</t>
  </si>
  <si>
    <t>ORD1343</t>
  </si>
  <si>
    <t>ORD1344</t>
  </si>
  <si>
    <t>ORD1345</t>
  </si>
  <si>
    <t>ORD1346</t>
  </si>
  <si>
    <t>CUST_126</t>
  </si>
  <si>
    <t>ORD1347</t>
  </si>
  <si>
    <t>ORD1348</t>
  </si>
  <si>
    <t>ORD1349</t>
  </si>
  <si>
    <t>ORD1350</t>
  </si>
  <si>
    <t>ORD1351</t>
  </si>
  <si>
    <t>ORD1352</t>
  </si>
  <si>
    <t>ORD1353</t>
  </si>
  <si>
    <t>ORD1354</t>
  </si>
  <si>
    <t>CUST_876</t>
  </si>
  <si>
    <t>ORD1355</t>
  </si>
  <si>
    <t>ORD1356</t>
  </si>
  <si>
    <t>ORD1357</t>
  </si>
  <si>
    <t>ORD1358</t>
  </si>
  <si>
    <t>ORD1359</t>
  </si>
  <si>
    <t>ORD1360</t>
  </si>
  <si>
    <t>ORD1361</t>
  </si>
  <si>
    <t>CUST_592</t>
  </si>
  <si>
    <t>ORD1362</t>
  </si>
  <si>
    <t>ORD1363</t>
  </si>
  <si>
    <t>CUST_653</t>
  </si>
  <si>
    <t>ORD1364</t>
  </si>
  <si>
    <t>ORD1365</t>
  </si>
  <si>
    <t>ORD1366</t>
  </si>
  <si>
    <t>ORD1367</t>
  </si>
  <si>
    <t>ORD1368</t>
  </si>
  <si>
    <t>CUST_677</t>
  </si>
  <si>
    <t>ORD1369</t>
  </si>
  <si>
    <t>ORD1370</t>
  </si>
  <si>
    <t>CUST_639</t>
  </si>
  <si>
    <t>ORD1371</t>
  </si>
  <si>
    <t>ORD1372</t>
  </si>
  <si>
    <t>ORD1373</t>
  </si>
  <si>
    <t>CUST_471</t>
  </si>
  <si>
    <t>ORD1374</t>
  </si>
  <si>
    <t>ORD1375</t>
  </si>
  <si>
    <t>ORD1376</t>
  </si>
  <si>
    <t>ORD1377</t>
  </si>
  <si>
    <t>ORD1378</t>
  </si>
  <si>
    <t>CUST_100</t>
  </si>
  <si>
    <t>ORD1379</t>
  </si>
  <si>
    <t>ORD1380</t>
  </si>
  <si>
    <t>ORD1381</t>
  </si>
  <si>
    <t>ORD1382</t>
  </si>
  <si>
    <t>ORD1383</t>
  </si>
  <si>
    <t>ORD1384</t>
  </si>
  <si>
    <t>CUST_553</t>
  </si>
  <si>
    <t>ORD1385</t>
  </si>
  <si>
    <t>ORD1386</t>
  </si>
  <si>
    <t>ORD1387</t>
  </si>
  <si>
    <t>ORD1388</t>
  </si>
  <si>
    <t>ORD1389</t>
  </si>
  <si>
    <t>ORD1390</t>
  </si>
  <si>
    <t>ORD1391</t>
  </si>
  <si>
    <t>CUST_408</t>
  </si>
  <si>
    <t>ORD1392</t>
  </si>
  <si>
    <t>CUST_464</t>
  </si>
  <si>
    <t>ORD1393</t>
  </si>
  <si>
    <t>ORD1394</t>
  </si>
  <si>
    <t>ORD1395</t>
  </si>
  <si>
    <t>ORD1396</t>
  </si>
  <si>
    <t>ORD1397</t>
  </si>
  <si>
    <t>ORD1398</t>
  </si>
  <si>
    <t>ORD1399</t>
  </si>
  <si>
    <t>CUST_978</t>
  </si>
  <si>
    <t>ORD1400</t>
  </si>
  <si>
    <t>ORD1401</t>
  </si>
  <si>
    <t>ORD1402</t>
  </si>
  <si>
    <t>ORD1403</t>
  </si>
  <si>
    <t>ORD1404</t>
  </si>
  <si>
    <t>ORD1405</t>
  </si>
  <si>
    <t>ORD1406</t>
  </si>
  <si>
    <t>ORD1407</t>
  </si>
  <si>
    <t>ORD1408</t>
  </si>
  <si>
    <t>ORD1409</t>
  </si>
  <si>
    <t>CUST_118</t>
  </si>
  <si>
    <t>ORD1410</t>
  </si>
  <si>
    <t>ORD1411</t>
  </si>
  <si>
    <t>ORD1412</t>
  </si>
  <si>
    <t>ORD1413</t>
  </si>
  <si>
    <t>ORD1414</t>
  </si>
  <si>
    <t>ORD1415</t>
  </si>
  <si>
    <t>ORD1416</t>
  </si>
  <si>
    <t>CUST_370</t>
  </si>
  <si>
    <t>ORD1417</t>
  </si>
  <si>
    <t>ORD1418</t>
  </si>
  <si>
    <t>ORD1419</t>
  </si>
  <si>
    <t>ORD1420</t>
  </si>
  <si>
    <t>CUST_456</t>
  </si>
  <si>
    <t>ORD1421</t>
  </si>
  <si>
    <t>ORD1422</t>
  </si>
  <si>
    <t>CUST_476</t>
  </si>
  <si>
    <t>ORD1423</t>
  </si>
  <si>
    <t>ORD1424</t>
  </si>
  <si>
    <t>ORD1425</t>
  </si>
  <si>
    <t>ORD1426</t>
  </si>
  <si>
    <t>ORD1427</t>
  </si>
  <si>
    <t>ORD1428</t>
  </si>
  <si>
    <t>ORD1429</t>
  </si>
  <si>
    <t>ORD1430</t>
  </si>
  <si>
    <t>ORD1431</t>
  </si>
  <si>
    <t>ORD1432</t>
  </si>
  <si>
    <t>CUST_137</t>
  </si>
  <si>
    <t>ORD1433</t>
  </si>
  <si>
    <t>ORD1434</t>
  </si>
  <si>
    <t>ORD1435</t>
  </si>
  <si>
    <t>CUST_447</t>
  </si>
  <si>
    <t>ORD1436</t>
  </si>
  <si>
    <t>CUST_954</t>
  </si>
  <si>
    <t>ORD1437</t>
  </si>
  <si>
    <t>ORD1438</t>
  </si>
  <si>
    <t>ORD1439</t>
  </si>
  <si>
    <t>CUST_424</t>
  </si>
  <si>
    <t>ORD1440</t>
  </si>
  <si>
    <t>ORD1441</t>
  </si>
  <si>
    <t>CUST_196</t>
  </si>
  <si>
    <t>ORD1442</t>
  </si>
  <si>
    <t>ORD1443</t>
  </si>
  <si>
    <t>ORD1444</t>
  </si>
  <si>
    <t>ORD1445</t>
  </si>
  <si>
    <t>ORD1446</t>
  </si>
  <si>
    <t>CUST_751</t>
  </si>
  <si>
    <t>ORD1447</t>
  </si>
  <si>
    <t>ORD1448</t>
  </si>
  <si>
    <t>ORD1449</t>
  </si>
  <si>
    <t>ORD1450</t>
  </si>
  <si>
    <t>ORD1451</t>
  </si>
  <si>
    <t>ORD1452</t>
  </si>
  <si>
    <t>CUST_240</t>
  </si>
  <si>
    <t>ORD1453</t>
  </si>
  <si>
    <t>CUST_547</t>
  </si>
  <si>
    <t>ORD1454</t>
  </si>
  <si>
    <t>ORD1455</t>
  </si>
  <si>
    <t>ORD1456</t>
  </si>
  <si>
    <t>CUST_238</t>
  </si>
  <si>
    <t>ORD1457</t>
  </si>
  <si>
    <t>ORD1458</t>
  </si>
  <si>
    <t>ORD1459</t>
  </si>
  <si>
    <t>CUST_688</t>
  </si>
  <si>
    <t>ORD1460</t>
  </si>
  <si>
    <t>CUST_566</t>
  </si>
  <si>
    <t>ORD1461</t>
  </si>
  <si>
    <t>ORD1462</t>
  </si>
  <si>
    <t>CUST_549</t>
  </si>
  <si>
    <t>ORD1463</t>
  </si>
  <si>
    <t>ORD1464</t>
  </si>
  <si>
    <t>CUST_451</t>
  </si>
  <si>
    <t>ORD1465</t>
  </si>
  <si>
    <t>ORD1466</t>
  </si>
  <si>
    <t>ORD1467</t>
  </si>
  <si>
    <t>ORD1468</t>
  </si>
  <si>
    <t>ORD1469</t>
  </si>
  <si>
    <t>ORD1470</t>
  </si>
  <si>
    <t>CUST_263</t>
  </si>
  <si>
    <t>ORD1471</t>
  </si>
  <si>
    <t>ORD1472</t>
  </si>
  <si>
    <t>CUST_181</t>
  </si>
  <si>
    <t>ORD1473</t>
  </si>
  <si>
    <t>CUST_300</t>
  </si>
  <si>
    <t>ORD1474</t>
  </si>
  <si>
    <t>ORD1475</t>
  </si>
  <si>
    <t>ORD1476</t>
  </si>
  <si>
    <t>ORD1477</t>
  </si>
  <si>
    <t>ORD1478</t>
  </si>
  <si>
    <t>ORD1479</t>
  </si>
  <si>
    <t>ORD1480</t>
  </si>
  <si>
    <t>ORD1481</t>
  </si>
  <si>
    <t>ORD1482</t>
  </si>
  <si>
    <t>CUST_626</t>
  </si>
  <si>
    <t>ORD1483</t>
  </si>
  <si>
    <t>ORD1484</t>
  </si>
  <si>
    <t>ORD1485</t>
  </si>
  <si>
    <t>ORD1486</t>
  </si>
  <si>
    <t>ORD1487</t>
  </si>
  <si>
    <t>ORD1488</t>
  </si>
  <si>
    <t>ORD1489</t>
  </si>
  <si>
    <t>ORD1490</t>
  </si>
  <si>
    <t>ORD1491</t>
  </si>
  <si>
    <t>CUST_890</t>
  </si>
  <si>
    <t>ORD1492</t>
  </si>
  <si>
    <t>ORD1493</t>
  </si>
  <si>
    <t>ORD1494</t>
  </si>
  <si>
    <t>ORD1495</t>
  </si>
  <si>
    <t>ORD1496</t>
  </si>
  <si>
    <t>ORD1497</t>
  </si>
  <si>
    <t>ORD1498</t>
  </si>
  <si>
    <t>ORD1499</t>
  </si>
  <si>
    <t>CUST_584</t>
  </si>
  <si>
    <t>ORD1500</t>
  </si>
  <si>
    <t>CUST_345</t>
  </si>
  <si>
    <t>ORD1501</t>
  </si>
  <si>
    <t>ORD1502</t>
  </si>
  <si>
    <t>ORD1503</t>
  </si>
  <si>
    <t>ORD1504</t>
  </si>
  <si>
    <t>ORD1505</t>
  </si>
  <si>
    <t>CUST_887</t>
  </si>
  <si>
    <t>ORD1506</t>
  </si>
  <si>
    <t>CUST_852</t>
  </si>
  <si>
    <t>ORD1507</t>
  </si>
  <si>
    <t>ORD1508</t>
  </si>
  <si>
    <t>ORD1509</t>
  </si>
  <si>
    <t>ORD1510</t>
  </si>
  <si>
    <t>ORD1511</t>
  </si>
  <si>
    <t>ORD1512</t>
  </si>
  <si>
    <t>ORD1513</t>
  </si>
  <si>
    <t>ORD1514</t>
  </si>
  <si>
    <t>ORD1515</t>
  </si>
  <si>
    <t>ORD1516</t>
  </si>
  <si>
    <t>ORD1517</t>
  </si>
  <si>
    <t>ORD1518</t>
  </si>
  <si>
    <t>ORD1519</t>
  </si>
  <si>
    <t>ORD1520</t>
  </si>
  <si>
    <t>ORD1521</t>
  </si>
  <si>
    <t>ORD1522</t>
  </si>
  <si>
    <t>CUST_939</t>
  </si>
  <si>
    <t>ORD1523</t>
  </si>
  <si>
    <t>ORD1524</t>
  </si>
  <si>
    <t>ORD1525</t>
  </si>
  <si>
    <t>ORD1526</t>
  </si>
  <si>
    <t>ORD1527</t>
  </si>
  <si>
    <t>ORD1528</t>
  </si>
  <si>
    <t>ORD1529</t>
  </si>
  <si>
    <t>ORD1530</t>
  </si>
  <si>
    <t>ORD1531</t>
  </si>
  <si>
    <t>ORD1532</t>
  </si>
  <si>
    <t>ORD1533</t>
  </si>
  <si>
    <t>CUST_879</t>
  </si>
  <si>
    <t>ORD1534</t>
  </si>
  <si>
    <t>ORD1535</t>
  </si>
  <si>
    <t>ORD1536</t>
  </si>
  <si>
    <t>ORD1537</t>
  </si>
  <si>
    <t>ORD1538</t>
  </si>
  <si>
    <t>ORD1539</t>
  </si>
  <si>
    <t>ORD1540</t>
  </si>
  <si>
    <t>ORD1541</t>
  </si>
  <si>
    <t>ORD1542</t>
  </si>
  <si>
    <t>ORD1543</t>
  </si>
  <si>
    <t>ORD1544</t>
  </si>
  <si>
    <t>ORD1545</t>
  </si>
  <si>
    <t>ORD1546</t>
  </si>
  <si>
    <t>ORD1547</t>
  </si>
  <si>
    <t>ORD1548</t>
  </si>
  <si>
    <t>ORD1549</t>
  </si>
  <si>
    <t>ORD1550</t>
  </si>
  <si>
    <t>CUST_216</t>
  </si>
  <si>
    <t>ORD1551</t>
  </si>
  <si>
    <t>ORD1552</t>
  </si>
  <si>
    <t>ORD1553</t>
  </si>
  <si>
    <t>ORD1554</t>
  </si>
  <si>
    <t>ORD1555</t>
  </si>
  <si>
    <t>CUST_690</t>
  </si>
  <si>
    <t>ORD1556</t>
  </si>
  <si>
    <t>ORD1557</t>
  </si>
  <si>
    <t>ORD1558</t>
  </si>
  <si>
    <t>CUST_673</t>
  </si>
  <si>
    <t>ORD1559</t>
  </si>
  <si>
    <t>ORD1560</t>
  </si>
  <si>
    <t>ORD1561</t>
  </si>
  <si>
    <t>ORD1562</t>
  </si>
  <si>
    <t>ORD1563</t>
  </si>
  <si>
    <t>ORD1564</t>
  </si>
  <si>
    <t>ORD1565</t>
  </si>
  <si>
    <t>ORD1566</t>
  </si>
  <si>
    <t>ORD1567</t>
  </si>
  <si>
    <t>CUST_722</t>
  </si>
  <si>
    <t>ORD1568</t>
  </si>
  <si>
    <t>ORD1569</t>
  </si>
  <si>
    <t>CUST_572</t>
  </si>
  <si>
    <t>ORD1570</t>
  </si>
  <si>
    <t>ORD1571</t>
  </si>
  <si>
    <t>ORD1572</t>
  </si>
  <si>
    <t>ORD1573</t>
  </si>
  <si>
    <t>ORD1574</t>
  </si>
  <si>
    <t>CUST_872</t>
  </si>
  <si>
    <t>ORD1575</t>
  </si>
  <si>
    <t>ORD1576</t>
  </si>
  <si>
    <t>CUST_475</t>
  </si>
  <si>
    <t>ORD1577</t>
  </si>
  <si>
    <t>ORD1578</t>
  </si>
  <si>
    <t>ORD1579</t>
  </si>
  <si>
    <t>ORD1580</t>
  </si>
  <si>
    <t>ORD1581</t>
  </si>
  <si>
    <t>CUST_906</t>
  </si>
  <si>
    <t>ORD1582</t>
  </si>
  <si>
    <t>ORD1583</t>
  </si>
  <si>
    <t>ORD1584</t>
  </si>
  <si>
    <t>ORD1585</t>
  </si>
  <si>
    <t>ORD1586</t>
  </si>
  <si>
    <t>CUST_417</t>
  </si>
  <si>
    <t>ORD1587</t>
  </si>
  <si>
    <t>ORD1588</t>
  </si>
  <si>
    <t>CUST_199</t>
  </si>
  <si>
    <t>ORD1589</t>
  </si>
  <si>
    <t>CUST_361</t>
  </si>
  <si>
    <t>ORD1590</t>
  </si>
  <si>
    <t>ORD1591</t>
  </si>
  <si>
    <t>ORD1592</t>
  </si>
  <si>
    <t>ORD1593</t>
  </si>
  <si>
    <t>ORD1594</t>
  </si>
  <si>
    <t>ORD1595</t>
  </si>
  <si>
    <t>ORD1596</t>
  </si>
  <si>
    <t>ORD1597</t>
  </si>
  <si>
    <t>ORD1598</t>
  </si>
  <si>
    <t>ORD1599</t>
  </si>
  <si>
    <t>CUST_402</t>
  </si>
  <si>
    <t>ORD1600</t>
  </si>
  <si>
    <t>ORD1601</t>
  </si>
  <si>
    <t>ORD1602</t>
  </si>
  <si>
    <t>CUST_755</t>
  </si>
  <si>
    <t>ORD1603</t>
  </si>
  <si>
    <t>ORD1604</t>
  </si>
  <si>
    <t>CUST_650</t>
  </si>
  <si>
    <t>ORD1605</t>
  </si>
  <si>
    <t>CUST_504</t>
  </si>
  <si>
    <t>ORD1606</t>
  </si>
  <si>
    <t>CUST_241</t>
  </si>
  <si>
    <t>ORD1607</t>
  </si>
  <si>
    <t>ORD1608</t>
  </si>
  <si>
    <t>CUST_316</t>
  </si>
  <si>
    <t>ORD1609</t>
  </si>
  <si>
    <t>ORD1610</t>
  </si>
  <si>
    <t>ORD1611</t>
  </si>
  <si>
    <t>ORD1612</t>
  </si>
  <si>
    <t>ORD1613</t>
  </si>
  <si>
    <t>ORD1614</t>
  </si>
  <si>
    <t>ORD1615</t>
  </si>
  <si>
    <t>ORD1616</t>
  </si>
  <si>
    <t>ORD1617</t>
  </si>
  <si>
    <t>ORD1618</t>
  </si>
  <si>
    <t>CUST_663</t>
  </si>
  <si>
    <t>ORD1619</t>
  </si>
  <si>
    <t>ORD1620</t>
  </si>
  <si>
    <t>ORD1621</t>
  </si>
  <si>
    <t>ORD1622</t>
  </si>
  <si>
    <t>CUST_793</t>
  </si>
  <si>
    <t>ORD1623</t>
  </si>
  <si>
    <t>ORD1624</t>
  </si>
  <si>
    <t>ORD1625</t>
  </si>
  <si>
    <t>ORD1626</t>
  </si>
  <si>
    <t>CUST_567</t>
  </si>
  <si>
    <t>ORD1627</t>
  </si>
  <si>
    <t>ORD1628</t>
  </si>
  <si>
    <t>ORD1629</t>
  </si>
  <si>
    <t>ORD1630</t>
  </si>
  <si>
    <t>ORD1631</t>
  </si>
  <si>
    <t>ORD1632</t>
  </si>
  <si>
    <t>ORD1633</t>
  </si>
  <si>
    <t>ORD1634</t>
  </si>
  <si>
    <t>ORD1635</t>
  </si>
  <si>
    <t>ORD1636</t>
  </si>
  <si>
    <t>ORD1637</t>
  </si>
  <si>
    <t>ORD1638</t>
  </si>
  <si>
    <t>CUST_440</t>
  </si>
  <si>
    <t>ORD1639</t>
  </si>
  <si>
    <t>CUST_555</t>
  </si>
  <si>
    <t>ORD1640</t>
  </si>
  <si>
    <t>ORD1641</t>
  </si>
  <si>
    <t>ORD1642</t>
  </si>
  <si>
    <t>ORD1643</t>
  </si>
  <si>
    <t>ORD1644</t>
  </si>
  <si>
    <t>ORD1645</t>
  </si>
  <si>
    <t>CUST_441</t>
  </si>
  <si>
    <t>ORD1646</t>
  </si>
  <si>
    <t>ORD1647</t>
  </si>
  <si>
    <t>ORD1648</t>
  </si>
  <si>
    <t>ORD1649</t>
  </si>
  <si>
    <t>CUST_787</t>
  </si>
  <si>
    <t>ORD1650</t>
  </si>
  <si>
    <t>ORD1651</t>
  </si>
  <si>
    <t>ORD1652</t>
  </si>
  <si>
    <t>CUST_530</t>
  </si>
  <si>
    <t>ORD1653</t>
  </si>
  <si>
    <t>ORD1654</t>
  </si>
  <si>
    <t>ORD1655</t>
  </si>
  <si>
    <t>ORD1656</t>
  </si>
  <si>
    <t>ORD1657</t>
  </si>
  <si>
    <t>ORD1658</t>
  </si>
  <si>
    <t>ORD1659</t>
  </si>
  <si>
    <t>ORD1660</t>
  </si>
  <si>
    <t>CUST_122</t>
  </si>
  <si>
    <t>ORD1661</t>
  </si>
  <si>
    <t>ORD1662</t>
  </si>
  <si>
    <t>ORD1663</t>
  </si>
  <si>
    <t>ORD1664</t>
  </si>
  <si>
    <t>ORD1665</t>
  </si>
  <si>
    <t>CUST_741</t>
  </si>
  <si>
    <t>ORD1666</t>
  </si>
  <si>
    <t>ORD1667</t>
  </si>
  <si>
    <t>ORD1668</t>
  </si>
  <si>
    <t>ORD1669</t>
  </si>
  <si>
    <t>ORD1670</t>
  </si>
  <si>
    <t>ORD1671</t>
  </si>
  <si>
    <t>ORD1672</t>
  </si>
  <si>
    <t>ORD1673</t>
  </si>
  <si>
    <t>ORD1674</t>
  </si>
  <si>
    <t>ORD1675</t>
  </si>
  <si>
    <t>ORD1676</t>
  </si>
  <si>
    <t>ORD1677</t>
  </si>
  <si>
    <t>ORD1678</t>
  </si>
  <si>
    <t>ORD1679</t>
  </si>
  <si>
    <t>ORD1680</t>
  </si>
  <si>
    <t>ORD1681</t>
  </si>
  <si>
    <t>ORD1682</t>
  </si>
  <si>
    <t>ORD1683</t>
  </si>
  <si>
    <t>ORD1684</t>
  </si>
  <si>
    <t>ORD1685</t>
  </si>
  <si>
    <t>ORD1686</t>
  </si>
  <si>
    <t>ORD1687</t>
  </si>
  <si>
    <t>ORD1688</t>
  </si>
  <si>
    <t>ORD1689</t>
  </si>
  <si>
    <t>CUST_416</t>
  </si>
  <si>
    <t>ORD1690</t>
  </si>
  <si>
    <t>ORD1691</t>
  </si>
  <si>
    <t>ORD1692</t>
  </si>
  <si>
    <t>ORD1693</t>
  </si>
  <si>
    <t>CUST_571</t>
  </si>
  <si>
    <t>ORD1694</t>
  </si>
  <si>
    <t>ORD1695</t>
  </si>
  <si>
    <t>ORD1696</t>
  </si>
  <si>
    <t>ORD1697</t>
  </si>
  <si>
    <t>ORD1698</t>
  </si>
  <si>
    <t>ORD1699</t>
  </si>
  <si>
    <t>ORD1700</t>
  </si>
  <si>
    <t>ORD1701</t>
  </si>
  <si>
    <t>ORD1702</t>
  </si>
  <si>
    <t>ORD1703</t>
  </si>
  <si>
    <t>ORD1704</t>
  </si>
  <si>
    <t>ORD1705</t>
  </si>
  <si>
    <t>ORD1706</t>
  </si>
  <si>
    <t>ORD1707</t>
  </si>
  <si>
    <t>ORD1708</t>
  </si>
  <si>
    <t>ORD1709</t>
  </si>
  <si>
    <t>ORD1710</t>
  </si>
  <si>
    <t>ORD1711</t>
  </si>
  <si>
    <t>ORD1712</t>
  </si>
  <si>
    <t>ORD1713</t>
  </si>
  <si>
    <t>ORD1714</t>
  </si>
  <si>
    <t>ORD1715</t>
  </si>
  <si>
    <t>ORD1716</t>
  </si>
  <si>
    <t>ORD1717</t>
  </si>
  <si>
    <t>ORD1718</t>
  </si>
  <si>
    <t>ORD1719</t>
  </si>
  <si>
    <t>ORD1720</t>
  </si>
  <si>
    <t>CUST_354</t>
  </si>
  <si>
    <t>ORD1721</t>
  </si>
  <si>
    <t>ORD1722</t>
  </si>
  <si>
    <t>ORD1723</t>
  </si>
  <si>
    <t>ORD1724</t>
  </si>
  <si>
    <t>ORD1725</t>
  </si>
  <si>
    <t>CUST_680</t>
  </si>
  <si>
    <t>ORD1726</t>
  </si>
  <si>
    <t>ORD1727</t>
  </si>
  <si>
    <t>ORD1728</t>
  </si>
  <si>
    <t>ORD1729</t>
  </si>
  <si>
    <t>ORD1730</t>
  </si>
  <si>
    <t>ORD1731</t>
  </si>
  <si>
    <t>ORD1732</t>
  </si>
  <si>
    <t>ORD1733</t>
  </si>
  <si>
    <t>ORD1734</t>
  </si>
  <si>
    <t>ORD1735</t>
  </si>
  <si>
    <t>ORD1736</t>
  </si>
  <si>
    <t>ORD1737</t>
  </si>
  <si>
    <t>CUST_255</t>
  </si>
  <si>
    <t>ORD1738</t>
  </si>
  <si>
    <t>ORD1739</t>
  </si>
  <si>
    <t>ORD1740</t>
  </si>
  <si>
    <t>ORD1741</t>
  </si>
  <si>
    <t>ORD1742</t>
  </si>
  <si>
    <t>ORD1743</t>
  </si>
  <si>
    <t>ORD1744</t>
  </si>
  <si>
    <t>ORD1745</t>
  </si>
  <si>
    <t>CUST_748</t>
  </si>
  <si>
    <t>ORD1746</t>
  </si>
  <si>
    <t>ORD1747</t>
  </si>
  <si>
    <t>ORD1748</t>
  </si>
  <si>
    <t>ORD1749</t>
  </si>
  <si>
    <t>ORD1750</t>
  </si>
  <si>
    <t>ORD1751</t>
  </si>
  <si>
    <t>ORD1752</t>
  </si>
  <si>
    <t>ORD1753</t>
  </si>
  <si>
    <t>ORD1754</t>
  </si>
  <si>
    <t>ORD1755</t>
  </si>
  <si>
    <t>CUST_106</t>
  </si>
  <si>
    <t>ORD1756</t>
  </si>
  <si>
    <t>ORD1757</t>
  </si>
  <si>
    <t>CUST_951</t>
  </si>
  <si>
    <t>ORD1758</t>
  </si>
  <si>
    <t>ORD1759</t>
  </si>
  <si>
    <t>ORD1760</t>
  </si>
  <si>
    <t>ORD1761</t>
  </si>
  <si>
    <t>ORD1762</t>
  </si>
  <si>
    <t>ORD1763</t>
  </si>
  <si>
    <t>ORD1764</t>
  </si>
  <si>
    <t>ORD1765</t>
  </si>
  <si>
    <t>ORD1766</t>
  </si>
  <si>
    <t>ORD1767</t>
  </si>
  <si>
    <t>ORD1768</t>
  </si>
  <si>
    <t>ORD1769</t>
  </si>
  <si>
    <t>ORD1770</t>
  </si>
  <si>
    <t>ORD1771</t>
  </si>
  <si>
    <t>ORD1772</t>
  </si>
  <si>
    <t>CUST_894</t>
  </si>
  <si>
    <t>ORD1773</t>
  </si>
  <si>
    <t>ORD1774</t>
  </si>
  <si>
    <t>ORD1775</t>
  </si>
  <si>
    <t>ORD1776</t>
  </si>
  <si>
    <t>ORD1777</t>
  </si>
  <si>
    <t>ORD1778</t>
  </si>
  <si>
    <t>ORD1779</t>
  </si>
  <si>
    <t>ORD1780</t>
  </si>
  <si>
    <t>ORD1781</t>
  </si>
  <si>
    <t>ORD1782</t>
  </si>
  <si>
    <t>ORD1783</t>
  </si>
  <si>
    <t>ORD1784</t>
  </si>
  <si>
    <t>ORD1785</t>
  </si>
  <si>
    <t>ORD1786</t>
  </si>
  <si>
    <t>ORD1787</t>
  </si>
  <si>
    <t>ORD1788</t>
  </si>
  <si>
    <t>CUST_605</t>
  </si>
  <si>
    <t>ORD1789</t>
  </si>
  <si>
    <t>ORD1790</t>
  </si>
  <si>
    <t>ORD1791</t>
  </si>
  <si>
    <t>CUST_411</t>
  </si>
  <si>
    <t>ORD1792</t>
  </si>
  <si>
    <t>ORD1793</t>
  </si>
  <si>
    <t>ORD1794</t>
  </si>
  <si>
    <t>CUST_373</t>
  </si>
  <si>
    <t>ORD1795</t>
  </si>
  <si>
    <t>ORD1796</t>
  </si>
  <si>
    <t>CUST_730</t>
  </si>
  <si>
    <t>ORD1797</t>
  </si>
  <si>
    <t>ORD1798</t>
  </si>
  <si>
    <t>ORD1799</t>
  </si>
  <si>
    <t>ORD1800</t>
  </si>
  <si>
    <t>ORD1801</t>
  </si>
  <si>
    <t>ORD1802</t>
  </si>
  <si>
    <t>ORD1803</t>
  </si>
  <si>
    <t>ORD1804</t>
  </si>
  <si>
    <t>ORD1805</t>
  </si>
  <si>
    <t>ORD1806</t>
  </si>
  <si>
    <t>ORD1807</t>
  </si>
  <si>
    <t>CUST_413</t>
  </si>
  <si>
    <t>ORD1808</t>
  </si>
  <si>
    <t>ORD1809</t>
  </si>
  <si>
    <t>ORD1810</t>
  </si>
  <si>
    <t>ORD1811</t>
  </si>
  <si>
    <t>ORD1812</t>
  </si>
  <si>
    <t>CUST_983</t>
  </si>
  <si>
    <t>ORD1813</t>
  </si>
  <si>
    <t>ORD1814</t>
  </si>
  <si>
    <t>ORD1815</t>
  </si>
  <si>
    <t>ORD1816</t>
  </si>
  <si>
    <t>ORD1817</t>
  </si>
  <si>
    <t>ORD1818</t>
  </si>
  <si>
    <t>ORD1819</t>
  </si>
  <si>
    <t>ORD1820</t>
  </si>
  <si>
    <t>ORD1821</t>
  </si>
  <si>
    <t>ORD1822</t>
  </si>
  <si>
    <t>ORD1823</t>
  </si>
  <si>
    <t>ORD1824</t>
  </si>
  <si>
    <t>ORD1825</t>
  </si>
  <si>
    <t>ORD1826</t>
  </si>
  <si>
    <t>ORD1827</t>
  </si>
  <si>
    <t>ORD1828</t>
  </si>
  <si>
    <t>ORD1829</t>
  </si>
  <si>
    <t>CUST_709</t>
  </si>
  <si>
    <t>ORD1830</t>
  </si>
  <si>
    <t>ORD1831</t>
  </si>
  <si>
    <t>ORD1832</t>
  </si>
  <si>
    <t>ORD1833</t>
  </si>
  <si>
    <t>ORD1834</t>
  </si>
  <si>
    <t>ORD1835</t>
  </si>
  <si>
    <t>CUST_687</t>
  </si>
  <si>
    <t>ORD1836</t>
  </si>
  <si>
    <t>ORD1837</t>
  </si>
  <si>
    <t>ORD1838</t>
  </si>
  <si>
    <t>ORD1839</t>
  </si>
  <si>
    <t>ORD1840</t>
  </si>
  <si>
    <t>ORD1841</t>
  </si>
  <si>
    <t>ORD1842</t>
  </si>
  <si>
    <t>ORD1843</t>
  </si>
  <si>
    <t>ORD1844</t>
  </si>
  <si>
    <t>ORD1845</t>
  </si>
  <si>
    <t>ORD1846</t>
  </si>
  <si>
    <t>ORD1847</t>
  </si>
  <si>
    <t>ORD1848</t>
  </si>
  <si>
    <t>ORD1849</t>
  </si>
  <si>
    <t>ORD1850</t>
  </si>
  <si>
    <t>ORD1851</t>
  </si>
  <si>
    <t>ORD1852</t>
  </si>
  <si>
    <t>ORD1853</t>
  </si>
  <si>
    <t>CUST_148</t>
  </si>
  <si>
    <t>ORD1854</t>
  </si>
  <si>
    <t>ORD1855</t>
  </si>
  <si>
    <t>CUST_863</t>
  </si>
  <si>
    <t>ORD1856</t>
  </si>
  <si>
    <t>ORD1857</t>
  </si>
  <si>
    <t>ORD1858</t>
  </si>
  <si>
    <t>ORD1859</t>
  </si>
  <si>
    <t>ORD1860</t>
  </si>
  <si>
    <t>ORD1861</t>
  </si>
  <si>
    <t>ORD1862</t>
  </si>
  <si>
    <t>CUST_481</t>
  </si>
  <si>
    <t>ORD1863</t>
  </si>
  <si>
    <t>CUST_898</t>
  </si>
  <si>
    <t>ORD1864</t>
  </si>
  <si>
    <t>ORD1865</t>
  </si>
  <si>
    <t>ORD1866</t>
  </si>
  <si>
    <t>ORD1867</t>
  </si>
  <si>
    <t>ORD1868</t>
  </si>
  <si>
    <t>ORD1869</t>
  </si>
  <si>
    <t>ORD1870</t>
  </si>
  <si>
    <t>ORD1871</t>
  </si>
  <si>
    <t>ORD1872</t>
  </si>
  <si>
    <t>ORD1873</t>
  </si>
  <si>
    <t>ORD1874</t>
  </si>
  <si>
    <t>ORD1875</t>
  </si>
  <si>
    <t>ORD1876</t>
  </si>
  <si>
    <t>ORD1877</t>
  </si>
  <si>
    <t>ORD1878</t>
  </si>
  <si>
    <t>ORD1879</t>
  </si>
  <si>
    <t>ORD1880</t>
  </si>
  <si>
    <t>ORD1881</t>
  </si>
  <si>
    <t>ORD1882</t>
  </si>
  <si>
    <t>ORD1883</t>
  </si>
  <si>
    <t>CUST_681</t>
  </si>
  <si>
    <t>ORD1884</t>
  </si>
  <si>
    <t>ORD1885</t>
  </si>
  <si>
    <t>ORD1886</t>
  </si>
  <si>
    <t>ORD1887</t>
  </si>
  <si>
    <t>CUST_250</t>
  </si>
  <si>
    <t>ORD1888</t>
  </si>
  <si>
    <t>ORD1889</t>
  </si>
  <si>
    <t>CUST_574</t>
  </si>
  <si>
    <t>ORD1890</t>
  </si>
  <si>
    <t>ORD1891</t>
  </si>
  <si>
    <t>ORD1892</t>
  </si>
  <si>
    <t>ORD1893</t>
  </si>
  <si>
    <t>CUST_744</t>
  </si>
  <si>
    <t>ORD1894</t>
  </si>
  <si>
    <t>CUST_603</t>
  </si>
  <si>
    <t>ORD1895</t>
  </si>
  <si>
    <t>ORD1896</t>
  </si>
  <si>
    <t>ORD1897</t>
  </si>
  <si>
    <t>ORD1898</t>
  </si>
  <si>
    <t>CUST_505</t>
  </si>
  <si>
    <t>ORD1899</t>
  </si>
  <si>
    <t>ORD1900</t>
  </si>
  <si>
    <t>ORD1901</t>
  </si>
  <si>
    <t>ORD1902</t>
  </si>
  <si>
    <t>ORD1903</t>
  </si>
  <si>
    <t>ORD1904</t>
  </si>
  <si>
    <t>ORD1905</t>
  </si>
  <si>
    <t>ORD1906</t>
  </si>
  <si>
    <t>ORD1907</t>
  </si>
  <si>
    <t>ORD1908</t>
  </si>
  <si>
    <t>ORD1909</t>
  </si>
  <si>
    <t>ORD1910</t>
  </si>
  <si>
    <t>ORD1911</t>
  </si>
  <si>
    <t>ORD1912</t>
  </si>
  <si>
    <t>ORD1913</t>
  </si>
  <si>
    <t>ORD1914</t>
  </si>
  <si>
    <t>ORD1915</t>
  </si>
  <si>
    <t>ORD1916</t>
  </si>
  <si>
    <t>ORD1917</t>
  </si>
  <si>
    <t>ORD1918</t>
  </si>
  <si>
    <t>ORD1919</t>
  </si>
  <si>
    <t>ORD1920</t>
  </si>
  <si>
    <t>ORD1921</t>
  </si>
  <si>
    <t>ORD1922</t>
  </si>
  <si>
    <t>ORD1923</t>
  </si>
  <si>
    <t>ORD1924</t>
  </si>
  <si>
    <t>ORD1925</t>
  </si>
  <si>
    <t>ORD1926</t>
  </si>
  <si>
    <t>ORD1927</t>
  </si>
  <si>
    <t>ORD1928</t>
  </si>
  <si>
    <t>ORD1929</t>
  </si>
  <si>
    <t>ORD1930</t>
  </si>
  <si>
    <t>ORD1931</t>
  </si>
  <si>
    <t>ORD1932</t>
  </si>
  <si>
    <t>CUST_839</t>
  </si>
  <si>
    <t>ORD1933</t>
  </si>
  <si>
    <t>ORD1934</t>
  </si>
  <si>
    <t>ORD1935</t>
  </si>
  <si>
    <t>ORD1936</t>
  </si>
  <si>
    <t>ORD1937</t>
  </si>
  <si>
    <t>ORD1938</t>
  </si>
  <si>
    <t>ORD1939</t>
  </si>
  <si>
    <t>ORD1940</t>
  </si>
  <si>
    <t>ORD1941</t>
  </si>
  <si>
    <t>ORD1942</t>
  </si>
  <si>
    <t>ORD1943</t>
  </si>
  <si>
    <t>CUST_358</t>
  </si>
  <si>
    <t>ORD1944</t>
  </si>
  <si>
    <t>ORD1945</t>
  </si>
  <si>
    <t>ORD1946</t>
  </si>
  <si>
    <t>ORD1947</t>
  </si>
  <si>
    <t>ORD1948</t>
  </si>
  <si>
    <t>ORD1949</t>
  </si>
  <si>
    <t>ORD1950</t>
  </si>
  <si>
    <t>ORD1951</t>
  </si>
  <si>
    <t>ORD1952</t>
  </si>
  <si>
    <t>ORD1953</t>
  </si>
  <si>
    <t>ORD1954</t>
  </si>
  <si>
    <t>ORD1955</t>
  </si>
  <si>
    <t>ORD1956</t>
  </si>
  <si>
    <t>ORD1957</t>
  </si>
  <si>
    <t>ORD1958</t>
  </si>
  <si>
    <t>CUST_233</t>
  </si>
  <si>
    <t>ORD1959</t>
  </si>
  <si>
    <t>ORD1960</t>
  </si>
  <si>
    <t>ORD1961</t>
  </si>
  <si>
    <t>ORD1962</t>
  </si>
  <si>
    <t>ORD1963</t>
  </si>
  <si>
    <t>ORD1964</t>
  </si>
  <si>
    <t>ORD1965</t>
  </si>
  <si>
    <t>ORD1966</t>
  </si>
  <si>
    <t>ORD1967</t>
  </si>
  <si>
    <t>ORD1968</t>
  </si>
  <si>
    <t>ORD1969</t>
  </si>
  <si>
    <t>ORD1970</t>
  </si>
  <si>
    <t>ORD1971</t>
  </si>
  <si>
    <t>ORD1972</t>
  </si>
  <si>
    <t>ORD1973</t>
  </si>
  <si>
    <t>ORD1974</t>
  </si>
  <si>
    <t>ORD1975</t>
  </si>
  <si>
    <t>ORD1976</t>
  </si>
  <si>
    <t>ORD1977</t>
  </si>
  <si>
    <t>ORD1978</t>
  </si>
  <si>
    <t>ORD1979</t>
  </si>
  <si>
    <t>ORD1980</t>
  </si>
  <si>
    <t>ORD1981</t>
  </si>
  <si>
    <t>ORD1982</t>
  </si>
  <si>
    <t>ORD1983</t>
  </si>
  <si>
    <t>ORD1984</t>
  </si>
  <si>
    <t>ORD1985</t>
  </si>
  <si>
    <t>ORD1986</t>
  </si>
  <si>
    <t>CUST_798</t>
  </si>
  <si>
    <t>ORD1987</t>
  </si>
  <si>
    <t>ORD1988</t>
  </si>
  <si>
    <t>ORD1989</t>
  </si>
  <si>
    <t>CUST_832</t>
  </si>
  <si>
    <t>ORD1990</t>
  </si>
  <si>
    <t>ORD1991</t>
  </si>
  <si>
    <t>ORD1992</t>
  </si>
  <si>
    <t>ORD1993</t>
  </si>
  <si>
    <t>ORD1994</t>
  </si>
  <si>
    <t>ORD1995</t>
  </si>
  <si>
    <t>ORD1996</t>
  </si>
  <si>
    <t>ORD1997</t>
  </si>
  <si>
    <t>ORD1998</t>
  </si>
  <si>
    <t>ORD1999</t>
  </si>
  <si>
    <t>ORD2000</t>
  </si>
  <si>
    <t>Sales</t>
  </si>
  <si>
    <t>Discount_Amount</t>
  </si>
  <si>
    <t>Net_Sales</t>
  </si>
  <si>
    <t>Profit_Margin</t>
  </si>
  <si>
    <t>Return_Flag</t>
  </si>
  <si>
    <t>Row Labels</t>
  </si>
  <si>
    <t>Grand Total</t>
  </si>
  <si>
    <t>Sum of Net_Sales</t>
  </si>
  <si>
    <t>Sum of Profit</t>
  </si>
  <si>
    <t>Weighted_Margin</t>
  </si>
  <si>
    <t>Average of Profit_Margin</t>
  </si>
  <si>
    <t>Average of Return_Flag2</t>
  </si>
  <si>
    <t>Discount_Percent</t>
  </si>
  <si>
    <t>Average of Discount_Percent</t>
  </si>
  <si>
    <t>Column Labels</t>
  </si>
  <si>
    <t>Sum of Weighted_Margin</t>
  </si>
  <si>
    <t>Average of Delivery_Days</t>
  </si>
  <si>
    <t>2025</t>
  </si>
  <si>
    <t>Qtr1</t>
  </si>
  <si>
    <t>Qtr2</t>
  </si>
  <si>
    <t>Qtr3</t>
  </si>
  <si>
    <t>Sum of Return_Flag2</t>
  </si>
  <si>
    <t>Average of Return_Flag</t>
  </si>
  <si>
    <t>Sum of Profit2</t>
  </si>
  <si>
    <t>Product_SubCategory</t>
  </si>
  <si>
    <t>SumofProfit</t>
  </si>
  <si>
    <t>%ofTotal</t>
  </si>
  <si>
    <t>Cumulative_%</t>
  </si>
  <si>
    <t>IN80</t>
  </si>
  <si>
    <t>80%Line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</si>
</sst>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\-mmm\-yyyy"/>
    <numFmt numFmtId="165" formatCode="dd\-mmm\-yyyy"/>
    <numFmt numFmtId="166" formatCode="d\-mmmm\-yyyy"/>
    <numFmt numFmtId="167" formatCode="dd\-mmmm\-yyyy"/>
    <numFmt numFmtId="168" formatCode="&quot;₹&quot;\ #,##0.00"/>
    <numFmt numFmtId="169" formatCode="0.0"/>
  </numFmts>
  <fonts count="9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0"/>
      <color rgb="FF000000"/>
      <name val="Arial"/>
      <scheme val="minor"/>
    </font>
    <font>
      <b/>
      <sz val="11"/>
      <color rgb="FF000000"/>
      <name val="Calibri"/>
      <family val="2"/>
    </font>
    <font>
      <b/>
      <sz val="10"/>
      <color theme="1"/>
      <name val="Arial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8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0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0" fontId="2" fillId="0" borderId="1" xfId="0" applyFont="1" applyBorder="1" applyAlignment="1">
      <alignment horizontal="right"/>
    </xf>
    <xf numFmtId="165" fontId="2" fillId="0" borderId="1" xfId="0" applyNumberFormat="1" applyFont="1" applyBorder="1"/>
    <xf numFmtId="166" fontId="2" fillId="0" borderId="1" xfId="0" applyNumberFormat="1" applyFont="1" applyBorder="1"/>
    <xf numFmtId="167" fontId="2" fillId="0" borderId="1" xfId="0" applyNumberFormat="1" applyFont="1" applyBorder="1"/>
    <xf numFmtId="168" fontId="0" fillId="0" borderId="0" xfId="0" applyNumberFormat="1"/>
    <xf numFmtId="2" fontId="4" fillId="0" borderId="0" xfId="0" applyNumberFormat="1" applyFont="1" applyAlignment="1">
      <alignment horizontal="center"/>
    </xf>
    <xf numFmtId="2" fontId="2" fillId="0" borderId="0" xfId="0" applyNumberFormat="1" applyFont="1"/>
    <xf numFmtId="2" fontId="0" fillId="0" borderId="0" xfId="0" applyNumberFormat="1"/>
    <xf numFmtId="2" fontId="4" fillId="0" borderId="2" xfId="0" applyNumberFormat="1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2" fillId="0" borderId="1" xfId="0" applyNumberFormat="1" applyFont="1" applyBorder="1" applyAlignment="1">
      <alignment horizontal="right"/>
    </xf>
    <xf numFmtId="10" fontId="4" fillId="0" borderId="0" xfId="0" applyNumberFormat="1" applyFont="1" applyAlignment="1">
      <alignment horizontal="center"/>
    </xf>
    <xf numFmtId="10" fontId="0" fillId="0" borderId="0" xfId="0" applyNumberFormat="1"/>
    <xf numFmtId="1" fontId="4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3" xfId="0" applyFont="1" applyBorder="1" applyAlignment="1">
      <alignment horizontal="center" vertical="top"/>
    </xf>
    <xf numFmtId="0" fontId="2" fillId="0" borderId="3" xfId="0" applyFont="1" applyBorder="1"/>
    <xf numFmtId="9" fontId="0" fillId="0" borderId="0" xfId="1" applyFont="1"/>
    <xf numFmtId="10" fontId="0" fillId="0" borderId="0" xfId="1" applyNumberFormat="1" applyFont="1"/>
    <xf numFmtId="0" fontId="5" fillId="2" borderId="4" xfId="0" applyFont="1" applyFill="1" applyBorder="1"/>
    <xf numFmtId="169" fontId="0" fillId="0" borderId="0" xfId="0" applyNumberFormat="1"/>
    <xf numFmtId="0" fontId="5" fillId="0" borderId="4" xfId="0" applyFont="1" applyBorder="1" applyAlignment="1">
      <alignment horizontal="left"/>
    </xf>
    <xf numFmtId="169" fontId="5" fillId="0" borderId="4" xfId="0" applyNumberFormat="1" applyFont="1" applyBorder="1"/>
    <xf numFmtId="10" fontId="5" fillId="0" borderId="4" xfId="0" applyNumberFormat="1" applyFont="1" applyBorder="1"/>
    <xf numFmtId="2" fontId="5" fillId="2" borderId="4" xfId="0" applyNumberFormat="1" applyFont="1" applyFill="1" applyBorder="1"/>
    <xf numFmtId="2" fontId="5" fillId="0" borderId="4" xfId="0" applyNumberFormat="1" applyFont="1" applyBorder="1"/>
    <xf numFmtId="2" fontId="6" fillId="2" borderId="4" xfId="0" applyNumberFormat="1" applyFont="1" applyFill="1" applyBorder="1"/>
    <xf numFmtId="0" fontId="0" fillId="0" borderId="0" xfId="0" applyAlignment="1">
      <alignment horizontal="left" indent="2"/>
    </xf>
    <xf numFmtId="0" fontId="7" fillId="0" borderId="0" xfId="0" applyFont="1" applyAlignment="1">
      <alignment horizontal="left"/>
    </xf>
    <xf numFmtId="168" fontId="7" fillId="0" borderId="0" xfId="0" applyNumberFormat="1" applyFont="1"/>
    <xf numFmtId="0" fontId="7" fillId="0" borderId="0" xfId="0" applyFont="1"/>
    <xf numFmtId="10" fontId="7" fillId="0" borderId="0" xfId="0" applyNumberFormat="1" applyFont="1"/>
  </cellXfs>
  <cellStyles count="2">
    <cellStyle name="Normal" xfId="0" builtinId="0"/>
    <cellStyle name="Percent" xfId="1" builtinId="5"/>
  </cellStyles>
  <dxfs count="92">
    <dxf>
      <numFmt numFmtId="14" formatCode="0.00%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14" formatCode="0.00%"/>
    </dxf>
    <dxf>
      <numFmt numFmtId="168" formatCode="&quot;₹&quot;\ #,##0.00"/>
    </dxf>
    <dxf>
      <alignment horizontal="left" vertical="bottom" textRotation="0" wrapText="0" indent="0" justifyLastLine="0" shrinkToFit="0" readingOrder="0"/>
    </dxf>
    <dxf>
      <numFmt numFmtId="14" formatCode="0.00%"/>
    </dxf>
    <dxf>
      <numFmt numFmtId="14" formatCode="0.00%"/>
    </dxf>
    <dxf>
      <numFmt numFmtId="168" formatCode="&quot;₹&quot;\ #,##0.00"/>
    </dxf>
    <dxf>
      <numFmt numFmtId="168" formatCode="&quot;₹&quot;\ #,##0.00"/>
    </dxf>
    <dxf>
      <numFmt numFmtId="14" formatCode="0.00%"/>
    </dxf>
    <dxf>
      <numFmt numFmtId="168" formatCode="&quot;₹&quot;\ #,##0.00"/>
    </dxf>
    <dxf>
      <numFmt numFmtId="168" formatCode="&quot;₹&quot;\ #,##0.00"/>
    </dxf>
    <dxf>
      <numFmt numFmtId="14" formatCode="0.00%"/>
    </dxf>
    <dxf>
      <numFmt numFmtId="168" formatCode="&quot;₹&quot;\ #,##0.00"/>
    </dxf>
    <dxf>
      <numFmt numFmtId="168" formatCode="&quot;₹&quot;\ #,##0.00"/>
    </dxf>
    <dxf>
      <numFmt numFmtId="14" formatCode="0.00%"/>
    </dxf>
    <dxf>
      <numFmt numFmtId="168" formatCode="&quot;₹&quot;\ #,##0.00"/>
    </dxf>
    <dxf>
      <numFmt numFmtId="168" formatCode="&quot;₹&quot;\ #,##0.00"/>
    </dxf>
    <dxf>
      <numFmt numFmtId="14" formatCode="0.00%"/>
    </dxf>
    <dxf>
      <numFmt numFmtId="14" formatCode="0.00%"/>
    </dxf>
    <dxf>
      <numFmt numFmtId="168" formatCode="&quot;₹&quot;\ #,##0.00"/>
    </dxf>
    <dxf>
      <numFmt numFmtId="168" formatCode="&quot;₹&quot;\ #,##0.00"/>
    </dxf>
    <dxf>
      <numFmt numFmtId="168" formatCode="&quot;₹&quot;\ #,##0.00"/>
    </dxf>
    <dxf>
      <numFmt numFmtId="168" formatCode="&quot;₹&quot;\ #,##0.00"/>
    </dxf>
    <dxf>
      <numFmt numFmtId="168" formatCode="&quot;₹&quot;\ #,##0.00"/>
    </dxf>
    <dxf>
      <numFmt numFmtId="168" formatCode="&quot;₹&quot;\ #,##0.00"/>
    </dxf>
    <dxf>
      <numFmt numFmtId="168" formatCode="&quot;₹&quot;\ #,##0.00"/>
    </dxf>
    <dxf>
      <numFmt numFmtId="14" formatCode="0.00%"/>
    </dxf>
    <dxf>
      <numFmt numFmtId="1" formatCode="0"/>
    </dxf>
    <dxf>
      <numFmt numFmtId="14" formatCode="0.00%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d\-mmm\-yyyy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</border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68" formatCode="&quot;₹&quot;\ #,##0.00"/>
    </dxf>
    <dxf>
      <numFmt numFmtId="169" formatCode="0.0"/>
    </dxf>
    <dxf>
      <numFmt numFmtId="169" formatCode="0.0"/>
    </dxf>
    <dxf>
      <numFmt numFmtId="168" formatCode="&quot;₹&quot;\ #,##0.00"/>
    </dxf>
    <dxf>
      <numFmt numFmtId="168" formatCode="&quot;₹&quot;\ #,##0.00"/>
    </dxf>
    <dxf>
      <numFmt numFmtId="169" formatCode="0.0"/>
    </dxf>
    <dxf>
      <numFmt numFmtId="169" formatCode="0.0"/>
    </dxf>
    <dxf>
      <numFmt numFmtId="168" formatCode="&quot;₹&quot;\ #,##0.00"/>
    </dxf>
    <dxf>
      <numFmt numFmtId="168" formatCode="&quot;₹&quot;\ #,##0.00"/>
    </dxf>
    <dxf>
      <numFmt numFmtId="14" formatCode="0.00%"/>
    </dxf>
    <dxf>
      <numFmt numFmtId="14" formatCode="0.00%"/>
    </dxf>
    <dxf>
      <numFmt numFmtId="168" formatCode="&quot;₹&quot;\ #,##0.00"/>
    </dxf>
    <dxf>
      <numFmt numFmtId="168" formatCode="&quot;₹&quot;\ #,##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8" formatCode="&quot;₹&quot;\ #,##0.00"/>
    </dxf>
    <dxf>
      <numFmt numFmtId="168" formatCode="&quot;₹&quot;\ #,##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8" formatCode="&quot;₹&quot;\ #,##0.00"/>
    </dxf>
    <dxf>
      <numFmt numFmtId="168" formatCode="&quot;₹&quot;\ #,##0.00"/>
    </dxf>
    <dxf>
      <numFmt numFmtId="168" formatCode="&quot;₹&quot;\ #,##0.00"/>
    </dxf>
    <dxf>
      <numFmt numFmtId="168" formatCode="&quot;₹&quot;\ 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[BA_Sheet_KHERSAHILSHAILESH.xlsx]1.1!PivotTable3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Margin by Region and Customer Segment</a:t>
            </a:r>
          </a:p>
        </c:rich>
      </c:tx>
      <c:layout>
        <c:manualLayout>
          <c:xMode val="edge"/>
          <c:yMode val="edge"/>
          <c:x val="0.27559155642725908"/>
          <c:y val="7.59505766587347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487061533382972"/>
          <c:y val="0.15999321222612073"/>
          <c:w val="0.68437529949206144"/>
          <c:h val="0.46089176850615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'1.1'!$B$3</c:f>
              <c:strCache>
                <c:ptCount val="1"/>
                <c:pt idx="0">
                  <c:v>Average of Profit_Margin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'1.1'!$A$4:$A$24</c:f>
              <c:multiLvlStrCache>
                <c:ptCount val="16"/>
                <c:lvl>
                  <c:pt idx="0">
                    <c:v>Consumer</c:v>
                  </c:pt>
                  <c:pt idx="1">
                    <c:v>Corporate</c:v>
                  </c:pt>
                  <c:pt idx="2">
                    <c:v>Enterprise</c:v>
                  </c:pt>
                  <c:pt idx="3">
                    <c:v>Small Business</c:v>
                  </c:pt>
                  <c:pt idx="4">
                    <c:v>Consumer</c:v>
                  </c:pt>
                  <c:pt idx="5">
                    <c:v>Corporate</c:v>
                  </c:pt>
                  <c:pt idx="6">
                    <c:v>Enterprise</c:v>
                  </c:pt>
                  <c:pt idx="7">
                    <c:v>Small Business</c:v>
                  </c:pt>
                  <c:pt idx="8">
                    <c:v>Consumer</c:v>
                  </c:pt>
                  <c:pt idx="9">
                    <c:v>Corporate</c:v>
                  </c:pt>
                  <c:pt idx="10">
                    <c:v>Enterprise</c:v>
                  </c:pt>
                  <c:pt idx="11">
                    <c:v>Small Business</c:v>
                  </c:pt>
                  <c:pt idx="12">
                    <c:v>Consumer</c:v>
                  </c:pt>
                  <c:pt idx="13">
                    <c:v>Corporate</c:v>
                  </c:pt>
                  <c:pt idx="14">
                    <c:v>Enterprise</c:v>
                  </c:pt>
                  <c:pt idx="15">
                    <c:v>Small Business</c:v>
                  </c:pt>
                </c:lvl>
                <c:lvl>
                  <c:pt idx="0">
                    <c:v>LATAM</c:v>
                  </c:pt>
                  <c:pt idx="4">
                    <c:v>EMEA</c:v>
                  </c:pt>
                  <c:pt idx="8">
                    <c:v>NA</c:v>
                  </c:pt>
                  <c:pt idx="12">
                    <c:v>APAC</c:v>
                  </c:pt>
                </c:lvl>
              </c:multiLvlStrCache>
            </c:multiLvlStrRef>
          </c:cat>
          <c:val>
            <c:numRef>
              <c:f>'1.1'!$B$4:$B$24</c:f>
              <c:numCache>
                <c:formatCode>0%</c:formatCode>
                <c:ptCount val="16"/>
                <c:pt idx="0">
                  <c:v>0.23252768152252395</c:v>
                </c:pt>
                <c:pt idx="1">
                  <c:v>0.22011525592524495</c:v>
                </c:pt>
                <c:pt idx="2">
                  <c:v>0.22006921963307441</c:v>
                </c:pt>
                <c:pt idx="3">
                  <c:v>0.23139858738243665</c:v>
                </c:pt>
                <c:pt idx="4">
                  <c:v>0.22653398708081202</c:v>
                </c:pt>
                <c:pt idx="5">
                  <c:v>0.23027666291535631</c:v>
                </c:pt>
                <c:pt idx="6">
                  <c:v>0.23939819499812534</c:v>
                </c:pt>
                <c:pt idx="7">
                  <c:v>0.2212072470802551</c:v>
                </c:pt>
                <c:pt idx="8">
                  <c:v>0.22295256668005042</c:v>
                </c:pt>
                <c:pt idx="9">
                  <c:v>0.22521641445691723</c:v>
                </c:pt>
                <c:pt idx="10">
                  <c:v>0.23814387068190518</c:v>
                </c:pt>
                <c:pt idx="11">
                  <c:v>0.22870980759110873</c:v>
                </c:pt>
                <c:pt idx="12">
                  <c:v>0.22957643834776895</c:v>
                </c:pt>
                <c:pt idx="13">
                  <c:v>0.21881990710000787</c:v>
                </c:pt>
                <c:pt idx="14">
                  <c:v>0.23135460838857513</c:v>
                </c:pt>
                <c:pt idx="15">
                  <c:v>0.23037361764785513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2-4319-AD0D-3306494B62C2}"/>
            </c:ext>
          </c:extLst>
        </c:ser>
        <c:ser>
          <c:idx val="1"/>
          <c:order val="1"/>
          <c:tx>
            <c:strRef>
              <c:f>'1.1'!$C$3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'1.1'!$A$4:$A$24</c:f>
              <c:multiLvlStrCache>
                <c:ptCount val="16"/>
                <c:lvl>
                  <c:pt idx="0">
                    <c:v>Consumer</c:v>
                  </c:pt>
                  <c:pt idx="1">
                    <c:v>Corporate</c:v>
                  </c:pt>
                  <c:pt idx="2">
                    <c:v>Enterprise</c:v>
                  </c:pt>
                  <c:pt idx="3">
                    <c:v>Small Business</c:v>
                  </c:pt>
                  <c:pt idx="4">
                    <c:v>Consumer</c:v>
                  </c:pt>
                  <c:pt idx="5">
                    <c:v>Corporate</c:v>
                  </c:pt>
                  <c:pt idx="6">
                    <c:v>Enterprise</c:v>
                  </c:pt>
                  <c:pt idx="7">
                    <c:v>Small Business</c:v>
                  </c:pt>
                  <c:pt idx="8">
                    <c:v>Consumer</c:v>
                  </c:pt>
                  <c:pt idx="9">
                    <c:v>Corporate</c:v>
                  </c:pt>
                  <c:pt idx="10">
                    <c:v>Enterprise</c:v>
                  </c:pt>
                  <c:pt idx="11">
                    <c:v>Small Business</c:v>
                  </c:pt>
                  <c:pt idx="12">
                    <c:v>Consumer</c:v>
                  </c:pt>
                  <c:pt idx="13">
                    <c:v>Corporate</c:v>
                  </c:pt>
                  <c:pt idx="14">
                    <c:v>Enterprise</c:v>
                  </c:pt>
                  <c:pt idx="15">
                    <c:v>Small Business</c:v>
                  </c:pt>
                </c:lvl>
                <c:lvl>
                  <c:pt idx="0">
                    <c:v>LATAM</c:v>
                  </c:pt>
                  <c:pt idx="4">
                    <c:v>EMEA</c:v>
                  </c:pt>
                  <c:pt idx="8">
                    <c:v>NA</c:v>
                  </c:pt>
                  <c:pt idx="12">
                    <c:v>APAC</c:v>
                  </c:pt>
                </c:lvl>
              </c:multiLvlStrCache>
            </c:multiLvlStrRef>
          </c:cat>
          <c:val>
            <c:numRef>
              <c:f>'1.1'!$C$4:$C$24</c:f>
              <c:numCache>
                <c:formatCode>"₹"\ #,##0.00</c:formatCode>
                <c:ptCount val="16"/>
                <c:pt idx="0">
                  <c:v>40446369.18</c:v>
                </c:pt>
                <c:pt idx="1">
                  <c:v>38222202.18</c:v>
                </c:pt>
                <c:pt idx="2">
                  <c:v>37167168.710000001</c:v>
                </c:pt>
                <c:pt idx="3">
                  <c:v>35444074.259999998</c:v>
                </c:pt>
                <c:pt idx="4">
                  <c:v>37970547.520000003</c:v>
                </c:pt>
                <c:pt idx="5">
                  <c:v>33596989.549999997</c:v>
                </c:pt>
                <c:pt idx="6">
                  <c:v>38559209.549999997</c:v>
                </c:pt>
                <c:pt idx="7">
                  <c:v>39236961.079999998</c:v>
                </c:pt>
                <c:pt idx="8">
                  <c:v>36478099.299999997</c:v>
                </c:pt>
                <c:pt idx="9">
                  <c:v>31094478.66</c:v>
                </c:pt>
                <c:pt idx="10">
                  <c:v>35665954.5</c:v>
                </c:pt>
                <c:pt idx="11">
                  <c:v>35059856.100000001</c:v>
                </c:pt>
                <c:pt idx="12">
                  <c:v>33938254.920000002</c:v>
                </c:pt>
                <c:pt idx="13">
                  <c:v>29261425.780000001</c:v>
                </c:pt>
                <c:pt idx="14">
                  <c:v>35793473.170000002</c:v>
                </c:pt>
                <c:pt idx="15">
                  <c:v>39147641.740000002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2-4319-AD0D-3306494B62C2}"/>
            </c:ext>
          </c:extLst>
        </c:ser>
        <c:ser>
          <c:idx val="2"/>
          <c:order val="2"/>
          <c:tx>
            <c:strRef>
              <c:f>'1.1'!$D$3</c:f>
              <c:strCache>
                <c:ptCount val="1"/>
                <c:pt idx="0">
                  <c:v>Sum of Net_Sales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'1.1'!$A$4:$A$24</c:f>
              <c:multiLvlStrCache>
                <c:ptCount val="16"/>
                <c:lvl>
                  <c:pt idx="0">
                    <c:v>Consumer</c:v>
                  </c:pt>
                  <c:pt idx="1">
                    <c:v>Corporate</c:v>
                  </c:pt>
                  <c:pt idx="2">
                    <c:v>Enterprise</c:v>
                  </c:pt>
                  <c:pt idx="3">
                    <c:v>Small Business</c:v>
                  </c:pt>
                  <c:pt idx="4">
                    <c:v>Consumer</c:v>
                  </c:pt>
                  <c:pt idx="5">
                    <c:v>Corporate</c:v>
                  </c:pt>
                  <c:pt idx="6">
                    <c:v>Enterprise</c:v>
                  </c:pt>
                  <c:pt idx="7">
                    <c:v>Small Business</c:v>
                  </c:pt>
                  <c:pt idx="8">
                    <c:v>Consumer</c:v>
                  </c:pt>
                  <c:pt idx="9">
                    <c:v>Corporate</c:v>
                  </c:pt>
                  <c:pt idx="10">
                    <c:v>Enterprise</c:v>
                  </c:pt>
                  <c:pt idx="11">
                    <c:v>Small Business</c:v>
                  </c:pt>
                  <c:pt idx="12">
                    <c:v>Consumer</c:v>
                  </c:pt>
                  <c:pt idx="13">
                    <c:v>Corporate</c:v>
                  </c:pt>
                  <c:pt idx="14">
                    <c:v>Enterprise</c:v>
                  </c:pt>
                  <c:pt idx="15">
                    <c:v>Small Business</c:v>
                  </c:pt>
                </c:lvl>
                <c:lvl>
                  <c:pt idx="0">
                    <c:v>LATAM</c:v>
                  </c:pt>
                  <c:pt idx="4">
                    <c:v>EMEA</c:v>
                  </c:pt>
                  <c:pt idx="8">
                    <c:v>NA</c:v>
                  </c:pt>
                  <c:pt idx="12">
                    <c:v>APAC</c:v>
                  </c:pt>
                </c:lvl>
              </c:multiLvlStrCache>
            </c:multiLvlStrRef>
          </c:cat>
          <c:val>
            <c:numRef>
              <c:f>'1.1'!$D$4:$D$24</c:f>
              <c:numCache>
                <c:formatCode>"₹"\ #,##0.00</c:formatCode>
                <c:ptCount val="16"/>
                <c:pt idx="0">
                  <c:v>174851435.3894999</c:v>
                </c:pt>
                <c:pt idx="1">
                  <c:v>166222361.15849996</c:v>
                </c:pt>
                <c:pt idx="2">
                  <c:v>161556978.46449995</c:v>
                </c:pt>
                <c:pt idx="3">
                  <c:v>146423405.56200004</c:v>
                </c:pt>
                <c:pt idx="4">
                  <c:v>161622506.89800003</c:v>
                </c:pt>
                <c:pt idx="5">
                  <c:v>144066390.72450006</c:v>
                </c:pt>
                <c:pt idx="6">
                  <c:v>160966293.16499984</c:v>
                </c:pt>
                <c:pt idx="7">
                  <c:v>170637831.71449995</c:v>
                </c:pt>
                <c:pt idx="8">
                  <c:v>160022246.34499997</c:v>
                </c:pt>
                <c:pt idx="9">
                  <c:v>136386789.27550006</c:v>
                </c:pt>
                <c:pt idx="10">
                  <c:v>141630724.20550004</c:v>
                </c:pt>
                <c:pt idx="11">
                  <c:v>148469339.3955</c:v>
                </c:pt>
                <c:pt idx="12">
                  <c:v>150082083.92599997</c:v>
                </c:pt>
                <c:pt idx="13">
                  <c:v>132537884.30049998</c:v>
                </c:pt>
                <c:pt idx="14">
                  <c:v>150196776.58350009</c:v>
                </c:pt>
                <c:pt idx="15">
                  <c:v>162183196.94150004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2-4319-AD0D-3306494B62C2}"/>
            </c:ext>
          </c:extLst>
        </c:ser>
        <c:ser>
          <c:idx val="3"/>
          <c:order val="3"/>
          <c:tx>
            <c:strRef>
              <c:f>'1.1'!$E$3</c:f>
              <c:strCache>
                <c:ptCount val="1"/>
                <c:pt idx="0">
                  <c:v>Sum of Weighted_Margin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'1.1'!$A$4:$A$24</c:f>
              <c:multiLvlStrCache>
                <c:ptCount val="16"/>
                <c:lvl>
                  <c:pt idx="0">
                    <c:v>Consumer</c:v>
                  </c:pt>
                  <c:pt idx="1">
                    <c:v>Corporate</c:v>
                  </c:pt>
                  <c:pt idx="2">
                    <c:v>Enterprise</c:v>
                  </c:pt>
                  <c:pt idx="3">
                    <c:v>Small Business</c:v>
                  </c:pt>
                  <c:pt idx="4">
                    <c:v>Consumer</c:v>
                  </c:pt>
                  <c:pt idx="5">
                    <c:v>Corporate</c:v>
                  </c:pt>
                  <c:pt idx="6">
                    <c:v>Enterprise</c:v>
                  </c:pt>
                  <c:pt idx="7">
                    <c:v>Small Business</c:v>
                  </c:pt>
                  <c:pt idx="8">
                    <c:v>Consumer</c:v>
                  </c:pt>
                  <c:pt idx="9">
                    <c:v>Corporate</c:v>
                  </c:pt>
                  <c:pt idx="10">
                    <c:v>Enterprise</c:v>
                  </c:pt>
                  <c:pt idx="11">
                    <c:v>Small Business</c:v>
                  </c:pt>
                  <c:pt idx="12">
                    <c:v>Consumer</c:v>
                  </c:pt>
                  <c:pt idx="13">
                    <c:v>Corporate</c:v>
                  </c:pt>
                  <c:pt idx="14">
                    <c:v>Enterprise</c:v>
                  </c:pt>
                  <c:pt idx="15">
                    <c:v>Small Business</c:v>
                  </c:pt>
                </c:lvl>
                <c:lvl>
                  <c:pt idx="0">
                    <c:v>LATAM</c:v>
                  </c:pt>
                  <c:pt idx="4">
                    <c:v>EMEA</c:v>
                  </c:pt>
                  <c:pt idx="8">
                    <c:v>NA</c:v>
                  </c:pt>
                  <c:pt idx="12">
                    <c:v>APAC</c:v>
                  </c:pt>
                </c:lvl>
              </c:multiLvlStrCache>
            </c:multiLvlStrRef>
          </c:cat>
          <c:val>
            <c:numRef>
              <c:f>'1.1'!$E$4:$E$24</c:f>
              <c:numCache>
                <c:formatCode>General</c:formatCode>
                <c:ptCount val="16"/>
                <c:pt idx="0">
                  <c:v>29.298487871838017</c:v>
                </c:pt>
                <c:pt idx="1">
                  <c:v>31.256366341384783</c:v>
                </c:pt>
                <c:pt idx="2">
                  <c:v>27.728721673767375</c:v>
                </c:pt>
                <c:pt idx="3">
                  <c:v>29.619019184951892</c:v>
                </c:pt>
                <c:pt idx="4">
                  <c:v>30.355554268828811</c:v>
                </c:pt>
                <c:pt idx="5">
                  <c:v>29.705689516080966</c:v>
                </c:pt>
                <c:pt idx="6">
                  <c:v>27.530792424784416</c:v>
                </c:pt>
                <c:pt idx="7">
                  <c:v>27.650905885031889</c:v>
                </c:pt>
                <c:pt idx="8">
                  <c:v>30.098596501806806</c:v>
                </c:pt>
                <c:pt idx="9">
                  <c:v>25.224238419174728</c:v>
                </c:pt>
                <c:pt idx="10">
                  <c:v>32.387566412739105</c:v>
                </c:pt>
                <c:pt idx="11">
                  <c:v>25.615498450204178</c:v>
                </c:pt>
                <c:pt idx="12">
                  <c:v>26.630866848341199</c:v>
                </c:pt>
                <c:pt idx="13">
                  <c:v>26.477208759100954</c:v>
                </c:pt>
                <c:pt idx="14">
                  <c:v>27.762553006629016</c:v>
                </c:pt>
                <c:pt idx="15">
                  <c:v>28.335954970686181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52-4319-AD0D-3306494B6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3761232"/>
        <c:axId val="1953758832"/>
      </c:barChart>
      <c:catAx>
        <c:axId val="195376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58832"/>
        <c:crosses val="autoZero"/>
        <c:auto val="1"/>
        <c:lblAlgn val="ctr"/>
        <c:lblOffset val="100"/>
        <c:noMultiLvlLbl val="0"/>
      </c:catAx>
      <c:valAx>
        <c:axId val="195375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6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[BA_Sheet_KHERSAHILSHAILESH.xlsx]1.2!PivotTable4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vs Discounts &amp; Returns by Region/Category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'1.2'!$B$3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'1.2'!$A$4:$A$20</c:f>
              <c:multiLvlStrCache>
                <c:ptCount val="12"/>
                <c:lvl>
                  <c:pt idx="0">
                    <c:v>Electronics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Electronics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Electronics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Electronics</c:v>
                  </c:pt>
                  <c:pt idx="10">
                    <c:v>Furniture</c:v>
                  </c:pt>
                  <c:pt idx="11">
                    <c:v>Office Supplies</c:v>
                  </c:pt>
                </c:lvl>
                <c:lvl>
                  <c:pt idx="0">
                    <c:v>APAC</c:v>
                  </c:pt>
                  <c:pt idx="3">
                    <c:v>EMEA</c:v>
                  </c:pt>
                  <c:pt idx="6">
                    <c:v>LATAM</c:v>
                  </c:pt>
                  <c:pt idx="9">
                    <c:v>NA</c:v>
                  </c:pt>
                </c:lvl>
              </c:multiLvlStrCache>
            </c:multiLvlStrRef>
          </c:cat>
          <c:val>
            <c:numRef>
              <c:f>'1.2'!$B$4:$B$20</c:f>
              <c:numCache>
                <c:formatCode>"₹"\ #,##0.00</c:formatCode>
                <c:ptCount val="12"/>
                <c:pt idx="0">
                  <c:v>42955258.659999996</c:v>
                </c:pt>
                <c:pt idx="1">
                  <c:v>49147245.909999996</c:v>
                </c:pt>
                <c:pt idx="2">
                  <c:v>46038291.039999999</c:v>
                </c:pt>
                <c:pt idx="3">
                  <c:v>54587214.689999998</c:v>
                </c:pt>
                <c:pt idx="4">
                  <c:v>43419892.719999999</c:v>
                </c:pt>
                <c:pt idx="5">
                  <c:v>51356600.289999999</c:v>
                </c:pt>
                <c:pt idx="6">
                  <c:v>50137417.119999997</c:v>
                </c:pt>
                <c:pt idx="7">
                  <c:v>54763670.490000002</c:v>
                </c:pt>
                <c:pt idx="8">
                  <c:v>46378726.719999999</c:v>
                </c:pt>
                <c:pt idx="9">
                  <c:v>46175480.399999999</c:v>
                </c:pt>
                <c:pt idx="10">
                  <c:v>46040342.450000003</c:v>
                </c:pt>
                <c:pt idx="11">
                  <c:v>46082565.710000001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5-4C8A-9F1F-32711C093A5B}"/>
            </c:ext>
          </c:extLst>
        </c:ser>
        <c:ser>
          <c:idx val="1"/>
          <c:order val="1"/>
          <c:tx>
            <c:strRef>
              <c:f>'1.2'!$C$3</c:f>
              <c:strCache>
                <c:ptCount val="1"/>
                <c:pt idx="0">
                  <c:v>Average of Return_Flag2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'1.2'!$A$4:$A$20</c:f>
              <c:multiLvlStrCache>
                <c:ptCount val="12"/>
                <c:lvl>
                  <c:pt idx="0">
                    <c:v>Electronics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Electronics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Electronics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Electronics</c:v>
                  </c:pt>
                  <c:pt idx="10">
                    <c:v>Furniture</c:v>
                  </c:pt>
                  <c:pt idx="11">
                    <c:v>Office Supplies</c:v>
                  </c:pt>
                </c:lvl>
                <c:lvl>
                  <c:pt idx="0">
                    <c:v>APAC</c:v>
                  </c:pt>
                  <c:pt idx="3">
                    <c:v>EMEA</c:v>
                  </c:pt>
                  <c:pt idx="6">
                    <c:v>LATAM</c:v>
                  </c:pt>
                  <c:pt idx="9">
                    <c:v>NA</c:v>
                  </c:pt>
                </c:lvl>
              </c:multiLvlStrCache>
            </c:multiLvlStrRef>
          </c:cat>
          <c:val>
            <c:numRef>
              <c:f>'1.2'!$C$4:$C$20</c:f>
              <c:numCache>
                <c:formatCode>0.00%</c:formatCode>
                <c:ptCount val="12"/>
                <c:pt idx="0">
                  <c:v>0.52083333333333337</c:v>
                </c:pt>
                <c:pt idx="1">
                  <c:v>0.49397590361445781</c:v>
                </c:pt>
                <c:pt idx="2">
                  <c:v>0.53529411764705881</c:v>
                </c:pt>
                <c:pt idx="3">
                  <c:v>0.48275862068965519</c:v>
                </c:pt>
                <c:pt idx="4">
                  <c:v>0.45283018867924529</c:v>
                </c:pt>
                <c:pt idx="5">
                  <c:v>0.45882352941176469</c:v>
                </c:pt>
                <c:pt idx="6">
                  <c:v>0.4514285714285714</c:v>
                </c:pt>
                <c:pt idx="7">
                  <c:v>0.55681818181818177</c:v>
                </c:pt>
                <c:pt idx="8">
                  <c:v>0.53216374269005851</c:v>
                </c:pt>
                <c:pt idx="9">
                  <c:v>0.4303030303030303</c:v>
                </c:pt>
                <c:pt idx="10">
                  <c:v>0.48502994011976047</c:v>
                </c:pt>
                <c:pt idx="11">
                  <c:v>0.5214723926380368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5-4C8A-9F1F-32711C093A5B}"/>
            </c:ext>
          </c:extLst>
        </c:ser>
        <c:ser>
          <c:idx val="2"/>
          <c:order val="2"/>
          <c:tx>
            <c:strRef>
              <c:f>'1.2'!$D$3</c:f>
              <c:strCache>
                <c:ptCount val="1"/>
                <c:pt idx="0">
                  <c:v>Average of Discount_Percent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multiLvlStrRef>
              <c:f>'1.2'!$A$4:$A$20</c:f>
              <c:multiLvlStrCache>
                <c:ptCount val="12"/>
                <c:lvl>
                  <c:pt idx="0">
                    <c:v>Electronics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Electronics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Electronics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Electronics</c:v>
                  </c:pt>
                  <c:pt idx="10">
                    <c:v>Furniture</c:v>
                  </c:pt>
                  <c:pt idx="11">
                    <c:v>Office Supplies</c:v>
                  </c:pt>
                </c:lvl>
                <c:lvl>
                  <c:pt idx="0">
                    <c:v>APAC</c:v>
                  </c:pt>
                  <c:pt idx="3">
                    <c:v>EMEA</c:v>
                  </c:pt>
                  <c:pt idx="6">
                    <c:v>LATAM</c:v>
                  </c:pt>
                  <c:pt idx="9">
                    <c:v>NA</c:v>
                  </c:pt>
                </c:lvl>
              </c:multiLvlStrCache>
            </c:multiLvlStrRef>
          </c:cat>
          <c:val>
            <c:numRef>
              <c:f>'1.2'!$D$4:$D$20</c:f>
              <c:numCache>
                <c:formatCode>0.00%</c:formatCode>
                <c:ptCount val="12"/>
                <c:pt idx="0">
                  <c:v>8.3185223407101494E-2</c:v>
                </c:pt>
                <c:pt idx="1">
                  <c:v>7.4981038705907069E-2</c:v>
                </c:pt>
                <c:pt idx="2">
                  <c:v>8.1155021348064349E-2</c:v>
                </c:pt>
                <c:pt idx="3">
                  <c:v>8.2563293516640227E-2</c:v>
                </c:pt>
                <c:pt idx="4">
                  <c:v>8.5107948067232916E-2</c:v>
                </c:pt>
                <c:pt idx="5">
                  <c:v>7.8528501183755095E-2</c:v>
                </c:pt>
                <c:pt idx="6">
                  <c:v>9.0007371369600284E-2</c:v>
                </c:pt>
                <c:pt idx="7">
                  <c:v>8.8903743315507835E-2</c:v>
                </c:pt>
                <c:pt idx="8">
                  <c:v>7.2694061722359885E-2</c:v>
                </c:pt>
                <c:pt idx="9">
                  <c:v>7.9050567595459101E-2</c:v>
                </c:pt>
                <c:pt idx="10">
                  <c:v>9.1499148246334788E-2</c:v>
                </c:pt>
                <c:pt idx="11">
                  <c:v>8.3354965062119826E-2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5-4C8A-9F1F-32711C093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82442576"/>
        <c:axId val="1682443536"/>
        <c:axId val="0"/>
      </c:bar3DChart>
      <c:catAx>
        <c:axId val="168244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443536"/>
        <c:crosses val="autoZero"/>
        <c:auto val="1"/>
        <c:lblAlgn val="ctr"/>
        <c:lblOffset val="100"/>
        <c:noMultiLvlLbl val="0"/>
      </c:catAx>
      <c:valAx>
        <c:axId val="168244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44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[BA_Sheet_KHERSAHILSHAILESH.xlsx]2.1!PivotTable5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vs Average Discount by Region/Category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79700595519555"/>
          <c:y val="0.20486283392658108"/>
          <c:w val="0.3883467650747312"/>
          <c:h val="0.397429559318783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'2.1'!$B$3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'2.1'!$A$4:$A$20</c:f>
              <c:multiLvlStrCache>
                <c:ptCount val="12"/>
                <c:lvl>
                  <c:pt idx="0">
                    <c:v>Electronics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Electronics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Electronics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Electronics</c:v>
                  </c:pt>
                  <c:pt idx="10">
                    <c:v>Furniture</c:v>
                  </c:pt>
                  <c:pt idx="11">
                    <c:v>Office Supplies</c:v>
                  </c:pt>
                </c:lvl>
                <c:lvl>
                  <c:pt idx="0">
                    <c:v>APAC</c:v>
                  </c:pt>
                  <c:pt idx="3">
                    <c:v>EMEA</c:v>
                  </c:pt>
                  <c:pt idx="6">
                    <c:v>LATAM</c:v>
                  </c:pt>
                  <c:pt idx="9">
                    <c:v>NA</c:v>
                  </c:pt>
                </c:lvl>
              </c:multiLvlStrCache>
            </c:multiLvlStrRef>
          </c:cat>
          <c:val>
            <c:numRef>
              <c:f>'2.1'!$B$4:$B$20</c:f>
              <c:numCache>
                <c:formatCode>"₹"\ #,##0.00</c:formatCode>
                <c:ptCount val="12"/>
                <c:pt idx="0">
                  <c:v>42955258.660000004</c:v>
                </c:pt>
                <c:pt idx="1">
                  <c:v>49147245.909999967</c:v>
                </c:pt>
                <c:pt idx="2">
                  <c:v>46038291.039999984</c:v>
                </c:pt>
                <c:pt idx="3">
                  <c:v>54587214.689999983</c:v>
                </c:pt>
                <c:pt idx="4">
                  <c:v>43419892.720000006</c:v>
                </c:pt>
                <c:pt idx="5">
                  <c:v>51356600.289999992</c:v>
                </c:pt>
                <c:pt idx="6">
                  <c:v>50137417.120000012</c:v>
                </c:pt>
                <c:pt idx="7">
                  <c:v>54763670.489999987</c:v>
                </c:pt>
                <c:pt idx="8">
                  <c:v>46378726.719999954</c:v>
                </c:pt>
                <c:pt idx="9">
                  <c:v>46175480.400000013</c:v>
                </c:pt>
                <c:pt idx="10">
                  <c:v>46040342.450000003</c:v>
                </c:pt>
                <c:pt idx="11">
                  <c:v>46082565.710000016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03-44C0-A9F3-1FE2C594A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9598399"/>
        <c:axId val="1659598879"/>
      </c:barChart>
      <c:lineChart>
        <c:grouping val="standard"/>
        <c:varyColors val="0"/>
        <c:ser>
          <c:idx val="1"/>
          <c:order val="1"/>
          <c:tx>
            <c:strRef>
              <c:f>'2.1'!$C$3</c:f>
              <c:strCache>
                <c:ptCount val="1"/>
                <c:pt idx="0">
                  <c:v>Average of Discount_Percent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'2.1'!$A$4:$A$20</c:f>
              <c:multiLvlStrCache>
                <c:ptCount val="12"/>
                <c:lvl>
                  <c:pt idx="0">
                    <c:v>Electronics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Electronics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Electronics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Electronics</c:v>
                  </c:pt>
                  <c:pt idx="10">
                    <c:v>Furniture</c:v>
                  </c:pt>
                  <c:pt idx="11">
                    <c:v>Office Supplies</c:v>
                  </c:pt>
                </c:lvl>
                <c:lvl>
                  <c:pt idx="0">
                    <c:v>APAC</c:v>
                  </c:pt>
                  <c:pt idx="3">
                    <c:v>EMEA</c:v>
                  </c:pt>
                  <c:pt idx="6">
                    <c:v>LATAM</c:v>
                  </c:pt>
                  <c:pt idx="9">
                    <c:v>NA</c:v>
                  </c:pt>
                </c:lvl>
              </c:multiLvlStrCache>
            </c:multiLvlStrRef>
          </c:cat>
          <c:val>
            <c:numRef>
              <c:f>'2.1'!$C$4:$C$20</c:f>
              <c:numCache>
                <c:formatCode>0.00%</c:formatCode>
                <c:ptCount val="12"/>
                <c:pt idx="0">
                  <c:v>8.3185223407101494E-2</c:v>
                </c:pt>
                <c:pt idx="1">
                  <c:v>7.4981038705907069E-2</c:v>
                </c:pt>
                <c:pt idx="2">
                  <c:v>8.1155021348064349E-2</c:v>
                </c:pt>
                <c:pt idx="3">
                  <c:v>8.2563293516640227E-2</c:v>
                </c:pt>
                <c:pt idx="4">
                  <c:v>8.5107948067232916E-2</c:v>
                </c:pt>
                <c:pt idx="5">
                  <c:v>7.8528501183755095E-2</c:v>
                </c:pt>
                <c:pt idx="6">
                  <c:v>9.0007371369600284E-2</c:v>
                </c:pt>
                <c:pt idx="7">
                  <c:v>8.8903743315507835E-2</c:v>
                </c:pt>
                <c:pt idx="8">
                  <c:v>7.2694061722359885E-2</c:v>
                </c:pt>
                <c:pt idx="9">
                  <c:v>7.9050567595459101E-2</c:v>
                </c:pt>
                <c:pt idx="10">
                  <c:v>9.1499148246334788E-2</c:v>
                </c:pt>
                <c:pt idx="11">
                  <c:v>8.3354965062119826E-2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03-44C0-A9F3-1FE2C594A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1706991"/>
        <c:axId val="808257615"/>
      </c:lineChart>
      <c:catAx>
        <c:axId val="165959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598879"/>
        <c:crosses val="autoZero"/>
        <c:auto val="1"/>
        <c:lblAlgn val="ctr"/>
        <c:lblOffset val="100"/>
        <c:noMultiLvlLbl val="0"/>
      </c:catAx>
      <c:valAx>
        <c:axId val="165959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598399"/>
        <c:crosses val="autoZero"/>
        <c:crossBetween val="between"/>
      </c:valAx>
      <c:valAx>
        <c:axId val="80825761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706991"/>
        <c:crosses val="max"/>
        <c:crossBetween val="between"/>
      </c:valAx>
      <c:catAx>
        <c:axId val="15817069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082576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[BA_Sheet_KHERSAHILSHAILESH.xlsx]2.2!PivotTable1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accent1"/>
                  </a:solidFill>
                </a:ln>
                <a:noFill/>
                <a:latin typeface="+mn-lt"/>
                <a:ea typeface="+mn-ea"/>
                <a:cs typeface="+mn-cs"/>
              </a:defRPr>
            </a:pPr>
            <a:r>
              <a:rPr lang="en-IN"/>
              <a:t>Impact of Discounts on Profitability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accent1"/>
                </a:solidFill>
              </a:ln>
              <a:noFill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accent1"/>
                    </a:solidFill>
                  </a:ln>
                  <a:noFill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accent1"/>
                    </a:solidFill>
                  </a:ln>
                  <a:noFill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rgbClr val="FFFF00"/>
          </a:solidFill>
          <a:ln>
            <a:noFill/>
          </a:ln>
          <a:effectLst/>
        </c:spPr>
      </c:pivotFmt>
      <c:pivotFmt>
        <c:idx val="4"/>
        <c:spPr>
          <a:solidFill>
            <a:srgbClr val="FFFF00"/>
          </a:solidFill>
          <a:ln>
            <a:noFill/>
          </a:ln>
          <a:effectLst/>
        </c:spPr>
      </c:pivotFmt>
      <c:pivotFmt>
        <c:idx val="5"/>
        <c:spPr>
          <a:solidFill>
            <a:srgbClr val="FFFF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'2.2'!$B$3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6E4-46E3-A5D6-4B3F48B281E3}"/>
              </c:ext>
            </c:extLst>
          </c:dPt>
          <c:dPt>
            <c:idx val="7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6E4-46E3-A5D6-4B3F48B281E3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E4-46E3-A5D6-4B3F48B281E3}"/>
              </c:ext>
            </c:extLst>
          </c:dPt>
          <c:dPt>
            <c:idx val="1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6E4-46E3-A5D6-4B3F48B281E3}"/>
              </c:ext>
            </c:extLst>
          </c:dPt>
          <c:cat>
            <c:multiLvlStrRef>
              <c:f>'2.2'!$A$4:$A$20</c:f>
              <c:multiLvlStrCache>
                <c:ptCount val="12"/>
                <c:lvl>
                  <c:pt idx="0">
                    <c:v>Electronics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Electronics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Electronics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Electronics</c:v>
                  </c:pt>
                  <c:pt idx="10">
                    <c:v>Furniture</c:v>
                  </c:pt>
                  <c:pt idx="11">
                    <c:v>Office Supplies</c:v>
                  </c:pt>
                </c:lvl>
                <c:lvl>
                  <c:pt idx="0">
                    <c:v>APAC</c:v>
                  </c:pt>
                  <c:pt idx="3">
                    <c:v>EMEA</c:v>
                  </c:pt>
                  <c:pt idx="6">
                    <c:v>LATAM</c:v>
                  </c:pt>
                  <c:pt idx="9">
                    <c:v>NA</c:v>
                  </c:pt>
                </c:lvl>
              </c:multiLvlStrCache>
            </c:multiLvlStrRef>
          </c:cat>
          <c:val>
            <c:numRef>
              <c:f>'2.2'!$B$4:$B$20</c:f>
              <c:numCache>
                <c:formatCode>"₹"\ #,##0.00</c:formatCode>
                <c:ptCount val="12"/>
                <c:pt idx="0">
                  <c:v>42955258.660000004</c:v>
                </c:pt>
                <c:pt idx="1">
                  <c:v>49147245.909999967</c:v>
                </c:pt>
                <c:pt idx="2">
                  <c:v>46038291.039999984</c:v>
                </c:pt>
                <c:pt idx="3">
                  <c:v>54587214.689999983</c:v>
                </c:pt>
                <c:pt idx="4">
                  <c:v>43419892.720000006</c:v>
                </c:pt>
                <c:pt idx="5">
                  <c:v>51356600.289999992</c:v>
                </c:pt>
                <c:pt idx="6">
                  <c:v>50137417.120000012</c:v>
                </c:pt>
                <c:pt idx="7">
                  <c:v>54763670.489999987</c:v>
                </c:pt>
                <c:pt idx="8">
                  <c:v>46378726.719999954</c:v>
                </c:pt>
                <c:pt idx="9">
                  <c:v>46175480.400000013</c:v>
                </c:pt>
                <c:pt idx="10">
                  <c:v>46040342.450000003</c:v>
                </c:pt>
                <c:pt idx="11">
                  <c:v>46082565.710000016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4-46E3-A5D6-4B3F48B28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5411023"/>
        <c:axId val="555410063"/>
      </c:barChart>
      <c:lineChart>
        <c:grouping val="standard"/>
        <c:varyColors val="0"/>
        <c:ser>
          <c:idx val="1"/>
          <c:order val="1"/>
          <c:tx>
            <c:strRef>
              <c:f>'2.2'!$C$3</c:f>
              <c:strCache>
                <c:ptCount val="1"/>
                <c:pt idx="0">
                  <c:v>Average of Discount_Percent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'2.2'!$A$4:$A$20</c:f>
              <c:multiLvlStrCache>
                <c:ptCount val="12"/>
                <c:lvl>
                  <c:pt idx="0">
                    <c:v>Electronics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Electronics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Electronics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Electronics</c:v>
                  </c:pt>
                  <c:pt idx="10">
                    <c:v>Furniture</c:v>
                  </c:pt>
                  <c:pt idx="11">
                    <c:v>Office Supplies</c:v>
                  </c:pt>
                </c:lvl>
                <c:lvl>
                  <c:pt idx="0">
                    <c:v>APAC</c:v>
                  </c:pt>
                  <c:pt idx="3">
                    <c:v>EMEA</c:v>
                  </c:pt>
                  <c:pt idx="6">
                    <c:v>LATAM</c:v>
                  </c:pt>
                  <c:pt idx="9">
                    <c:v>NA</c:v>
                  </c:pt>
                </c:lvl>
              </c:multiLvlStrCache>
            </c:multiLvlStrRef>
          </c:cat>
          <c:val>
            <c:numRef>
              <c:f>'2.2'!$C$4:$C$20</c:f>
              <c:numCache>
                <c:formatCode>0.00%</c:formatCode>
                <c:ptCount val="12"/>
                <c:pt idx="0">
                  <c:v>8.3185223407101494E-2</c:v>
                </c:pt>
                <c:pt idx="1">
                  <c:v>7.4981038705907069E-2</c:v>
                </c:pt>
                <c:pt idx="2">
                  <c:v>8.1155021348064349E-2</c:v>
                </c:pt>
                <c:pt idx="3">
                  <c:v>8.2563293516640227E-2</c:v>
                </c:pt>
                <c:pt idx="4">
                  <c:v>8.5107948067232916E-2</c:v>
                </c:pt>
                <c:pt idx="5">
                  <c:v>7.8528501183755095E-2</c:v>
                </c:pt>
                <c:pt idx="6">
                  <c:v>9.0007371369600284E-2</c:v>
                </c:pt>
                <c:pt idx="7">
                  <c:v>8.8903743315507835E-2</c:v>
                </c:pt>
                <c:pt idx="8">
                  <c:v>7.2694061722359885E-2</c:v>
                </c:pt>
                <c:pt idx="9">
                  <c:v>7.9050567595459101E-2</c:v>
                </c:pt>
                <c:pt idx="10">
                  <c:v>9.1499148246334788E-2</c:v>
                </c:pt>
                <c:pt idx="11">
                  <c:v>8.3354965062119826E-2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E4-46E3-A5D6-4B3F48B28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596479"/>
        <c:axId val="1659597439"/>
      </c:lineChart>
      <c:catAx>
        <c:axId val="55541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accent1"/>
                  </a:solidFill>
                </a:ln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10063"/>
        <c:crosses val="autoZero"/>
        <c:auto val="1"/>
        <c:lblAlgn val="ctr"/>
        <c:lblOffset val="100"/>
        <c:noMultiLvlLbl val="0"/>
      </c:catAx>
      <c:valAx>
        <c:axId val="55541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accent1"/>
                  </a:solidFill>
                </a:ln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11023"/>
        <c:crosses val="autoZero"/>
        <c:crossBetween val="between"/>
      </c:valAx>
      <c:valAx>
        <c:axId val="1659597439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accent1"/>
                  </a:solidFill>
                </a:ln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596479"/>
        <c:crosses val="max"/>
        <c:crossBetween val="between"/>
      </c:valAx>
      <c:catAx>
        <c:axId val="16595964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95974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solidFill>
                  <a:schemeClr val="accent1"/>
                </a:solidFill>
              </a:ln>
              <a:noFill/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/>
    <a:lstStyle/>
    <a:p>
      <a:pPr>
        <a:defRPr>
          <a:ln>
            <a:solidFill>
              <a:schemeClr val="accent1"/>
            </a:solidFill>
          </a:ln>
          <a:noFill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[BA_Sheet_KHERSAHILSHAILESH.xlsx]3.1!PivotTable2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Profit vs Average Delivery Days by Region/Category</a:t>
            </a:r>
            <a:endParaRPr lang="en-IN"/>
          </a:p>
        </c:rich>
      </c:tx>
      <c:layout>
        <c:manualLayout>
          <c:xMode val="edge"/>
          <c:yMode val="edge"/>
          <c:x val="0.31051556916794282"/>
          <c:y val="8.4025955088947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'3.1'!$B$3</c:f>
              <c:strCache>
                <c:ptCount val="1"/>
                <c:pt idx="0">
                  <c:v>Average of Delivery_Days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'3.1'!$A$4:$A$20</c:f>
              <c:multiLvlStrCache>
                <c:ptCount val="12"/>
                <c:lvl>
                  <c:pt idx="0">
                    <c:v>Electronics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Electronics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Electronics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Electronics</c:v>
                  </c:pt>
                  <c:pt idx="10">
                    <c:v>Furniture</c:v>
                  </c:pt>
                  <c:pt idx="11">
                    <c:v>Office Supplies</c:v>
                  </c:pt>
                </c:lvl>
                <c:lvl>
                  <c:pt idx="0">
                    <c:v>APAC</c:v>
                  </c:pt>
                  <c:pt idx="3">
                    <c:v>EMEA</c:v>
                  </c:pt>
                  <c:pt idx="6">
                    <c:v>LATAM</c:v>
                  </c:pt>
                  <c:pt idx="9">
                    <c:v>NA</c:v>
                  </c:pt>
                </c:lvl>
              </c:multiLvlStrCache>
            </c:multiLvlStrRef>
          </c:cat>
          <c:val>
            <c:numRef>
              <c:f>'3.1'!$B$4:$B$20</c:f>
              <c:numCache>
                <c:formatCode>0.0</c:formatCode>
                <c:ptCount val="12"/>
                <c:pt idx="0">
                  <c:v>10.354166666666666</c:v>
                </c:pt>
                <c:pt idx="1">
                  <c:v>11.168674698795181</c:v>
                </c:pt>
                <c:pt idx="2">
                  <c:v>10.447058823529412</c:v>
                </c:pt>
                <c:pt idx="3">
                  <c:v>10.057471264367816</c:v>
                </c:pt>
                <c:pt idx="4">
                  <c:v>10.949685534591195</c:v>
                </c:pt>
                <c:pt idx="5">
                  <c:v>10.252941176470589</c:v>
                </c:pt>
                <c:pt idx="6">
                  <c:v>10.925714285714285</c:v>
                </c:pt>
                <c:pt idx="7">
                  <c:v>10.028409090909092</c:v>
                </c:pt>
                <c:pt idx="8">
                  <c:v>9.9707602339181278</c:v>
                </c:pt>
                <c:pt idx="9">
                  <c:v>10.151515151515152</c:v>
                </c:pt>
                <c:pt idx="10">
                  <c:v>10.029940119760479</c:v>
                </c:pt>
                <c:pt idx="11">
                  <c:v>11.067484662576687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8-4115-8DE4-0CDAFD199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5669247"/>
        <c:axId val="955672127"/>
      </c:barChart>
      <c:lineChart>
        <c:grouping val="standard"/>
        <c:varyColors val="0"/>
        <c:ser>
          <c:idx val="1"/>
          <c:order val="1"/>
          <c:tx>
            <c:strRef>
              <c:f>'3.1'!$C$3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'3.1'!$A$4:$A$20</c:f>
              <c:multiLvlStrCache>
                <c:ptCount val="12"/>
                <c:lvl>
                  <c:pt idx="0">
                    <c:v>Electronics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Electronics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Electronics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Electronics</c:v>
                  </c:pt>
                  <c:pt idx="10">
                    <c:v>Furniture</c:v>
                  </c:pt>
                  <c:pt idx="11">
                    <c:v>Office Supplies</c:v>
                  </c:pt>
                </c:lvl>
                <c:lvl>
                  <c:pt idx="0">
                    <c:v>APAC</c:v>
                  </c:pt>
                  <c:pt idx="3">
                    <c:v>EMEA</c:v>
                  </c:pt>
                  <c:pt idx="6">
                    <c:v>LATAM</c:v>
                  </c:pt>
                  <c:pt idx="9">
                    <c:v>NA</c:v>
                  </c:pt>
                </c:lvl>
              </c:multiLvlStrCache>
            </c:multiLvlStrRef>
          </c:cat>
          <c:val>
            <c:numRef>
              <c:f>'3.1'!$C$4:$C$20</c:f>
              <c:numCache>
                <c:formatCode>"₹"\ #,##0.00</c:formatCode>
                <c:ptCount val="12"/>
                <c:pt idx="0">
                  <c:v>42955258.660000004</c:v>
                </c:pt>
                <c:pt idx="1">
                  <c:v>49147245.909999967</c:v>
                </c:pt>
                <c:pt idx="2">
                  <c:v>46038291.039999984</c:v>
                </c:pt>
                <c:pt idx="3">
                  <c:v>54587214.689999983</c:v>
                </c:pt>
                <c:pt idx="4">
                  <c:v>43419892.720000006</c:v>
                </c:pt>
                <c:pt idx="5">
                  <c:v>51356600.289999992</c:v>
                </c:pt>
                <c:pt idx="6">
                  <c:v>50137417.120000012</c:v>
                </c:pt>
                <c:pt idx="7">
                  <c:v>54763670.489999987</c:v>
                </c:pt>
                <c:pt idx="8">
                  <c:v>46378726.719999954</c:v>
                </c:pt>
                <c:pt idx="9">
                  <c:v>46175480.400000013</c:v>
                </c:pt>
                <c:pt idx="10">
                  <c:v>46040342.450000003</c:v>
                </c:pt>
                <c:pt idx="11">
                  <c:v>46082565.710000016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8-4115-8DE4-0CDAFD199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1728159"/>
        <c:axId val="1601727679"/>
      </c:lineChart>
      <c:catAx>
        <c:axId val="160172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727679"/>
        <c:crosses val="autoZero"/>
        <c:auto val="1"/>
        <c:lblAlgn val="ctr"/>
        <c:lblOffset val="100"/>
        <c:noMultiLvlLbl val="0"/>
      </c:catAx>
      <c:valAx>
        <c:axId val="160172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728159"/>
        <c:crosses val="autoZero"/>
        <c:crossBetween val="between"/>
      </c:valAx>
      <c:valAx>
        <c:axId val="955672127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669247"/>
        <c:crosses val="max"/>
        <c:crossBetween val="between"/>
      </c:valAx>
      <c:catAx>
        <c:axId val="955669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56721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[BA_Sheet_KHERSAHILSHAILESH.xlsx]3.2 &amp; 3.3!PivotTable3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vs. Average Delivery Days by Region/Category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'3.2 &amp; 3.3'!$B$3</c:f>
              <c:strCache>
                <c:ptCount val="1"/>
                <c:pt idx="0">
                  <c:v>Average of Delivery_Days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'3.2 &amp; 3.3'!$A$4:$A$20</c:f>
              <c:multiLvlStrCache>
                <c:ptCount val="12"/>
                <c:lvl>
                  <c:pt idx="0">
                    <c:v>Electronics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Electronics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Electronics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Electronics</c:v>
                  </c:pt>
                  <c:pt idx="10">
                    <c:v>Furniture</c:v>
                  </c:pt>
                  <c:pt idx="11">
                    <c:v>Office Supplies</c:v>
                  </c:pt>
                </c:lvl>
                <c:lvl>
                  <c:pt idx="0">
                    <c:v>APAC</c:v>
                  </c:pt>
                  <c:pt idx="3">
                    <c:v>EMEA</c:v>
                  </c:pt>
                  <c:pt idx="6">
                    <c:v>LATAM</c:v>
                  </c:pt>
                  <c:pt idx="9">
                    <c:v>NA</c:v>
                  </c:pt>
                </c:lvl>
              </c:multiLvlStrCache>
            </c:multiLvlStrRef>
          </c:cat>
          <c:val>
            <c:numRef>
              <c:f>'3.2 &amp; 3.3'!$B$4:$B$20</c:f>
              <c:numCache>
                <c:formatCode>0.0</c:formatCode>
                <c:ptCount val="12"/>
                <c:pt idx="0">
                  <c:v>10.354166666666666</c:v>
                </c:pt>
                <c:pt idx="1">
                  <c:v>11.168674698795181</c:v>
                </c:pt>
                <c:pt idx="2">
                  <c:v>10.447058823529412</c:v>
                </c:pt>
                <c:pt idx="3">
                  <c:v>10.057471264367816</c:v>
                </c:pt>
                <c:pt idx="4">
                  <c:v>10.949685534591195</c:v>
                </c:pt>
                <c:pt idx="5">
                  <c:v>10.252941176470589</c:v>
                </c:pt>
                <c:pt idx="6">
                  <c:v>10.925714285714285</c:v>
                </c:pt>
                <c:pt idx="7">
                  <c:v>10.028409090909092</c:v>
                </c:pt>
                <c:pt idx="8">
                  <c:v>9.9707602339181278</c:v>
                </c:pt>
                <c:pt idx="9">
                  <c:v>10.151515151515152</c:v>
                </c:pt>
                <c:pt idx="10">
                  <c:v>10.029940119760479</c:v>
                </c:pt>
                <c:pt idx="11">
                  <c:v>11.067484662576687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6-4CE7-AD6B-995F86324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316591"/>
        <c:axId val="1590316111"/>
      </c:areaChart>
      <c:barChart>
        <c:barDir val="col"/>
        <c:grouping val="clustered"/>
        <c:varyColors val="0"/>
        <c:ser>
          <c:idx val="1"/>
          <c:order val="1"/>
          <c:tx>
            <c:strRef>
              <c:f>'3.2 &amp; 3.3'!$C$3</c:f>
              <c:strCache>
                <c:ptCount val="1"/>
                <c:pt idx="0">
                  <c:v>Average of Profit_Margin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'3.2 &amp; 3.3'!$A$4:$A$20</c:f>
              <c:multiLvlStrCache>
                <c:ptCount val="12"/>
                <c:lvl>
                  <c:pt idx="0">
                    <c:v>Electronics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Electronics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Electronics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Electronics</c:v>
                  </c:pt>
                  <c:pt idx="10">
                    <c:v>Furniture</c:v>
                  </c:pt>
                  <c:pt idx="11">
                    <c:v>Office Supplies</c:v>
                  </c:pt>
                </c:lvl>
                <c:lvl>
                  <c:pt idx="0">
                    <c:v>APAC</c:v>
                  </c:pt>
                  <c:pt idx="3">
                    <c:v>EMEA</c:v>
                  </c:pt>
                  <c:pt idx="6">
                    <c:v>LATAM</c:v>
                  </c:pt>
                  <c:pt idx="9">
                    <c:v>NA</c:v>
                  </c:pt>
                </c:lvl>
              </c:multiLvlStrCache>
            </c:multiLvlStrRef>
          </c:cat>
          <c:val>
            <c:numRef>
              <c:f>'3.2 &amp; 3.3'!$C$4:$C$20</c:f>
              <c:numCache>
                <c:formatCode>0.00%</c:formatCode>
                <c:ptCount val="12"/>
                <c:pt idx="0">
                  <c:v>0.21761688626364425</c:v>
                </c:pt>
                <c:pt idx="1">
                  <c:v>0.23217047105052191</c:v>
                </c:pt>
                <c:pt idx="2">
                  <c:v>0.23134972804944659</c:v>
                </c:pt>
                <c:pt idx="3">
                  <c:v>0.23345810179224447</c:v>
                </c:pt>
                <c:pt idx="4">
                  <c:v>0.22851387993969563</c:v>
                </c:pt>
                <c:pt idx="5">
                  <c:v>0.22522073807331722</c:v>
                </c:pt>
                <c:pt idx="6">
                  <c:v>0.22518900376845</c:v>
                </c:pt>
                <c:pt idx="7">
                  <c:v>0.22725903614034426</c:v>
                </c:pt>
                <c:pt idx="8">
                  <c:v>0.22512824006878804</c:v>
                </c:pt>
                <c:pt idx="9">
                  <c:v>0.22610049936499926</c:v>
                </c:pt>
                <c:pt idx="10">
                  <c:v>0.22605078059245937</c:v>
                </c:pt>
                <c:pt idx="11">
                  <c:v>0.23477814128686658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56-4CE7-AD6B-995F86324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924383"/>
        <c:axId val="909924863"/>
      </c:barChart>
      <c:catAx>
        <c:axId val="90992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924863"/>
        <c:crosses val="autoZero"/>
        <c:auto val="1"/>
        <c:lblAlgn val="ctr"/>
        <c:lblOffset val="100"/>
        <c:noMultiLvlLbl val="0"/>
      </c:catAx>
      <c:valAx>
        <c:axId val="90992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924383"/>
        <c:crosses val="autoZero"/>
        <c:crossBetween val="between"/>
      </c:valAx>
      <c:valAx>
        <c:axId val="1590316111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316591"/>
        <c:crosses val="max"/>
        <c:crossBetween val="between"/>
      </c:valAx>
      <c:catAx>
        <c:axId val="15903165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03161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Delivery Days vs. Profit Margin (Scatter Plot with Trendline)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 &amp; 3.3'!$B$30</c:f>
              <c:strCache>
                <c:ptCount val="1"/>
                <c:pt idx="0">
                  <c:v>Average of Profit_Margin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0214916885389326"/>
                  <c:y val="-0.23543671624380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'3.2 &amp; 3.3'!$A$31:$A$46</c:f>
              <c:numCache>
                <c:formatCode>0.00</c:formatCode>
                <c:ptCount val="16"/>
                <c:pt idx="0">
                  <c:v>10.668749999999999</c:v>
                </c:pt>
                <c:pt idx="1">
                  <c:v>10.354166666666666</c:v>
                </c:pt>
                <c:pt idx="2">
                  <c:v>11.168674698795181</c:v>
                </c:pt>
                <c:pt idx="3">
                  <c:v>10.447058823529412</c:v>
                </c:pt>
                <c:pt idx="4">
                  <c:v>10.405566600397615</c:v>
                </c:pt>
                <c:pt idx="5">
                  <c:v>10.057471264367816</c:v>
                </c:pt>
                <c:pt idx="6">
                  <c:v>10.949685534591195</c:v>
                </c:pt>
                <c:pt idx="7">
                  <c:v>10.252941176470589</c:v>
                </c:pt>
                <c:pt idx="8">
                  <c:v>10.310344827586206</c:v>
                </c:pt>
                <c:pt idx="9">
                  <c:v>10.925714285714285</c:v>
                </c:pt>
                <c:pt idx="10">
                  <c:v>10.028409090909092</c:v>
                </c:pt>
                <c:pt idx="11">
                  <c:v>9.9707602339181278</c:v>
                </c:pt>
                <c:pt idx="12">
                  <c:v>10.412121212121212</c:v>
                </c:pt>
                <c:pt idx="13">
                  <c:v>10.151515151515152</c:v>
                </c:pt>
                <c:pt idx="14">
                  <c:v>10.029940119760479</c:v>
                </c:pt>
                <c:pt idx="15">
                  <c:v>11.067484662576687</c:v>
                </c:pt>
              </c:numCache>
            </c:numRef>
          </c:xVal>
          <c:yVal>
            <c:numRef>
              <c:f>'3.2 &amp; 3.3'!$B$31:$B$46</c:f>
              <c:numCache>
                <c:formatCode>0.00</c:formatCode>
                <c:ptCount val="16"/>
                <c:pt idx="0">
                  <c:v>0.22751371580157803</c:v>
                </c:pt>
                <c:pt idx="1">
                  <c:v>0.21761688626364425</c:v>
                </c:pt>
                <c:pt idx="2">
                  <c:v>0.23217047105052191</c:v>
                </c:pt>
                <c:pt idx="3">
                  <c:v>0.23134972804944659</c:v>
                </c:pt>
                <c:pt idx="4">
                  <c:v>0.22911121688812339</c:v>
                </c:pt>
                <c:pt idx="5">
                  <c:v>0.23345810179224447</c:v>
                </c:pt>
                <c:pt idx="6">
                  <c:v>0.22851387993969563</c:v>
                </c:pt>
                <c:pt idx="7">
                  <c:v>0.22522073807331722</c:v>
                </c:pt>
                <c:pt idx="8">
                  <c:v>0.22586704036770511</c:v>
                </c:pt>
                <c:pt idx="9">
                  <c:v>0.22518900376845</c:v>
                </c:pt>
                <c:pt idx="10">
                  <c:v>0.22725903614034426</c:v>
                </c:pt>
                <c:pt idx="11">
                  <c:v>0.22512824006878804</c:v>
                </c:pt>
                <c:pt idx="12">
                  <c:v>0.22894121168469647</c:v>
                </c:pt>
                <c:pt idx="13">
                  <c:v>0.22610049936499926</c:v>
                </c:pt>
                <c:pt idx="14">
                  <c:v>0.22605078059245937</c:v>
                </c:pt>
                <c:pt idx="15">
                  <c:v>0.23477814128686658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DB-4ED7-B313-5ADA7497E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098895"/>
        <c:axId val="1683096495"/>
      </c:scatterChart>
      <c:valAx>
        <c:axId val="1683098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096495"/>
        <c:crosses val="autoZero"/>
        <c:crossBetween val="midCat"/>
      </c:valAx>
      <c:valAx>
        <c:axId val="168309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098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[BA_Sheet_KHERSAHILSHAILESH.xlsx]3.4!PivotTable11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Quarterly Profitability Trends</a:t>
            </a:r>
            <a:endParaRPr lang="en-IN"/>
          </a:p>
        </c:rich>
      </c:tx>
      <c:layout>
        <c:manualLayout>
          <c:xMode val="edge"/>
          <c:yMode val="edge"/>
          <c:x val="0.24638888888888888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720844269466317"/>
          <c:y val="0.17073855351414408"/>
          <c:w val="0.55470778652668418"/>
          <c:h val="0.56426363371245258"/>
        </c:manualLayout>
      </c:layout>
      <c:lineChart>
        <c:grouping val="standard"/>
        <c:varyColors val="0"/>
        <c:ser>
          <c:idx val="0"/>
          <c:order val="0"/>
          <c:tx>
            <c:strRef>
              <c:f>'3.4'!$B$3:$B$4</c:f>
              <c:strCache>
                <c:ptCount val="1"/>
                <c:pt idx="0">
                  <c:v>APAC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'3.4'!$A$5:$A$9</c:f>
              <c:multiLvlStrCache>
                <c:ptCount val="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</c:lvl>
                <c:lvl>
                  <c:pt idx="0">
                    <c:v>2025</c:v>
                  </c:pt>
                </c:lvl>
              </c:multiLvlStrCache>
            </c:multiLvlStrRef>
          </c:cat>
          <c:val>
            <c:numRef>
              <c:f>'3.4'!$B$5:$B$9</c:f>
              <c:numCache>
                <c:formatCode>"₹"\ #,##0.00</c:formatCode>
                <c:ptCount val="3"/>
                <c:pt idx="0">
                  <c:v>55720448.209999993</c:v>
                </c:pt>
                <c:pt idx="1">
                  <c:v>49896795.649999961</c:v>
                </c:pt>
                <c:pt idx="2">
                  <c:v>32523551.749999996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32-415A-B78A-F10015D928A7}"/>
            </c:ext>
          </c:extLst>
        </c:ser>
        <c:ser>
          <c:idx val="1"/>
          <c:order val="1"/>
          <c:tx>
            <c:strRef>
              <c:f>'3.4'!$C$3:$C$4</c:f>
              <c:strCache>
                <c:ptCount val="1"/>
                <c:pt idx="0">
                  <c:v>EMEA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'3.4'!$A$5:$A$9</c:f>
              <c:multiLvlStrCache>
                <c:ptCount val="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</c:lvl>
                <c:lvl>
                  <c:pt idx="0">
                    <c:v>2025</c:v>
                  </c:pt>
                </c:lvl>
              </c:multiLvlStrCache>
            </c:multiLvlStrRef>
          </c:cat>
          <c:val>
            <c:numRef>
              <c:f>'3.4'!$C$5:$C$9</c:f>
              <c:numCache>
                <c:formatCode>"₹"\ #,##0.00</c:formatCode>
                <c:ptCount val="3"/>
                <c:pt idx="0">
                  <c:v>51108305.359999962</c:v>
                </c:pt>
                <c:pt idx="1">
                  <c:v>55506379.179999985</c:v>
                </c:pt>
                <c:pt idx="2">
                  <c:v>42749023.160000004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32-415A-B78A-F10015D928A7}"/>
            </c:ext>
          </c:extLst>
        </c:ser>
        <c:ser>
          <c:idx val="2"/>
          <c:order val="2"/>
          <c:tx>
            <c:strRef>
              <c:f>'3.4'!$D$3:$D$4</c:f>
              <c:strCache>
                <c:ptCount val="1"/>
                <c:pt idx="0">
                  <c:v>LATAM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'3.4'!$A$5:$A$9</c:f>
              <c:multiLvlStrCache>
                <c:ptCount val="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</c:lvl>
                <c:lvl>
                  <c:pt idx="0">
                    <c:v>2025</c:v>
                  </c:pt>
                </c:lvl>
              </c:multiLvlStrCache>
            </c:multiLvlStrRef>
          </c:cat>
          <c:val>
            <c:numRef>
              <c:f>'3.4'!$D$5:$D$9</c:f>
              <c:numCache>
                <c:formatCode>"₹"\ #,##0.00</c:formatCode>
                <c:ptCount val="3"/>
                <c:pt idx="0">
                  <c:v>50406427.100000001</c:v>
                </c:pt>
                <c:pt idx="1">
                  <c:v>54338643.309999987</c:v>
                </c:pt>
                <c:pt idx="2">
                  <c:v>46534743.919999987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32-415A-B78A-F10015D928A7}"/>
            </c:ext>
          </c:extLst>
        </c:ser>
        <c:ser>
          <c:idx val="3"/>
          <c:order val="3"/>
          <c:tx>
            <c:strRef>
              <c:f>'3.4'!$E$3:$E$4</c:f>
              <c:strCache>
                <c:ptCount val="1"/>
                <c:pt idx="0">
                  <c:v>NA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'3.4'!$A$5:$A$9</c:f>
              <c:multiLvlStrCache>
                <c:ptCount val="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</c:lvl>
                <c:lvl>
                  <c:pt idx="0">
                    <c:v>2025</c:v>
                  </c:pt>
                </c:lvl>
              </c:multiLvlStrCache>
            </c:multiLvlStrRef>
          </c:cat>
          <c:val>
            <c:numRef>
              <c:f>'3.4'!$E$5:$E$9</c:f>
              <c:numCache>
                <c:formatCode>"₹"\ #,##0.00</c:formatCode>
                <c:ptCount val="3"/>
                <c:pt idx="0">
                  <c:v>57387973.400000006</c:v>
                </c:pt>
                <c:pt idx="1">
                  <c:v>46468428.829999991</c:v>
                </c:pt>
                <c:pt idx="2">
                  <c:v>34441986.330000028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32-415A-B78A-F10015D92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4364559"/>
        <c:axId val="1684362639"/>
      </c:lineChart>
      <c:catAx>
        <c:axId val="168436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362639"/>
        <c:crosses val="autoZero"/>
        <c:auto val="1"/>
        <c:lblAlgn val="ctr"/>
        <c:lblOffset val="100"/>
        <c:noMultiLvlLbl val="0"/>
      </c:catAx>
      <c:valAx>
        <c:axId val="168436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36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[BA_Sheet_KHERSAHILSHAILESH.xlsx]4.1!PivotTable12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Return Rates by Region and Customer Segment/Product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'4.1'!$B$3</c:f>
              <c:strCache>
                <c:ptCount val="1"/>
                <c:pt idx="0">
                  <c:v>Average of Return_Flag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'4.1'!$A$4:$A$72</c:f>
              <c:multiLvlStrCache>
                <c:ptCount val="48"/>
                <c:lvl>
                  <c:pt idx="0">
                    <c:v>Electronics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Electronics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Electronics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Electronics</c:v>
                  </c:pt>
                  <c:pt idx="10">
                    <c:v>Furniture</c:v>
                  </c:pt>
                  <c:pt idx="11">
                    <c:v>Office Supplies</c:v>
                  </c:pt>
                  <c:pt idx="12">
                    <c:v>Electronics</c:v>
                  </c:pt>
                  <c:pt idx="13">
                    <c:v>Furniture</c:v>
                  </c:pt>
                  <c:pt idx="14">
                    <c:v>Office Supplies</c:v>
                  </c:pt>
                  <c:pt idx="15">
                    <c:v>Electronics</c:v>
                  </c:pt>
                  <c:pt idx="16">
                    <c:v>Furniture</c:v>
                  </c:pt>
                  <c:pt idx="17">
                    <c:v>Office Supplies</c:v>
                  </c:pt>
                  <c:pt idx="18">
                    <c:v>Electronics</c:v>
                  </c:pt>
                  <c:pt idx="19">
                    <c:v>Furniture</c:v>
                  </c:pt>
                  <c:pt idx="20">
                    <c:v>Office Supplies</c:v>
                  </c:pt>
                  <c:pt idx="21">
                    <c:v>Electronics</c:v>
                  </c:pt>
                  <c:pt idx="22">
                    <c:v>Furniture</c:v>
                  </c:pt>
                  <c:pt idx="23">
                    <c:v>Office Supplies</c:v>
                  </c:pt>
                  <c:pt idx="24">
                    <c:v>Electronics</c:v>
                  </c:pt>
                  <c:pt idx="25">
                    <c:v>Furniture</c:v>
                  </c:pt>
                  <c:pt idx="26">
                    <c:v>Office Supplies</c:v>
                  </c:pt>
                  <c:pt idx="27">
                    <c:v>Electronics</c:v>
                  </c:pt>
                  <c:pt idx="28">
                    <c:v>Furniture</c:v>
                  </c:pt>
                  <c:pt idx="29">
                    <c:v>Office Supplies</c:v>
                  </c:pt>
                  <c:pt idx="30">
                    <c:v>Electronics</c:v>
                  </c:pt>
                  <c:pt idx="31">
                    <c:v>Furniture</c:v>
                  </c:pt>
                  <c:pt idx="32">
                    <c:v>Office Supplies</c:v>
                  </c:pt>
                  <c:pt idx="33">
                    <c:v>Electronics</c:v>
                  </c:pt>
                  <c:pt idx="34">
                    <c:v>Furniture</c:v>
                  </c:pt>
                  <c:pt idx="35">
                    <c:v>Office Supplies</c:v>
                  </c:pt>
                  <c:pt idx="36">
                    <c:v>Electronics</c:v>
                  </c:pt>
                  <c:pt idx="37">
                    <c:v>Furniture</c:v>
                  </c:pt>
                  <c:pt idx="38">
                    <c:v>Office Supplies</c:v>
                  </c:pt>
                  <c:pt idx="39">
                    <c:v>Electronics</c:v>
                  </c:pt>
                  <c:pt idx="40">
                    <c:v>Furniture</c:v>
                  </c:pt>
                  <c:pt idx="41">
                    <c:v>Office Supplies</c:v>
                  </c:pt>
                  <c:pt idx="42">
                    <c:v>Electronics</c:v>
                  </c:pt>
                  <c:pt idx="43">
                    <c:v>Furniture</c:v>
                  </c:pt>
                  <c:pt idx="44">
                    <c:v>Office Supplies</c:v>
                  </c:pt>
                  <c:pt idx="45">
                    <c:v>Electronics</c:v>
                  </c:pt>
                  <c:pt idx="46">
                    <c:v>Furniture</c:v>
                  </c:pt>
                  <c:pt idx="47">
                    <c:v>Office Supplies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Enterprise</c:v>
                  </c:pt>
                  <c:pt idx="9">
                    <c:v>Small Business</c:v>
                  </c:pt>
                  <c:pt idx="12">
                    <c:v>Consumer</c:v>
                  </c:pt>
                  <c:pt idx="15">
                    <c:v>Corporate</c:v>
                  </c:pt>
                  <c:pt idx="18">
                    <c:v>Enterprise</c:v>
                  </c:pt>
                  <c:pt idx="21">
                    <c:v>Small Business</c:v>
                  </c:pt>
                  <c:pt idx="24">
                    <c:v>Consumer</c:v>
                  </c:pt>
                  <c:pt idx="27">
                    <c:v>Corporate</c:v>
                  </c:pt>
                  <c:pt idx="30">
                    <c:v>Enterprise</c:v>
                  </c:pt>
                  <c:pt idx="33">
                    <c:v>Small Business</c:v>
                  </c:pt>
                  <c:pt idx="36">
                    <c:v>Consumer</c:v>
                  </c:pt>
                  <c:pt idx="39">
                    <c:v>Corporate</c:v>
                  </c:pt>
                  <c:pt idx="42">
                    <c:v>Enterprise</c:v>
                  </c:pt>
                  <c:pt idx="45">
                    <c:v>Small Business</c:v>
                  </c:pt>
                </c:lvl>
                <c:lvl>
                  <c:pt idx="0">
                    <c:v>APAC</c:v>
                  </c:pt>
                  <c:pt idx="12">
                    <c:v>EMEA</c:v>
                  </c:pt>
                  <c:pt idx="24">
                    <c:v>LATAM</c:v>
                  </c:pt>
                  <c:pt idx="36">
                    <c:v>NA</c:v>
                  </c:pt>
                </c:lvl>
              </c:multiLvlStrCache>
            </c:multiLvlStrRef>
          </c:cat>
          <c:val>
            <c:numRef>
              <c:f>'4.1'!$B$4:$B$72</c:f>
              <c:numCache>
                <c:formatCode>0.00%</c:formatCode>
                <c:ptCount val="48"/>
                <c:pt idx="0">
                  <c:v>0.53333333333333333</c:v>
                </c:pt>
                <c:pt idx="1">
                  <c:v>0.38636363636363635</c:v>
                </c:pt>
                <c:pt idx="2">
                  <c:v>0.59523809523809523</c:v>
                </c:pt>
                <c:pt idx="3">
                  <c:v>0.6097560975609756</c:v>
                </c:pt>
                <c:pt idx="4">
                  <c:v>0.62790697674418605</c:v>
                </c:pt>
                <c:pt idx="5">
                  <c:v>0.6216216216216216</c:v>
                </c:pt>
                <c:pt idx="6">
                  <c:v>0.33333333333333331</c:v>
                </c:pt>
                <c:pt idx="7">
                  <c:v>0.59523809523809523</c:v>
                </c:pt>
                <c:pt idx="8">
                  <c:v>0.40476190476190477</c:v>
                </c:pt>
                <c:pt idx="9">
                  <c:v>0.59459459459459463</c:v>
                </c:pt>
                <c:pt idx="10">
                  <c:v>0.35135135135135137</c:v>
                </c:pt>
                <c:pt idx="11">
                  <c:v>0.53061224489795922</c:v>
                </c:pt>
                <c:pt idx="12">
                  <c:v>0.65306122448979587</c:v>
                </c:pt>
                <c:pt idx="13">
                  <c:v>0.40476190476190477</c:v>
                </c:pt>
                <c:pt idx="14">
                  <c:v>0.44186046511627908</c:v>
                </c:pt>
                <c:pt idx="15">
                  <c:v>0.35555555555555557</c:v>
                </c:pt>
                <c:pt idx="16">
                  <c:v>0.4</c:v>
                </c:pt>
                <c:pt idx="17">
                  <c:v>0.48717948717948717</c:v>
                </c:pt>
                <c:pt idx="18">
                  <c:v>0.43902439024390244</c:v>
                </c:pt>
                <c:pt idx="19">
                  <c:v>0.51515151515151514</c:v>
                </c:pt>
                <c:pt idx="20">
                  <c:v>0.43902439024390244</c:v>
                </c:pt>
                <c:pt idx="21">
                  <c:v>0.46153846153846156</c:v>
                </c:pt>
                <c:pt idx="22">
                  <c:v>0.51282051282051277</c:v>
                </c:pt>
                <c:pt idx="23">
                  <c:v>0.46808510638297873</c:v>
                </c:pt>
                <c:pt idx="24">
                  <c:v>0.5</c:v>
                </c:pt>
                <c:pt idx="25">
                  <c:v>0.48936170212765956</c:v>
                </c:pt>
                <c:pt idx="26">
                  <c:v>0.55555555555555558</c:v>
                </c:pt>
                <c:pt idx="27">
                  <c:v>0.40384615384615385</c:v>
                </c:pt>
                <c:pt idx="28">
                  <c:v>0.54347826086956519</c:v>
                </c:pt>
                <c:pt idx="29">
                  <c:v>0.61363636363636365</c:v>
                </c:pt>
                <c:pt idx="30">
                  <c:v>0.54545454545454541</c:v>
                </c:pt>
                <c:pt idx="31">
                  <c:v>0.56818181818181823</c:v>
                </c:pt>
                <c:pt idx="32">
                  <c:v>0.5</c:v>
                </c:pt>
                <c:pt idx="33">
                  <c:v>0.37777777777777777</c:v>
                </c:pt>
                <c:pt idx="34">
                  <c:v>0.64102564102564108</c:v>
                </c:pt>
                <c:pt idx="35">
                  <c:v>0.45454545454545453</c:v>
                </c:pt>
                <c:pt idx="36">
                  <c:v>0.52083333333333337</c:v>
                </c:pt>
                <c:pt idx="37">
                  <c:v>0.58974358974358976</c:v>
                </c:pt>
                <c:pt idx="38">
                  <c:v>0.52083333333333337</c:v>
                </c:pt>
                <c:pt idx="39">
                  <c:v>0.3611111111111111</c:v>
                </c:pt>
                <c:pt idx="40">
                  <c:v>0.45945945945945948</c:v>
                </c:pt>
                <c:pt idx="41">
                  <c:v>0.48717948717948717</c:v>
                </c:pt>
                <c:pt idx="42">
                  <c:v>0.39130434782608697</c:v>
                </c:pt>
                <c:pt idx="43">
                  <c:v>0.42222222222222222</c:v>
                </c:pt>
                <c:pt idx="44">
                  <c:v>0.57777777777777772</c:v>
                </c:pt>
                <c:pt idx="45">
                  <c:v>0.42857142857142855</c:v>
                </c:pt>
                <c:pt idx="46">
                  <c:v>0.47826086956521741</c:v>
                </c:pt>
                <c:pt idx="47">
                  <c:v>0.4838709677419355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04-407D-94BD-1F2964543373}"/>
            </c:ext>
          </c:extLst>
        </c:ser>
        <c:ser>
          <c:idx val="1"/>
          <c:order val="1"/>
          <c:tx>
            <c:strRef>
              <c:f>'4.1'!$C$3</c:f>
              <c:strCache>
                <c:ptCount val="1"/>
                <c:pt idx="0">
                  <c:v>Sum of Return_Flag2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'4.1'!$A$4:$A$72</c:f>
              <c:multiLvlStrCache>
                <c:ptCount val="48"/>
                <c:lvl>
                  <c:pt idx="0">
                    <c:v>Electronics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Electronics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Electronics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Electronics</c:v>
                  </c:pt>
                  <c:pt idx="10">
                    <c:v>Furniture</c:v>
                  </c:pt>
                  <c:pt idx="11">
                    <c:v>Office Supplies</c:v>
                  </c:pt>
                  <c:pt idx="12">
                    <c:v>Electronics</c:v>
                  </c:pt>
                  <c:pt idx="13">
                    <c:v>Furniture</c:v>
                  </c:pt>
                  <c:pt idx="14">
                    <c:v>Office Supplies</c:v>
                  </c:pt>
                  <c:pt idx="15">
                    <c:v>Electronics</c:v>
                  </c:pt>
                  <c:pt idx="16">
                    <c:v>Furniture</c:v>
                  </c:pt>
                  <c:pt idx="17">
                    <c:v>Office Supplies</c:v>
                  </c:pt>
                  <c:pt idx="18">
                    <c:v>Electronics</c:v>
                  </c:pt>
                  <c:pt idx="19">
                    <c:v>Furniture</c:v>
                  </c:pt>
                  <c:pt idx="20">
                    <c:v>Office Supplies</c:v>
                  </c:pt>
                  <c:pt idx="21">
                    <c:v>Electronics</c:v>
                  </c:pt>
                  <c:pt idx="22">
                    <c:v>Furniture</c:v>
                  </c:pt>
                  <c:pt idx="23">
                    <c:v>Office Supplies</c:v>
                  </c:pt>
                  <c:pt idx="24">
                    <c:v>Electronics</c:v>
                  </c:pt>
                  <c:pt idx="25">
                    <c:v>Furniture</c:v>
                  </c:pt>
                  <c:pt idx="26">
                    <c:v>Office Supplies</c:v>
                  </c:pt>
                  <c:pt idx="27">
                    <c:v>Electronics</c:v>
                  </c:pt>
                  <c:pt idx="28">
                    <c:v>Furniture</c:v>
                  </c:pt>
                  <c:pt idx="29">
                    <c:v>Office Supplies</c:v>
                  </c:pt>
                  <c:pt idx="30">
                    <c:v>Electronics</c:v>
                  </c:pt>
                  <c:pt idx="31">
                    <c:v>Furniture</c:v>
                  </c:pt>
                  <c:pt idx="32">
                    <c:v>Office Supplies</c:v>
                  </c:pt>
                  <c:pt idx="33">
                    <c:v>Electronics</c:v>
                  </c:pt>
                  <c:pt idx="34">
                    <c:v>Furniture</c:v>
                  </c:pt>
                  <c:pt idx="35">
                    <c:v>Office Supplies</c:v>
                  </c:pt>
                  <c:pt idx="36">
                    <c:v>Electronics</c:v>
                  </c:pt>
                  <c:pt idx="37">
                    <c:v>Furniture</c:v>
                  </c:pt>
                  <c:pt idx="38">
                    <c:v>Office Supplies</c:v>
                  </c:pt>
                  <c:pt idx="39">
                    <c:v>Electronics</c:v>
                  </c:pt>
                  <c:pt idx="40">
                    <c:v>Furniture</c:v>
                  </c:pt>
                  <c:pt idx="41">
                    <c:v>Office Supplies</c:v>
                  </c:pt>
                  <c:pt idx="42">
                    <c:v>Electronics</c:v>
                  </c:pt>
                  <c:pt idx="43">
                    <c:v>Furniture</c:v>
                  </c:pt>
                  <c:pt idx="44">
                    <c:v>Office Supplies</c:v>
                  </c:pt>
                  <c:pt idx="45">
                    <c:v>Electronics</c:v>
                  </c:pt>
                  <c:pt idx="46">
                    <c:v>Furniture</c:v>
                  </c:pt>
                  <c:pt idx="47">
                    <c:v>Office Supplies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Enterprise</c:v>
                  </c:pt>
                  <c:pt idx="9">
                    <c:v>Small Business</c:v>
                  </c:pt>
                  <c:pt idx="12">
                    <c:v>Consumer</c:v>
                  </c:pt>
                  <c:pt idx="15">
                    <c:v>Corporate</c:v>
                  </c:pt>
                  <c:pt idx="18">
                    <c:v>Enterprise</c:v>
                  </c:pt>
                  <c:pt idx="21">
                    <c:v>Small Business</c:v>
                  </c:pt>
                  <c:pt idx="24">
                    <c:v>Consumer</c:v>
                  </c:pt>
                  <c:pt idx="27">
                    <c:v>Corporate</c:v>
                  </c:pt>
                  <c:pt idx="30">
                    <c:v>Enterprise</c:v>
                  </c:pt>
                  <c:pt idx="33">
                    <c:v>Small Business</c:v>
                  </c:pt>
                  <c:pt idx="36">
                    <c:v>Consumer</c:v>
                  </c:pt>
                  <c:pt idx="39">
                    <c:v>Corporate</c:v>
                  </c:pt>
                  <c:pt idx="42">
                    <c:v>Enterprise</c:v>
                  </c:pt>
                  <c:pt idx="45">
                    <c:v>Small Business</c:v>
                  </c:pt>
                </c:lvl>
                <c:lvl>
                  <c:pt idx="0">
                    <c:v>APAC</c:v>
                  </c:pt>
                  <c:pt idx="12">
                    <c:v>EMEA</c:v>
                  </c:pt>
                  <c:pt idx="24">
                    <c:v>LATAM</c:v>
                  </c:pt>
                  <c:pt idx="36">
                    <c:v>NA</c:v>
                  </c:pt>
                </c:lvl>
              </c:multiLvlStrCache>
            </c:multiLvlStrRef>
          </c:cat>
          <c:val>
            <c:numRef>
              <c:f>'4.1'!$C$4:$C$72</c:f>
              <c:numCache>
                <c:formatCode>0</c:formatCode>
                <c:ptCount val="48"/>
                <c:pt idx="0">
                  <c:v>16</c:v>
                </c:pt>
                <c:pt idx="1">
                  <c:v>17</c:v>
                </c:pt>
                <c:pt idx="2">
                  <c:v>25</c:v>
                </c:pt>
                <c:pt idx="3">
                  <c:v>25</c:v>
                </c:pt>
                <c:pt idx="4">
                  <c:v>27</c:v>
                </c:pt>
                <c:pt idx="5">
                  <c:v>23</c:v>
                </c:pt>
                <c:pt idx="6">
                  <c:v>12</c:v>
                </c:pt>
                <c:pt idx="7">
                  <c:v>25</c:v>
                </c:pt>
                <c:pt idx="8">
                  <c:v>17</c:v>
                </c:pt>
                <c:pt idx="9">
                  <c:v>22</c:v>
                </c:pt>
                <c:pt idx="10">
                  <c:v>13</c:v>
                </c:pt>
                <c:pt idx="11">
                  <c:v>26</c:v>
                </c:pt>
                <c:pt idx="12">
                  <c:v>32</c:v>
                </c:pt>
                <c:pt idx="13">
                  <c:v>17</c:v>
                </c:pt>
                <c:pt idx="14">
                  <c:v>19</c:v>
                </c:pt>
                <c:pt idx="15">
                  <c:v>16</c:v>
                </c:pt>
                <c:pt idx="16">
                  <c:v>18</c:v>
                </c:pt>
                <c:pt idx="17">
                  <c:v>19</c:v>
                </c:pt>
                <c:pt idx="18">
                  <c:v>18</c:v>
                </c:pt>
                <c:pt idx="19">
                  <c:v>17</c:v>
                </c:pt>
                <c:pt idx="20">
                  <c:v>18</c:v>
                </c:pt>
                <c:pt idx="21">
                  <c:v>18</c:v>
                </c:pt>
                <c:pt idx="22">
                  <c:v>20</c:v>
                </c:pt>
                <c:pt idx="23">
                  <c:v>22</c:v>
                </c:pt>
                <c:pt idx="24">
                  <c:v>17</c:v>
                </c:pt>
                <c:pt idx="25">
                  <c:v>23</c:v>
                </c:pt>
                <c:pt idx="26">
                  <c:v>25</c:v>
                </c:pt>
                <c:pt idx="27">
                  <c:v>21</c:v>
                </c:pt>
                <c:pt idx="28">
                  <c:v>25</c:v>
                </c:pt>
                <c:pt idx="29">
                  <c:v>27</c:v>
                </c:pt>
                <c:pt idx="30">
                  <c:v>24</c:v>
                </c:pt>
                <c:pt idx="31">
                  <c:v>25</c:v>
                </c:pt>
                <c:pt idx="32">
                  <c:v>19</c:v>
                </c:pt>
                <c:pt idx="33">
                  <c:v>17</c:v>
                </c:pt>
                <c:pt idx="34">
                  <c:v>25</c:v>
                </c:pt>
                <c:pt idx="35">
                  <c:v>20</c:v>
                </c:pt>
                <c:pt idx="36">
                  <c:v>25</c:v>
                </c:pt>
                <c:pt idx="37">
                  <c:v>23</c:v>
                </c:pt>
                <c:pt idx="38">
                  <c:v>25</c:v>
                </c:pt>
                <c:pt idx="39">
                  <c:v>13</c:v>
                </c:pt>
                <c:pt idx="40">
                  <c:v>17</c:v>
                </c:pt>
                <c:pt idx="41">
                  <c:v>19</c:v>
                </c:pt>
                <c:pt idx="42">
                  <c:v>18</c:v>
                </c:pt>
                <c:pt idx="43">
                  <c:v>19</c:v>
                </c:pt>
                <c:pt idx="44">
                  <c:v>26</c:v>
                </c:pt>
                <c:pt idx="45">
                  <c:v>15</c:v>
                </c:pt>
                <c:pt idx="46">
                  <c:v>22</c:v>
                </c:pt>
                <c:pt idx="4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04-407D-94BD-1F2964543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7935759"/>
        <c:axId val="1657933839"/>
      </c:barChart>
      <c:catAx>
        <c:axId val="165793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33839"/>
        <c:crosses val="autoZero"/>
        <c:auto val="1"/>
        <c:lblAlgn val="ctr"/>
        <c:lblOffset val="100"/>
        <c:noMultiLvlLbl val="0"/>
      </c:catAx>
      <c:valAx>
        <c:axId val="16579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3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1"/>
              <a:t>Pareto Analysis: Top Subcategories Contributing 80% of Profit</a:t>
            </a:r>
            <a:endParaRPr lang="en-IN" sz="1200"/>
          </a:p>
        </c:rich>
      </c:tx>
      <c:layout>
        <c:manualLayout>
          <c:xMode val="edge"/>
          <c:yMode val="edge"/>
          <c:x val="0.11833816825528388"/>
          <c:y val="2.93209876543209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'5.1'!$B$19</c:f>
              <c:strCache>
                <c:ptCount val="1"/>
                <c:pt idx="0">
                  <c:v>SumofProfit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'5.1'!$A$20:$A$31</c:f>
              <c:strCache>
                <c:ptCount val="12"/>
                <c:pt idx="0">
                  <c:v>Staplers</c:v>
                </c:pt>
                <c:pt idx="1">
                  <c:v>Tablets</c:v>
                </c:pt>
                <c:pt idx="2">
                  <c:v>Bookcases</c:v>
                </c:pt>
                <c:pt idx="3">
                  <c:v>Desks</c:v>
                </c:pt>
                <c:pt idx="4">
                  <c:v>Laptops</c:v>
                </c:pt>
                <c:pt idx="5">
                  <c:v>Paper</c:v>
                </c:pt>
                <c:pt idx="6">
                  <c:v>Tables</c:v>
                </c:pt>
                <c:pt idx="7">
                  <c:v>Monitors</c:v>
                </c:pt>
                <c:pt idx="8">
                  <c:v>Folders</c:v>
                </c:pt>
                <c:pt idx="9">
                  <c:v>Smartphones</c:v>
                </c:pt>
                <c:pt idx="10">
                  <c:v>Office Chairs</c:v>
                </c:pt>
                <c:pt idx="11">
                  <c:v>Pens</c:v>
                </c:pt>
              </c:strCache>
            </c:strRef>
          </c:cat>
          <c:val>
            <c:numRef>
              <c:f>'5.1'!$B$20:$B$31</c:f>
              <c:numCache>
                <c:formatCode>"₹"\ #,##0.00</c:formatCode>
                <c:ptCount val="12"/>
                <c:pt idx="0">
                  <c:v>57979289.389999978</c:v>
                </c:pt>
                <c:pt idx="1">
                  <c:v>56305336.459999979</c:v>
                </c:pt>
                <c:pt idx="2">
                  <c:v>52021694.769999973</c:v>
                </c:pt>
                <c:pt idx="3">
                  <c:v>50514853.600000016</c:v>
                </c:pt>
                <c:pt idx="4">
                  <c:v>48347380.090000004</c:v>
                </c:pt>
                <c:pt idx="5">
                  <c:v>47651744.259999983</c:v>
                </c:pt>
                <c:pt idx="6">
                  <c:v>47187468.779999994</c:v>
                </c:pt>
                <c:pt idx="7">
                  <c:v>44999547.709999986</c:v>
                </c:pt>
                <c:pt idx="8">
                  <c:v>44486060.710000001</c:v>
                </c:pt>
                <c:pt idx="9">
                  <c:v>44203106.610000029</c:v>
                </c:pt>
                <c:pt idx="10">
                  <c:v>43647134.419999994</c:v>
                </c:pt>
                <c:pt idx="11">
                  <c:v>39739089.399999999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8-4057-9C10-63C93A29F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352384"/>
        <c:axId val="111339904"/>
      </c:barChart>
      <c:lineChart>
        <c:grouping val="standard"/>
        <c:varyColors val="0"/>
        <c:ser>
          <c:idx val="1"/>
          <c:order val="1"/>
          <c:tx>
            <c:strRef>
              <c:f>'5.1'!$C$19</c:f>
              <c:strCache>
                <c:ptCount val="1"/>
                <c:pt idx="0">
                  <c:v>%ofTotal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'5.1'!$A$20:$A$31</c:f>
              <c:strCache>
                <c:ptCount val="12"/>
                <c:pt idx="0">
                  <c:v>Staplers</c:v>
                </c:pt>
                <c:pt idx="1">
                  <c:v>Tablets</c:v>
                </c:pt>
                <c:pt idx="2">
                  <c:v>Bookcases</c:v>
                </c:pt>
                <c:pt idx="3">
                  <c:v>Desks</c:v>
                </c:pt>
                <c:pt idx="4">
                  <c:v>Laptops</c:v>
                </c:pt>
                <c:pt idx="5">
                  <c:v>Paper</c:v>
                </c:pt>
                <c:pt idx="6">
                  <c:v>Tables</c:v>
                </c:pt>
                <c:pt idx="7">
                  <c:v>Monitors</c:v>
                </c:pt>
                <c:pt idx="8">
                  <c:v>Folders</c:v>
                </c:pt>
                <c:pt idx="9">
                  <c:v>Smartphones</c:v>
                </c:pt>
                <c:pt idx="10">
                  <c:v>Office Chairs</c:v>
                </c:pt>
                <c:pt idx="11">
                  <c:v>Pens</c:v>
                </c:pt>
              </c:strCache>
            </c:strRef>
          </c:cat>
          <c:val>
            <c:numRef>
              <c:f>'5.1'!$C$20:$C$31</c:f>
              <c:numCache>
                <c:formatCode>0.00%</c:formatCode>
                <c:ptCount val="12"/>
                <c:pt idx="0">
                  <c:v>0.1004696359240855</c:v>
                </c:pt>
                <c:pt idx="1">
                  <c:v>9.7568920113309046E-2</c:v>
                </c:pt>
                <c:pt idx="2">
                  <c:v>9.0145995038657056E-2</c:v>
                </c:pt>
                <c:pt idx="3">
                  <c:v>8.7534859487702371E-2</c:v>
                </c:pt>
                <c:pt idx="4">
                  <c:v>8.3778944630588589E-2</c:v>
                </c:pt>
                <c:pt idx="5">
                  <c:v>8.2573509391364944E-2</c:v>
                </c:pt>
                <c:pt idx="6">
                  <c:v>8.1768987829703238E-2</c:v>
                </c:pt>
                <c:pt idx="7">
                  <c:v>7.7977640339137927E-2</c:v>
                </c:pt>
                <c:pt idx="8">
                  <c:v>7.708784240465949E-2</c:v>
                </c:pt>
                <c:pt idx="9">
                  <c:v>7.6597524297809291E-2</c:v>
                </c:pt>
                <c:pt idx="10">
                  <c:v>7.5634105737476712E-2</c:v>
                </c:pt>
                <c:pt idx="11">
                  <c:v>6.8862034805506026E-2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D8-4057-9C10-63C93A29F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52384"/>
        <c:axId val="111339904"/>
      </c:lineChart>
      <c:lineChart>
        <c:grouping val="standard"/>
        <c:varyColors val="0"/>
        <c:ser>
          <c:idx val="2"/>
          <c:order val="2"/>
          <c:tx>
            <c:strRef>
              <c:f>'5.1'!$D$19</c:f>
              <c:strCache>
                <c:ptCount val="1"/>
                <c:pt idx="0">
                  <c:v>Cumulative_%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'5.1'!$A$20:$A$31</c:f>
              <c:strCache>
                <c:ptCount val="12"/>
                <c:pt idx="0">
                  <c:v>Staplers</c:v>
                </c:pt>
                <c:pt idx="1">
                  <c:v>Tablets</c:v>
                </c:pt>
                <c:pt idx="2">
                  <c:v>Bookcases</c:v>
                </c:pt>
                <c:pt idx="3">
                  <c:v>Desks</c:v>
                </c:pt>
                <c:pt idx="4">
                  <c:v>Laptops</c:v>
                </c:pt>
                <c:pt idx="5">
                  <c:v>Paper</c:v>
                </c:pt>
                <c:pt idx="6">
                  <c:v>Tables</c:v>
                </c:pt>
                <c:pt idx="7">
                  <c:v>Monitors</c:v>
                </c:pt>
                <c:pt idx="8">
                  <c:v>Folders</c:v>
                </c:pt>
                <c:pt idx="9">
                  <c:v>Smartphones</c:v>
                </c:pt>
                <c:pt idx="10">
                  <c:v>Office Chairs</c:v>
                </c:pt>
                <c:pt idx="11">
                  <c:v>Pens</c:v>
                </c:pt>
              </c:strCache>
            </c:strRef>
          </c:cat>
          <c:val>
            <c:numRef>
              <c:f>'5.1'!$D$20:$D$31</c:f>
              <c:numCache>
                <c:formatCode>0.00%</c:formatCode>
                <c:ptCount val="12"/>
                <c:pt idx="0">
                  <c:v>0.1004696359240855</c:v>
                </c:pt>
                <c:pt idx="1">
                  <c:v>0.19803855603739456</c:v>
                </c:pt>
                <c:pt idx="2">
                  <c:v>0.28818455107605162</c:v>
                </c:pt>
                <c:pt idx="3">
                  <c:v>0.37571941056375402</c:v>
                </c:pt>
                <c:pt idx="4">
                  <c:v>0.45949835519434262</c:v>
                </c:pt>
                <c:pt idx="5">
                  <c:v>0.54207186458570755</c:v>
                </c:pt>
                <c:pt idx="6">
                  <c:v>0.62384085241541076</c:v>
                </c:pt>
                <c:pt idx="7">
                  <c:v>0.70181849275454866</c:v>
                </c:pt>
                <c:pt idx="8">
                  <c:v>0.77890633515920815</c:v>
                </c:pt>
                <c:pt idx="9">
                  <c:v>0.85550385945701746</c:v>
                </c:pt>
                <c:pt idx="10">
                  <c:v>0.93113796519449421</c:v>
                </c:pt>
                <c:pt idx="11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D8-4057-9C10-63C93A29F89A}"/>
            </c:ext>
          </c:extLst>
        </c:ser>
        <c:ser>
          <c:idx val="3"/>
          <c:order val="3"/>
          <c:tx>
            <c:v>80%Line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'5.1'!$F$20:$F$31</c:f>
              <c:numCache>
                <c:formatCode>0.00%</c:formatCode>
                <c:ptCount val="12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D8-4057-9C10-63C93A29F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45664"/>
        <c:axId val="111352864"/>
      </c:lineChart>
      <c:catAx>
        <c:axId val="11135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39904"/>
        <c:crosses val="autoZero"/>
        <c:auto val="1"/>
        <c:lblAlgn val="ctr"/>
        <c:lblOffset val="100"/>
        <c:noMultiLvlLbl val="0"/>
      </c:catAx>
      <c:valAx>
        <c:axId val="11133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52384"/>
        <c:crosses val="autoZero"/>
        <c:crossBetween val="between"/>
      </c:valAx>
      <c:valAx>
        <c:axId val="11135286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45664"/>
        <c:crosses val="max"/>
        <c:crossBetween val="between"/>
      </c:valAx>
      <c:catAx>
        <c:axId val="111345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35286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3</xdr:row>
      <xdr:rowOff>0</xdr:rowOff>
    </xdr:from>
    <xdr:to>
      <xdr:col>16</xdr:col>
      <xdr:colOff>381000</xdr:colOff>
      <xdr:row>24</xdr:row>
      <xdr:rowOff>68580</xdr:rowOff>
    </xdr:to>
    <xdr:graphicFrame macro="">
      <xdr:nvGraphicFramePr>
        <xdr:cNvPr id="2" name="Profit by Region &amp; Segment">
          <a:extLst>
            <a:ext uri="{FF2B5EF4-FFF2-40B4-BE49-F238E27FC236}">
              <a16:creationId xmlns:a16="http://schemas.microsoft.com/office/drawing/2014/main" id="{72A73429-30C1-6EF1-62DC-0A4B60133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510540</xdr:colOff>
      <xdr:row>5</xdr:row>
      <xdr:rowOff>91440</xdr:rowOff>
    </xdr:from>
    <xdr:to>
      <xdr:col>7</xdr:col>
      <xdr:colOff>510540</xdr:colOff>
      <xdr:row>27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8BE76D-F1B0-FF68-36A0-0AFC6BD3F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220980</xdr:colOff>
      <xdr:row>3</xdr:row>
      <xdr:rowOff>137160</xdr:rowOff>
    </xdr:from>
    <xdr:to>
      <xdr:col>14</xdr:col>
      <xdr:colOff>571500</xdr:colOff>
      <xdr:row>23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7809E-208D-5F68-2AF8-B30A65426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257810</xdr:colOff>
      <xdr:row>5</xdr:row>
      <xdr:rowOff>89853</xdr:rowOff>
    </xdr:from>
    <xdr:to>
      <xdr:col>15</xdr:col>
      <xdr:colOff>305641</xdr:colOff>
      <xdr:row>29</xdr:row>
      <xdr:rowOff>107205</xdr:rowOff>
    </xdr:to>
    <xdr:graphicFrame macro="">
      <xdr:nvGraphicFramePr>
        <xdr:cNvPr id="2" name="Chart 1" descr="Yellow bars = High Discount % with weaker profits&#10;&#10;">
          <a:extLst>
            <a:ext uri="{FF2B5EF4-FFF2-40B4-BE49-F238E27FC236}">
              <a16:creationId xmlns:a16="http://schemas.microsoft.com/office/drawing/2014/main" id="{EAF0CE9B-9C07-7C2A-69DA-3E345C881734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0.71923</cdr:x>
      <cdr:y>0.19297</cdr:y>
    </cdr:from>
    <cdr:to>
      <cdr:x>0.94337</cdr:x>
      <cdr:y>0.42056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E9BA953-8B34-ACFE-F299-6773A0B9DDFE}"/>
            </a:ext>
          </a:extLst>
        </cdr:cNvPr>
        <cdr:cNvSpPr txBox="1"/>
      </cdr:nvSpPr>
      <cdr:spPr>
        <a:xfrm xmlns:a="http://schemas.openxmlformats.org/drawingml/2006/main">
          <a:off x="4869815" y="775335"/>
          <a:ext cx="151765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0.72861</cdr:x>
      <cdr:y>0.18902</cdr:y>
    </cdr:from>
    <cdr:to>
      <cdr:x>0.95158</cdr:x>
      <cdr:y>0.45414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7DD6FA1-CA91-8739-E100-A4F68C3F2CC2}"/>
            </a:ext>
          </a:extLst>
        </cdr:cNvPr>
        <cdr:cNvSpPr txBox="1"/>
      </cdr:nvSpPr>
      <cdr:spPr>
        <a:xfrm xmlns:a="http://schemas.openxmlformats.org/drawingml/2006/main">
          <a:off x="4933315" y="759459"/>
          <a:ext cx="1509713" cy="1065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0.77902</cdr:x>
      <cdr:y>0.20285</cdr:y>
    </cdr:from>
    <cdr:to>
      <cdr:x>0.97479</cdr:x>
      <cdr:y>0.36089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BF4417E-391A-147F-FF7F-34909247774B}"/>
            </a:ext>
          </a:extLst>
        </cdr:cNvPr>
        <cdr:cNvSpPr txBox="1"/>
      </cdr:nvSpPr>
      <cdr:spPr>
        <a:xfrm xmlns:a="http://schemas.openxmlformats.org/drawingml/2006/main">
          <a:off x="5274628" y="815022"/>
          <a:ext cx="1325562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 kern="12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Yellow bars = High </a:t>
          </a:r>
          <a:br>
            <a:rPr lang="en-IN" sz="1100" kern="12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</a:br>
          <a:r>
            <a:rPr lang="en-IN" sz="1100" kern="12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Discount % with </a:t>
          </a:r>
          <a:br>
            <a:rPr lang="en-IN" sz="1100" kern="12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</a:br>
          <a:r>
            <a:rPr lang="en-IN" sz="1100" kern="12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weaker profits</a:t>
          </a:r>
        </a:p>
        <a:p xmlns:a="http://schemas.openxmlformats.org/drawingml/2006/main">
          <a:endParaRPr lang="en-IN" sz="1100" kern="12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335280</xdr:colOff>
      <xdr:row>4</xdr:row>
      <xdr:rowOff>99060</xdr:rowOff>
    </xdr:from>
    <xdr:to>
      <xdr:col>12</xdr:col>
      <xdr:colOff>434340</xdr:colOff>
      <xdr:row>24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2D753F-77A4-4150-0D0D-DE77BBEB2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7</xdr:row>
      <xdr:rowOff>129540</xdr:rowOff>
    </xdr:from>
    <xdr:to>
      <xdr:col>11</xdr:col>
      <xdr:colOff>205740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FDBD8-6EB3-0CAE-07DC-578DF9985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480060</xdr:colOff>
      <xdr:row>29</xdr:row>
      <xdr:rowOff>121920</xdr:rowOff>
    </xdr:from>
    <xdr:to>
      <xdr:col>7</xdr:col>
      <xdr:colOff>525780</xdr:colOff>
      <xdr:row>46</xdr:row>
      <xdr:rowOff>15240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51E4B89-84F5-D308-4523-30C5E59CC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10</xdr:row>
      <xdr:rowOff>30480</xdr:rowOff>
    </xdr:from>
    <xdr:to>
      <xdr:col>13</xdr:col>
      <xdr:colOff>487680</xdr:colOff>
      <xdr:row>26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C44FC-6209-E689-C9A0-D239AB88D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205740</xdr:colOff>
      <xdr:row>6</xdr:row>
      <xdr:rowOff>7620</xdr:rowOff>
    </xdr:from>
    <xdr:to>
      <xdr:col>21</xdr:col>
      <xdr:colOff>198120</xdr:colOff>
      <xdr:row>35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2C6357-5E79-DF78-9DE1-374001C39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10</xdr:row>
      <xdr:rowOff>15240</xdr:rowOff>
    </xdr:from>
    <xdr:to>
      <xdr:col>14</xdr:col>
      <xdr:colOff>480060</xdr:colOff>
      <xdr:row>29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210A53-16CE-8A43-E3CC-9A141F6BA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dhi kher" refreshedDate="45921.719134143517" backgroundQuery="1" createdVersion="8" refreshedVersion="8" minRefreshableVersion="3" recordCount="0" supportSubquery="1" supportAdvancedDrill="1" xr:uid="{C2F48259-5776-4DCE-B7C4-43A2E4B8F905}">
  <cacheSource type="external" connectionId="1"/>
  <cacheFields count="5">
    <cacheField name="[Table2].[Region].[Region]" caption="Region" numFmtId="0" hierarchy="26" level="1">
      <sharedItems count="4">
        <s v="APAC"/>
        <s v="EMEA"/>
        <s v="LATAM"/>
        <s v="NA"/>
      </sharedItems>
    </cacheField>
    <cacheField name="[Table2].[Product_Category].[Product_Category]" caption="Product_Category" numFmtId="0" hierarchy="32" level="1">
      <sharedItems count="3">
        <s v="Electronics"/>
        <s v="Furniture"/>
        <s v="Office Supplies"/>
      </sharedItems>
    </cacheField>
    <cacheField name="[Measures].[Sum of Profit 2]" caption="Sum of Profit 2" numFmtId="0" hierarchy="59" level="32767"/>
    <cacheField name="[Measures].[Average of Return_Flag]" caption="Average of Return_Flag" numFmtId="0" hierarchy="63" level="32767"/>
    <cacheField name="[Measures].[Average of Discount_Percent]" caption="Average of Discount_Percent" numFmtId="0" hierarchy="65" level="32767"/>
  </cacheFields>
  <cacheHierarchies count="66">
    <cacheHierarchy uniqueName="[Range].[Order_ID]" caption="Order_ID" attribute="1" defaultMemberUniqueName="[Range].[Order_ID].[All]" allUniqueName="[Range].[Order_ID].[All]" dimensionUniqueName="[Range]" displayFolder="" count="0" memberValueDatatype="130" unbalanced="0"/>
    <cacheHierarchy uniqueName="[Range].[Order_Date]" caption="Order_Date" attribute="1" time="1" defaultMemberUniqueName="[Range].[Order_Date].[All]" allUniqueName="[Range].[Order_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Customer_Segment]" caption="Customer_Segment" attribute="1" defaultMemberUniqueName="[Range].[Customer_Segment].[All]" allUniqueName="[Range].[Customer_Segment].[All]" dimensionUniqueName="[Range]" displayFolder="" count="0" memberValueDatatype="130" unbalanced="0"/>
    <cacheHierarchy uniqueName="[Range].[Product_Category]" caption="Product_Category" attribute="1" defaultMemberUniqueName="[Range].[Product_Category].[All]" allUniqueName="[Range].[Product_Category].[All]" dimensionUniqueName="[Range]" displayFolder="" count="0" memberValueDatatype="130" unbalanced="0"/>
    <cacheHierarchy uniqueName="[Range].[Product_Subcategory]" caption="Product_Subcategory" attribute="1" defaultMemberUniqueName="[Range].[Product_Subcategory].[All]" allUniqueName="[Range].[Product_Subcategory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_Cost]" caption="Unit_Cost" attribute="1" defaultMemberUniqueName="[Range].[Unit_Cost].[All]" allUniqueName="[Range].[Unit_Cost].[All]" dimensionUniqueName="[Range]" displayFolder="" count="0" memberValueDatatype="5" unbalanced="0"/>
    <cacheHierarchy uniqueName="[Range].[Unit_Price]" caption="Unit_Price" attribute="1" defaultMemberUniqueName="[Range].[Unit_Price].[All]" allUniqueName="[Range].[Unit_Price].[All]" dimensionUniqueName="[Range]" displayFolder="" count="0" memberValueDatatype="5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Return_Status]" caption="Return_Status" attribute="1" defaultMemberUniqueName="[Range].[Return_Status].[All]" allUniqueName="[Range].[Return_Status].[All]" dimensionUniqueName="[Range]" displayFolder="" count="0" memberValueDatatype="130" unbalanced="0"/>
    <cacheHierarchy uniqueName="[Range].[Payment_Method]" caption="Payment_Method" attribute="1" defaultMemberUniqueName="[Range].[Payment_Method].[All]" allUniqueName="[Range].[Payment_Method].[All]" dimensionUniqueName="[Range]" displayFolder="" count="0" memberValueDatatype="130" unbalanced="0"/>
    <cacheHierarchy uniqueName="[Range].[Delivery_Days]" caption="Delivery_Days" attribute="1" defaultMemberUniqueName="[Range].[Delivery_Days].[All]" allUniqueName="[Range].[Delivery_Day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Discount_Amount]" caption="Discount_Amount" attribute="1" defaultMemberUniqueName="[Range].[Discount_Amount].[All]" allUniqueName="[Range].[Discount_Amount].[All]" dimensionUniqueName="[Range]" displayFolder="" count="0" memberValueDatatype="5" unbalanced="0"/>
    <cacheHierarchy uniqueName="[Range].[Net_Sales]" caption="Net_Sales" attribute="1" defaultMemberUniqueName="[Range].[Net_Sales].[All]" allUniqueName="[Range].[Net_Sales].[All]" dimensionUniqueName="[Range]" displayFolder="" count="0" memberValueDatatype="5" unbalanced="0"/>
    <cacheHierarchy uniqueName="[Range].[Profit_Margin]" caption="Profit_Margin" attribute="1" defaultMemberUniqueName="[Range].[Profit_Margin].[All]" allUniqueName="[Range].[Profit_Margin].[All]" dimensionUniqueName="[Range]" displayFolder="" count="0" memberValueDatatype="5" unbalanced="0"/>
    <cacheHierarchy uniqueName="[Range].[Return_Flag]" caption="Return_Flag" attribute="1" defaultMemberUniqueName="[Range].[Return_Flag].[All]" allUniqueName="[Range].[Return_Flag].[All]" dimensionUniqueName="[Range]" displayFolder="" count="0" memberValueDatatype="20" unbalanced="0"/>
    <cacheHierarchy uniqueName="[Table2].[Order_ID]" caption="Order_ID" attribute="1" defaultMemberUniqueName="[Table2].[Order_ID].[All]" allUniqueName="[Table2].[Order_ID].[All]" dimensionUniqueName="[Table2]" displayFolder="" count="0" memberValueDatatype="130" unbalanced="0"/>
    <cacheHierarchy uniqueName="[Table2].[Order_Date]" caption="Order_Date" attribute="1" time="1" defaultMemberUniqueName="[Table2].[Order_Date].[All]" allUniqueName="[Table2].[Order_Date].[All]" dimensionUniqueName="[Table2]" displayFolder="" count="0" memberValueDatatype="7" unbalanced="0"/>
    <cacheHierarchy uniqueName="[Table2].[Region]" caption="Region" attribute="1" defaultMemberUniqueName="[Table2].[Region].[All]" allUniqueName="[Table2].[Region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Country]" caption="Country" attribute="1" defaultMemberUniqueName="[Table2].[Country].[All]" allUniqueName="[Table2].[Country].[All]" dimensionUniqueName="[Table2]" displayFolder="" count="0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Customer_ID]" caption="Customer_ID" attribute="1" defaultMemberUniqueName="[Table2].[Customer_ID].[All]" allUniqueName="[Table2].[Customer_ID].[All]" dimensionUniqueName="[Table2]" displayFolder="" count="0" memberValueDatatype="130" unbalanced="0"/>
    <cacheHierarchy uniqueName="[Table2].[Customer_Segment]" caption="Customer_Segment" attribute="1" defaultMemberUniqueName="[Table2].[Customer_Segment].[All]" allUniqueName="[Table2].[Customer_Segment].[All]" dimensionUniqueName="[Table2]" displayFolder="" count="0" memberValueDatatype="130" unbalanced="0"/>
    <cacheHierarchy uniqueName="[Table2].[Product_Category]" caption="Product_Category" attribute="1" defaultMemberUniqueName="[Table2].[Product_Category].[All]" allUniqueName="[Table2].[Product_Category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Product_Subcategory]" caption="Product_Subcategory" attribute="1" defaultMemberUniqueName="[Table2].[Product_Subcategory].[All]" allUniqueName="[Table2].[Product_Subcategory].[All]" dimensionUniqueName="[Table2]" displayFolder="" count="0" memberValueDatatype="130" unbalanced="0"/>
    <cacheHierarchy uniqueName="[Table2].[Product_Name]" caption="Product_Name" attribute="1" defaultMemberUniqueName="[Table2].[Product_Name].[All]" allUniqueName="[Table2].[Product_Name].[All]" dimensionUniqueName="[Table2]" displayFolder="" count="0" memberValueDatatype="130" unbalanced="0"/>
    <cacheHierarchy uniqueName="[Table2].[Quantity]" caption="Quantity" attribute="1" defaultMemberUniqueName="[Table2].[Quantity].[All]" allUniqueName="[Table2].[Quantity].[All]" dimensionUniqueName="[Table2]" displayFolder="" count="0" memberValueDatatype="20" unbalanced="0"/>
    <cacheHierarchy uniqueName="[Table2].[Unit_Cost]" caption="Unit_Cost" attribute="1" defaultMemberUniqueName="[Table2].[Unit_Cost].[All]" allUniqueName="[Table2].[Unit_Cost].[All]" dimensionUniqueName="[Table2]" displayFolder="" count="0" memberValueDatatype="5" unbalanced="0"/>
    <cacheHierarchy uniqueName="[Table2].[Unit_Price]" caption="Unit_Price" attribute="1" defaultMemberUniqueName="[Table2].[Unit_Price].[All]" allUniqueName="[Table2].[Unit_Price].[All]" dimensionUniqueName="[Table2]" displayFolder="" count="0" memberValueDatatype="5" unbalanced="0"/>
    <cacheHierarchy uniqueName="[Table2].[Discount]" caption="Discount" attribute="1" defaultMemberUniqueName="[Table2].[Discount].[All]" allUniqueName="[Table2].[Discount].[All]" dimensionUniqueName="[Table2]" displayFolder="" count="0" memberValueDatatype="5" unbalanced="0"/>
    <cacheHierarchy uniqueName="[Table2].[Return_Status]" caption="Return_Status" attribute="1" defaultMemberUniqueName="[Table2].[Return_Status].[All]" allUniqueName="[Table2].[Return_Status].[All]" dimensionUniqueName="[Table2]" displayFolder="" count="0" memberValueDatatype="130" unbalanced="0"/>
    <cacheHierarchy uniqueName="[Table2].[Payment_Method]" caption="Payment_Method" attribute="1" defaultMemberUniqueName="[Table2].[Payment_Method].[All]" allUniqueName="[Table2].[Payment_Method].[All]" dimensionUniqueName="[Table2]" displayFolder="" count="0" memberValueDatatype="130" unbalanced="0"/>
    <cacheHierarchy uniqueName="[Table2].[Delivery_Days]" caption="Delivery_Days" attribute="1" defaultMemberUniqueName="[Table2].[Delivery_Days].[All]" allUniqueName="[Table2].[Delivery_Days].[All]" dimensionUniqueName="[Table2]" displayFolder="" count="0" memberValueDatatype="20" unbalanced="0"/>
    <cacheHierarchy uniqueName="[Table2].[Profit]" caption="Profit" attribute="1" defaultMemberUniqueName="[Table2].[Profit].[All]" allUniqueName="[Table2].[Profit].[All]" dimensionUniqueName="[Table2]" displayFolder="" count="0" memberValueDatatype="5" unbalanced="0"/>
    <cacheHierarchy uniqueName="[Table2].[Sales]" caption="Sales" attribute="1" defaultMemberUniqueName="[Table2].[Sales].[All]" allUniqueName="[Table2].[Sales].[All]" dimensionUniqueName="[Table2]" displayFolder="" count="0" memberValueDatatype="5" unbalanced="0"/>
    <cacheHierarchy uniqueName="[Table2].[Discount_Amount]" caption="Discount_Amount" attribute="1" defaultMemberUniqueName="[Table2].[Discount_Amount].[All]" allUniqueName="[Table2].[Discount_Amount].[All]" dimensionUniqueName="[Table2]" displayFolder="" count="0" memberValueDatatype="5" unbalanced="0"/>
    <cacheHierarchy uniqueName="[Table2].[Net_Sales]" caption="Net_Sales" attribute="1" defaultMemberUniqueName="[Table2].[Net_Sales].[All]" allUniqueName="[Table2].[Net_Sales].[All]" dimensionUniqueName="[Table2]" displayFolder="" count="0" memberValueDatatype="5" unbalanced="0"/>
    <cacheHierarchy uniqueName="[Table2].[Profit_Margin]" caption="Profit_Margin" attribute="1" defaultMemberUniqueName="[Table2].[Profit_Margin].[All]" allUniqueName="[Table2].[Profit_Margin].[All]" dimensionUniqueName="[Table2]" displayFolder="" count="0" memberValueDatatype="5" unbalanced="0"/>
    <cacheHierarchy uniqueName="[Table2].[Return_Flag]" caption="Return_Flag" attribute="1" defaultMemberUniqueName="[Table2].[Return_Flag].[All]" allUniqueName="[Table2].[Return_Flag].[All]" dimensionUniqueName="[Table2]" displayFolder="" count="0" memberValueDatatype="20" unbalanced="0"/>
    <cacheHierarchy uniqueName="[Table2].[Weighted_Margin]" caption="Weighted_Margin" attribute="1" defaultMemberUniqueName="[Table2].[Weighted_Margin].[All]" allUniqueName="[Table2].[Weighted_Margin].[All]" dimensionUniqueName="[Table2]" displayFolder="" count="0" memberValueDatatype="5" unbalanced="0"/>
    <cacheHierarchy uniqueName="[Table2].[Discount_Percent]" caption="Discount_Percent" attribute="1" defaultMemberUniqueName="[Table2].[Discount_Percent].[All]" allUniqueName="[Table2].[Discount_Percent].[All]" dimensionUniqueName="[Table2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_Margin]" caption="Sum of Profit_Margin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eighted_Margin]" caption="Sum of Weighted_Margin" measure="1" displayFolder="" measureGroup="Table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Profit_Margin]" caption="Average of Profit_Margin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Weighted_Margin]" caption="Average of Weighted_Margin" measure="1" displayFolder="" measureGroup="Table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Profit 2]" caption="Sum of Profit 2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Discount_Amount]" caption="Sum of Discount_Amount" measure="1" displayFolder="" measureGroup="Table2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turn_Flag]" caption="Sum of Return_Flag" measure="1" displayFolder="" measureGroup="Tabl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Net_Sales 2]" caption="Sum of Net_Sales 2" measure="1" displayFolder="" measureGroup="Tabl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Return_Flag]" caption="Average of Return_Flag" measure="1" displayFolder="" measureGroup="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Discount_Percent]" caption="Sum of Discount_Percent" measure="1" displayFolder="" measureGroup="Table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Discount_Percent]" caption="Average of Discount_Percent" measure="1" displayFolder="" measureGroup="Table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2" uniqueName="[Table2]" caption="Table2"/>
  </dimensions>
  <measureGroups count="2">
    <measureGroup name="Range" caption="Range"/>
    <measureGroup name="Table2" caption="Table2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dhi kher" refreshedDate="45921.721860532409" createdVersion="8" refreshedVersion="8" minRefreshableVersion="3" recordCount="2000" xr:uid="{D0161D05-78D3-44F8-94A2-68966340ECC2}">
  <cacheSource type="worksheet">
    <worksheetSource name="Table2"/>
  </cacheSource>
  <cacheFields count="28">
    <cacheField name="Order_ID" numFmtId="0">
      <sharedItems/>
    </cacheField>
    <cacheField name="Order_Date" numFmtId="0">
      <sharedItems containsSemiMixedTypes="0" containsNonDate="0" containsDate="1" containsString="0" minDate="2025-01-01T00:00:00" maxDate="2025-09-09T00:00:00" count="250">
        <d v="2025-08-13T00:00:00"/>
        <d v="2025-07-07T00:00:00"/>
        <d v="2025-03-30T00:00:00"/>
        <d v="2025-06-05T00:00:00"/>
        <d v="2025-02-28T00:00:00"/>
        <d v="2025-05-19T00:00:00"/>
        <d v="2025-03-25T00:00:00"/>
        <d v="2025-04-30T00:00:00"/>
        <d v="2025-07-02T00:00:00"/>
        <d v="2025-01-19T00:00:00"/>
        <d v="2025-07-09T00:00:00"/>
        <d v="2025-04-18T00:00:00"/>
        <d v="2025-05-10T00:00:00"/>
        <d v="2025-08-16T00:00:00"/>
        <d v="2025-06-03T00:00:00"/>
        <d v="2025-02-08T00:00:00"/>
        <d v="2025-05-17T00:00:00"/>
        <d v="2025-08-23T00:00:00"/>
        <d v="2025-06-27T00:00:00"/>
        <d v="2025-05-06T00:00:00"/>
        <d v="2025-01-08T00:00:00"/>
        <d v="2025-03-23T00:00:00"/>
        <d v="2025-07-13T00:00:00"/>
        <d v="2025-05-28T00:00:00"/>
        <d v="2025-02-02T00:00:00"/>
        <d v="2025-06-02T00:00:00"/>
        <d v="2025-08-01T00:00:00"/>
        <d v="2025-04-07T00:00:00"/>
        <d v="2025-02-11T00:00:00"/>
        <d v="2025-05-08T00:00:00"/>
        <d v="2025-04-10T00:00:00"/>
        <d v="2025-06-07T00:00:00"/>
        <d v="2025-09-06T00:00:00"/>
        <d v="2025-06-13T00:00:00"/>
        <d v="2025-07-03T00:00:00"/>
        <d v="2025-04-23T00:00:00"/>
        <d v="2025-05-12T00:00:00"/>
        <d v="2025-01-20T00:00:00"/>
        <d v="2025-02-15T00:00:00"/>
        <d v="2025-06-28T00:00:00"/>
        <d v="2025-07-15T00:00:00"/>
        <d v="2025-06-14T00:00:00"/>
        <d v="2025-06-20T00:00:00"/>
        <d v="2025-02-21T00:00:00"/>
        <d v="2025-08-07T00:00:00"/>
        <d v="2025-05-01T00:00:00"/>
        <d v="2025-02-23T00:00:00"/>
        <d v="2025-06-12T00:00:00"/>
        <d v="2025-01-16T00:00:00"/>
        <d v="2025-06-23T00:00:00"/>
        <d v="2025-05-21T00:00:00"/>
        <d v="2025-03-13T00:00:00"/>
        <d v="2025-02-16T00:00:00"/>
        <d v="2025-03-05T00:00:00"/>
        <d v="2025-02-17T00:00:00"/>
        <d v="2025-03-10T00:00:00"/>
        <d v="2025-07-05T00:00:00"/>
        <d v="2025-04-04T00:00:00"/>
        <d v="2025-06-08T00:00:00"/>
        <d v="2025-01-13T00:00:00"/>
        <d v="2025-08-14T00:00:00"/>
        <d v="2025-08-04T00:00:00"/>
        <d v="2025-05-04T00:00:00"/>
        <d v="2025-08-24T00:00:00"/>
        <d v="2025-01-17T00:00:00"/>
        <d v="2025-05-26T00:00:00"/>
        <d v="2025-07-12T00:00:00"/>
        <d v="2025-09-03T00:00:00"/>
        <d v="2025-06-11T00:00:00"/>
        <d v="2025-05-23T00:00:00"/>
        <d v="2025-07-17T00:00:00"/>
        <d v="2025-06-16T00:00:00"/>
        <d v="2025-08-15T00:00:00"/>
        <d v="2025-06-10T00:00:00"/>
        <d v="2025-04-27T00:00:00"/>
        <d v="2025-04-25T00:00:00"/>
        <d v="2025-04-06T00:00:00"/>
        <d v="2025-04-03T00:00:00"/>
        <d v="2025-06-25T00:00:00"/>
        <d v="2025-09-04T00:00:00"/>
        <d v="2025-06-17T00:00:00"/>
        <d v="2025-04-19T00:00:00"/>
        <d v="2025-08-31T00:00:00"/>
        <d v="2025-09-08T00:00:00"/>
        <d v="2025-04-29T00:00:00"/>
        <d v="2025-08-17T00:00:00"/>
        <d v="2025-08-09T00:00:00"/>
        <d v="2025-02-20T00:00:00"/>
        <d v="2025-08-02T00:00:00"/>
        <d v="2025-05-20T00:00:00"/>
        <d v="2025-05-02T00:00:00"/>
        <d v="2025-01-01T00:00:00"/>
        <d v="2025-04-13T00:00:00"/>
        <d v="2025-02-10T00:00:00"/>
        <d v="2025-07-04T00:00:00"/>
        <d v="2025-01-09T00:00:00"/>
        <d v="2025-06-22T00:00:00"/>
        <d v="2025-03-07T00:00:00"/>
        <d v="2025-07-29T00:00:00"/>
        <d v="2025-04-21T00:00:00"/>
        <d v="2025-07-16T00:00:00"/>
        <d v="2025-04-12T00:00:00"/>
        <d v="2025-06-19T00:00:00"/>
        <d v="2025-07-11T00:00:00"/>
        <d v="2025-01-18T00:00:00"/>
        <d v="2025-03-15T00:00:00"/>
        <d v="2025-01-15T00:00:00"/>
        <d v="2025-05-07T00:00:00"/>
        <d v="2025-08-27T00:00:00"/>
        <d v="2025-05-15T00:00:00"/>
        <d v="2025-05-29T00:00:00"/>
        <d v="2025-05-30T00:00:00"/>
        <d v="2025-05-05T00:00:00"/>
        <d v="2025-03-22T00:00:00"/>
        <d v="2025-07-06T00:00:00"/>
        <d v="2025-03-20T00:00:00"/>
        <d v="2025-08-11T00:00:00"/>
        <d v="2025-04-14T00:00:00"/>
        <d v="2025-07-31T00:00:00"/>
        <d v="2025-03-09T00:00:00"/>
        <d v="2025-06-15T00:00:00"/>
        <d v="2025-04-22T00:00:00"/>
        <d v="2025-03-08T00:00:00"/>
        <d v="2025-03-12T00:00:00"/>
        <d v="2025-05-16T00:00:00"/>
        <d v="2025-05-22T00:00:00"/>
        <d v="2025-01-25T00:00:00"/>
        <d v="2025-05-03T00:00:00"/>
        <d v="2025-08-20T00:00:00"/>
        <d v="2025-04-15T00:00:00"/>
        <d v="2025-08-06T00:00:00"/>
        <d v="2025-02-27T00:00:00"/>
        <d v="2025-03-02T00:00:00"/>
        <d v="2025-06-01T00:00:00"/>
        <d v="2025-07-25T00:00:00"/>
        <d v="2025-05-24T00:00:00"/>
        <d v="2025-02-24T00:00:00"/>
        <d v="2025-07-24T00:00:00"/>
        <d v="2025-03-28T00:00:00"/>
        <d v="2025-03-27T00:00:00"/>
        <d v="2025-08-29T00:00:00"/>
        <d v="2025-01-04T00:00:00"/>
        <d v="2025-06-29T00:00:00"/>
        <d v="2025-01-23T00:00:00"/>
        <d v="2025-02-04T00:00:00"/>
        <d v="2025-09-02T00:00:00"/>
        <d v="2025-01-03T00:00:00"/>
        <d v="2025-03-17T00:00:00"/>
        <d v="2025-03-11T00:00:00"/>
        <d v="2025-08-10T00:00:00"/>
        <d v="2025-01-22T00:00:00"/>
        <d v="2025-08-21T00:00:00"/>
        <d v="2025-03-16T00:00:00"/>
        <d v="2025-01-30T00:00:00"/>
        <d v="2025-07-19T00:00:00"/>
        <d v="2025-01-14T00:00:00"/>
        <d v="2025-02-07T00:00:00"/>
        <d v="2025-03-24T00:00:00"/>
        <d v="2025-02-01T00:00:00"/>
        <d v="2025-02-25T00:00:00"/>
        <d v="2025-05-13T00:00:00"/>
        <d v="2025-01-11T00:00:00"/>
        <d v="2025-01-26T00:00:00"/>
        <d v="2025-02-05T00:00:00"/>
        <d v="2025-08-22T00:00:00"/>
        <d v="2025-03-04T00:00:00"/>
        <d v="2025-03-29T00:00:00"/>
        <d v="2025-09-01T00:00:00"/>
        <d v="2025-08-30T00:00:00"/>
        <d v="2025-07-23T00:00:00"/>
        <d v="2025-04-28T00:00:00"/>
        <d v="2025-01-31T00:00:00"/>
        <d v="2025-01-27T00:00:00"/>
        <d v="2025-03-03T00:00:00"/>
        <d v="2025-03-01T00:00:00"/>
        <d v="2025-05-25T00:00:00"/>
        <d v="2025-01-12T00:00:00"/>
        <d v="2025-02-18T00:00:00"/>
        <d v="2025-04-01T00:00:00"/>
        <d v="2025-03-31T00:00:00"/>
        <d v="2025-05-27T00:00:00"/>
        <d v="2025-02-19T00:00:00"/>
        <d v="2025-02-14T00:00:00"/>
        <d v="2025-06-21T00:00:00"/>
        <d v="2025-08-18T00:00:00"/>
        <d v="2025-07-26T00:00:00"/>
        <d v="2025-02-12T00:00:00"/>
        <d v="2025-04-16T00:00:00"/>
        <d v="2025-05-31T00:00:00"/>
        <d v="2025-01-24T00:00:00"/>
        <d v="2025-04-05T00:00:00"/>
        <d v="2025-03-06T00:00:00"/>
        <d v="2025-09-05T00:00:00"/>
        <d v="2025-02-26T00:00:00"/>
        <d v="2025-05-14T00:00:00"/>
        <d v="2025-07-20T00:00:00"/>
        <d v="2025-07-10T00:00:00"/>
        <d v="2025-06-04T00:00:00"/>
        <d v="2025-06-09T00:00:00"/>
        <d v="2025-07-22T00:00:00"/>
        <d v="2025-06-30T00:00:00"/>
        <d v="2025-08-25T00:00:00"/>
        <d v="2025-01-02T00:00:00"/>
        <d v="2025-01-29T00:00:00"/>
        <d v="2025-04-26T00:00:00"/>
        <d v="2025-02-06T00:00:00"/>
        <d v="2025-08-05T00:00:00"/>
        <d v="2025-07-08T00:00:00"/>
        <d v="2025-07-18T00:00:00"/>
        <d v="2025-07-28T00:00:00"/>
        <d v="2025-01-07T00:00:00"/>
        <d v="2025-05-11T00:00:00"/>
        <d v="2025-01-21T00:00:00"/>
        <d v="2025-04-17T00:00:00"/>
        <d v="2025-08-19T00:00:00"/>
        <d v="2025-09-07T00:00:00"/>
        <d v="2025-08-12T00:00:00"/>
        <d v="2025-01-05T00:00:00"/>
        <d v="2025-04-20T00:00:00"/>
        <d v="2025-07-27T00:00:00"/>
        <d v="2025-01-28T00:00:00"/>
        <d v="2025-03-26T00:00:00"/>
        <d v="2025-02-09T00:00:00"/>
        <d v="2025-06-18T00:00:00"/>
        <d v="2025-05-09T00:00:00"/>
        <d v="2025-02-03T00:00:00"/>
        <d v="2025-07-30T00:00:00"/>
        <d v="2025-04-09T00:00:00"/>
        <d v="2025-06-26T00:00:00"/>
        <d v="2025-07-14T00:00:00"/>
        <d v="2025-03-21T00:00:00"/>
        <d v="2025-01-10T00:00:00"/>
        <d v="2025-08-03T00:00:00"/>
        <d v="2025-08-28T00:00:00"/>
        <d v="2025-03-14T00:00:00"/>
        <d v="2025-08-08T00:00:00"/>
        <d v="2025-06-24T00:00:00"/>
        <d v="2025-02-22T00:00:00"/>
        <d v="2025-07-21T00:00:00"/>
        <d v="2025-04-11T00:00:00"/>
        <d v="2025-03-19T00:00:00"/>
        <d v="2025-06-06T00:00:00"/>
        <d v="2025-04-02T00:00:00"/>
        <d v="2025-07-01T00:00:00"/>
        <d v="2025-04-24T00:00:00"/>
        <d v="2025-01-06T00:00:00"/>
        <d v="2025-08-26T00:00:00"/>
        <d v="2025-04-08T00:00:00"/>
        <d v="2025-02-13T00:00:00"/>
        <d v="2025-05-18T00:00:00"/>
      </sharedItems>
      <fieldGroup par="27"/>
    </cacheField>
    <cacheField name="Region" numFmtId="0">
      <sharedItems count="4">
        <s v="LATAM"/>
        <s v="NA"/>
        <s v="APAC"/>
        <s v="EMEA"/>
      </sharedItems>
    </cacheField>
    <cacheField name="Country" numFmtId="0">
      <sharedItems/>
    </cacheField>
    <cacheField name="State" numFmtId="0">
      <sharedItems/>
    </cacheField>
    <cacheField name="City" numFmtId="0">
      <sharedItems/>
    </cacheField>
    <cacheField name="Customer_ID" numFmtId="0">
      <sharedItems/>
    </cacheField>
    <cacheField name="Customer_Segment" numFmtId="0">
      <sharedItems count="4">
        <s v="Small Business"/>
        <s v="Enterprise"/>
        <s v="Consumer"/>
        <s v="Corporate"/>
      </sharedItems>
    </cacheField>
    <cacheField name="Product_Category" numFmtId="0">
      <sharedItems count="3">
        <s v="Electronics"/>
        <s v="Office Supplies"/>
        <s v="Furniture"/>
      </sharedItems>
    </cacheField>
    <cacheField name="Product_Subcategory" numFmtId="0">
      <sharedItems count="12">
        <s v="Monitors"/>
        <s v="Tablets"/>
        <s v="Pens"/>
        <s v="Desks"/>
        <s v="Laptops"/>
        <s v="Staplers"/>
        <s v="Office Chairs"/>
        <s v="Folders"/>
        <s v="Bookcases"/>
        <s v="Paper"/>
        <s v="Smartphones"/>
        <s v="Tables"/>
      </sharedItems>
    </cacheField>
    <cacheField name="Product_Name" numFmtId="0">
      <sharedItems/>
    </cacheField>
    <cacheField name="Quantity" numFmtId="0">
      <sharedItems containsSemiMixedTypes="0" containsString="0" containsNumber="1" containsInteger="1" minValue="1" maxValue="50"/>
    </cacheField>
    <cacheField name="Unit_Cost" numFmtId="0">
      <sharedItems containsSemiMixedTypes="0" containsString="0" containsNumber="1" minValue="33.93" maxValue="79963.94"/>
    </cacheField>
    <cacheField name="Unit_Price" numFmtId="0">
      <sharedItems containsSemiMixedTypes="0" containsString="0" containsNumber="1" minValue="47.12" maxValue="117902.8"/>
    </cacheField>
    <cacheField name="Discount" numFmtId="0">
      <sharedItems containsSemiMixedTypes="0" containsString="0" containsNumber="1" minValue="0" maxValue="0.15"/>
    </cacheField>
    <cacheField name="Return_Status" numFmtId="0">
      <sharedItems/>
    </cacheField>
    <cacheField name="Payment_Method" numFmtId="0">
      <sharedItems/>
    </cacheField>
    <cacheField name="Delivery_Days" numFmtId="0">
      <sharedItems containsSemiMixedTypes="0" containsString="0" containsNumber="1" containsInteger="1" minValue="1" maxValue="20"/>
    </cacheField>
    <cacheField name="Profit" numFmtId="2">
      <sharedItems containsSemiMixedTypes="0" containsString="0" containsNumber="1" minValue="49.5" maxValue="1608183"/>
    </cacheField>
    <cacheField name="Sales" numFmtId="2">
      <sharedItems containsSemiMixedTypes="0" containsString="0" containsNumber="1" minValue="451.56" maxValue="5595339.4000000004"/>
    </cacheField>
    <cacheField name="Discount_Amount" numFmtId="2">
      <sharedItems containsSemiMixedTypes="0" containsString="0" containsNumber="1" minValue="0" maxValue="754746.20999999985"/>
    </cacheField>
    <cacheField name="Net_Sales" numFmtId="2">
      <sharedItems containsSemiMixedTypes="0" containsString="0" containsNumber="1" minValue="383.82600000000002" maxValue="5345330"/>
    </cacheField>
    <cacheField name="Profit_Margin" numFmtId="10">
      <sharedItems containsSemiMixedTypes="0" containsString="0" containsNumber="1" minValue="9.0961727465501394E-2" maxValue="0.3329640698724245"/>
    </cacheField>
    <cacheField name="Return_Flag" numFmtId="1">
      <sharedItems containsSemiMixedTypes="0" containsString="0" containsNumber="1" containsInteger="1" minValue="0" maxValue="1"/>
    </cacheField>
    <cacheField name="Weighted_Margin" numFmtId="10">
      <sharedItems containsSemiMixedTypes="0" containsString="0" containsNumber="1" minValue="9.0961727465501394E-2" maxValue="0.3329640698724245"/>
    </cacheField>
    <cacheField name="Discount_Percent" numFmtId="9">
      <sharedItems containsSemiMixedTypes="0" containsString="0" containsNumber="1" minValue="0" maxValue="0.17647058823529413"/>
    </cacheField>
    <cacheField name="Quarters (Order_Date)" numFmtId="0" databaseField="0">
      <fieldGroup base="1">
        <rangePr groupBy="quarters" startDate="2025-01-01T00:00:00" endDate="2025-09-09T00:00:00"/>
        <groupItems count="6">
          <s v="&lt;01-01-2025"/>
          <s v="Qtr1"/>
          <s v="Qtr2"/>
          <s v="Qtr3"/>
          <s v="Qtr4"/>
          <s v="&gt;09-09-2025"/>
        </groupItems>
      </fieldGroup>
    </cacheField>
    <cacheField name="Years (Order_Date)" numFmtId="0" databaseField="0">
      <fieldGroup base="1">
        <rangePr groupBy="years" startDate="2025-01-01T00:00:00" endDate="2025-09-09T00:00:00"/>
        <groupItems count="3">
          <s v="&lt;01-01-2025"/>
          <s v="2025"/>
          <s v="&gt;09-09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dhi kher" refreshedDate="45921.943946990737" backgroundQuery="1" createdVersion="8" refreshedVersion="8" minRefreshableVersion="3" recordCount="0" supportSubquery="1" supportAdvancedDrill="1" xr:uid="{90D7BD2C-A96F-4110-A5BC-BA24A2545B53}">
  <cacheSource type="external" connectionId="1"/>
  <cacheFields count="6">
    <cacheField name="[Measures].[Sum of Net_Sales]" caption="Sum of Net_Sales" numFmtId="0" hierarchy="53" level="32767"/>
    <cacheField name="[Measures].[Sum of Profit]" caption="Sum of Profit" numFmtId="0" hierarchy="54" level="32767"/>
    <cacheField name="[Range].[Region].[Region]" caption="Region" numFmtId="0" hierarchy="2" level="1">
      <sharedItems count="4">
        <s v="APAC"/>
        <s v="EMEA"/>
        <s v="LATAM"/>
        <s v="NA"/>
      </sharedItems>
    </cacheField>
    <cacheField name="[Range].[Customer_Segment].[Customer_Segment]" caption="Customer_Segment" numFmtId="0" hierarchy="7" level="1">
      <sharedItems count="4">
        <s v="Consumer"/>
        <s v="Corporate"/>
        <s v="Enterprise"/>
        <s v="Small Business"/>
      </sharedItems>
    </cacheField>
    <cacheField name="[Measures].[Average of Profit_Margin]" caption="Average of Profit_Margin" numFmtId="0" hierarchy="57" level="32767"/>
    <cacheField name="[Measures].[Sum of Weighted_Margin]" caption="Sum of Weighted_Margin" numFmtId="0" hierarchy="56" level="32767"/>
  </cacheFields>
  <cacheHierarchies count="66">
    <cacheHierarchy uniqueName="[Range].[Order_ID]" caption="Order_ID" attribute="1" defaultMemberUniqueName="[Range].[Order_ID].[All]" allUniqueName="[Range].[Order_ID].[All]" dimensionUniqueName="[Range]" displayFolder="" count="0" memberValueDatatype="130" unbalanced="0"/>
    <cacheHierarchy uniqueName="[Range].[Order_Date]" caption="Order_Date" attribute="1" time="1" defaultMemberUniqueName="[Range].[Order_Date].[All]" allUniqueName="[Range].[Order_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Customer_Segment]" caption="Customer_Segment" attribute="1" defaultMemberUniqueName="[Range].[Customer_Segment].[All]" allUniqueName="[Range].[Customer_Segment].[All]" dimensionUniqueName="[Range]" displayFolder="" count="2" memberValueDatatype="130" unbalanced="0">
      <fieldsUsage count="2">
        <fieldUsage x="-1"/>
        <fieldUsage x="3"/>
      </fieldsUsage>
    </cacheHierarchy>
    <cacheHierarchy uniqueName="[Range].[Product_Category]" caption="Product_Category" attribute="1" defaultMemberUniqueName="[Range].[Product_Category].[All]" allUniqueName="[Range].[Product_Category].[All]" dimensionUniqueName="[Range]" displayFolder="" count="0" memberValueDatatype="130" unbalanced="0"/>
    <cacheHierarchy uniqueName="[Range].[Product_Subcategory]" caption="Product_Subcategory" attribute="1" defaultMemberUniqueName="[Range].[Product_Subcategory].[All]" allUniqueName="[Range].[Product_Subcategory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_Cost]" caption="Unit_Cost" attribute="1" defaultMemberUniqueName="[Range].[Unit_Cost].[All]" allUniqueName="[Range].[Unit_Cost].[All]" dimensionUniqueName="[Range]" displayFolder="" count="0" memberValueDatatype="5" unbalanced="0"/>
    <cacheHierarchy uniqueName="[Range].[Unit_Price]" caption="Unit_Price" attribute="1" defaultMemberUniqueName="[Range].[Unit_Price].[All]" allUniqueName="[Range].[Unit_Price].[All]" dimensionUniqueName="[Range]" displayFolder="" count="0" memberValueDatatype="5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Return_Status]" caption="Return_Status" attribute="1" defaultMemberUniqueName="[Range].[Return_Status].[All]" allUniqueName="[Range].[Return_Status].[All]" dimensionUniqueName="[Range]" displayFolder="" count="0" memberValueDatatype="130" unbalanced="0"/>
    <cacheHierarchy uniqueName="[Range].[Payment_Method]" caption="Payment_Method" attribute="1" defaultMemberUniqueName="[Range].[Payment_Method].[All]" allUniqueName="[Range].[Payment_Method].[All]" dimensionUniqueName="[Range]" displayFolder="" count="0" memberValueDatatype="130" unbalanced="0"/>
    <cacheHierarchy uniqueName="[Range].[Delivery_Days]" caption="Delivery_Days" attribute="1" defaultMemberUniqueName="[Range].[Delivery_Days].[All]" allUniqueName="[Range].[Delivery_Day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Discount_Amount]" caption="Discount_Amount" attribute="1" defaultMemberUniqueName="[Range].[Discount_Amount].[All]" allUniqueName="[Range].[Discount_Amount].[All]" dimensionUniqueName="[Range]" displayFolder="" count="0" memberValueDatatype="5" unbalanced="0"/>
    <cacheHierarchy uniqueName="[Range].[Net_Sales]" caption="Net_Sales" attribute="1" defaultMemberUniqueName="[Range].[Net_Sales].[All]" allUniqueName="[Range].[Net_Sales].[All]" dimensionUniqueName="[Range]" displayFolder="" count="0" memberValueDatatype="5" unbalanced="0"/>
    <cacheHierarchy uniqueName="[Range].[Profit_Margin]" caption="Profit_Margin" attribute="1" defaultMemberUniqueName="[Range].[Profit_Margin].[All]" allUniqueName="[Range].[Profit_Margin].[All]" dimensionUniqueName="[Range]" displayFolder="" count="0" memberValueDatatype="5" unbalanced="0"/>
    <cacheHierarchy uniqueName="[Range].[Return_Flag]" caption="Return_Flag" attribute="1" defaultMemberUniqueName="[Range].[Return_Flag].[All]" allUniqueName="[Range].[Return_Flag].[All]" dimensionUniqueName="[Range]" displayFolder="" count="0" memberValueDatatype="20" unbalanced="0"/>
    <cacheHierarchy uniqueName="[Table2].[Order_ID]" caption="Order_ID" attribute="1" defaultMemberUniqueName="[Table2].[Order_ID].[All]" allUniqueName="[Table2].[Order_ID].[All]" dimensionUniqueName="[Table2]" displayFolder="" count="0" memberValueDatatype="130" unbalanced="0"/>
    <cacheHierarchy uniqueName="[Table2].[Order_Date]" caption="Order_Date" attribute="1" time="1" defaultMemberUniqueName="[Table2].[Order_Date].[All]" allUniqueName="[Table2].[Order_Date].[All]" dimensionUniqueName="[Table2]" displayFolder="" count="0" memberValueDatatype="7" unbalanced="0"/>
    <cacheHierarchy uniqueName="[Table2].[Region]" caption="Region" attribute="1" defaultMemberUniqueName="[Table2].[Region].[All]" allUniqueName="[Table2].[Region].[All]" dimensionUniqueName="[Table2]" displayFolder="" count="0" memberValueDatatype="130" unbalanced="0"/>
    <cacheHierarchy uniqueName="[Table2].[Country]" caption="Country" attribute="1" defaultMemberUniqueName="[Table2].[Country].[All]" allUniqueName="[Table2].[Country].[All]" dimensionUniqueName="[Table2]" displayFolder="" count="0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Customer_ID]" caption="Customer_ID" attribute="1" defaultMemberUniqueName="[Table2].[Customer_ID].[All]" allUniqueName="[Table2].[Customer_ID].[All]" dimensionUniqueName="[Table2]" displayFolder="" count="0" memberValueDatatype="130" unbalanced="0"/>
    <cacheHierarchy uniqueName="[Table2].[Customer_Segment]" caption="Customer_Segment" attribute="1" defaultMemberUniqueName="[Table2].[Customer_Segment].[All]" allUniqueName="[Table2].[Customer_Segment].[All]" dimensionUniqueName="[Table2]" displayFolder="" count="0" memberValueDatatype="130" unbalanced="0"/>
    <cacheHierarchy uniqueName="[Table2].[Product_Category]" caption="Product_Category" attribute="1" defaultMemberUniqueName="[Table2].[Product_Category].[All]" allUniqueName="[Table2].[Product_Category].[All]" dimensionUniqueName="[Table2]" displayFolder="" count="0" memberValueDatatype="130" unbalanced="0"/>
    <cacheHierarchy uniqueName="[Table2].[Product_Subcategory]" caption="Product_Subcategory" attribute="1" defaultMemberUniqueName="[Table2].[Product_Subcategory].[All]" allUniqueName="[Table2].[Product_Subcategory].[All]" dimensionUniqueName="[Table2]" displayFolder="" count="0" memberValueDatatype="130" unbalanced="0"/>
    <cacheHierarchy uniqueName="[Table2].[Product_Name]" caption="Product_Name" attribute="1" defaultMemberUniqueName="[Table2].[Product_Name].[All]" allUniqueName="[Table2].[Product_Name].[All]" dimensionUniqueName="[Table2]" displayFolder="" count="0" memberValueDatatype="130" unbalanced="0"/>
    <cacheHierarchy uniqueName="[Table2].[Quantity]" caption="Quantity" attribute="1" defaultMemberUniqueName="[Table2].[Quantity].[All]" allUniqueName="[Table2].[Quantity].[All]" dimensionUniqueName="[Table2]" displayFolder="" count="0" memberValueDatatype="20" unbalanced="0"/>
    <cacheHierarchy uniqueName="[Table2].[Unit_Cost]" caption="Unit_Cost" attribute="1" defaultMemberUniqueName="[Table2].[Unit_Cost].[All]" allUniqueName="[Table2].[Unit_Cost].[All]" dimensionUniqueName="[Table2]" displayFolder="" count="0" memberValueDatatype="5" unbalanced="0"/>
    <cacheHierarchy uniqueName="[Table2].[Unit_Price]" caption="Unit_Price" attribute="1" defaultMemberUniqueName="[Table2].[Unit_Price].[All]" allUniqueName="[Table2].[Unit_Price].[All]" dimensionUniqueName="[Table2]" displayFolder="" count="0" memberValueDatatype="5" unbalanced="0"/>
    <cacheHierarchy uniqueName="[Table2].[Discount]" caption="Discount" attribute="1" defaultMemberUniqueName="[Table2].[Discount].[All]" allUniqueName="[Table2].[Discount].[All]" dimensionUniqueName="[Table2]" displayFolder="" count="0" memberValueDatatype="5" unbalanced="0"/>
    <cacheHierarchy uniqueName="[Table2].[Return_Status]" caption="Return_Status" attribute="1" defaultMemberUniqueName="[Table2].[Return_Status].[All]" allUniqueName="[Table2].[Return_Status].[All]" dimensionUniqueName="[Table2]" displayFolder="" count="0" memberValueDatatype="130" unbalanced="0"/>
    <cacheHierarchy uniqueName="[Table2].[Payment_Method]" caption="Payment_Method" attribute="1" defaultMemberUniqueName="[Table2].[Payment_Method].[All]" allUniqueName="[Table2].[Payment_Method].[All]" dimensionUniqueName="[Table2]" displayFolder="" count="0" memberValueDatatype="130" unbalanced="0"/>
    <cacheHierarchy uniqueName="[Table2].[Delivery_Days]" caption="Delivery_Days" attribute="1" defaultMemberUniqueName="[Table2].[Delivery_Days].[All]" allUniqueName="[Table2].[Delivery_Days].[All]" dimensionUniqueName="[Table2]" displayFolder="" count="0" memberValueDatatype="20" unbalanced="0"/>
    <cacheHierarchy uniqueName="[Table2].[Profit]" caption="Profit" attribute="1" defaultMemberUniqueName="[Table2].[Profit].[All]" allUniqueName="[Table2].[Profit].[All]" dimensionUniqueName="[Table2]" displayFolder="" count="0" memberValueDatatype="5" unbalanced="0"/>
    <cacheHierarchy uniqueName="[Table2].[Sales]" caption="Sales" attribute="1" defaultMemberUniqueName="[Table2].[Sales].[All]" allUniqueName="[Table2].[Sales].[All]" dimensionUniqueName="[Table2]" displayFolder="" count="0" memberValueDatatype="5" unbalanced="0"/>
    <cacheHierarchy uniqueName="[Table2].[Discount_Amount]" caption="Discount_Amount" attribute="1" defaultMemberUniqueName="[Table2].[Discount_Amount].[All]" allUniqueName="[Table2].[Discount_Amount].[All]" dimensionUniqueName="[Table2]" displayFolder="" count="0" memberValueDatatype="5" unbalanced="0"/>
    <cacheHierarchy uniqueName="[Table2].[Net_Sales]" caption="Net_Sales" attribute="1" defaultMemberUniqueName="[Table2].[Net_Sales].[All]" allUniqueName="[Table2].[Net_Sales].[All]" dimensionUniqueName="[Table2]" displayFolder="" count="0" memberValueDatatype="5" unbalanced="0"/>
    <cacheHierarchy uniqueName="[Table2].[Profit_Margin]" caption="Profit_Margin" attribute="1" defaultMemberUniqueName="[Table2].[Profit_Margin].[All]" allUniqueName="[Table2].[Profit_Margin].[All]" dimensionUniqueName="[Table2]" displayFolder="" count="0" memberValueDatatype="5" unbalanced="0"/>
    <cacheHierarchy uniqueName="[Table2].[Return_Flag]" caption="Return_Flag" attribute="1" defaultMemberUniqueName="[Table2].[Return_Flag].[All]" allUniqueName="[Table2].[Return_Flag].[All]" dimensionUniqueName="[Table2]" displayFolder="" count="0" memberValueDatatype="20" unbalanced="0"/>
    <cacheHierarchy uniqueName="[Table2].[Weighted_Margin]" caption="Weighted_Margin" attribute="1" defaultMemberUniqueName="[Table2].[Weighted_Margin].[All]" allUniqueName="[Table2].[Weighted_Margin].[All]" dimensionUniqueName="[Table2]" displayFolder="" count="2" memberValueDatatype="5" unbalanced="0"/>
    <cacheHierarchy uniqueName="[Table2].[Discount_Percent]" caption="Discount_Percent" attribute="1" defaultMemberUniqueName="[Table2].[Discount_Percent].[All]" allUniqueName="[Table2].[Discount_Percent].[All]" dimensionUniqueName="[Table2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_Margin]" caption="Sum of Profit_Margin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Weighted_Margin]" caption="Sum of Weighted_Margin" measure="1" displayFolder="" measureGroup="Table2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Profit_Margin]" caption="Average of Profit_Margin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Weighted_Margin]" caption="Average of Weighted_Margin" measure="1" displayFolder="" measureGroup="Table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Profit 2]" caption="Sum of Profit 2" measure="1" displayFolder="" measureGroup="Table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Discount_Amount]" caption="Sum of Discount_Amount" measure="1" displayFolder="" measureGroup="Table2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turn_Flag]" caption="Sum of Return_Flag" measure="1" displayFolder="" measureGroup="Tabl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Net_Sales 2]" caption="Sum of Net_Sales 2" measure="1" displayFolder="" measureGroup="Tabl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Return_Flag]" caption="Average of Return_Flag" measure="1" displayFolder="" measureGroup="Tabl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Discount_Percent]" caption="Sum of Discount_Percent" measure="1" displayFolder="" measureGroup="Table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Discount_Percent]" caption="Average of Discount_Percent" measure="1" displayFolder="" measureGroup="Table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2" uniqueName="[Table2]" caption="Table2"/>
  </dimensions>
  <measureGroups count="2">
    <measureGroup name="Range" caption="Range"/>
    <measureGroup name="Table2" caption="Table2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s v="ORD0001"/>
    <x v="0"/>
    <x v="0"/>
    <s v="USA"/>
    <s v="New York"/>
    <s v="New York"/>
    <s v="CUST_391"/>
    <x v="0"/>
    <x v="0"/>
    <x v="0"/>
    <s v="HP Z27"/>
    <n v="1"/>
    <n v="44617.48"/>
    <n v="52386.98"/>
    <n v="0.05"/>
    <s v="Not Returned"/>
    <s v="Bank Transfer"/>
    <n v="7"/>
    <n v="7381.02"/>
    <n v="52386.98"/>
    <n v="2619.3490000000002"/>
    <n v="49767.631000000001"/>
    <n v="0.14830965130729248"/>
    <n v="0"/>
    <n v="0.14830965130729248"/>
    <n v="5.2631578947368425E-2"/>
  </r>
  <r>
    <s v="ORD0002"/>
    <x v="1"/>
    <x v="1"/>
    <s v="USA"/>
    <s v="Texas"/>
    <s v="Dallas"/>
    <s v="CUST_782"/>
    <x v="1"/>
    <x v="0"/>
    <x v="1"/>
    <s v="iPad Pro"/>
    <n v="34"/>
    <n v="3844.28"/>
    <n v="5367.28"/>
    <n v="0.1"/>
    <s v="Not Returned"/>
    <s v="PayPal"/>
    <n v="20"/>
    <n v="46603.8"/>
    <n v="182487.52"/>
    <n v="18248.752"/>
    <n v="164238.76799999998"/>
    <n v="0.28375639057399654"/>
    <n v="0"/>
    <n v="0.28375639057399654"/>
    <n v="0.11111111111111113"/>
  </r>
  <r>
    <s v="ORD0003"/>
    <x v="1"/>
    <x v="2"/>
    <s v="Brazil"/>
    <s v="Sao Paulo"/>
    <s v="Sao Paulo"/>
    <s v="CUST_816"/>
    <x v="2"/>
    <x v="1"/>
    <x v="2"/>
    <s v="Gel Pen"/>
    <n v="5"/>
    <n v="12193.32"/>
    <n v="17888.080000000002"/>
    <n v="0"/>
    <s v="Not Returned"/>
    <s v="Bank Transfer"/>
    <n v="18"/>
    <n v="28473.8"/>
    <n v="89440.400000000009"/>
    <n v="0"/>
    <n v="89440.400000000009"/>
    <n v="0.31835501630135821"/>
    <n v="0"/>
    <n v="0.31835501630135821"/>
    <n v="0"/>
  </r>
  <r>
    <s v="ORD0004"/>
    <x v="2"/>
    <x v="3"/>
    <s v="Brazil"/>
    <s v="Rio de Janeiro"/>
    <s v="Rio de Janeiro"/>
    <s v="CUST_849"/>
    <x v="0"/>
    <x v="2"/>
    <x v="3"/>
    <s v="Standing Desk"/>
    <n v="5"/>
    <n v="27975.8"/>
    <n v="35686.93"/>
    <n v="0"/>
    <s v="Returned"/>
    <s v="PayPal"/>
    <n v="20"/>
    <n v="38555.65"/>
    <n v="178434.65"/>
    <n v="0"/>
    <n v="178434.65"/>
    <n v="0.21607714645109569"/>
    <n v="1"/>
    <n v="0.21607714645109569"/>
    <n v="0"/>
  </r>
  <r>
    <s v="ORD0005"/>
    <x v="3"/>
    <x v="1"/>
    <s v="India"/>
    <s v="Karnataka"/>
    <s v="Bangalore"/>
    <s v="CUST_212"/>
    <x v="0"/>
    <x v="0"/>
    <x v="4"/>
    <s v="Lenovo ThinkPad X1"/>
    <n v="39"/>
    <n v="8190.92"/>
    <n v="9819.6200000000008"/>
    <n v="0.1"/>
    <s v="Not Returned"/>
    <s v="PayPal"/>
    <n v="19"/>
    <n v="57167.37"/>
    <n v="382965.18000000005"/>
    <n v="38296.518000000004"/>
    <n v="344668.66200000007"/>
    <n v="0.16586181542666617"/>
    <n v="0"/>
    <n v="0.16586181542666617"/>
    <n v="0.1111111111111111"/>
  </r>
  <r>
    <s v="ORD0006"/>
    <x v="4"/>
    <x v="0"/>
    <s v="India"/>
    <s v="Delhi"/>
    <s v="New Delhi"/>
    <s v="CUST_819"/>
    <x v="0"/>
    <x v="1"/>
    <x v="5"/>
    <s v="Standard Stapler"/>
    <n v="3"/>
    <n v="6149.54"/>
    <n v="6879.06"/>
    <n v="0.05"/>
    <s v="Returned"/>
    <s v="PayPal"/>
    <n v="3"/>
    <n v="2079.13"/>
    <n v="20637.18"/>
    <n v="1031.8590000000002"/>
    <n v="19605.321"/>
    <n v="0.10604927101168096"/>
    <n v="1"/>
    <n v="0.10604927101168096"/>
    <n v="5.2631578947368432E-2"/>
  </r>
  <r>
    <s v="ORD0007"/>
    <x v="5"/>
    <x v="3"/>
    <s v="Germany"/>
    <s v="Bavaria"/>
    <s v="Munich"/>
    <s v="CUST_379"/>
    <x v="2"/>
    <x v="1"/>
    <x v="5"/>
    <s v="Electric Stapler"/>
    <n v="9"/>
    <n v="67946.8"/>
    <n v="90881.75"/>
    <n v="0.1"/>
    <s v="Not Returned"/>
    <s v="PayPal"/>
    <n v="16"/>
    <n v="185773.1"/>
    <n v="817935.75"/>
    <n v="81793.575000000012"/>
    <n v="736142.17500000005"/>
    <n v="0.25236035416663904"/>
    <n v="0"/>
    <n v="0.25236035416663904"/>
    <n v="0.11111111111111112"/>
  </r>
  <r>
    <s v="ORD0008"/>
    <x v="6"/>
    <x v="0"/>
    <s v="Brazil"/>
    <s v="Sao Paulo"/>
    <s v="Sao Paulo"/>
    <s v="CUST_689"/>
    <x v="0"/>
    <x v="1"/>
    <x v="2"/>
    <s v="Gel Pen"/>
    <n v="2"/>
    <n v="43629.1"/>
    <n v="58873.24"/>
    <n v="0"/>
    <s v="Not Returned"/>
    <s v="Credit Card"/>
    <n v="1"/>
    <n v="30488.28"/>
    <n v="117746.48"/>
    <n v="0"/>
    <n v="117746.48"/>
    <n v="0.25893156211548746"/>
    <n v="0"/>
    <n v="0.25893156211548746"/>
    <n v="0"/>
  </r>
  <r>
    <s v="ORD0009"/>
    <x v="7"/>
    <x v="0"/>
    <s v="Germany"/>
    <s v="Bavaria"/>
    <s v="Munich"/>
    <s v="CUST_699"/>
    <x v="1"/>
    <x v="0"/>
    <x v="0"/>
    <s v="Dell UltraSharp"/>
    <n v="24"/>
    <n v="75853.070000000007"/>
    <n v="112469.3"/>
    <n v="0.15"/>
    <s v="Not Returned"/>
    <s v="Bank Transfer"/>
    <n v="3"/>
    <n v="746971.1"/>
    <n v="2699263.2"/>
    <n v="404889.48000000004"/>
    <n v="2294373.7200000002"/>
    <n v="0.32556644695180692"/>
    <n v="0"/>
    <n v="0.32556644695180692"/>
    <n v="0.17647058823529413"/>
  </r>
  <r>
    <s v="ORD0010"/>
    <x v="8"/>
    <x v="2"/>
    <s v="USA"/>
    <s v="Texas"/>
    <s v="Dallas"/>
    <s v="CUST_812"/>
    <x v="1"/>
    <x v="1"/>
    <x v="5"/>
    <s v="Mini Stapler"/>
    <n v="12"/>
    <n v="16150.83"/>
    <n v="23034.63"/>
    <n v="0.05"/>
    <s v="Not Returned"/>
    <s v="Cash"/>
    <n v="15"/>
    <n v="78475.320000000007"/>
    <n v="276415.56"/>
    <n v="13820.778"/>
    <n v="262594.78200000001"/>
    <n v="0.29884569450431808"/>
    <n v="0"/>
    <n v="0.29884569450431808"/>
    <n v="5.2631578947368418E-2"/>
  </r>
  <r>
    <s v="ORD0011"/>
    <x v="9"/>
    <x v="3"/>
    <s v="Brazil"/>
    <s v="Rio de Janeiro"/>
    <s v="Rio de Janeiro"/>
    <s v="CUST_762"/>
    <x v="3"/>
    <x v="1"/>
    <x v="5"/>
    <s v="Mini Stapler"/>
    <n v="21"/>
    <n v="73833.73"/>
    <n v="85372.74"/>
    <n v="0.1"/>
    <s v="Not Returned"/>
    <s v="Bank Transfer"/>
    <n v="10"/>
    <n v="218087.3"/>
    <n v="1792827.54"/>
    <n v="179282.75400000002"/>
    <n v="1613544.7860000001"/>
    <n v="0.13516036362439088"/>
    <n v="0"/>
    <n v="0.13516036362439088"/>
    <n v="0.11111111111111112"/>
  </r>
  <r>
    <s v="ORD0012"/>
    <x v="10"/>
    <x v="1"/>
    <s v="Brazil"/>
    <s v="Rio de Janeiro"/>
    <s v="Rio de Janeiro"/>
    <s v="CUST_790"/>
    <x v="1"/>
    <x v="2"/>
    <x v="3"/>
    <s v="Compact Desk"/>
    <n v="23"/>
    <n v="36845.89"/>
    <n v="49511.99"/>
    <n v="0.15"/>
    <s v="Not Returned"/>
    <s v="Credit Card"/>
    <n v="13"/>
    <n v="247622.3"/>
    <n v="1138775.77"/>
    <n v="170816.36549999999"/>
    <n v="967959.40450000006"/>
    <n v="0.25581888956170573"/>
    <n v="0"/>
    <n v="0.25581888956170573"/>
    <n v="0.1764705882352941"/>
  </r>
  <r>
    <s v="ORD0013"/>
    <x v="11"/>
    <x v="0"/>
    <s v="India"/>
    <s v="Maharashtra"/>
    <s v="Mumbai"/>
    <s v="CUST_253"/>
    <x v="3"/>
    <x v="2"/>
    <x v="6"/>
    <s v="Executive Comfort"/>
    <n v="41"/>
    <n v="10368.32"/>
    <n v="12803.61"/>
    <n v="0.15"/>
    <s v="Returned"/>
    <s v="PayPal"/>
    <n v="5"/>
    <n v="84869.86"/>
    <n v="524948.01"/>
    <n v="78742.201499999996"/>
    <n v="446205.80850000004"/>
    <n v="0.19020339579465603"/>
    <n v="1"/>
    <n v="0.19020339579465603"/>
    <n v="0.1764705882352941"/>
  </r>
  <r>
    <s v="ORD0014"/>
    <x v="12"/>
    <x v="3"/>
    <s v="Germany"/>
    <s v="Bavaria"/>
    <s v="Munich"/>
    <s v="CUST_270"/>
    <x v="0"/>
    <x v="2"/>
    <x v="3"/>
    <s v="Corner Desk"/>
    <n v="30"/>
    <n v="50931.43"/>
    <n v="62977"/>
    <n v="0.1"/>
    <s v="Not Returned"/>
    <s v="Credit Card"/>
    <n v="3"/>
    <n v="325230.40000000002"/>
    <n v="1889310"/>
    <n v="188931"/>
    <n v="1700379"/>
    <n v="0.19126935818426363"/>
    <n v="0"/>
    <n v="0.19126935818426363"/>
    <n v="0.1111111111111111"/>
  </r>
  <r>
    <s v="ORD0015"/>
    <x v="13"/>
    <x v="2"/>
    <s v="Germany"/>
    <s v="Bavaria"/>
    <s v="Munich"/>
    <s v="CUST_302"/>
    <x v="1"/>
    <x v="1"/>
    <x v="7"/>
    <s v="File Organizer"/>
    <n v="7"/>
    <n v="44815.83"/>
    <n v="51858.55"/>
    <n v="0.1"/>
    <s v="Not Returned"/>
    <s v="PayPal"/>
    <n v="2"/>
    <n v="44369.14"/>
    <n v="363009.85000000003"/>
    <n v="36300.985000000008"/>
    <n v="326708.86500000005"/>
    <n v="0.13580635468829411"/>
    <n v="0"/>
    <n v="0.13580635468829411"/>
    <n v="0.11111111111111112"/>
  </r>
  <r>
    <s v="ORD0016"/>
    <x v="14"/>
    <x v="3"/>
    <s v="USA"/>
    <s v="California"/>
    <s v="San Francisco"/>
    <s v="CUST_145"/>
    <x v="3"/>
    <x v="2"/>
    <x v="3"/>
    <s v="Compact Desk"/>
    <n v="22"/>
    <n v="38643.279999999999"/>
    <n v="45621.37"/>
    <n v="0"/>
    <s v="Not Returned"/>
    <s v="Cash"/>
    <n v="10"/>
    <n v="153518"/>
    <n v="1003670.14"/>
    <n v="0"/>
    <n v="1003670.14"/>
    <n v="0.15295662776218488"/>
    <n v="0"/>
    <n v="0.15295662776218488"/>
    <n v="0"/>
  </r>
  <r>
    <s v="ORD0017"/>
    <x v="15"/>
    <x v="0"/>
    <s v="USA"/>
    <s v="Texas"/>
    <s v="Dallas"/>
    <s v="CUST_483"/>
    <x v="2"/>
    <x v="2"/>
    <x v="3"/>
    <s v="Executive Desk"/>
    <n v="5"/>
    <n v="16097.91"/>
    <n v="23560.95"/>
    <n v="0"/>
    <s v="Not Returned"/>
    <s v="Cash"/>
    <n v="16"/>
    <n v="37315.199999999997"/>
    <n v="117804.75"/>
    <n v="0"/>
    <n v="117804.75"/>
    <n v="0.31675463001279658"/>
    <n v="0"/>
    <n v="0.31675463001279658"/>
    <n v="0"/>
  </r>
  <r>
    <s v="ORD0018"/>
    <x v="16"/>
    <x v="0"/>
    <s v="USA"/>
    <s v="Texas"/>
    <s v="Dallas"/>
    <s v="CUST_992"/>
    <x v="2"/>
    <x v="2"/>
    <x v="8"/>
    <s v="Metal Bookcase"/>
    <n v="41"/>
    <n v="62344.31"/>
    <n v="79308.009999999995"/>
    <n v="0.15"/>
    <s v="Not Returned"/>
    <s v="Cash"/>
    <n v="12"/>
    <n v="591184.9"/>
    <n v="3251628.4099999997"/>
    <n v="487744.26149999991"/>
    <n v="2763884.1484999997"/>
    <n v="0.21389641107817225"/>
    <n v="0"/>
    <n v="0.21389641107817225"/>
    <n v="0.1764705882352941"/>
  </r>
  <r>
    <s v="ORD0019"/>
    <x v="17"/>
    <x v="1"/>
    <s v="Brazil"/>
    <s v="Sao Paulo"/>
    <s v="Sao Paulo"/>
    <s v="CUST_324"/>
    <x v="3"/>
    <x v="1"/>
    <x v="2"/>
    <s v="Marker Set"/>
    <n v="43"/>
    <n v="20440.18"/>
    <n v="29124.49"/>
    <n v="0"/>
    <s v="Not Returned"/>
    <s v="Cash"/>
    <n v="12"/>
    <n v="373425.3"/>
    <n v="1252353.07"/>
    <n v="0"/>
    <n v="1252353.07"/>
    <n v="0.29817893128173506"/>
    <n v="0"/>
    <n v="0.29817893128173506"/>
    <n v="0"/>
  </r>
  <r>
    <s v="ORD0020"/>
    <x v="18"/>
    <x v="2"/>
    <s v="India"/>
    <s v="Maharashtra"/>
    <s v="Mumbai"/>
    <s v="CUST_201"/>
    <x v="3"/>
    <x v="2"/>
    <x v="3"/>
    <s v="Executive Desk"/>
    <n v="14"/>
    <n v="32015.48"/>
    <n v="42465.81"/>
    <n v="0"/>
    <s v="Returned"/>
    <s v="Bank Transfer"/>
    <n v="4"/>
    <n v="146304.6"/>
    <n v="594521.34"/>
    <n v="0"/>
    <n v="594521.34"/>
    <n v="0.24608805463568392"/>
    <n v="1"/>
    <n v="0.24608805463568392"/>
    <n v="0"/>
  </r>
  <r>
    <s v="ORD0021"/>
    <x v="19"/>
    <x v="1"/>
    <s v="USA"/>
    <s v="Texas"/>
    <s v="Dallas"/>
    <s v="CUST_455"/>
    <x v="0"/>
    <x v="1"/>
    <x v="5"/>
    <s v="Standard Stapler"/>
    <n v="21"/>
    <n v="57362.68"/>
    <n v="70080.62"/>
    <n v="0"/>
    <s v="Not Returned"/>
    <s v="Credit Card"/>
    <n v="15"/>
    <n v="267076.7"/>
    <n v="1471693.02"/>
    <n v="0"/>
    <n v="1471693.02"/>
    <n v="0.18147582163568324"/>
    <n v="0"/>
    <n v="0.18147582163568324"/>
    <n v="0"/>
  </r>
  <r>
    <s v="ORD0022"/>
    <x v="20"/>
    <x v="3"/>
    <s v="Brazil"/>
    <s v="Sao Paulo"/>
    <s v="Sao Paulo"/>
    <s v="CUST_394"/>
    <x v="2"/>
    <x v="0"/>
    <x v="0"/>
    <s v="HP Z27"/>
    <n v="27"/>
    <n v="51933.64"/>
    <n v="72599.8"/>
    <n v="0.05"/>
    <s v="Not Returned"/>
    <s v="PayPal"/>
    <n v="11"/>
    <n v="530087"/>
    <n v="1960194.6"/>
    <n v="98009.73000000001"/>
    <n v="1862184.87"/>
    <n v="0.28465863327522362"/>
    <n v="0"/>
    <n v="0.28465863327522362"/>
    <n v="5.2631578947368425E-2"/>
  </r>
  <r>
    <s v="ORD0023"/>
    <x v="21"/>
    <x v="0"/>
    <s v="Germany"/>
    <s v="Berlin"/>
    <s v="Berlin"/>
    <s v="CUST_977"/>
    <x v="1"/>
    <x v="0"/>
    <x v="0"/>
    <s v="Samsung Odyssey"/>
    <n v="6"/>
    <n v="63899.54"/>
    <n v="75564.679999999993"/>
    <n v="0"/>
    <s v="Returned"/>
    <s v="PayPal"/>
    <n v="13"/>
    <n v="69990.84"/>
    <n v="453388.07999999996"/>
    <n v="0"/>
    <n v="453388.07999999996"/>
    <n v="0.1543729160237296"/>
    <n v="1"/>
    <n v="0.1543729160237296"/>
    <n v="0"/>
  </r>
  <r>
    <s v="ORD0024"/>
    <x v="22"/>
    <x v="1"/>
    <s v="Germany"/>
    <s v="Bavaria"/>
    <s v="Munich"/>
    <s v="CUST_343"/>
    <x v="2"/>
    <x v="0"/>
    <x v="0"/>
    <s v="Samsung Odyssey"/>
    <n v="21"/>
    <n v="46187.79"/>
    <n v="62597.07"/>
    <n v="0.05"/>
    <s v="Returned"/>
    <s v="Credit Card"/>
    <n v="15"/>
    <n v="327365.09999999998"/>
    <n v="1314538.47"/>
    <n v="65726.923500000004"/>
    <n v="1248811.5464999999"/>
    <n v="0.26214131420989389"/>
    <n v="1"/>
    <n v="0.26214131420989389"/>
    <n v="5.2631578947368425E-2"/>
  </r>
  <r>
    <s v="ORD0025"/>
    <x v="23"/>
    <x v="2"/>
    <s v="Germany"/>
    <s v="Berlin"/>
    <s v="Berlin"/>
    <s v="CUST_569"/>
    <x v="0"/>
    <x v="1"/>
    <x v="9"/>
    <s v="Legal Pad"/>
    <n v="48"/>
    <n v="51478.33"/>
    <n v="70091.490000000005"/>
    <n v="0.15"/>
    <s v="Returned"/>
    <s v="Credit Card"/>
    <n v="10"/>
    <n v="759416.9"/>
    <n v="3364391.5200000005"/>
    <n v="504658.72800000006"/>
    <n v="2859732.7920000004"/>
    <n v="0.26555519527014604"/>
    <n v="1"/>
    <n v="0.26555519527014604"/>
    <n v="0.17647058823529413"/>
  </r>
  <r>
    <s v="ORD0026"/>
    <x v="24"/>
    <x v="1"/>
    <s v="USA"/>
    <s v="Texas"/>
    <s v="Dallas"/>
    <s v="CUST_367"/>
    <x v="0"/>
    <x v="0"/>
    <x v="1"/>
    <s v="Lenovo Tab P11"/>
    <n v="26"/>
    <n v="77547.460000000006"/>
    <n v="114515.7"/>
    <n v="0.1"/>
    <s v="Returned"/>
    <s v="Credit Card"/>
    <n v="2"/>
    <n v="865056.4"/>
    <n v="2977408.1999999997"/>
    <n v="297740.82"/>
    <n v="2679667.38"/>
    <n v="0.32282230490860403"/>
    <n v="1"/>
    <n v="0.32282230490860403"/>
    <n v="0.11111111111111112"/>
  </r>
  <r>
    <s v="ORD0027"/>
    <x v="25"/>
    <x v="2"/>
    <s v="USA"/>
    <s v="Texas"/>
    <s v="Dallas"/>
    <s v="CUST_271"/>
    <x v="3"/>
    <x v="2"/>
    <x v="8"/>
    <s v="Adjustable Bookcase"/>
    <n v="27"/>
    <n v="2165.86"/>
    <n v="2924.38"/>
    <n v="0"/>
    <s v="Returned"/>
    <s v="Cash"/>
    <n v="11"/>
    <n v="20480.04"/>
    <n v="78958.260000000009"/>
    <n v="0"/>
    <n v="78958.260000000009"/>
    <n v="0.25937805620336618"/>
    <n v="1"/>
    <n v="0.25937805620336618"/>
    <n v="0"/>
  </r>
  <r>
    <s v="ORD0028"/>
    <x v="26"/>
    <x v="3"/>
    <s v="India"/>
    <s v="Karnataka"/>
    <s v="Bangalore"/>
    <s v="CUST_629"/>
    <x v="0"/>
    <x v="2"/>
    <x v="8"/>
    <s v="Adjustable Bookcase"/>
    <n v="43"/>
    <n v="37014.97"/>
    <n v="41422.160000000003"/>
    <n v="0.1"/>
    <s v="Returned"/>
    <s v="Bank Transfer"/>
    <n v="18"/>
    <n v="170558.3"/>
    <n v="1781152.8800000001"/>
    <n v="178115.28800000003"/>
    <n v="1603037.5920000002"/>
    <n v="0.10639694343487359"/>
    <n v="1"/>
    <n v="0.10639694343487359"/>
    <n v="0.11111111111111112"/>
  </r>
  <r>
    <s v="ORD0029"/>
    <x v="27"/>
    <x v="0"/>
    <s v="Germany"/>
    <s v="Bavaria"/>
    <s v="Munich"/>
    <s v="CUST_267"/>
    <x v="0"/>
    <x v="2"/>
    <x v="3"/>
    <s v="Corner Desk"/>
    <n v="32"/>
    <n v="16422.91"/>
    <n v="20963.39"/>
    <n v="0.05"/>
    <s v="Not Returned"/>
    <s v="PayPal"/>
    <n v="9"/>
    <n v="138030.6"/>
    <n v="670828.48"/>
    <n v="33541.423999999999"/>
    <n v="637287.05599999998"/>
    <n v="0.21659093606319851"/>
    <n v="0"/>
    <n v="0.21659093606319851"/>
    <n v="5.2631578947368418E-2"/>
  </r>
  <r>
    <s v="ORD0030"/>
    <x v="23"/>
    <x v="0"/>
    <s v="Germany"/>
    <s v="Bavaria"/>
    <s v="Munich"/>
    <s v="CUST_434"/>
    <x v="1"/>
    <x v="0"/>
    <x v="10"/>
    <s v="iPhone 14"/>
    <n v="26"/>
    <n v="73480.429999999993"/>
    <n v="108803.6"/>
    <n v="0.1"/>
    <s v="Not Returned"/>
    <s v="PayPal"/>
    <n v="17"/>
    <n v="826561"/>
    <n v="2828893.6"/>
    <n v="282889.36000000004"/>
    <n v="2546004.2400000002"/>
    <n v="0.32465028416449138"/>
    <n v="0"/>
    <n v="0.32465028416449138"/>
    <n v="0.11111111111111112"/>
  </r>
  <r>
    <s v="ORD0031"/>
    <x v="28"/>
    <x v="2"/>
    <s v="USA"/>
    <s v="Texas"/>
    <s v="Dallas"/>
    <s v="CUST_616"/>
    <x v="1"/>
    <x v="1"/>
    <x v="9"/>
    <s v="Legal Pad"/>
    <n v="34"/>
    <n v="74453.259999999995"/>
    <n v="82930.55"/>
    <n v="0.1"/>
    <s v="Not Returned"/>
    <s v="Credit Card"/>
    <n v="19"/>
    <n v="259405.1"/>
    <n v="2819638.7"/>
    <n v="281963.87000000005"/>
    <n v="2537674.83"/>
    <n v="0.10222156792247492"/>
    <n v="0"/>
    <n v="0.10222156792247492"/>
    <n v="0.11111111111111113"/>
  </r>
  <r>
    <s v="ORD0032"/>
    <x v="29"/>
    <x v="1"/>
    <s v="Brazil"/>
    <s v="Rio de Janeiro"/>
    <s v="Rio de Janeiro"/>
    <s v="CUST_467"/>
    <x v="2"/>
    <x v="1"/>
    <x v="5"/>
    <s v="Mini Stapler"/>
    <n v="46"/>
    <n v="53222.559999999998"/>
    <n v="66453.62"/>
    <n v="0.15"/>
    <s v="Returned"/>
    <s v="Bank Transfer"/>
    <n v="12"/>
    <n v="517334.5"/>
    <n v="3056866.5199999996"/>
    <n v="458529.97799999994"/>
    <n v="2598336.5419999994"/>
    <n v="0.19910219158977602"/>
    <n v="1"/>
    <n v="0.19910219158977602"/>
    <n v="0.17647058823529413"/>
  </r>
  <r>
    <s v="ORD0033"/>
    <x v="24"/>
    <x v="0"/>
    <s v="Brazil"/>
    <s v="Sao Paulo"/>
    <s v="Sao Paulo"/>
    <s v="CUST_561"/>
    <x v="3"/>
    <x v="0"/>
    <x v="4"/>
    <s v="HP Spectre x360"/>
    <n v="19"/>
    <n v="74555.77"/>
    <n v="105138.8"/>
    <n v="0.05"/>
    <s v="Returned"/>
    <s v="Bank Transfer"/>
    <n v="20"/>
    <n v="552022.80000000005"/>
    <n v="1997637.2"/>
    <n v="99881.86"/>
    <n v="1897755.3399999999"/>
    <n v="0.29088196374143788"/>
    <n v="1"/>
    <n v="0.29088196374143788"/>
    <n v="5.2631578947368425E-2"/>
  </r>
  <r>
    <s v="ORD0034"/>
    <x v="30"/>
    <x v="1"/>
    <s v="Germany"/>
    <s v="Bavaria"/>
    <s v="Munich"/>
    <s v="CUST_360"/>
    <x v="3"/>
    <x v="2"/>
    <x v="11"/>
    <s v="Folding Table"/>
    <n v="7"/>
    <n v="78016.06"/>
    <n v="108995.8"/>
    <n v="0.05"/>
    <s v="Not Returned"/>
    <s v="Bank Transfer"/>
    <n v="6"/>
    <n v="206015.1"/>
    <n v="762970.6"/>
    <n v="38148.53"/>
    <n v="724822.07"/>
    <n v="0.28422851417865908"/>
    <n v="0"/>
    <n v="0.28422851417865908"/>
    <n v="5.2631578947368425E-2"/>
  </r>
  <r>
    <s v="ORD0035"/>
    <x v="31"/>
    <x v="1"/>
    <s v="USA"/>
    <s v="New York"/>
    <s v="New York"/>
    <s v="CUST_914"/>
    <x v="0"/>
    <x v="1"/>
    <x v="2"/>
    <s v="Ballpoint Pen"/>
    <n v="1"/>
    <n v="58263.06"/>
    <n v="70129.990000000005"/>
    <n v="0.05"/>
    <s v="Not Returned"/>
    <s v="Bank Transfer"/>
    <n v="2"/>
    <n v="11273.58"/>
    <n v="70129.990000000005"/>
    <n v="3506.4995000000004"/>
    <n v="66623.4905"/>
    <n v="0.16921328971798619"/>
    <n v="0"/>
    <n v="0.16921328971798619"/>
    <n v="5.2631578947368425E-2"/>
  </r>
  <r>
    <s v="ORD0036"/>
    <x v="32"/>
    <x v="3"/>
    <s v="USA"/>
    <s v="Texas"/>
    <s v="Dallas"/>
    <s v="CUST_179"/>
    <x v="1"/>
    <x v="1"/>
    <x v="5"/>
    <s v="Electric Stapler"/>
    <n v="29"/>
    <n v="64078.73"/>
    <n v="80315.509999999995"/>
    <n v="0"/>
    <s v="Returned"/>
    <s v="Cash"/>
    <n v="12"/>
    <n v="470866.6"/>
    <n v="2329149.79"/>
    <n v="0"/>
    <n v="2329149.79"/>
    <n v="0.20216243799416608"/>
    <n v="1"/>
    <n v="0.20216243799416608"/>
    <n v="0"/>
  </r>
  <r>
    <s v="ORD0037"/>
    <x v="18"/>
    <x v="1"/>
    <s v="Brazil"/>
    <s v="Rio de Janeiro"/>
    <s v="Rio de Janeiro"/>
    <s v="CUST_660"/>
    <x v="1"/>
    <x v="0"/>
    <x v="4"/>
    <s v="HP Spectre x360"/>
    <n v="28"/>
    <n v="32449.74"/>
    <n v="46168.1"/>
    <n v="0.1"/>
    <s v="Not Returned"/>
    <s v="Bank Transfer"/>
    <n v="17"/>
    <n v="345702.7"/>
    <n v="1292706.8"/>
    <n v="129270.68000000001"/>
    <n v="1163436.1200000001"/>
    <n v="0.29713939085886382"/>
    <n v="0"/>
    <n v="0.29713939085886382"/>
    <n v="0.1111111111111111"/>
  </r>
  <r>
    <s v="ORD0038"/>
    <x v="22"/>
    <x v="3"/>
    <s v="Germany"/>
    <s v="Bavaria"/>
    <s v="Munich"/>
    <s v="CUST_496"/>
    <x v="1"/>
    <x v="1"/>
    <x v="5"/>
    <s v="Electric Stapler"/>
    <n v="13"/>
    <n v="34914.370000000003"/>
    <n v="49417.47"/>
    <n v="0.05"/>
    <s v="Not Returned"/>
    <s v="Cash"/>
    <n v="13"/>
    <n v="179113.3"/>
    <n v="642427.11"/>
    <n v="32121.355500000001"/>
    <n v="610305.75450000004"/>
    <n v="0.2934812570245886"/>
    <n v="0"/>
    <n v="0.2934812570245886"/>
    <n v="5.2631578947368418E-2"/>
  </r>
  <r>
    <s v="ORD0039"/>
    <x v="33"/>
    <x v="1"/>
    <s v="India"/>
    <s v="Maharashtra"/>
    <s v="Mumbai"/>
    <s v="CUST_455"/>
    <x v="2"/>
    <x v="0"/>
    <x v="1"/>
    <s v="Microsoft Surface Go"/>
    <n v="27"/>
    <n v="70801.009999999995"/>
    <n v="78273.710000000006"/>
    <n v="0.15"/>
    <s v="Returned"/>
    <s v="Cash"/>
    <n v="19"/>
    <n v="171498.5"/>
    <n v="2113390.1700000004"/>
    <n v="317008.52550000005"/>
    <n v="1796381.6445000004"/>
    <n v="9.5468855699499422E-2"/>
    <n v="1"/>
    <n v="9.5468855699499422E-2"/>
    <n v="0.1764705882352941"/>
  </r>
  <r>
    <s v="ORD0040"/>
    <x v="34"/>
    <x v="3"/>
    <s v="Germany"/>
    <s v="Bavaria"/>
    <s v="Munich"/>
    <s v="CUST_573"/>
    <x v="3"/>
    <x v="2"/>
    <x v="3"/>
    <s v="Executive Desk"/>
    <n v="26"/>
    <n v="25760.59"/>
    <n v="34517.94"/>
    <n v="0.05"/>
    <s v="Returned"/>
    <s v="PayPal"/>
    <n v="7"/>
    <n v="216306.6"/>
    <n v="897466.44000000006"/>
    <n v="44873.322000000007"/>
    <n v="852593.11800000002"/>
    <n v="0.25370437015420527"/>
    <n v="1"/>
    <n v="0.25370437015420527"/>
    <n v="5.2631578947368432E-2"/>
  </r>
  <r>
    <s v="ORD0041"/>
    <x v="35"/>
    <x v="2"/>
    <s v="India"/>
    <s v="Delhi"/>
    <s v="New Delhi"/>
    <s v="CUST_699"/>
    <x v="0"/>
    <x v="0"/>
    <x v="0"/>
    <s v="HP Z27"/>
    <n v="35"/>
    <n v="26576.59"/>
    <n v="35151.82"/>
    <n v="0.1"/>
    <s v="Returned"/>
    <s v="Cash"/>
    <n v="4"/>
    <n v="270119.7"/>
    <n v="1230313.7"/>
    <n v="123031.37"/>
    <n v="1107282.33"/>
    <n v="0.24394835235923976"/>
    <n v="1"/>
    <n v="0.24394835235923976"/>
    <n v="0.1111111111111111"/>
  </r>
  <r>
    <s v="ORD0042"/>
    <x v="36"/>
    <x v="1"/>
    <s v="Germany"/>
    <s v="Berlin"/>
    <s v="Berlin"/>
    <s v="CUST_775"/>
    <x v="2"/>
    <x v="2"/>
    <x v="11"/>
    <s v="Folding Table"/>
    <n v="24"/>
    <n v="29404.28"/>
    <n v="41551.78"/>
    <n v="0.1"/>
    <s v="Returned"/>
    <s v="PayPal"/>
    <n v="3"/>
    <n v="262386"/>
    <n v="997242.72"/>
    <n v="99724.271999999997"/>
    <n v="897518.44799999997"/>
    <n v="0.29234607999946094"/>
    <n v="1"/>
    <n v="0.29234607999946094"/>
    <n v="0.1111111111111111"/>
  </r>
  <r>
    <s v="ORD0043"/>
    <x v="37"/>
    <x v="0"/>
    <s v="Germany"/>
    <s v="Berlin"/>
    <s v="Berlin"/>
    <s v="CUST_712"/>
    <x v="2"/>
    <x v="0"/>
    <x v="10"/>
    <s v="Google Pixel 7"/>
    <n v="47"/>
    <n v="27220.47"/>
    <n v="40702.58"/>
    <n v="0.15"/>
    <s v="Returned"/>
    <s v="Credit Card"/>
    <n v="5"/>
    <n v="538610.30000000005"/>
    <n v="1913021.26"/>
    <n v="286953.18900000001"/>
    <n v="1626068.071"/>
    <n v="0.33123478014592911"/>
    <n v="1"/>
    <n v="0.33123478014592911"/>
    <n v="0.17647058823529413"/>
  </r>
  <r>
    <s v="ORD0044"/>
    <x v="38"/>
    <x v="3"/>
    <s v="Brazil"/>
    <s v="Rio de Janeiro"/>
    <s v="Rio de Janeiro"/>
    <s v="CUST_801"/>
    <x v="0"/>
    <x v="2"/>
    <x v="11"/>
    <s v="Folding Table"/>
    <n v="41"/>
    <n v="18869.23"/>
    <n v="23125.63"/>
    <n v="0.1"/>
    <s v="Not Returned"/>
    <s v="Bank Transfer"/>
    <n v="11"/>
    <n v="157061.20000000001"/>
    <n v="948150.83000000007"/>
    <n v="94815.083000000013"/>
    <n v="853335.74700000009"/>
    <n v="0.18405557314593549"/>
    <n v="0"/>
    <n v="0.18405557314593549"/>
    <n v="0.11111111111111112"/>
  </r>
  <r>
    <s v="ORD0045"/>
    <x v="39"/>
    <x v="2"/>
    <s v="India"/>
    <s v="Karnataka"/>
    <s v="Bangalore"/>
    <s v="CUST_866"/>
    <x v="1"/>
    <x v="2"/>
    <x v="6"/>
    <s v="Mesh Chair"/>
    <n v="29"/>
    <n v="61498.21"/>
    <n v="84289.77"/>
    <n v="0.1"/>
    <s v="Returned"/>
    <s v="Bank Transfer"/>
    <n v="19"/>
    <n v="594859.69999999995"/>
    <n v="2444403.33"/>
    <n v="244440.33300000001"/>
    <n v="2199962.997"/>
    <n v="0.27039532065365912"/>
    <n v="1"/>
    <n v="0.27039532065365912"/>
    <n v="0.11111111111111112"/>
  </r>
  <r>
    <s v="ORD0046"/>
    <x v="40"/>
    <x v="1"/>
    <s v="Brazil"/>
    <s v="Rio de Janeiro"/>
    <s v="Rio de Janeiro"/>
    <s v="CUST_958"/>
    <x v="3"/>
    <x v="2"/>
    <x v="8"/>
    <s v="Adjustable Bookcase"/>
    <n v="24"/>
    <n v="36596.51"/>
    <n v="45992.76"/>
    <n v="0.1"/>
    <s v="Not Returned"/>
    <s v="Cash"/>
    <n v="13"/>
    <n v="202959"/>
    <n v="1103826.24"/>
    <n v="110382.62400000001"/>
    <n v="993443.61599999992"/>
    <n v="0.20429845914878778"/>
    <n v="0"/>
    <n v="0.20429845914878778"/>
    <n v="0.11111111111111113"/>
  </r>
  <r>
    <s v="ORD0047"/>
    <x v="41"/>
    <x v="1"/>
    <s v="Brazil"/>
    <s v="Sao Paulo"/>
    <s v="Sao Paulo"/>
    <s v="CUST_856"/>
    <x v="0"/>
    <x v="0"/>
    <x v="1"/>
    <s v="Lenovo Tab P11"/>
    <n v="20"/>
    <n v="76873.759999999995"/>
    <n v="108313.7"/>
    <n v="0.05"/>
    <s v="Not Returned"/>
    <s v="Bank Transfer"/>
    <n v="10"/>
    <n v="597358.9"/>
    <n v="2166274"/>
    <n v="108313.70000000001"/>
    <n v="2057960.3"/>
    <n v="0.29026745559668959"/>
    <n v="0"/>
    <n v="0.29026745559668959"/>
    <n v="5.2631578947368425E-2"/>
  </r>
  <r>
    <s v="ORD0048"/>
    <x v="42"/>
    <x v="1"/>
    <s v="Germany"/>
    <s v="Berlin"/>
    <s v="Berlin"/>
    <s v="CUST_379"/>
    <x v="2"/>
    <x v="2"/>
    <x v="11"/>
    <s v="Conference Table"/>
    <n v="44"/>
    <n v="58985.26"/>
    <n v="73209.320000000007"/>
    <n v="0.1"/>
    <s v="Returned"/>
    <s v="Cash"/>
    <n v="16"/>
    <n v="563272.80000000005"/>
    <n v="3221210.08"/>
    <n v="322121.00800000003"/>
    <n v="2899089.0720000002"/>
    <n v="0.19429302998662748"/>
    <n v="1"/>
    <n v="0.19429302998662748"/>
    <n v="0.11111111111111112"/>
  </r>
  <r>
    <s v="ORD0049"/>
    <x v="43"/>
    <x v="3"/>
    <s v="Germany"/>
    <s v="Berlin"/>
    <s v="Berlin"/>
    <s v="CUST_877"/>
    <x v="1"/>
    <x v="1"/>
    <x v="7"/>
    <s v="Ring Binder"/>
    <n v="48"/>
    <n v="24051.22"/>
    <n v="35815.519999999997"/>
    <n v="0.15"/>
    <s v="Returned"/>
    <s v="Cash"/>
    <n v="2"/>
    <n v="479983.4"/>
    <n v="1719144.96"/>
    <n v="257871.74399999998"/>
    <n v="1461273.216"/>
    <n v="0.32846930659132811"/>
    <n v="1"/>
    <n v="0.32846930659132811"/>
    <n v="0.1764705882352941"/>
  </r>
  <r>
    <s v="ORD0050"/>
    <x v="44"/>
    <x v="0"/>
    <s v="Germany"/>
    <s v="Bavaria"/>
    <s v="Munich"/>
    <s v="CUST_252"/>
    <x v="2"/>
    <x v="2"/>
    <x v="8"/>
    <s v="Adjustable Bookcase"/>
    <n v="26"/>
    <n v="22271.09"/>
    <n v="26498.34"/>
    <n v="0.1"/>
    <s v="Not Returned"/>
    <s v="Credit Card"/>
    <n v="11"/>
    <n v="98917.65"/>
    <n v="688956.84"/>
    <n v="68895.683999999994"/>
    <n v="620061.15599999996"/>
    <n v="0.15952886105318295"/>
    <n v="0"/>
    <n v="0.15952886105318295"/>
    <n v="0.1111111111111111"/>
  </r>
  <r>
    <s v="ORD0051"/>
    <x v="45"/>
    <x v="0"/>
    <s v="Germany"/>
    <s v="Berlin"/>
    <s v="Berlin"/>
    <s v="CUST_212"/>
    <x v="3"/>
    <x v="1"/>
    <x v="2"/>
    <s v="Ballpoint Pen"/>
    <n v="8"/>
    <n v="63612.71"/>
    <n v="80646.16"/>
    <n v="0"/>
    <s v="Returned"/>
    <s v="Credit Card"/>
    <n v="5"/>
    <n v="136267.6"/>
    <n v="645169.28"/>
    <n v="0"/>
    <n v="645169.28"/>
    <n v="0.21121216434855672"/>
    <n v="1"/>
    <n v="0.21121216434855672"/>
    <n v="0"/>
  </r>
  <r>
    <s v="ORD0052"/>
    <x v="46"/>
    <x v="2"/>
    <s v="Germany"/>
    <s v="Bavaria"/>
    <s v="Munich"/>
    <s v="CUST_617"/>
    <x v="0"/>
    <x v="0"/>
    <x v="1"/>
    <s v="Lenovo Tab P11"/>
    <n v="37"/>
    <n v="34089.199999999997"/>
    <n v="39944.879999999997"/>
    <n v="0.1"/>
    <s v="Returned"/>
    <s v="Bank Transfer"/>
    <n v="17"/>
    <n v="194994.1"/>
    <n v="1477960.5599999998"/>
    <n v="147796.05599999998"/>
    <n v="1330164.5039999997"/>
    <n v="0.14659397346239819"/>
    <n v="1"/>
    <n v="0.14659397346239819"/>
    <n v="0.11111111111111112"/>
  </r>
  <r>
    <s v="ORD0053"/>
    <x v="41"/>
    <x v="3"/>
    <s v="USA"/>
    <s v="New York"/>
    <s v="New York"/>
    <s v="CUST_210"/>
    <x v="0"/>
    <x v="1"/>
    <x v="5"/>
    <s v="Heavy Duty Stapler"/>
    <n v="40"/>
    <n v="21836.27"/>
    <n v="26572.38"/>
    <n v="0"/>
    <s v="Not Returned"/>
    <s v="PayPal"/>
    <n v="18"/>
    <n v="189444.4"/>
    <n v="1062895.2"/>
    <n v="0"/>
    <n v="1062895.2"/>
    <n v="0.17823431698628425"/>
    <n v="0"/>
    <n v="0.17823431698628425"/>
    <n v="0"/>
  </r>
  <r>
    <s v="ORD0054"/>
    <x v="47"/>
    <x v="0"/>
    <s v="Germany"/>
    <s v="Bavaria"/>
    <s v="Munich"/>
    <s v="CUST_781"/>
    <x v="1"/>
    <x v="1"/>
    <x v="2"/>
    <s v="Ballpoint Pen"/>
    <n v="4"/>
    <n v="37572.449999999997"/>
    <n v="43811.33"/>
    <n v="0"/>
    <s v="Returned"/>
    <s v="PayPal"/>
    <n v="12"/>
    <n v="24955.52"/>
    <n v="175245.32"/>
    <n v="0"/>
    <n v="175245.32"/>
    <n v="0.14240334634899238"/>
    <n v="1"/>
    <n v="0.14240334634899238"/>
    <n v="0"/>
  </r>
  <r>
    <s v="ORD0055"/>
    <x v="48"/>
    <x v="0"/>
    <s v="Brazil"/>
    <s v="Rio de Janeiro"/>
    <s v="Rio de Janeiro"/>
    <s v="CUST_914"/>
    <x v="2"/>
    <x v="1"/>
    <x v="7"/>
    <s v="Plastic Folder"/>
    <n v="7"/>
    <n v="1526.42"/>
    <n v="2018.57"/>
    <n v="0.1"/>
    <s v="Returned"/>
    <s v="Credit Card"/>
    <n v="12"/>
    <n v="3100.54"/>
    <n v="14129.99"/>
    <n v="1412.999"/>
    <n v="12716.991"/>
    <n v="0.24381081971356275"/>
    <n v="1"/>
    <n v="0.24381081971356275"/>
    <n v="0.11111111111111112"/>
  </r>
  <r>
    <s v="ORD0056"/>
    <x v="49"/>
    <x v="2"/>
    <s v="Germany"/>
    <s v="Berlin"/>
    <s v="Berlin"/>
    <s v="CUST_194"/>
    <x v="2"/>
    <x v="1"/>
    <x v="9"/>
    <s v="Graph Paper"/>
    <n v="21"/>
    <n v="38956.559999999998"/>
    <n v="55085.99"/>
    <n v="0.05"/>
    <s v="Returned"/>
    <s v="Cash"/>
    <n v="18"/>
    <n v="321782.09999999998"/>
    <n v="1156805.79"/>
    <n v="57840.289500000006"/>
    <n v="1098965.5005000001"/>
    <n v="0.29280455105605924"/>
    <n v="1"/>
    <n v="0.29280455105605924"/>
    <n v="5.2631578947368425E-2"/>
  </r>
  <r>
    <s v="ORD0057"/>
    <x v="50"/>
    <x v="1"/>
    <s v="India"/>
    <s v="Karnataka"/>
    <s v="Bangalore"/>
    <s v="CUST_604"/>
    <x v="0"/>
    <x v="1"/>
    <x v="7"/>
    <s v="Plastic Folder"/>
    <n v="41"/>
    <n v="13469.17"/>
    <n v="19417.580000000002"/>
    <n v="0.05"/>
    <s v="Not Returned"/>
    <s v="Bank Transfer"/>
    <n v="17"/>
    <n v="231690.6"/>
    <n v="796120.78"/>
    <n v="39806.039000000004"/>
    <n v="756314.74100000004"/>
    <n v="0.30634151027343259"/>
    <n v="0"/>
    <n v="0.30634151027343259"/>
    <n v="5.2631578947368425E-2"/>
  </r>
  <r>
    <s v="ORD0058"/>
    <x v="51"/>
    <x v="3"/>
    <s v="Germany"/>
    <s v="Berlin"/>
    <s v="Berlin"/>
    <s v="CUST_111"/>
    <x v="3"/>
    <x v="0"/>
    <x v="4"/>
    <s v="Dell XPS 13"/>
    <n v="21"/>
    <n v="40343.24"/>
    <n v="46497.18"/>
    <n v="0.1"/>
    <s v="Not Returned"/>
    <s v="Credit Card"/>
    <n v="17"/>
    <n v="116309.5"/>
    <n v="976440.78"/>
    <n v="97644.078000000009"/>
    <n v="878796.70200000005"/>
    <n v="0.1323508608251468"/>
    <n v="0"/>
    <n v="0.1323508608251468"/>
    <n v="0.11111111111111112"/>
  </r>
  <r>
    <s v="ORD0059"/>
    <x v="52"/>
    <x v="2"/>
    <s v="Brazil"/>
    <s v="Sao Paulo"/>
    <s v="Sao Paulo"/>
    <s v="CUST_489"/>
    <x v="0"/>
    <x v="2"/>
    <x v="3"/>
    <s v="Compact Desk"/>
    <n v="19"/>
    <n v="32387.32"/>
    <n v="47820.61"/>
    <n v="0"/>
    <s v="Not Returned"/>
    <s v="PayPal"/>
    <n v="4"/>
    <n v="293232.5"/>
    <n v="908591.59"/>
    <n v="0"/>
    <n v="908591.59"/>
    <n v="0.32273301142926053"/>
    <n v="0"/>
    <n v="0.32273301142926053"/>
    <n v="0"/>
  </r>
  <r>
    <s v="ORD0060"/>
    <x v="53"/>
    <x v="2"/>
    <s v="Germany"/>
    <s v="Berlin"/>
    <s v="Berlin"/>
    <s v="CUST_702"/>
    <x v="0"/>
    <x v="0"/>
    <x v="0"/>
    <s v="LG UltraFine"/>
    <n v="43"/>
    <n v="51679.98"/>
    <n v="70620.47"/>
    <n v="0"/>
    <s v="Not Returned"/>
    <s v="Credit Card"/>
    <n v="15"/>
    <n v="814441.1"/>
    <n v="3036680.21"/>
    <n v="0"/>
    <n v="3036680.21"/>
    <n v="0.26820114193058214"/>
    <n v="0"/>
    <n v="0.26820114193058214"/>
    <n v="0"/>
  </r>
  <r>
    <s v="ORD0061"/>
    <x v="54"/>
    <x v="0"/>
    <s v="Brazil"/>
    <s v="Sao Paulo"/>
    <s v="Sao Paulo"/>
    <s v="CUST_648"/>
    <x v="1"/>
    <x v="2"/>
    <x v="3"/>
    <s v="Standing Desk"/>
    <n v="28"/>
    <n v="49583.360000000001"/>
    <n v="60027.24"/>
    <n v="0"/>
    <s v="Not Returned"/>
    <s v="Bank Transfer"/>
    <n v="2"/>
    <n v="292428.59999999998"/>
    <n v="1680762.72"/>
    <n v="0"/>
    <n v="1680762.72"/>
    <n v="0.17398565337051264"/>
    <n v="0"/>
    <n v="0.17398565337051264"/>
    <n v="0"/>
  </r>
  <r>
    <s v="ORD0062"/>
    <x v="55"/>
    <x v="3"/>
    <s v="USA"/>
    <s v="California"/>
    <s v="San Francisco"/>
    <s v="CUST_708"/>
    <x v="0"/>
    <x v="1"/>
    <x v="9"/>
    <s v="Graph Paper"/>
    <n v="34"/>
    <n v="79534.149999999994"/>
    <n v="100951.2"/>
    <n v="0"/>
    <s v="Not Returned"/>
    <s v="Cash"/>
    <n v="15"/>
    <n v="728179.7"/>
    <n v="3432340.8"/>
    <n v="0"/>
    <n v="3432340.8"/>
    <n v="0.21215250536893074"/>
    <n v="0"/>
    <n v="0.21215250536893074"/>
    <n v="0"/>
  </r>
  <r>
    <s v="ORD0063"/>
    <x v="56"/>
    <x v="1"/>
    <s v="India"/>
    <s v="Delhi"/>
    <s v="New Delhi"/>
    <s v="CUST_415"/>
    <x v="2"/>
    <x v="0"/>
    <x v="4"/>
    <s v="MacBook Pro"/>
    <n v="45"/>
    <n v="61048.86"/>
    <n v="78570.48"/>
    <n v="0.15"/>
    <s v="Not Returned"/>
    <s v="Cash"/>
    <n v="13"/>
    <n v="670202"/>
    <n v="3535671.5999999996"/>
    <n v="530350.73999999987"/>
    <n v="3005320.86"/>
    <n v="0.22300514028974597"/>
    <n v="0"/>
    <n v="0.22300514028974597"/>
    <n v="0.17647058823529407"/>
  </r>
  <r>
    <s v="ORD0064"/>
    <x v="36"/>
    <x v="0"/>
    <s v="Germany"/>
    <s v="Bavaria"/>
    <s v="Munich"/>
    <s v="CUST_565"/>
    <x v="3"/>
    <x v="1"/>
    <x v="7"/>
    <s v="Cardboard Folder"/>
    <n v="5"/>
    <n v="52378.82"/>
    <n v="75436.86"/>
    <n v="0"/>
    <s v="Not Returned"/>
    <s v="Credit Card"/>
    <n v="3"/>
    <n v="115290.2"/>
    <n v="377184.3"/>
    <n v="0"/>
    <n v="377184.3"/>
    <n v="0.30566012424165057"/>
    <n v="0"/>
    <n v="0.30566012424165057"/>
    <n v="0"/>
  </r>
  <r>
    <s v="ORD0065"/>
    <x v="57"/>
    <x v="2"/>
    <s v="USA"/>
    <s v="Texas"/>
    <s v="Dallas"/>
    <s v="CUST_623"/>
    <x v="1"/>
    <x v="0"/>
    <x v="4"/>
    <s v="Lenovo ThinkPad X1"/>
    <n v="32"/>
    <n v="62848.55"/>
    <n v="88210.78"/>
    <n v="0.05"/>
    <s v="Not Returned"/>
    <s v="PayPal"/>
    <n v="16"/>
    <n v="771011.8"/>
    <n v="2822744.96"/>
    <n v="141137.24799999999"/>
    <n v="2681607.7119999998"/>
    <n v="0.28751848995279145"/>
    <n v="0"/>
    <n v="0.28751848995279145"/>
    <n v="5.2631578947368425E-2"/>
  </r>
  <r>
    <s v="ORD0066"/>
    <x v="58"/>
    <x v="0"/>
    <s v="Germany"/>
    <s v="Berlin"/>
    <s v="Berlin"/>
    <s v="CUST_591"/>
    <x v="0"/>
    <x v="1"/>
    <x v="7"/>
    <s v="Cardboard Folder"/>
    <n v="20"/>
    <n v="2058.4699999999998"/>
    <n v="2968.35"/>
    <n v="0.15"/>
    <s v="Not Returned"/>
    <s v="Cash"/>
    <n v="2"/>
    <n v="15467.96"/>
    <n v="59367"/>
    <n v="8905.0499999999993"/>
    <n v="50461.95"/>
    <n v="0.30652719524314853"/>
    <n v="0"/>
    <n v="0.30652719524314853"/>
    <n v="0.1764705882352941"/>
  </r>
  <r>
    <s v="ORD0067"/>
    <x v="0"/>
    <x v="2"/>
    <s v="India"/>
    <s v="Delhi"/>
    <s v="New Delhi"/>
    <s v="CUST_193"/>
    <x v="2"/>
    <x v="1"/>
    <x v="5"/>
    <s v="Electric Stapler"/>
    <n v="30"/>
    <n v="11983.59"/>
    <n v="16928.54"/>
    <n v="0"/>
    <s v="Returned"/>
    <s v="Cash"/>
    <n v="17"/>
    <n v="148348.5"/>
    <n v="507856.2"/>
    <n v="0"/>
    <n v="507856.2"/>
    <n v="0.29210729336375141"/>
    <n v="1"/>
    <n v="0.29210729336375141"/>
    <n v="0"/>
  </r>
  <r>
    <s v="ORD0068"/>
    <x v="59"/>
    <x v="2"/>
    <s v="Brazil"/>
    <s v="Rio de Janeiro"/>
    <s v="Rio de Janeiro"/>
    <s v="CUST_517"/>
    <x v="0"/>
    <x v="0"/>
    <x v="1"/>
    <s v="Microsoft Surface Go"/>
    <n v="9"/>
    <n v="33286.31"/>
    <n v="37790.11"/>
    <n v="0.1"/>
    <s v="Returned"/>
    <s v="Bank Transfer"/>
    <n v="12"/>
    <n v="36480.78"/>
    <n v="340110.99"/>
    <n v="34011.099000000002"/>
    <n v="306099.891"/>
    <n v="0.11917933025333877"/>
    <n v="1"/>
    <n v="0.11917933025333877"/>
    <n v="0.11111111111111112"/>
  </r>
  <r>
    <s v="ORD0069"/>
    <x v="60"/>
    <x v="1"/>
    <s v="USA"/>
    <s v="California"/>
    <s v="San Francisco"/>
    <s v="CUST_144"/>
    <x v="0"/>
    <x v="2"/>
    <x v="6"/>
    <s v="Ergonomic Pro"/>
    <n v="18"/>
    <n v="39298.769999999997"/>
    <n v="58647.74"/>
    <n v="0.15"/>
    <s v="Returned"/>
    <s v="Cash"/>
    <n v="8"/>
    <n v="296039.2"/>
    <n v="1055659.32"/>
    <n v="158348.89800000002"/>
    <n v="897310.42200000002"/>
    <n v="0.32991837912699512"/>
    <n v="1"/>
    <n v="0.32991837912699512"/>
    <n v="0.17647058823529413"/>
  </r>
  <r>
    <s v="ORD0070"/>
    <x v="61"/>
    <x v="3"/>
    <s v="India"/>
    <s v="Delhi"/>
    <s v="New Delhi"/>
    <s v="CUST_819"/>
    <x v="2"/>
    <x v="0"/>
    <x v="1"/>
    <s v="Microsoft Surface Go"/>
    <n v="19"/>
    <n v="78052.600000000006"/>
    <n v="92555.31"/>
    <n v="0"/>
    <s v="Not Returned"/>
    <s v="Cash"/>
    <n v="5"/>
    <n v="275551.5"/>
    <n v="1758550.89"/>
    <n v="0"/>
    <n v="1758550.89"/>
    <n v="0.15669236617883717"/>
    <n v="0"/>
    <n v="0.15669236617883717"/>
    <n v="0"/>
  </r>
  <r>
    <s v="ORD0071"/>
    <x v="62"/>
    <x v="2"/>
    <s v="Brazil"/>
    <s v="Rio de Janeiro"/>
    <s v="Rio de Janeiro"/>
    <s v="CUST_301"/>
    <x v="0"/>
    <x v="1"/>
    <x v="9"/>
    <s v="A4 Ream Pack"/>
    <n v="23"/>
    <n v="32474.11"/>
    <n v="41246.42"/>
    <n v="0.1"/>
    <s v="Returned"/>
    <s v="Bank Transfer"/>
    <n v="20"/>
    <n v="181586.8"/>
    <n v="948667.65999999992"/>
    <n v="94866.766000000003"/>
    <n v="853800.89399999985"/>
    <n v="0.21268049878617254"/>
    <n v="1"/>
    <n v="0.21268049878617254"/>
    <n v="0.11111111111111113"/>
  </r>
  <r>
    <s v="ORD0072"/>
    <x v="63"/>
    <x v="2"/>
    <s v="India"/>
    <s v="Karnataka"/>
    <s v="Bangalore"/>
    <s v="CUST_993"/>
    <x v="2"/>
    <x v="1"/>
    <x v="5"/>
    <s v="Standard Stapler"/>
    <n v="16"/>
    <n v="21003.69"/>
    <n v="23253.69"/>
    <n v="0"/>
    <s v="Returned"/>
    <s v="Bank Transfer"/>
    <n v="16"/>
    <n v="36000"/>
    <n v="372059.04"/>
    <n v="0"/>
    <n v="372059.04"/>
    <n v="9.6758836984581806E-2"/>
    <n v="1"/>
    <n v="9.6758836984581806E-2"/>
    <n v="0"/>
  </r>
  <r>
    <s v="ORD0073"/>
    <x v="53"/>
    <x v="2"/>
    <s v="Brazil"/>
    <s v="Rio de Janeiro"/>
    <s v="Rio de Janeiro"/>
    <s v="CUST_388"/>
    <x v="0"/>
    <x v="1"/>
    <x v="2"/>
    <s v="Marker Set"/>
    <n v="20"/>
    <n v="11289.1"/>
    <n v="16518.2"/>
    <n v="0.1"/>
    <s v="Returned"/>
    <s v="PayPal"/>
    <n v="16"/>
    <n v="94123.8"/>
    <n v="330364"/>
    <n v="33036.400000000001"/>
    <n v="297327.59999999998"/>
    <n v="0.31656596965771094"/>
    <n v="1"/>
    <n v="0.31656596965771094"/>
    <n v="0.11111111111111112"/>
  </r>
  <r>
    <s v="ORD0074"/>
    <x v="64"/>
    <x v="0"/>
    <s v="Brazil"/>
    <s v="Sao Paulo"/>
    <s v="Sao Paulo"/>
    <s v="CUST_281"/>
    <x v="0"/>
    <x v="1"/>
    <x v="9"/>
    <s v="Notebook"/>
    <n v="3"/>
    <n v="77363.710000000006"/>
    <n v="101485.6"/>
    <n v="0.05"/>
    <s v="Not Returned"/>
    <s v="Credit Card"/>
    <n v="19"/>
    <n v="68747.44"/>
    <n v="304456.80000000005"/>
    <n v="15222.840000000004"/>
    <n v="289233.96000000002"/>
    <n v="0.23768799486754597"/>
    <n v="0"/>
    <n v="0.23768799486754597"/>
    <n v="5.2631578947368432E-2"/>
  </r>
  <r>
    <s v="ORD0075"/>
    <x v="65"/>
    <x v="0"/>
    <s v="Brazil"/>
    <s v="Sao Paulo"/>
    <s v="Sao Paulo"/>
    <s v="CUST_410"/>
    <x v="1"/>
    <x v="2"/>
    <x v="8"/>
    <s v="Metal Bookcase"/>
    <n v="7"/>
    <n v="66013.78"/>
    <n v="83535.95"/>
    <n v="0.15"/>
    <s v="Not Returned"/>
    <s v="Cash"/>
    <n v="18"/>
    <n v="104256.9"/>
    <n v="584751.65"/>
    <n v="87712.747499999998"/>
    <n v="497038.90250000003"/>
    <n v="0.2097560160293489"/>
    <n v="0"/>
    <n v="0.2097560160293489"/>
    <n v="0.1764705882352941"/>
  </r>
  <r>
    <s v="ORD0076"/>
    <x v="66"/>
    <x v="0"/>
    <s v="Germany"/>
    <s v="Bavaria"/>
    <s v="Munich"/>
    <s v="CUST_655"/>
    <x v="3"/>
    <x v="2"/>
    <x v="8"/>
    <s v="Adjustable Bookcase"/>
    <n v="2"/>
    <n v="196.66"/>
    <n v="225.78"/>
    <n v="0.15"/>
    <s v="Not Returned"/>
    <s v="PayPal"/>
    <n v="16"/>
    <n v="49.5"/>
    <n v="451.56"/>
    <n v="67.733999999999995"/>
    <n v="383.82600000000002"/>
    <n v="0.12896468712385298"/>
    <n v="0"/>
    <n v="0.12896468712385298"/>
    <n v="0.1764705882352941"/>
  </r>
  <r>
    <s v="ORD0077"/>
    <x v="67"/>
    <x v="0"/>
    <s v="Brazil"/>
    <s v="Rio de Janeiro"/>
    <s v="Rio de Janeiro"/>
    <s v="CUST_247"/>
    <x v="3"/>
    <x v="0"/>
    <x v="0"/>
    <s v="Samsung Odyssey"/>
    <n v="6"/>
    <n v="18504.25"/>
    <n v="21665.82"/>
    <n v="0.15"/>
    <s v="Not Returned"/>
    <s v="Bank Transfer"/>
    <n v="13"/>
    <n v="16124.01"/>
    <n v="129994.92"/>
    <n v="19499.237999999998"/>
    <n v="110495.682"/>
    <n v="0.14592434480833377"/>
    <n v="0"/>
    <n v="0.14592434480833377"/>
    <n v="0.1764705882352941"/>
  </r>
  <r>
    <s v="ORD0078"/>
    <x v="68"/>
    <x v="2"/>
    <s v="Brazil"/>
    <s v="Sao Paulo"/>
    <s v="Sao Paulo"/>
    <s v="CUST_428"/>
    <x v="2"/>
    <x v="2"/>
    <x v="8"/>
    <s v="Wooden Bookcase"/>
    <n v="39"/>
    <n v="27873.95"/>
    <n v="40565.550000000003"/>
    <n v="0"/>
    <s v="Not Returned"/>
    <s v="PayPal"/>
    <n v="18"/>
    <n v="494972.4"/>
    <n v="1582056.4500000002"/>
    <n v="0"/>
    <n v="1582056.4500000002"/>
    <n v="0.31286645934789492"/>
    <n v="0"/>
    <n v="0.31286645934789492"/>
    <n v="0"/>
  </r>
  <r>
    <s v="ORD0079"/>
    <x v="69"/>
    <x v="0"/>
    <s v="Germany"/>
    <s v="Bavaria"/>
    <s v="Munich"/>
    <s v="CUST_708"/>
    <x v="0"/>
    <x v="1"/>
    <x v="9"/>
    <s v="A4 Ream Pack"/>
    <n v="36"/>
    <n v="74423.850000000006"/>
    <n v="107156.4"/>
    <n v="0.05"/>
    <s v="Returned"/>
    <s v="Cash"/>
    <n v="18"/>
    <n v="1119454"/>
    <n v="3857630.4"/>
    <n v="192881.52000000002"/>
    <n v="3664748.88"/>
    <n v="0.30546540476737932"/>
    <n v="1"/>
    <n v="0.30546540476737932"/>
    <n v="5.2631578947368425E-2"/>
  </r>
  <r>
    <s v="ORD0080"/>
    <x v="70"/>
    <x v="3"/>
    <s v="India"/>
    <s v="Karnataka"/>
    <s v="Bangalore"/>
    <s v="CUST_525"/>
    <x v="2"/>
    <x v="0"/>
    <x v="1"/>
    <s v="Microsoft Surface Go"/>
    <n v="16"/>
    <n v="67222.3"/>
    <n v="85078.71"/>
    <n v="0.05"/>
    <s v="Not Returned"/>
    <s v="Cash"/>
    <n v="4"/>
    <n v="271417.40000000002"/>
    <n v="1361259.36"/>
    <n v="68062.968000000008"/>
    <n v="1293196.392"/>
    <n v="0.20988103715649714"/>
    <n v="0"/>
    <n v="0.20988103715649714"/>
    <n v="5.2631578947368425E-2"/>
  </r>
  <r>
    <s v="ORD0081"/>
    <x v="71"/>
    <x v="3"/>
    <s v="USA"/>
    <s v="New York"/>
    <s v="New York"/>
    <s v="CUST_188"/>
    <x v="3"/>
    <x v="1"/>
    <x v="5"/>
    <s v="Standard Stapler"/>
    <n v="10"/>
    <n v="69406.5"/>
    <n v="99505.69"/>
    <n v="0.05"/>
    <s v="Returned"/>
    <s v="Cash"/>
    <n v="17"/>
    <n v="285942.3"/>
    <n v="995056.9"/>
    <n v="49752.845000000001"/>
    <n v="945304.05500000005"/>
    <n v="0.30248711881385082"/>
    <n v="1"/>
    <n v="0.30248711881385082"/>
    <n v="5.2631578947368418E-2"/>
  </r>
  <r>
    <s v="ORD0082"/>
    <x v="72"/>
    <x v="3"/>
    <s v="Brazil"/>
    <s v="Rio de Janeiro"/>
    <s v="Rio de Janeiro"/>
    <s v="CUST_178"/>
    <x v="3"/>
    <x v="0"/>
    <x v="4"/>
    <s v="Lenovo ThinkPad X1"/>
    <n v="33"/>
    <n v="59690.91"/>
    <n v="84817.32"/>
    <n v="0.15"/>
    <s v="Returned"/>
    <s v="Bank Transfer"/>
    <n v="4"/>
    <n v="704795.8"/>
    <n v="2798971.56"/>
    <n v="419845.734"/>
    <n v="2379125.8259999999"/>
    <n v="0.29624149857805798"/>
    <n v="1"/>
    <n v="0.29624149857805798"/>
    <n v="0.17647058823529413"/>
  </r>
  <r>
    <s v="ORD0083"/>
    <x v="64"/>
    <x v="3"/>
    <s v="India"/>
    <s v="Maharashtra"/>
    <s v="Mumbai"/>
    <s v="CUST_734"/>
    <x v="3"/>
    <x v="1"/>
    <x v="7"/>
    <s v="Cardboard Folder"/>
    <n v="21"/>
    <n v="34880.89"/>
    <n v="50896.1"/>
    <n v="0.05"/>
    <s v="Not Returned"/>
    <s v="Cash"/>
    <n v="14"/>
    <n v="319503.40000000002"/>
    <n v="1068818.0999999999"/>
    <n v="53440.904999999999"/>
    <n v="1015377.1949999998"/>
    <n v="0.31466473894954877"/>
    <n v="0"/>
    <n v="0.31466473894954877"/>
    <n v="5.2631578947368432E-2"/>
  </r>
  <r>
    <s v="ORD0084"/>
    <x v="73"/>
    <x v="1"/>
    <s v="USA"/>
    <s v="California"/>
    <s v="San Francisco"/>
    <s v="CUST_161"/>
    <x v="3"/>
    <x v="1"/>
    <x v="5"/>
    <s v="Heavy Duty Stapler"/>
    <n v="18"/>
    <n v="23712.11"/>
    <n v="27351.35"/>
    <n v="0.1"/>
    <s v="Not Returned"/>
    <s v="Credit Card"/>
    <n v="8"/>
    <n v="58955.69"/>
    <n v="492324.3"/>
    <n v="49232.43"/>
    <n v="443091.87"/>
    <n v="0.13305522847891568"/>
    <n v="0"/>
    <n v="0.13305522847891568"/>
    <n v="0.11111111111111112"/>
  </r>
  <r>
    <s v="ORD0085"/>
    <x v="74"/>
    <x v="1"/>
    <s v="Germany"/>
    <s v="Bavaria"/>
    <s v="Munich"/>
    <s v="CUST_160"/>
    <x v="0"/>
    <x v="2"/>
    <x v="11"/>
    <s v="Conference Table"/>
    <n v="32"/>
    <n v="43215.73"/>
    <n v="60944.57"/>
    <n v="0.15"/>
    <s v="Not Returned"/>
    <s v="Bank Transfer"/>
    <n v="15"/>
    <n v="482224.5"/>
    <n v="1950226.24"/>
    <n v="292533.93599999999"/>
    <n v="1657692.304"/>
    <n v="0.29090109113518575"/>
    <n v="0"/>
    <n v="0.29090109113518575"/>
    <n v="0.1764705882352941"/>
  </r>
  <r>
    <s v="ORD0086"/>
    <x v="38"/>
    <x v="0"/>
    <s v="Germany"/>
    <s v="Bavaria"/>
    <s v="Munich"/>
    <s v="CUST_564"/>
    <x v="1"/>
    <x v="2"/>
    <x v="11"/>
    <s v="Dining Table"/>
    <n v="8"/>
    <n v="70878.59"/>
    <n v="96002.28"/>
    <n v="0.05"/>
    <s v="Returned"/>
    <s v="PayPal"/>
    <n v="7"/>
    <n v="190940"/>
    <n v="768018.24"/>
    <n v="38400.912000000004"/>
    <n v="729617.32799999998"/>
    <n v="0.26169882851247195"/>
    <n v="1"/>
    <n v="0.26169882851247195"/>
    <n v="5.2631578947368425E-2"/>
  </r>
  <r>
    <s v="ORD0087"/>
    <x v="75"/>
    <x v="1"/>
    <s v="USA"/>
    <s v="Texas"/>
    <s v="Dallas"/>
    <s v="CUST_552"/>
    <x v="2"/>
    <x v="0"/>
    <x v="4"/>
    <s v="HP Spectre x360"/>
    <n v="47"/>
    <n v="19490.43"/>
    <n v="24561.95"/>
    <n v="0.05"/>
    <s v="Not Returned"/>
    <s v="Cash"/>
    <n v="12"/>
    <n v="226443.4"/>
    <n v="1154411.6500000001"/>
    <n v="57720.582500000011"/>
    <n v="1096691.0675000001"/>
    <n v="0.20647874931287336"/>
    <n v="0"/>
    <n v="0.20647874931287336"/>
    <n v="5.2631578947368425E-2"/>
  </r>
  <r>
    <s v="ORD0088"/>
    <x v="76"/>
    <x v="3"/>
    <s v="India"/>
    <s v="Maharashtra"/>
    <s v="Mumbai"/>
    <s v="CUST_510"/>
    <x v="0"/>
    <x v="1"/>
    <x v="5"/>
    <s v="Mini Stapler"/>
    <n v="29"/>
    <n v="61111.16"/>
    <n v="76244.11"/>
    <n v="0.15"/>
    <s v="Returned"/>
    <s v="Credit Card"/>
    <n v="12"/>
    <n v="373027.2"/>
    <n v="2211079.19"/>
    <n v="331661.87849999999"/>
    <n v="1879417.3114999998"/>
    <n v="0.19848024050724514"/>
    <n v="1"/>
    <n v="0.19848024050724514"/>
    <n v="0.17647058823529413"/>
  </r>
  <r>
    <s v="ORD0089"/>
    <x v="77"/>
    <x v="2"/>
    <s v="Germany"/>
    <s v="Berlin"/>
    <s v="Berlin"/>
    <s v="CUST_962"/>
    <x v="2"/>
    <x v="0"/>
    <x v="1"/>
    <s v="Samsung Galaxy Tab S8"/>
    <n v="38"/>
    <n v="7753.95"/>
    <n v="9934.94"/>
    <n v="0.05"/>
    <s v="Not Returned"/>
    <s v="Bank Transfer"/>
    <n v="17"/>
    <n v="78733.740000000005"/>
    <n v="377527.72000000003"/>
    <n v="18876.386000000002"/>
    <n v="358651.33400000003"/>
    <n v="0.21952724703932092"/>
    <n v="0"/>
    <n v="0.21952724703932092"/>
    <n v="5.2631578947368425E-2"/>
  </r>
  <r>
    <s v="ORD0090"/>
    <x v="78"/>
    <x v="1"/>
    <s v="Germany"/>
    <s v="Bavaria"/>
    <s v="Munich"/>
    <s v="CUST_834"/>
    <x v="2"/>
    <x v="1"/>
    <x v="9"/>
    <s v="Notebook"/>
    <n v="15"/>
    <n v="75460.87"/>
    <n v="87751.75"/>
    <n v="0"/>
    <s v="Not Returned"/>
    <s v="Cash"/>
    <n v="18"/>
    <n v="184363.2"/>
    <n v="1316276.25"/>
    <n v="0"/>
    <n v="1316276.25"/>
    <n v="0.14006421524357066"/>
    <n v="0"/>
    <n v="0.14006421524357066"/>
    <n v="0"/>
  </r>
  <r>
    <s v="ORD0091"/>
    <x v="60"/>
    <x v="1"/>
    <s v="USA"/>
    <s v="California"/>
    <s v="San Francisco"/>
    <s v="CUST_319"/>
    <x v="0"/>
    <x v="2"/>
    <x v="11"/>
    <s v="Coffee Table"/>
    <n v="45"/>
    <n v="78834.759999999995"/>
    <n v="101358.6"/>
    <n v="0"/>
    <s v="Returned"/>
    <s v="Credit Card"/>
    <n v="14"/>
    <n v="1013572"/>
    <n v="4561137"/>
    <n v="0"/>
    <n v="4561137"/>
    <n v="0.22221915281211679"/>
    <n v="1"/>
    <n v="0.22221915281211679"/>
    <n v="0"/>
  </r>
  <r>
    <s v="ORD0092"/>
    <x v="30"/>
    <x v="1"/>
    <s v="Brazil"/>
    <s v="Rio de Janeiro"/>
    <s v="Rio de Janeiro"/>
    <s v="CUST_816"/>
    <x v="3"/>
    <x v="2"/>
    <x v="3"/>
    <s v="Executive Desk"/>
    <n v="44"/>
    <n v="45141.83"/>
    <n v="50402"/>
    <n v="0.1"/>
    <s v="Returned"/>
    <s v="PayPal"/>
    <n v="1"/>
    <n v="208302.7"/>
    <n v="2217688"/>
    <n v="221768.80000000002"/>
    <n v="1995919.2"/>
    <n v="0.10436429490732892"/>
    <n v="1"/>
    <n v="0.10436429490732892"/>
    <n v="0.11111111111111112"/>
  </r>
  <r>
    <s v="ORD0093"/>
    <x v="79"/>
    <x v="2"/>
    <s v="USA"/>
    <s v="California"/>
    <s v="San Francisco"/>
    <s v="CUST_414"/>
    <x v="0"/>
    <x v="1"/>
    <x v="5"/>
    <s v="Mini Stapler"/>
    <n v="33"/>
    <n v="36543.14"/>
    <n v="47095.71"/>
    <n v="0.15"/>
    <s v="Returned"/>
    <s v="Credit Card"/>
    <n v="18"/>
    <n v="295999.59999999998"/>
    <n v="1554158.43"/>
    <n v="233123.76449999999"/>
    <n v="1321034.6654999999"/>
    <n v="0.22406648949516156"/>
    <n v="1"/>
    <n v="0.22406648949516156"/>
    <n v="0.17647058823529413"/>
  </r>
  <r>
    <s v="ORD0094"/>
    <x v="80"/>
    <x v="0"/>
    <s v="Germany"/>
    <s v="Berlin"/>
    <s v="Berlin"/>
    <s v="CUST_359"/>
    <x v="2"/>
    <x v="1"/>
    <x v="7"/>
    <s v="Cardboard Folder"/>
    <n v="7"/>
    <n v="23483.19"/>
    <n v="30830.46"/>
    <n v="0.15"/>
    <s v="Returned"/>
    <s v="PayPal"/>
    <n v="15"/>
    <n v="43716.26"/>
    <n v="215813.22"/>
    <n v="32371.983"/>
    <n v="183441.23699999999"/>
    <n v="0.23831206502385285"/>
    <n v="1"/>
    <n v="0.23831206502385285"/>
    <n v="0.17647058823529413"/>
  </r>
  <r>
    <s v="ORD0095"/>
    <x v="81"/>
    <x v="1"/>
    <s v="India"/>
    <s v="Karnataka"/>
    <s v="Bangalore"/>
    <s v="CUST_977"/>
    <x v="2"/>
    <x v="1"/>
    <x v="5"/>
    <s v="Heavy Duty Stapler"/>
    <n v="4"/>
    <n v="10433.99"/>
    <n v="14496.93"/>
    <n v="0.1"/>
    <s v="Returned"/>
    <s v="Credit Card"/>
    <n v="12"/>
    <n v="14626.58"/>
    <n v="57987.72"/>
    <n v="5798.7720000000008"/>
    <n v="52188.948000000004"/>
    <n v="0.2802620202269645"/>
    <n v="1"/>
    <n v="0.2802620202269645"/>
    <n v="0.11111111111111112"/>
  </r>
  <r>
    <s v="ORD0096"/>
    <x v="82"/>
    <x v="2"/>
    <s v="USA"/>
    <s v="New York"/>
    <s v="New York"/>
    <s v="CUST_523"/>
    <x v="0"/>
    <x v="2"/>
    <x v="6"/>
    <s v="Executive Comfort"/>
    <n v="30"/>
    <n v="50734.53"/>
    <n v="62357.13"/>
    <n v="0.15"/>
    <s v="Not Returned"/>
    <s v="Cash"/>
    <n v="9"/>
    <n v="296376.3"/>
    <n v="1870713.9"/>
    <n v="280607.08499999996"/>
    <n v="1590106.8149999999"/>
    <n v="0.18638766729642625"/>
    <n v="0"/>
    <n v="0.18638766729642625"/>
    <n v="0.1764705882352941"/>
  </r>
  <r>
    <s v="ORD0097"/>
    <x v="83"/>
    <x v="3"/>
    <s v="Brazil"/>
    <s v="Sao Paulo"/>
    <s v="Sao Paulo"/>
    <s v="CUST_610"/>
    <x v="3"/>
    <x v="1"/>
    <x v="9"/>
    <s v="Notebook"/>
    <n v="44"/>
    <n v="71135.820000000007"/>
    <n v="82758.559999999998"/>
    <n v="0.05"/>
    <s v="Returned"/>
    <s v="Bank Transfer"/>
    <n v="1"/>
    <n v="485830.5"/>
    <n v="3641376.6399999997"/>
    <n v="182068.83199999999"/>
    <n v="3459307.8079999997"/>
    <n v="0.14044153540672724"/>
    <n v="1"/>
    <n v="0.14044153540672724"/>
    <n v="5.2631578947368425E-2"/>
  </r>
  <r>
    <s v="ORD0098"/>
    <x v="84"/>
    <x v="2"/>
    <s v="Germany"/>
    <s v="Bavaria"/>
    <s v="Munich"/>
    <s v="CUST_363"/>
    <x v="1"/>
    <x v="2"/>
    <x v="6"/>
    <s v="Task Chair"/>
    <n v="5"/>
    <n v="32098.22"/>
    <n v="47093.14"/>
    <n v="0.05"/>
    <s v="Returned"/>
    <s v="Credit Card"/>
    <n v="2"/>
    <n v="71225.87"/>
    <n v="235465.7"/>
    <n v="11773.285000000002"/>
    <n v="223692.41500000001"/>
    <n v="0.31840985757161233"/>
    <n v="1"/>
    <n v="0.31840985757161233"/>
    <n v="5.2631578947368425E-2"/>
  </r>
  <r>
    <s v="ORD0099"/>
    <x v="85"/>
    <x v="0"/>
    <s v="USA"/>
    <s v="Texas"/>
    <s v="Dallas"/>
    <s v="CUST_213"/>
    <x v="3"/>
    <x v="0"/>
    <x v="4"/>
    <s v="HP Spectre x360"/>
    <n v="30"/>
    <n v="49296.75"/>
    <n v="66390.570000000007"/>
    <n v="0.1"/>
    <s v="Not Returned"/>
    <s v="Credit Card"/>
    <n v="15"/>
    <n v="461533.1"/>
    <n v="1991717.1"/>
    <n v="199171.71000000002"/>
    <n v="1792545.3900000001"/>
    <n v="0.25747359178447354"/>
    <n v="0"/>
    <n v="0.25747359178447354"/>
    <n v="0.11111111111111112"/>
  </r>
  <r>
    <s v="ORD0100"/>
    <x v="86"/>
    <x v="0"/>
    <s v="Germany"/>
    <s v="Berlin"/>
    <s v="Berlin"/>
    <s v="CUST_109"/>
    <x v="2"/>
    <x v="1"/>
    <x v="5"/>
    <s v="Electric Stapler"/>
    <n v="20"/>
    <n v="52715.839999999997"/>
    <n v="71502.98"/>
    <n v="0"/>
    <s v="Returned"/>
    <s v="PayPal"/>
    <n v="8"/>
    <n v="375742.8"/>
    <n v="1430059.5999999999"/>
    <n v="0"/>
    <n v="1430059.5999999999"/>
    <n v="0.26274625197439327"/>
    <n v="1"/>
    <n v="0.26274625197439327"/>
    <n v="0"/>
  </r>
  <r>
    <s v="ORD0101"/>
    <x v="87"/>
    <x v="2"/>
    <s v="USA"/>
    <s v="Texas"/>
    <s v="Dallas"/>
    <s v="CUST_667"/>
    <x v="3"/>
    <x v="1"/>
    <x v="2"/>
    <s v="Marker Set"/>
    <n v="12"/>
    <n v="26641.45"/>
    <n v="37234.85"/>
    <n v="0.15"/>
    <s v="Returned"/>
    <s v="PayPal"/>
    <n v="18"/>
    <n v="108052.7"/>
    <n v="446818.19999999995"/>
    <n v="67022.73"/>
    <n v="379795.47"/>
    <n v="0.28450234016745907"/>
    <n v="1"/>
    <n v="0.28450234016745907"/>
    <n v="0.17647058823529413"/>
  </r>
  <r>
    <s v="ORD0102"/>
    <x v="88"/>
    <x v="1"/>
    <s v="Germany"/>
    <s v="Bavaria"/>
    <s v="Munich"/>
    <s v="CUST_381"/>
    <x v="2"/>
    <x v="1"/>
    <x v="5"/>
    <s v="Mini Stapler"/>
    <n v="40"/>
    <n v="36122.35"/>
    <n v="53624.68"/>
    <n v="0"/>
    <s v="Returned"/>
    <s v="Credit Card"/>
    <n v="2"/>
    <n v="700093.2"/>
    <n v="2144987.2000000002"/>
    <n v="0"/>
    <n v="2144987.2000000002"/>
    <n v="0.32638572388683712"/>
    <n v="1"/>
    <n v="0.32638572388683712"/>
    <n v="0"/>
  </r>
  <r>
    <s v="ORD0103"/>
    <x v="89"/>
    <x v="2"/>
    <s v="India"/>
    <s v="Delhi"/>
    <s v="New Delhi"/>
    <s v="CUST_336"/>
    <x v="2"/>
    <x v="1"/>
    <x v="9"/>
    <s v="Graph Paper"/>
    <n v="3"/>
    <n v="17792.48"/>
    <n v="19760.03"/>
    <n v="0.1"/>
    <s v="Not Returned"/>
    <s v="PayPal"/>
    <n v="20"/>
    <n v="5312.38"/>
    <n v="59280.09"/>
    <n v="5928.009"/>
    <n v="53352.080999999998"/>
    <n v="9.9572123531601331E-2"/>
    <n v="0"/>
    <n v="9.9572123531601331E-2"/>
    <n v="0.11111111111111112"/>
  </r>
  <r>
    <s v="ORD0104"/>
    <x v="69"/>
    <x v="2"/>
    <s v="Germany"/>
    <s v="Berlin"/>
    <s v="Berlin"/>
    <s v="CUST_990"/>
    <x v="0"/>
    <x v="0"/>
    <x v="1"/>
    <s v="Microsoft Surface Go"/>
    <n v="22"/>
    <n v="78122.080000000002"/>
    <n v="107529"/>
    <n v="0"/>
    <s v="Returned"/>
    <s v="Credit Card"/>
    <n v="3"/>
    <n v="646953.1"/>
    <n v="2365638"/>
    <n v="0"/>
    <n v="2365638"/>
    <n v="0.2734793320026141"/>
    <n v="1"/>
    <n v="0.2734793320026141"/>
    <n v="0"/>
  </r>
  <r>
    <s v="ORD0105"/>
    <x v="90"/>
    <x v="0"/>
    <s v="USA"/>
    <s v="New York"/>
    <s v="New York"/>
    <s v="CUST_933"/>
    <x v="2"/>
    <x v="0"/>
    <x v="4"/>
    <s v="MacBook Pro"/>
    <n v="28"/>
    <n v="50598.27"/>
    <n v="66705.72"/>
    <n v="0.1"/>
    <s v="Returned"/>
    <s v="Bank Transfer"/>
    <n v="20"/>
    <n v="405907.7"/>
    <n v="1867760.1600000001"/>
    <n v="186776.01600000003"/>
    <n v="1680984.1440000001"/>
    <n v="0.24147027290460865"/>
    <n v="1"/>
    <n v="0.24147027290460865"/>
    <n v="0.11111111111111112"/>
  </r>
  <r>
    <s v="ORD0106"/>
    <x v="10"/>
    <x v="0"/>
    <s v="Brazil"/>
    <s v="Rio de Janeiro"/>
    <s v="Rio de Janeiro"/>
    <s v="CUST_989"/>
    <x v="3"/>
    <x v="2"/>
    <x v="6"/>
    <s v="Ergonomic Pro"/>
    <n v="47"/>
    <n v="36491.19"/>
    <n v="53330.57"/>
    <n v="0.1"/>
    <s v="Returned"/>
    <s v="Bank Transfer"/>
    <n v="12"/>
    <n v="712305.8"/>
    <n v="2506536.79"/>
    <n v="250653.679"/>
    <n v="2255883.111"/>
    <n v="0.31575474656762925"/>
    <n v="1"/>
    <n v="0.31575474656762925"/>
    <n v="0.1111111111111111"/>
  </r>
  <r>
    <s v="ORD0107"/>
    <x v="91"/>
    <x v="0"/>
    <s v="Brazil"/>
    <s v="Sao Paulo"/>
    <s v="Sao Paulo"/>
    <s v="CUST_341"/>
    <x v="1"/>
    <x v="1"/>
    <x v="7"/>
    <s v="Plastic Folder"/>
    <n v="7"/>
    <n v="30052.6"/>
    <n v="37388.86"/>
    <n v="0.1"/>
    <s v="Returned"/>
    <s v="Cash"/>
    <n v="4"/>
    <n v="46218.44"/>
    <n v="261722.02000000002"/>
    <n v="26172.202000000005"/>
    <n v="235549.81800000003"/>
    <n v="0.19621513781004066"/>
    <n v="1"/>
    <n v="0.19621513781004066"/>
    <n v="0.11111111111111112"/>
  </r>
  <r>
    <s v="ORD0108"/>
    <x v="92"/>
    <x v="2"/>
    <s v="Germany"/>
    <s v="Berlin"/>
    <s v="Berlin"/>
    <s v="CUST_692"/>
    <x v="1"/>
    <x v="0"/>
    <x v="10"/>
    <s v="iPhone 14"/>
    <n v="19"/>
    <n v="31484.78"/>
    <n v="39211.800000000003"/>
    <n v="0"/>
    <s v="Returned"/>
    <s v="PayPal"/>
    <n v="18"/>
    <n v="146813.4"/>
    <n v="745024.20000000007"/>
    <n v="0"/>
    <n v="745024.20000000007"/>
    <n v="0.19705856534593102"/>
    <n v="1"/>
    <n v="0.19705856534593102"/>
    <n v="0"/>
  </r>
  <r>
    <s v="ORD0109"/>
    <x v="82"/>
    <x v="1"/>
    <s v="Germany"/>
    <s v="Bavaria"/>
    <s v="Munich"/>
    <s v="CUST_407"/>
    <x v="3"/>
    <x v="1"/>
    <x v="5"/>
    <s v="Standard Stapler"/>
    <n v="16"/>
    <n v="42641.39"/>
    <n v="50621.61"/>
    <n v="0"/>
    <s v="Returned"/>
    <s v="Cash"/>
    <n v="7"/>
    <n v="127683.5"/>
    <n v="809945.76"/>
    <n v="0"/>
    <n v="809945.76"/>
    <n v="0.15764450696056487"/>
    <n v="1"/>
    <n v="0.15764450696056487"/>
    <n v="0"/>
  </r>
  <r>
    <s v="ORD0110"/>
    <x v="93"/>
    <x v="0"/>
    <s v="Brazil"/>
    <s v="Sao Paulo"/>
    <s v="Sao Paulo"/>
    <s v="CUST_435"/>
    <x v="1"/>
    <x v="1"/>
    <x v="5"/>
    <s v="Heavy Duty Stapler"/>
    <n v="13"/>
    <n v="57875.03"/>
    <n v="82944.39"/>
    <n v="0.1"/>
    <s v="Not Returned"/>
    <s v="Bank Transfer"/>
    <n v="5"/>
    <n v="293311.5"/>
    <n v="1078277.07"/>
    <n v="107827.70700000001"/>
    <n v="970449.36300000001"/>
    <n v="0.30224297236207265"/>
    <n v="0"/>
    <n v="0.30224297236207265"/>
    <n v="0.11111111111111112"/>
  </r>
  <r>
    <s v="ORD0111"/>
    <x v="94"/>
    <x v="0"/>
    <s v="India"/>
    <s v="Karnataka"/>
    <s v="Bangalore"/>
    <s v="CUST_965"/>
    <x v="2"/>
    <x v="1"/>
    <x v="9"/>
    <s v="Legal Pad"/>
    <n v="23"/>
    <n v="73532.22"/>
    <n v="108871.9"/>
    <n v="0.1"/>
    <s v="Not Returned"/>
    <s v="Bank Transfer"/>
    <n v="2"/>
    <n v="731531"/>
    <n v="2504053.6999999997"/>
    <n v="250405.37"/>
    <n v="2253648.3299999996"/>
    <n v="0.32459855881773714"/>
    <n v="0"/>
    <n v="0.32459855881773714"/>
    <n v="0.11111111111111113"/>
  </r>
  <r>
    <s v="ORD0112"/>
    <x v="95"/>
    <x v="1"/>
    <s v="India"/>
    <s v="Maharashtra"/>
    <s v="Mumbai"/>
    <s v="CUST_211"/>
    <x v="1"/>
    <x v="2"/>
    <x v="11"/>
    <s v="Conference Table"/>
    <n v="25"/>
    <n v="14354.52"/>
    <n v="18152.57"/>
    <n v="0.05"/>
    <s v="Not Returned"/>
    <s v="PayPal"/>
    <n v="18"/>
    <n v="90203.69"/>
    <n v="453814.25"/>
    <n v="22690.712500000001"/>
    <n v="431123.53749999998"/>
    <n v="0.20922933255528878"/>
    <n v="0"/>
    <n v="0.20922933255528878"/>
    <n v="5.2631578947368425E-2"/>
  </r>
  <r>
    <s v="ORD0113"/>
    <x v="96"/>
    <x v="1"/>
    <s v="Germany"/>
    <s v="Berlin"/>
    <s v="Berlin"/>
    <s v="CUST_545"/>
    <x v="3"/>
    <x v="1"/>
    <x v="2"/>
    <s v="Marker Set"/>
    <n v="13"/>
    <n v="19378.66"/>
    <n v="27694.17"/>
    <n v="0.05"/>
    <s v="Not Returned"/>
    <s v="PayPal"/>
    <n v="14"/>
    <n v="102696.6"/>
    <n v="360024.20999999996"/>
    <n v="18001.210499999997"/>
    <n v="342022.99949999998"/>
    <n v="0.30026226350313034"/>
    <n v="0"/>
    <n v="0.30026226350313034"/>
    <n v="5.2631578947368418E-2"/>
  </r>
  <r>
    <s v="ORD0114"/>
    <x v="97"/>
    <x v="0"/>
    <s v="Brazil"/>
    <s v="Rio de Janeiro"/>
    <s v="Rio de Janeiro"/>
    <s v="CUST_223"/>
    <x v="1"/>
    <x v="2"/>
    <x v="3"/>
    <s v="Executive Desk"/>
    <n v="46"/>
    <n v="20726.939999999999"/>
    <n v="25887.919999999998"/>
    <n v="0.1"/>
    <s v="Returned"/>
    <s v="PayPal"/>
    <n v="10"/>
    <n v="213664.6"/>
    <n v="1190844.3199999998"/>
    <n v="119084.43199999999"/>
    <n v="1071759.8879999998"/>
    <n v="0.19935864589849256"/>
    <n v="1"/>
    <n v="0.19935864589849256"/>
    <n v="0.11111111111111112"/>
  </r>
  <r>
    <s v="ORD0115"/>
    <x v="98"/>
    <x v="1"/>
    <s v="Brazil"/>
    <s v="Rio de Janeiro"/>
    <s v="Rio de Janeiro"/>
    <s v="CUST_920"/>
    <x v="2"/>
    <x v="1"/>
    <x v="2"/>
    <s v="Fountain Pen"/>
    <n v="50"/>
    <n v="16198.76"/>
    <n v="20267.27"/>
    <n v="0.1"/>
    <s v="Not Returned"/>
    <s v="PayPal"/>
    <n v="17"/>
    <n v="183083"/>
    <n v="1013363.5"/>
    <n v="101336.35"/>
    <n v="912027.15"/>
    <n v="0.20074292744464897"/>
    <n v="0"/>
    <n v="0.20074292744464897"/>
    <n v="0.11111111111111112"/>
  </r>
  <r>
    <s v="ORD0116"/>
    <x v="99"/>
    <x v="0"/>
    <s v="Brazil"/>
    <s v="Rio de Janeiro"/>
    <s v="Rio de Janeiro"/>
    <s v="CUST_911"/>
    <x v="2"/>
    <x v="1"/>
    <x v="9"/>
    <s v="Graph Paper"/>
    <n v="21"/>
    <n v="13591.83"/>
    <n v="20148.07"/>
    <n v="0"/>
    <s v="Not Returned"/>
    <s v="PayPal"/>
    <n v="10"/>
    <n v="137681"/>
    <n v="423109.47"/>
    <n v="0"/>
    <n v="423109.47"/>
    <n v="0.32540278524137028"/>
    <n v="0"/>
    <n v="0.32540278524137028"/>
    <n v="0"/>
  </r>
  <r>
    <s v="ORD0117"/>
    <x v="100"/>
    <x v="3"/>
    <s v="Germany"/>
    <s v="Bavaria"/>
    <s v="Munich"/>
    <s v="CUST_810"/>
    <x v="3"/>
    <x v="1"/>
    <x v="7"/>
    <s v="Plastic Folder"/>
    <n v="28"/>
    <n v="66424.67"/>
    <n v="98156.49"/>
    <n v="0.05"/>
    <s v="Returned"/>
    <s v="PayPal"/>
    <n v="19"/>
    <n v="844066.4"/>
    <n v="2748381.72"/>
    <n v="137419.08600000001"/>
    <n v="2610962.6340000001"/>
    <n v="0.32327785507481144"/>
    <n v="1"/>
    <n v="0.32327785507481144"/>
    <n v="5.2631578947368425E-2"/>
  </r>
  <r>
    <s v="ORD0118"/>
    <x v="101"/>
    <x v="0"/>
    <s v="USA"/>
    <s v="Texas"/>
    <s v="Dallas"/>
    <s v="CUST_743"/>
    <x v="3"/>
    <x v="1"/>
    <x v="7"/>
    <s v="Cardboard Folder"/>
    <n v="3"/>
    <n v="34057.440000000002"/>
    <n v="39640.01"/>
    <n v="0.05"/>
    <s v="Returned"/>
    <s v="Bank Transfer"/>
    <n v="7"/>
    <n v="15910.32"/>
    <n v="118920.03"/>
    <n v="5946.0015000000003"/>
    <n v="112974.0285"/>
    <n v="0.14083166026074745"/>
    <n v="1"/>
    <n v="0.14083166026074745"/>
    <n v="5.2631578947368425E-2"/>
  </r>
  <r>
    <s v="ORD0119"/>
    <x v="102"/>
    <x v="0"/>
    <s v="USA"/>
    <s v="New York"/>
    <s v="New York"/>
    <s v="CUST_961"/>
    <x v="3"/>
    <x v="0"/>
    <x v="1"/>
    <s v="Microsoft Surface Go"/>
    <n v="22"/>
    <n v="54793.83"/>
    <n v="75792.14"/>
    <n v="0.15"/>
    <s v="Returned"/>
    <s v="PayPal"/>
    <n v="19"/>
    <n v="392668.4"/>
    <n v="1667427.08"/>
    <n v="250114.06200000001"/>
    <n v="1417313.0180000002"/>
    <n v="0.27705129002067769"/>
    <n v="1"/>
    <n v="0.27705129002067769"/>
    <n v="0.1764705882352941"/>
  </r>
  <r>
    <s v="ORD0120"/>
    <x v="103"/>
    <x v="3"/>
    <s v="Brazil"/>
    <s v="Rio de Janeiro"/>
    <s v="Rio de Janeiro"/>
    <s v="CUST_969"/>
    <x v="0"/>
    <x v="1"/>
    <x v="5"/>
    <s v="Mini Stapler"/>
    <n v="35"/>
    <n v="35793.32"/>
    <n v="50750.68"/>
    <n v="0"/>
    <s v="Not Returned"/>
    <s v="Bank Transfer"/>
    <n v="5"/>
    <n v="523507.6"/>
    <n v="1776273.8"/>
    <n v="0"/>
    <n v="1776273.8"/>
    <n v="0.29472235642950989"/>
    <n v="0"/>
    <n v="0.29472235642950989"/>
    <n v="0"/>
  </r>
  <r>
    <s v="ORD0121"/>
    <x v="104"/>
    <x v="2"/>
    <s v="Germany"/>
    <s v="Bavaria"/>
    <s v="Munich"/>
    <s v="CUST_710"/>
    <x v="3"/>
    <x v="2"/>
    <x v="6"/>
    <s v="Mesh Chair"/>
    <n v="41"/>
    <n v="64190.33"/>
    <n v="91040.28"/>
    <n v="0.1"/>
    <s v="Returned"/>
    <s v="Bank Transfer"/>
    <n v="19"/>
    <n v="990763.2"/>
    <n v="3732651.48"/>
    <n v="373265.14800000004"/>
    <n v="3359386.3319999999"/>
    <n v="0.29492386468398596"/>
    <n v="1"/>
    <n v="0.29492386468398596"/>
    <n v="0.11111111111111113"/>
  </r>
  <r>
    <s v="ORD0122"/>
    <x v="25"/>
    <x v="2"/>
    <s v="Germany"/>
    <s v="Berlin"/>
    <s v="Berlin"/>
    <s v="CUST_801"/>
    <x v="3"/>
    <x v="1"/>
    <x v="2"/>
    <s v="Marker Set"/>
    <n v="45"/>
    <n v="15731.21"/>
    <n v="22270.59"/>
    <n v="0.1"/>
    <s v="Not Returned"/>
    <s v="PayPal"/>
    <n v="3"/>
    <n v="264844.90000000002"/>
    <n v="1002176.55"/>
    <n v="100217.65500000001"/>
    <n v="901958.89500000002"/>
    <n v="0.29363300419582872"/>
    <n v="0"/>
    <n v="0.29363300419582872"/>
    <n v="0.11111111111111112"/>
  </r>
  <r>
    <s v="ORD0123"/>
    <x v="86"/>
    <x v="3"/>
    <s v="Brazil"/>
    <s v="Rio de Janeiro"/>
    <s v="Rio de Janeiro"/>
    <s v="CUST_581"/>
    <x v="1"/>
    <x v="1"/>
    <x v="7"/>
    <s v="Plastic Folder"/>
    <n v="20"/>
    <n v="10207.15"/>
    <n v="13428"/>
    <n v="0.05"/>
    <s v="Returned"/>
    <s v="Credit Card"/>
    <n v="9"/>
    <n v="61196.15"/>
    <n v="268560"/>
    <n v="13428"/>
    <n v="255132"/>
    <n v="0.23986073875484062"/>
    <n v="1"/>
    <n v="0.23986073875484062"/>
    <n v="5.2631578947368418E-2"/>
  </r>
  <r>
    <s v="ORD0124"/>
    <x v="14"/>
    <x v="0"/>
    <s v="Germany"/>
    <s v="Bavaria"/>
    <s v="Munich"/>
    <s v="CUST_908"/>
    <x v="3"/>
    <x v="1"/>
    <x v="7"/>
    <s v="Plastic Folder"/>
    <n v="24"/>
    <n v="30587.35"/>
    <n v="34268.449999999997"/>
    <n v="0"/>
    <s v="Returned"/>
    <s v="Cash"/>
    <n v="11"/>
    <n v="88346.4"/>
    <n v="822442.79999999993"/>
    <n v="0"/>
    <n v="822442.79999999993"/>
    <n v="0.10741950686418557"/>
    <n v="1"/>
    <n v="0.10741950686418557"/>
    <n v="0"/>
  </r>
  <r>
    <s v="ORD0125"/>
    <x v="60"/>
    <x v="3"/>
    <s v="Brazil"/>
    <s v="Sao Paulo"/>
    <s v="Sao Paulo"/>
    <s v="CUST_678"/>
    <x v="2"/>
    <x v="1"/>
    <x v="5"/>
    <s v="Mini Stapler"/>
    <n v="40"/>
    <n v="12984.17"/>
    <n v="17748.12"/>
    <n v="0.1"/>
    <s v="Not Returned"/>
    <s v="Bank Transfer"/>
    <n v="5"/>
    <n v="171502.2"/>
    <n v="709924.79999999993"/>
    <n v="70992.479999999996"/>
    <n v="638932.31999999995"/>
    <n v="0.26841997913018395"/>
    <n v="0"/>
    <n v="0.26841997913018395"/>
    <n v="0.11111111111111112"/>
  </r>
  <r>
    <s v="ORD0126"/>
    <x v="32"/>
    <x v="3"/>
    <s v="Germany"/>
    <s v="Bavaria"/>
    <s v="Munich"/>
    <s v="CUST_192"/>
    <x v="3"/>
    <x v="0"/>
    <x v="4"/>
    <s v="HP Spectre x360"/>
    <n v="19"/>
    <n v="54075.92"/>
    <n v="66656.350000000006"/>
    <n v="0.15"/>
    <s v="Not Returned"/>
    <s v="Credit Card"/>
    <n v="4"/>
    <n v="203173.9"/>
    <n v="1266470.6500000001"/>
    <n v="189970.5975"/>
    <n v="1076500.0525000002"/>
    <n v="0.18873561550523005"/>
    <n v="0"/>
    <n v="0.18873561550523005"/>
    <n v="0.17647058823529407"/>
  </r>
  <r>
    <s v="ORD0127"/>
    <x v="105"/>
    <x v="1"/>
    <s v="USA"/>
    <s v="Texas"/>
    <s v="Dallas"/>
    <s v="CUST_846"/>
    <x v="2"/>
    <x v="2"/>
    <x v="11"/>
    <s v="Conference Table"/>
    <n v="49"/>
    <n v="19006.650000000001"/>
    <n v="25879.39"/>
    <n v="0.05"/>
    <s v="Returned"/>
    <s v="Cash"/>
    <n v="11"/>
    <n v="319926.09999999998"/>
    <n v="1268090.1099999999"/>
    <n v="63404.505499999999"/>
    <n v="1204685.6044999999"/>
    <n v="0.26556812732296581"/>
    <n v="1"/>
    <n v="0.26556812732296581"/>
    <n v="5.2631578947368425E-2"/>
  </r>
  <r>
    <s v="ORD0128"/>
    <x v="106"/>
    <x v="3"/>
    <s v="USA"/>
    <s v="New York"/>
    <s v="New York"/>
    <s v="CUST_150"/>
    <x v="0"/>
    <x v="2"/>
    <x v="3"/>
    <s v="Compact Desk"/>
    <n v="50"/>
    <n v="37361.730000000003"/>
    <n v="47267.21"/>
    <n v="0.05"/>
    <s v="Returned"/>
    <s v="Bank Transfer"/>
    <n v="8"/>
    <n v="470510.3"/>
    <n v="2363360.5"/>
    <n v="118168.02500000001"/>
    <n v="2245192.4750000001"/>
    <n v="0.20956345847364377"/>
    <n v="1"/>
    <n v="0.20956345847364377"/>
    <n v="5.2631578947368425E-2"/>
  </r>
  <r>
    <s v="ORD0129"/>
    <x v="107"/>
    <x v="0"/>
    <s v="USA"/>
    <s v="Texas"/>
    <s v="Dallas"/>
    <s v="CUST_114"/>
    <x v="3"/>
    <x v="2"/>
    <x v="3"/>
    <s v="Executive Desk"/>
    <n v="20"/>
    <n v="12816.22"/>
    <n v="14709.96"/>
    <n v="0.15"/>
    <s v="Not Returned"/>
    <s v="PayPal"/>
    <n v="13"/>
    <n v="32193.58"/>
    <n v="294199.19999999995"/>
    <n v="44129.87999999999"/>
    <n v="250069.31999999995"/>
    <n v="0.1287386233545163"/>
    <n v="0"/>
    <n v="0.1287386233545163"/>
    <n v="0.1764705882352941"/>
  </r>
  <r>
    <s v="ORD0130"/>
    <x v="81"/>
    <x v="1"/>
    <s v="USA"/>
    <s v="New York"/>
    <s v="New York"/>
    <s v="CUST_855"/>
    <x v="1"/>
    <x v="2"/>
    <x v="8"/>
    <s v="Wooden Bookcase"/>
    <n v="34"/>
    <n v="77305.59"/>
    <n v="90071.65"/>
    <n v="0.05"/>
    <s v="Returned"/>
    <s v="Credit Card"/>
    <n v="12"/>
    <n v="412343.7"/>
    <n v="3062436.0999999996"/>
    <n v="153121.80499999999"/>
    <n v="2909314.2949999995"/>
    <n v="0.14173226340951248"/>
    <n v="1"/>
    <n v="0.14173226340951248"/>
    <n v="5.2631578947368425E-2"/>
  </r>
  <r>
    <s v="ORD0131"/>
    <x v="19"/>
    <x v="1"/>
    <s v="Brazil"/>
    <s v="Rio de Janeiro"/>
    <s v="Rio de Janeiro"/>
    <s v="CUST_568"/>
    <x v="1"/>
    <x v="1"/>
    <x v="5"/>
    <s v="Standard Stapler"/>
    <n v="31"/>
    <n v="28596.42"/>
    <n v="34897.35"/>
    <n v="0"/>
    <s v="Not Returned"/>
    <s v="Cash"/>
    <n v="20"/>
    <n v="195328.8"/>
    <n v="1081817.8499999999"/>
    <n v="0"/>
    <n v="1081817.8499999999"/>
    <n v="0.18055608899409453"/>
    <n v="0"/>
    <n v="0.18055608899409453"/>
    <n v="0"/>
  </r>
  <r>
    <s v="ORD0132"/>
    <x v="108"/>
    <x v="2"/>
    <s v="Germany"/>
    <s v="Berlin"/>
    <s v="Berlin"/>
    <s v="CUST_908"/>
    <x v="2"/>
    <x v="1"/>
    <x v="5"/>
    <s v="Electric Stapler"/>
    <n v="34"/>
    <n v="61248.34"/>
    <n v="75052.350000000006"/>
    <n v="0.05"/>
    <s v="Returned"/>
    <s v="Cash"/>
    <n v="15"/>
    <n v="445869.5"/>
    <n v="2551779.9000000004"/>
    <n v="127588.99500000002"/>
    <n v="2424190.9050000003"/>
    <n v="0.18392507746826975"/>
    <n v="1"/>
    <n v="0.18392507746826975"/>
    <n v="5.2631578947368425E-2"/>
  </r>
  <r>
    <s v="ORD0133"/>
    <x v="109"/>
    <x v="2"/>
    <s v="Germany"/>
    <s v="Bavaria"/>
    <s v="Munich"/>
    <s v="CUST_103"/>
    <x v="2"/>
    <x v="2"/>
    <x v="11"/>
    <s v="Folding Table"/>
    <n v="46"/>
    <n v="5109.51"/>
    <n v="6999.88"/>
    <n v="0.15"/>
    <s v="Not Returned"/>
    <s v="PayPal"/>
    <n v="8"/>
    <n v="73913.47"/>
    <n v="321994.48"/>
    <n v="48299.171999999999"/>
    <n v="273695.30799999996"/>
    <n v="0.27005749766086606"/>
    <n v="0"/>
    <n v="0.27005749766086606"/>
    <n v="0.17647058823529413"/>
  </r>
  <r>
    <s v="ORD0134"/>
    <x v="110"/>
    <x v="3"/>
    <s v="Germany"/>
    <s v="Berlin"/>
    <s v="Berlin"/>
    <s v="CUST_492"/>
    <x v="2"/>
    <x v="1"/>
    <x v="2"/>
    <s v="Ballpoint Pen"/>
    <n v="26"/>
    <n v="28988.080000000002"/>
    <n v="36085.17"/>
    <n v="0"/>
    <s v="Not Returned"/>
    <s v="Credit Card"/>
    <n v="16"/>
    <n v="184524.3"/>
    <n v="938214.41999999993"/>
    <n v="0"/>
    <n v="938214.41999999993"/>
    <n v="0.19667604341446809"/>
    <n v="0"/>
    <n v="0.19667604341446809"/>
    <n v="0"/>
  </r>
  <r>
    <s v="ORD0135"/>
    <x v="46"/>
    <x v="1"/>
    <s v="India"/>
    <s v="Maharashtra"/>
    <s v="Mumbai"/>
    <s v="CUST_977"/>
    <x v="0"/>
    <x v="0"/>
    <x v="0"/>
    <s v="Samsung Odyssey"/>
    <n v="39"/>
    <n v="37781.64"/>
    <n v="50313.75"/>
    <n v="0.1"/>
    <s v="Returned"/>
    <s v="Credit Card"/>
    <n v="8"/>
    <n v="439877.1"/>
    <n v="1962236.25"/>
    <n v="196223.625"/>
    <n v="1766012.625"/>
    <n v="0.24907924992891825"/>
    <n v="1"/>
    <n v="0.24907924992891825"/>
    <n v="0.1111111111111111"/>
  </r>
  <r>
    <s v="ORD0136"/>
    <x v="111"/>
    <x v="0"/>
    <s v="India"/>
    <s v="Delhi"/>
    <s v="New Delhi"/>
    <s v="CUST_683"/>
    <x v="2"/>
    <x v="2"/>
    <x v="6"/>
    <s v="Mesh Chair"/>
    <n v="34"/>
    <n v="72346.19"/>
    <n v="96527.02"/>
    <n v="0.1"/>
    <s v="Returned"/>
    <s v="Cash"/>
    <n v="19"/>
    <n v="739933.4"/>
    <n v="3281918.68"/>
    <n v="328191.86800000002"/>
    <n v="2953726.8119999999"/>
    <n v="0.25050840754598536"/>
    <n v="1"/>
    <n v="0.25050840754598536"/>
    <n v="0.11111111111111112"/>
  </r>
  <r>
    <s v="ORD0137"/>
    <x v="112"/>
    <x v="2"/>
    <s v="Brazil"/>
    <s v="Rio de Janeiro"/>
    <s v="Rio de Janeiro"/>
    <s v="CUST_543"/>
    <x v="3"/>
    <x v="1"/>
    <x v="5"/>
    <s v="Standard Stapler"/>
    <n v="30"/>
    <n v="35059.54"/>
    <n v="45364.13"/>
    <n v="0.15"/>
    <s v="Returned"/>
    <s v="PayPal"/>
    <n v="5"/>
    <n v="262767"/>
    <n v="1360923.9"/>
    <n v="204138.58499999999"/>
    <n v="1156785.3149999999"/>
    <n v="0.22715277985699533"/>
    <n v="1"/>
    <n v="0.22715277985699533"/>
    <n v="0.17647058823529413"/>
  </r>
  <r>
    <s v="ORD0138"/>
    <x v="113"/>
    <x v="0"/>
    <s v="Brazil"/>
    <s v="Rio de Janeiro"/>
    <s v="Rio de Janeiro"/>
    <s v="CUST_391"/>
    <x v="3"/>
    <x v="0"/>
    <x v="4"/>
    <s v="MacBook Pro"/>
    <n v="41"/>
    <n v="73814.820000000007"/>
    <n v="88918.73"/>
    <n v="0"/>
    <s v="Not Returned"/>
    <s v="Credit Card"/>
    <n v="17"/>
    <n v="619260.30000000005"/>
    <n v="3645667.9299999997"/>
    <n v="0"/>
    <n v="3645667.9299999997"/>
    <n v="0.16986195997286019"/>
    <n v="0"/>
    <n v="0.16986195997286019"/>
    <n v="0"/>
  </r>
  <r>
    <s v="ORD0139"/>
    <x v="114"/>
    <x v="1"/>
    <s v="USA"/>
    <s v="Texas"/>
    <s v="Dallas"/>
    <s v="CUST_883"/>
    <x v="1"/>
    <x v="1"/>
    <x v="2"/>
    <s v="Fountain Pen"/>
    <n v="1"/>
    <n v="15514.58"/>
    <n v="20338.939999999999"/>
    <n v="0.15"/>
    <s v="Not Returned"/>
    <s v="PayPal"/>
    <n v="20"/>
    <n v="4100.71"/>
    <n v="20338.939999999999"/>
    <n v="3050.8409999999999"/>
    <n v="17288.098999999998"/>
    <n v="0.2371984334425665"/>
    <n v="0"/>
    <n v="0.2371984334425665"/>
    <n v="0.17647058823529413"/>
  </r>
  <r>
    <s v="ORD0140"/>
    <x v="115"/>
    <x v="2"/>
    <s v="USA"/>
    <s v="New York"/>
    <s v="New York"/>
    <s v="CUST_326"/>
    <x v="3"/>
    <x v="1"/>
    <x v="7"/>
    <s v="Plastic Folder"/>
    <n v="3"/>
    <n v="55125.53"/>
    <n v="82146.69"/>
    <n v="0"/>
    <s v="Returned"/>
    <s v="Credit Card"/>
    <n v="12"/>
    <n v="81063.48"/>
    <n v="246440.07"/>
    <n v="0"/>
    <n v="246440.07"/>
    <n v="0.32893790364529596"/>
    <n v="1"/>
    <n v="0.32893790364529596"/>
    <n v="0"/>
  </r>
  <r>
    <s v="ORD0141"/>
    <x v="116"/>
    <x v="1"/>
    <s v="USA"/>
    <s v="California"/>
    <s v="San Francisco"/>
    <s v="CUST_773"/>
    <x v="1"/>
    <x v="1"/>
    <x v="7"/>
    <s v="File Organizer"/>
    <n v="41"/>
    <n v="1962.29"/>
    <n v="2363.1"/>
    <n v="0.15"/>
    <s v="Returned"/>
    <s v="Cash"/>
    <n v="18"/>
    <n v="13968.23"/>
    <n v="96887.099999999991"/>
    <n v="14533.064999999999"/>
    <n v="82354.034999999989"/>
    <n v="0.16961196861817399"/>
    <n v="1"/>
    <n v="0.16961196861817399"/>
    <n v="0.17647058823529413"/>
  </r>
  <r>
    <s v="ORD0142"/>
    <x v="117"/>
    <x v="3"/>
    <s v="Germany"/>
    <s v="Bavaria"/>
    <s v="Munich"/>
    <s v="CUST_901"/>
    <x v="2"/>
    <x v="2"/>
    <x v="3"/>
    <s v="Corner Desk"/>
    <n v="26"/>
    <n v="17064.53"/>
    <n v="19989.439999999999"/>
    <n v="0.05"/>
    <s v="Not Returned"/>
    <s v="Credit Card"/>
    <n v="2"/>
    <n v="72245.279999999999"/>
    <n v="519725.43999999994"/>
    <n v="25986.271999999997"/>
    <n v="493739.16799999995"/>
    <n v="0.14632276449252657"/>
    <n v="0"/>
    <n v="0.14632276449252657"/>
    <n v="5.2631578947368418E-2"/>
  </r>
  <r>
    <s v="ORD0143"/>
    <x v="77"/>
    <x v="1"/>
    <s v="Germany"/>
    <s v="Berlin"/>
    <s v="Berlin"/>
    <s v="CUST_767"/>
    <x v="1"/>
    <x v="0"/>
    <x v="1"/>
    <s v="Microsoft Surface Go"/>
    <n v="14"/>
    <n v="50661.49"/>
    <n v="70147.960000000006"/>
    <n v="0"/>
    <s v="Not Returned"/>
    <s v="PayPal"/>
    <n v="7"/>
    <n v="272810.59999999998"/>
    <n v="982071.44000000006"/>
    <n v="0"/>
    <n v="982071.44000000006"/>
    <n v="0.27779099247606664"/>
    <n v="0"/>
    <n v="0.27779099247606664"/>
    <n v="0"/>
  </r>
  <r>
    <s v="ORD0144"/>
    <x v="95"/>
    <x v="1"/>
    <s v="USA"/>
    <s v="New York"/>
    <s v="New York"/>
    <s v="CUST_256"/>
    <x v="3"/>
    <x v="1"/>
    <x v="5"/>
    <s v="Heavy Duty Stapler"/>
    <n v="49"/>
    <n v="2966.24"/>
    <n v="3713.32"/>
    <n v="0.1"/>
    <s v="Not Returned"/>
    <s v="Bank Transfer"/>
    <n v="14"/>
    <n v="32946.230000000003"/>
    <n v="181952.68000000002"/>
    <n v="18195.268000000004"/>
    <n v="163757.41200000001"/>
    <n v="0.20118924449050282"/>
    <n v="0"/>
    <n v="0.20118924449050282"/>
    <n v="0.11111111111111113"/>
  </r>
  <r>
    <s v="ORD0145"/>
    <x v="118"/>
    <x v="1"/>
    <s v="Germany"/>
    <s v="Bavaria"/>
    <s v="Munich"/>
    <s v="CUST_893"/>
    <x v="1"/>
    <x v="2"/>
    <x v="3"/>
    <s v="Executive Desk"/>
    <n v="32"/>
    <n v="47386.51"/>
    <n v="60243.03"/>
    <n v="0.15"/>
    <s v="Returned"/>
    <s v="Bank Transfer"/>
    <n v="2"/>
    <n v="349697.3"/>
    <n v="1927776.96"/>
    <n v="289166.54399999999"/>
    <n v="1638610.416"/>
    <n v="0.21341088558050519"/>
    <n v="1"/>
    <n v="0.21341088558050519"/>
    <n v="0.17647058823529413"/>
  </r>
  <r>
    <s v="ORD0146"/>
    <x v="119"/>
    <x v="0"/>
    <s v="Germany"/>
    <s v="Berlin"/>
    <s v="Berlin"/>
    <s v="CUST_296"/>
    <x v="0"/>
    <x v="1"/>
    <x v="2"/>
    <s v="Marker Set"/>
    <n v="4"/>
    <n v="61224.72"/>
    <n v="85317.24"/>
    <n v="0.15"/>
    <s v="Returned"/>
    <s v="Credit Card"/>
    <n v="1"/>
    <n v="81914.570000000007"/>
    <n v="341268.96"/>
    <n v="51190.344000000005"/>
    <n v="290078.61600000004"/>
    <n v="0.28238748215759552"/>
    <n v="1"/>
    <n v="0.28238748215759552"/>
    <n v="0.1764705882352941"/>
  </r>
  <r>
    <s v="ORD0147"/>
    <x v="113"/>
    <x v="2"/>
    <s v="India"/>
    <s v="Maharashtra"/>
    <s v="Mumbai"/>
    <s v="CUST_355"/>
    <x v="2"/>
    <x v="1"/>
    <x v="7"/>
    <s v="Plastic Folder"/>
    <n v="39"/>
    <n v="74964.479999999996"/>
    <n v="104581.4"/>
    <n v="0.05"/>
    <s v="Not Returned"/>
    <s v="PayPal"/>
    <n v="19"/>
    <n v="1097305"/>
    <n v="4078674.5999999996"/>
    <n v="203933.72999999998"/>
    <n v="3874740.8699999996"/>
    <n v="0.28319442172141956"/>
    <n v="0"/>
    <n v="0.28319442172141956"/>
    <n v="5.2631578947368418E-2"/>
  </r>
  <r>
    <s v="ORD0148"/>
    <x v="76"/>
    <x v="3"/>
    <s v="USA"/>
    <s v="California"/>
    <s v="San Francisco"/>
    <s v="CUST_844"/>
    <x v="0"/>
    <x v="0"/>
    <x v="1"/>
    <s v="Lenovo Tab P11"/>
    <n v="20"/>
    <n v="29189.57"/>
    <n v="41044.660000000003"/>
    <n v="0.1"/>
    <s v="Not Returned"/>
    <s v="PayPal"/>
    <n v="10"/>
    <n v="213391.6"/>
    <n v="820893.20000000007"/>
    <n v="82089.320000000007"/>
    <n v="738803.88000000012"/>
    <n v="0.28883389188481245"/>
    <n v="0"/>
    <n v="0.28883389188481245"/>
    <n v="0.1111111111111111"/>
  </r>
  <r>
    <s v="ORD0149"/>
    <x v="89"/>
    <x v="3"/>
    <s v="USA"/>
    <s v="California"/>
    <s v="San Francisco"/>
    <s v="CUST_866"/>
    <x v="3"/>
    <x v="0"/>
    <x v="10"/>
    <s v="Google Pixel 7"/>
    <n v="22"/>
    <n v="73163.16"/>
    <n v="89331.87"/>
    <n v="0.15"/>
    <s v="Not Returned"/>
    <s v="Cash"/>
    <n v="5"/>
    <n v="302354.90000000002"/>
    <n v="1965301.14"/>
    <n v="294795.17099999997"/>
    <n v="1670505.969"/>
    <n v="0.18099600097867116"/>
    <n v="0"/>
    <n v="0.18099600097867116"/>
    <n v="0.1764705882352941"/>
  </r>
  <r>
    <s v="ORD0150"/>
    <x v="120"/>
    <x v="3"/>
    <s v="India"/>
    <s v="Delhi"/>
    <s v="New Delhi"/>
    <s v="CUST_482"/>
    <x v="2"/>
    <x v="0"/>
    <x v="4"/>
    <s v="MacBook Pro"/>
    <n v="29"/>
    <n v="12335"/>
    <n v="14377.12"/>
    <n v="0.05"/>
    <s v="Not Returned"/>
    <s v="PayPal"/>
    <n v="19"/>
    <n v="56260.41"/>
    <n v="416936.48000000004"/>
    <n v="20846.824000000004"/>
    <n v="396089.65600000002"/>
    <n v="0.14203958408850748"/>
    <n v="0"/>
    <n v="0.14203958408850748"/>
    <n v="5.2631578947368432E-2"/>
  </r>
  <r>
    <s v="ORD0151"/>
    <x v="121"/>
    <x v="0"/>
    <s v="India"/>
    <s v="Delhi"/>
    <s v="New Delhi"/>
    <s v="CUST_351"/>
    <x v="2"/>
    <x v="0"/>
    <x v="4"/>
    <s v="HP Spectre x360"/>
    <n v="10"/>
    <n v="75432.11"/>
    <n v="109767.5"/>
    <n v="0.05"/>
    <s v="Returned"/>
    <s v="PayPal"/>
    <n v="3"/>
    <n v="326186.59999999998"/>
    <n v="1097675"/>
    <n v="54883.75"/>
    <n v="1042791.25"/>
    <n v="0.31280143557015844"/>
    <n v="1"/>
    <n v="0.31280143557015844"/>
    <n v="5.2631578947368418E-2"/>
  </r>
  <r>
    <s v="ORD0152"/>
    <x v="122"/>
    <x v="1"/>
    <s v="Brazil"/>
    <s v="Rio de Janeiro"/>
    <s v="Rio de Janeiro"/>
    <s v="CUST_868"/>
    <x v="0"/>
    <x v="1"/>
    <x v="9"/>
    <s v="Notebook"/>
    <n v="13"/>
    <n v="68842.210000000006"/>
    <n v="88396.15"/>
    <n v="0.1"/>
    <s v="Returned"/>
    <s v="Credit Card"/>
    <n v="15"/>
    <n v="228781.1"/>
    <n v="1149149.95"/>
    <n v="114914.995"/>
    <n v="1034234.955"/>
    <n v="0.22120805228440574"/>
    <n v="1"/>
    <n v="0.22120805228440574"/>
    <n v="0.1111111111111111"/>
  </r>
  <r>
    <s v="ORD0153"/>
    <x v="123"/>
    <x v="0"/>
    <s v="Brazil"/>
    <s v="Rio de Janeiro"/>
    <s v="Rio de Janeiro"/>
    <s v="CUST_188"/>
    <x v="1"/>
    <x v="1"/>
    <x v="2"/>
    <s v="Fountain Pen"/>
    <n v="24"/>
    <n v="63459.9"/>
    <n v="71322"/>
    <n v="0.15"/>
    <s v="Not Returned"/>
    <s v="PayPal"/>
    <n v="9"/>
    <n v="160386.79999999999"/>
    <n v="1711728"/>
    <n v="256759.19999999998"/>
    <n v="1454968.8"/>
    <n v="0.11023384144044875"/>
    <n v="0"/>
    <n v="0.11023384144044875"/>
    <n v="0.1764705882352941"/>
  </r>
  <r>
    <s v="ORD0154"/>
    <x v="124"/>
    <x v="2"/>
    <s v="Germany"/>
    <s v="Berlin"/>
    <s v="Berlin"/>
    <s v="CUST_678"/>
    <x v="2"/>
    <x v="2"/>
    <x v="11"/>
    <s v="Coffee Table"/>
    <n v="28"/>
    <n v="72638.429999999993"/>
    <n v="82513.63"/>
    <n v="0"/>
    <s v="Returned"/>
    <s v="PayPal"/>
    <n v="10"/>
    <n v="276505.59999999998"/>
    <n v="2310381.64"/>
    <n v="0"/>
    <n v="2310381.64"/>
    <n v="0.11967962141527404"/>
    <n v="1"/>
    <n v="0.11967962141527404"/>
    <n v="0"/>
  </r>
  <r>
    <s v="ORD0155"/>
    <x v="97"/>
    <x v="0"/>
    <s v="Germany"/>
    <s v="Berlin"/>
    <s v="Berlin"/>
    <s v="CUST_859"/>
    <x v="1"/>
    <x v="0"/>
    <x v="0"/>
    <s v="Dell UltraSharp"/>
    <n v="41"/>
    <n v="23725.52"/>
    <n v="29468.87"/>
    <n v="0.1"/>
    <s v="Returned"/>
    <s v="Bank Transfer"/>
    <n v="7"/>
    <n v="211929.60000000001"/>
    <n v="1208223.67"/>
    <n v="120822.367"/>
    <n v="1087401.3029999998"/>
    <n v="0.19489548101084078"/>
    <n v="1"/>
    <n v="0.19489548101084078"/>
    <n v="0.11111111111111113"/>
  </r>
  <r>
    <s v="ORD0156"/>
    <x v="99"/>
    <x v="2"/>
    <s v="India"/>
    <s v="Delhi"/>
    <s v="New Delhi"/>
    <s v="CUST_438"/>
    <x v="0"/>
    <x v="2"/>
    <x v="11"/>
    <s v="Folding Table"/>
    <n v="44"/>
    <n v="35094.449999999997"/>
    <n v="50108.09"/>
    <n v="0"/>
    <s v="Returned"/>
    <s v="Bank Transfer"/>
    <n v="15"/>
    <n v="660600.19999999995"/>
    <n v="2204755.96"/>
    <n v="0"/>
    <n v="2204755.96"/>
    <n v="0.29962508866514187"/>
    <n v="1"/>
    <n v="0.29962508866514187"/>
    <n v="0"/>
  </r>
  <r>
    <s v="ORD0157"/>
    <x v="88"/>
    <x v="3"/>
    <s v="USA"/>
    <s v="Texas"/>
    <s v="Dallas"/>
    <s v="CUST_383"/>
    <x v="3"/>
    <x v="0"/>
    <x v="10"/>
    <s v="Samsung Galaxy S23"/>
    <n v="45"/>
    <n v="5882.27"/>
    <n v="7562.04"/>
    <n v="0.15"/>
    <s v="Not Returned"/>
    <s v="Bank Transfer"/>
    <n v="5"/>
    <n v="64251.199999999997"/>
    <n v="340291.8"/>
    <n v="51043.77"/>
    <n v="289248.02999999997"/>
    <n v="0.22213184995590118"/>
    <n v="0"/>
    <n v="0.22213184995590118"/>
    <n v="0.17647058823529413"/>
  </r>
  <r>
    <s v="ORD0158"/>
    <x v="125"/>
    <x v="1"/>
    <s v="Brazil"/>
    <s v="Sao Paulo"/>
    <s v="Sao Paulo"/>
    <s v="CUST_917"/>
    <x v="2"/>
    <x v="0"/>
    <x v="4"/>
    <s v="Dell XPS 13"/>
    <n v="24"/>
    <n v="48260.74"/>
    <n v="63682.78"/>
    <n v="0.15"/>
    <s v="Not Returned"/>
    <s v="Cash"/>
    <n v="20"/>
    <n v="314609.59999999998"/>
    <n v="1528386.72"/>
    <n v="229258.008"/>
    <n v="1299128.7120000001"/>
    <n v="0.24216969195889804"/>
    <n v="0"/>
    <n v="0.24216969195889804"/>
    <n v="0.1764705882352941"/>
  </r>
  <r>
    <s v="ORD0159"/>
    <x v="1"/>
    <x v="2"/>
    <s v="Germany"/>
    <s v="Bavaria"/>
    <s v="Munich"/>
    <s v="CUST_785"/>
    <x v="1"/>
    <x v="0"/>
    <x v="10"/>
    <s v="OnePlus 11"/>
    <n v="36"/>
    <n v="40166.85"/>
    <n v="56067.43"/>
    <n v="0.15"/>
    <s v="Not Returned"/>
    <s v="PayPal"/>
    <n v="6"/>
    <n v="486557.8"/>
    <n v="2018427.48"/>
    <n v="302764.12199999997"/>
    <n v="1715663.358"/>
    <n v="0.28359747716894468"/>
    <n v="0"/>
    <n v="0.28359747716894468"/>
    <n v="0.1764705882352941"/>
  </r>
  <r>
    <s v="ORD0160"/>
    <x v="126"/>
    <x v="2"/>
    <s v="Brazil"/>
    <s v="Sao Paulo"/>
    <s v="Sao Paulo"/>
    <s v="CUST_531"/>
    <x v="2"/>
    <x v="2"/>
    <x v="3"/>
    <s v="Standing Desk"/>
    <n v="6"/>
    <n v="39044.42"/>
    <n v="47668.92"/>
    <n v="0.1"/>
    <s v="Returned"/>
    <s v="Credit Card"/>
    <n v="13"/>
    <n v="46572.3"/>
    <n v="286013.52"/>
    <n v="28601.352000000003"/>
    <n v="257412.16800000001"/>
    <n v="0.180925013614741"/>
    <n v="1"/>
    <n v="0.180925013614741"/>
    <n v="0.11111111111111112"/>
  </r>
  <r>
    <s v="ORD0161"/>
    <x v="102"/>
    <x v="3"/>
    <s v="USA"/>
    <s v="California"/>
    <s v="San Francisco"/>
    <s v="CUST_198"/>
    <x v="3"/>
    <x v="0"/>
    <x v="10"/>
    <s v="iPhone 14"/>
    <n v="25"/>
    <n v="55863.37"/>
    <n v="68342.710000000006"/>
    <n v="0"/>
    <s v="Not Returned"/>
    <s v="Credit Card"/>
    <n v="19"/>
    <n v="311983.5"/>
    <n v="1708567.7500000002"/>
    <n v="0"/>
    <n v="1708567.7500000002"/>
    <n v="0.18259943159994677"/>
    <n v="0"/>
    <n v="0.18259943159994677"/>
    <n v="0"/>
  </r>
  <r>
    <s v="ORD0162"/>
    <x v="127"/>
    <x v="2"/>
    <s v="Brazil"/>
    <s v="Rio de Janeiro"/>
    <s v="Rio de Janeiro"/>
    <s v="CUST_754"/>
    <x v="2"/>
    <x v="0"/>
    <x v="1"/>
    <s v="iPad Pro"/>
    <n v="42"/>
    <n v="71565.97"/>
    <n v="89660"/>
    <n v="0.05"/>
    <s v="Not Returned"/>
    <s v="PayPal"/>
    <n v="18"/>
    <n v="721951.8"/>
    <n v="3765720"/>
    <n v="188286"/>
    <n v="3577434"/>
    <n v="0.20180716122226156"/>
    <n v="0"/>
    <n v="0.20180716122226156"/>
    <n v="5.2631578947368418E-2"/>
  </r>
  <r>
    <s v="ORD0163"/>
    <x v="39"/>
    <x v="3"/>
    <s v="India"/>
    <s v="Maharashtra"/>
    <s v="Mumbai"/>
    <s v="CUST_981"/>
    <x v="3"/>
    <x v="2"/>
    <x v="6"/>
    <s v="Mesh Chair"/>
    <n v="5"/>
    <n v="27480.81"/>
    <n v="31970.93"/>
    <n v="0"/>
    <s v="Returned"/>
    <s v="Bank Transfer"/>
    <n v="20"/>
    <n v="22450.6"/>
    <n v="159854.65"/>
    <n v="0"/>
    <n v="159854.65"/>
    <n v="0.1404438344458544"/>
    <n v="1"/>
    <n v="0.1404438344458544"/>
    <n v="0"/>
  </r>
  <r>
    <s v="ORD0164"/>
    <x v="128"/>
    <x v="0"/>
    <s v="USA"/>
    <s v="New York"/>
    <s v="New York"/>
    <s v="CUST_289"/>
    <x v="0"/>
    <x v="1"/>
    <x v="5"/>
    <s v="Electric Stapler"/>
    <n v="27"/>
    <n v="76113.97"/>
    <n v="111830.7"/>
    <n v="0.15"/>
    <s v="Not Returned"/>
    <s v="Cash"/>
    <n v="12"/>
    <n v="819698.7"/>
    <n v="3019428.9"/>
    <n v="452914.33499999996"/>
    <n v="2566514.5649999999"/>
    <n v="0.31938205657523705"/>
    <n v="0"/>
    <n v="0.31938205657523705"/>
    <n v="0.1764705882352941"/>
  </r>
  <r>
    <s v="ORD0165"/>
    <x v="14"/>
    <x v="2"/>
    <s v="Brazil"/>
    <s v="Rio de Janeiro"/>
    <s v="Rio de Janeiro"/>
    <s v="CUST_480"/>
    <x v="2"/>
    <x v="0"/>
    <x v="0"/>
    <s v="HP Z27"/>
    <n v="36"/>
    <n v="64774.46"/>
    <n v="76024.820000000007"/>
    <n v="0.15"/>
    <s v="Not Returned"/>
    <s v="Bank Transfer"/>
    <n v="3"/>
    <n v="344261"/>
    <n v="2736893.5200000005"/>
    <n v="410534.02800000005"/>
    <n v="2326359.4920000006"/>
    <n v="0.14798271771145502"/>
    <n v="0"/>
    <n v="0.14798271771145502"/>
    <n v="0.1764705882352941"/>
  </r>
  <r>
    <s v="ORD0166"/>
    <x v="129"/>
    <x v="0"/>
    <s v="Brazil"/>
    <s v="Sao Paulo"/>
    <s v="Sao Paulo"/>
    <s v="CUST_129"/>
    <x v="3"/>
    <x v="0"/>
    <x v="4"/>
    <s v="Lenovo ThinkPad X1"/>
    <n v="22"/>
    <n v="46714.7"/>
    <n v="54184.34"/>
    <n v="0.05"/>
    <s v="Not Returned"/>
    <s v="Credit Card"/>
    <n v="2"/>
    <n v="156115.5"/>
    <n v="1192055.48"/>
    <n v="59602.774000000005"/>
    <n v="1132452.706"/>
    <n v="0.13785608809344838"/>
    <n v="0"/>
    <n v="0.13785608809344838"/>
    <n v="5.2631578947368425E-2"/>
  </r>
  <r>
    <s v="ORD0167"/>
    <x v="58"/>
    <x v="2"/>
    <s v="India"/>
    <s v="Karnataka"/>
    <s v="Bangalore"/>
    <s v="CUST_153"/>
    <x v="2"/>
    <x v="1"/>
    <x v="7"/>
    <s v="Plastic Folder"/>
    <n v="43"/>
    <n v="15294.47"/>
    <n v="18535.75"/>
    <n v="0"/>
    <s v="Not Returned"/>
    <s v="Credit Card"/>
    <n v="20"/>
    <n v="139375"/>
    <n v="797037.25"/>
    <n v="0"/>
    <n v="797037.25"/>
    <n v="0.17486635662260452"/>
    <n v="0"/>
    <n v="0.17486635662260452"/>
    <n v="0"/>
  </r>
  <r>
    <s v="ORD0168"/>
    <x v="125"/>
    <x v="0"/>
    <s v="Brazil"/>
    <s v="Sao Paulo"/>
    <s v="Sao Paulo"/>
    <s v="CUST_682"/>
    <x v="3"/>
    <x v="2"/>
    <x v="3"/>
    <s v="Executive Desk"/>
    <n v="13"/>
    <n v="32599.31"/>
    <n v="47696.480000000003"/>
    <n v="0.1"/>
    <s v="Returned"/>
    <s v="PayPal"/>
    <n v="3"/>
    <n v="176636.9"/>
    <n v="620054.24"/>
    <n v="62005.423999999999"/>
    <n v="558048.81599999999"/>
    <n v="0.31652589331898162"/>
    <n v="1"/>
    <n v="0.31652589331898162"/>
    <n v="0.1111111111111111"/>
  </r>
  <r>
    <s v="ORD0169"/>
    <x v="87"/>
    <x v="3"/>
    <s v="Germany"/>
    <s v="Bavaria"/>
    <s v="Munich"/>
    <s v="CUST_594"/>
    <x v="2"/>
    <x v="0"/>
    <x v="4"/>
    <s v="Dell XPS 13"/>
    <n v="18"/>
    <n v="54145.14"/>
    <n v="73023.02"/>
    <n v="0"/>
    <s v="Returned"/>
    <s v="Bank Transfer"/>
    <n v="8"/>
    <n v="339801.8"/>
    <n v="1314414.3600000001"/>
    <n v="0"/>
    <n v="1314414.3600000001"/>
    <n v="0.25851954325879395"/>
    <n v="1"/>
    <n v="0.25851954325879395"/>
    <n v="0"/>
  </r>
  <r>
    <s v="ORD0170"/>
    <x v="67"/>
    <x v="2"/>
    <s v="Germany"/>
    <s v="Bavaria"/>
    <s v="Munich"/>
    <s v="CUST_487"/>
    <x v="0"/>
    <x v="2"/>
    <x v="8"/>
    <s v="Metal Bookcase"/>
    <n v="11"/>
    <n v="48623.69"/>
    <n v="68013.47"/>
    <n v="0"/>
    <s v="Returned"/>
    <s v="Credit Card"/>
    <n v="14"/>
    <n v="213287.6"/>
    <n v="748148.17"/>
    <n v="0"/>
    <n v="748148.17"/>
    <n v="0.28508737781180432"/>
    <n v="1"/>
    <n v="0.28508737781180432"/>
    <n v="0"/>
  </r>
  <r>
    <s v="ORD0171"/>
    <x v="130"/>
    <x v="3"/>
    <s v="Germany"/>
    <s v="Berlin"/>
    <s v="Berlin"/>
    <s v="CUST_789"/>
    <x v="2"/>
    <x v="1"/>
    <x v="5"/>
    <s v="Mini Stapler"/>
    <n v="40"/>
    <n v="53589.01"/>
    <n v="65902.75"/>
    <n v="0"/>
    <s v="Returned"/>
    <s v="PayPal"/>
    <n v="16"/>
    <n v="492549.6"/>
    <n v="2636110"/>
    <n v="0"/>
    <n v="2636110"/>
    <n v="0.18684713460363944"/>
    <n v="1"/>
    <n v="0.18684713460363944"/>
    <n v="0"/>
  </r>
  <r>
    <s v="ORD0172"/>
    <x v="131"/>
    <x v="3"/>
    <s v="Brazil"/>
    <s v="Rio de Janeiro"/>
    <s v="Rio de Janeiro"/>
    <s v="CUST_991"/>
    <x v="0"/>
    <x v="2"/>
    <x v="11"/>
    <s v="Conference Table"/>
    <n v="25"/>
    <n v="36190.92"/>
    <n v="47874.34"/>
    <n v="0.05"/>
    <s v="Returned"/>
    <s v="Cash"/>
    <n v="18"/>
    <n v="277481.2"/>
    <n v="1196858.5"/>
    <n v="59842.925000000003"/>
    <n v="1137015.575"/>
    <n v="0.24404344681030427"/>
    <n v="1"/>
    <n v="0.24404344681030427"/>
    <n v="5.2631578947368425E-2"/>
  </r>
  <r>
    <s v="ORD0173"/>
    <x v="132"/>
    <x v="3"/>
    <s v="India"/>
    <s v="Delhi"/>
    <s v="New Delhi"/>
    <s v="CUST_374"/>
    <x v="2"/>
    <x v="2"/>
    <x v="6"/>
    <s v="Executive Comfort"/>
    <n v="26"/>
    <n v="55564.03"/>
    <n v="61929.16"/>
    <n v="0"/>
    <s v="Returned"/>
    <s v="Bank Transfer"/>
    <n v="8"/>
    <n v="165493.4"/>
    <n v="1610158.1600000001"/>
    <n v="0"/>
    <n v="1610158.1600000001"/>
    <n v="0.10278083489636818"/>
    <n v="1"/>
    <n v="0.10278083489636818"/>
    <n v="0"/>
  </r>
  <r>
    <s v="ORD0174"/>
    <x v="133"/>
    <x v="0"/>
    <s v="India"/>
    <s v="Delhi"/>
    <s v="New Delhi"/>
    <s v="CUST_515"/>
    <x v="0"/>
    <x v="0"/>
    <x v="4"/>
    <s v="HP Spectre x360"/>
    <n v="22"/>
    <n v="23950.720000000001"/>
    <n v="34902.49"/>
    <n v="0.1"/>
    <s v="Not Returned"/>
    <s v="PayPal"/>
    <n v="17"/>
    <n v="216845.1"/>
    <n v="767854.77999999991"/>
    <n v="76785.477999999988"/>
    <n v="691069.30199999991"/>
    <n v="0.31378198882866892"/>
    <n v="0"/>
    <n v="0.31378198882866892"/>
    <n v="0.1111111111111111"/>
  </r>
  <r>
    <s v="ORD0175"/>
    <x v="63"/>
    <x v="1"/>
    <s v="India"/>
    <s v="Karnataka"/>
    <s v="Bangalore"/>
    <s v="CUST_937"/>
    <x v="2"/>
    <x v="1"/>
    <x v="9"/>
    <s v="A4 Ream Pack"/>
    <n v="9"/>
    <n v="67288.14"/>
    <n v="82003.39"/>
    <n v="0.1"/>
    <s v="Not Returned"/>
    <s v="Bank Transfer"/>
    <n v="3"/>
    <n v="119193.5"/>
    <n v="738030.51"/>
    <n v="73803.051000000007"/>
    <n v="664227.45900000003"/>
    <n v="0.179446812059602"/>
    <n v="0"/>
    <n v="0.179446812059602"/>
    <n v="0.11111111111111112"/>
  </r>
  <r>
    <s v="ORD0176"/>
    <x v="29"/>
    <x v="1"/>
    <s v="India"/>
    <s v="Karnataka"/>
    <s v="Bangalore"/>
    <s v="CUST_713"/>
    <x v="0"/>
    <x v="1"/>
    <x v="5"/>
    <s v="Standard Stapler"/>
    <n v="22"/>
    <n v="69436.08"/>
    <n v="80969.460000000006"/>
    <n v="0.05"/>
    <s v="Returned"/>
    <s v="PayPal"/>
    <n v="10"/>
    <n v="241047.6"/>
    <n v="1781328.12"/>
    <n v="89066.406000000017"/>
    <n v="1692261.7140000002"/>
    <n v="0.14244108816374249"/>
    <n v="1"/>
    <n v="0.14244108816374249"/>
    <n v="5.2631578947368425E-2"/>
  </r>
  <r>
    <s v="ORD0177"/>
    <x v="127"/>
    <x v="3"/>
    <s v="Brazil"/>
    <s v="Sao Paulo"/>
    <s v="Sao Paulo"/>
    <s v="CUST_365"/>
    <x v="1"/>
    <x v="0"/>
    <x v="4"/>
    <s v="Lenovo ThinkPad X1"/>
    <n v="1"/>
    <n v="4926.92"/>
    <n v="6099.94"/>
    <n v="0.15"/>
    <s v="Not Returned"/>
    <s v="Credit Card"/>
    <n v="7"/>
    <n v="997.07"/>
    <n v="6099.94"/>
    <n v="914.99099999999987"/>
    <n v="5184.9489999999996"/>
    <n v="0.19230083073141127"/>
    <n v="0"/>
    <n v="0.19230083073141127"/>
    <n v="0.1764705882352941"/>
  </r>
  <r>
    <s v="ORD0178"/>
    <x v="134"/>
    <x v="1"/>
    <s v="Germany"/>
    <s v="Berlin"/>
    <s v="Berlin"/>
    <s v="CUST_828"/>
    <x v="3"/>
    <x v="0"/>
    <x v="0"/>
    <s v="HP Z27"/>
    <n v="35"/>
    <n v="37522.160000000003"/>
    <n v="47319.7"/>
    <n v="0.05"/>
    <s v="Returned"/>
    <s v="PayPal"/>
    <n v="4"/>
    <n v="325768.2"/>
    <n v="1656189.5"/>
    <n v="82809.475000000006"/>
    <n v="1573380.0249999999"/>
    <n v="0.207049914721016"/>
    <n v="1"/>
    <n v="0.207049914721016"/>
    <n v="5.2631578947368425E-2"/>
  </r>
  <r>
    <s v="ORD0179"/>
    <x v="135"/>
    <x v="1"/>
    <s v="Germany"/>
    <s v="Bavaria"/>
    <s v="Munich"/>
    <s v="CUST_131"/>
    <x v="3"/>
    <x v="0"/>
    <x v="4"/>
    <s v="Lenovo ThinkPad X1"/>
    <n v="40"/>
    <n v="58226.28"/>
    <n v="69955.89"/>
    <n v="0.1"/>
    <s v="Not Returned"/>
    <s v="Bank Transfer"/>
    <n v="6"/>
    <n v="422266"/>
    <n v="2798235.6"/>
    <n v="279823.56"/>
    <n v="2518412.04"/>
    <n v="0.16767153003286944"/>
    <n v="0"/>
    <n v="0.16767153003286944"/>
    <n v="0.1111111111111111"/>
  </r>
  <r>
    <s v="ORD0180"/>
    <x v="96"/>
    <x v="3"/>
    <s v="USA"/>
    <s v="Texas"/>
    <s v="Dallas"/>
    <s v="CUST_745"/>
    <x v="1"/>
    <x v="2"/>
    <x v="3"/>
    <s v="Compact Desk"/>
    <n v="19"/>
    <n v="58543.09"/>
    <n v="76013.55"/>
    <n v="0.15"/>
    <s v="Returned"/>
    <s v="Cash"/>
    <n v="5"/>
    <n v="282147.90000000002"/>
    <n v="1444257.45"/>
    <n v="216638.61749999999"/>
    <n v="1227618.8325"/>
    <n v="0.22983347316806499"/>
    <n v="1"/>
    <n v="0.22983347316806499"/>
    <n v="0.1764705882352941"/>
  </r>
  <r>
    <s v="ORD0181"/>
    <x v="136"/>
    <x v="2"/>
    <s v="Germany"/>
    <s v="Berlin"/>
    <s v="Berlin"/>
    <s v="CUST_669"/>
    <x v="3"/>
    <x v="0"/>
    <x v="0"/>
    <s v="LG UltraFine"/>
    <n v="32"/>
    <n v="15381.86"/>
    <n v="20629.41"/>
    <n v="0.15"/>
    <s v="Returned"/>
    <s v="Cash"/>
    <n v="11"/>
    <n v="142733.4"/>
    <n v="660141.12"/>
    <n v="99021.167999999991"/>
    <n v="561119.95200000005"/>
    <n v="0.25437234853484586"/>
    <n v="1"/>
    <n v="0.25437234853484586"/>
    <n v="0.17647058823529407"/>
  </r>
  <r>
    <s v="ORD0182"/>
    <x v="86"/>
    <x v="2"/>
    <s v="Germany"/>
    <s v="Bavaria"/>
    <s v="Munich"/>
    <s v="CUST_318"/>
    <x v="3"/>
    <x v="2"/>
    <x v="11"/>
    <s v="Conference Table"/>
    <n v="49"/>
    <n v="19573.84"/>
    <n v="27928.240000000002"/>
    <n v="0"/>
    <s v="Not Returned"/>
    <s v="Bank Transfer"/>
    <n v="19"/>
    <n v="409365.6"/>
    <n v="1368483.76"/>
    <n v="0"/>
    <n v="1368483.76"/>
    <n v="0.29913807672807163"/>
    <n v="0"/>
    <n v="0.29913807672807163"/>
    <n v="0"/>
  </r>
  <r>
    <s v="ORD0183"/>
    <x v="137"/>
    <x v="3"/>
    <s v="Germany"/>
    <s v="Berlin"/>
    <s v="Berlin"/>
    <s v="CUST_974"/>
    <x v="2"/>
    <x v="1"/>
    <x v="7"/>
    <s v="Plastic Folder"/>
    <n v="10"/>
    <n v="29173.98"/>
    <n v="34103.879999999997"/>
    <n v="0.05"/>
    <s v="Returned"/>
    <s v="PayPal"/>
    <n v="17"/>
    <n v="46834.05"/>
    <n v="341038.8"/>
    <n v="17051.939999999999"/>
    <n v="323986.86"/>
    <n v="0.14455539956157482"/>
    <n v="1"/>
    <n v="0.14455539956157482"/>
    <n v="5.2631578947368418E-2"/>
  </r>
  <r>
    <s v="ORD0184"/>
    <x v="58"/>
    <x v="0"/>
    <s v="Germany"/>
    <s v="Bavaria"/>
    <s v="Munich"/>
    <s v="CUST_899"/>
    <x v="2"/>
    <x v="0"/>
    <x v="0"/>
    <s v="Dell UltraSharp"/>
    <n v="15"/>
    <n v="43880.67"/>
    <n v="56883.13"/>
    <n v="0.15"/>
    <s v="Not Returned"/>
    <s v="Bank Transfer"/>
    <n v="12"/>
    <n v="165781.4"/>
    <n v="853246.95"/>
    <n v="127987.04249999998"/>
    <n v="725259.90749999997"/>
    <n v="0.22858205490974282"/>
    <n v="0"/>
    <n v="0.22858205490974282"/>
    <n v="0.1764705882352941"/>
  </r>
  <r>
    <s v="ORD0185"/>
    <x v="138"/>
    <x v="3"/>
    <s v="India"/>
    <s v="Delhi"/>
    <s v="New Delhi"/>
    <s v="CUST_212"/>
    <x v="2"/>
    <x v="2"/>
    <x v="11"/>
    <s v="Dining Table"/>
    <n v="50"/>
    <n v="48793.79"/>
    <n v="61478.51"/>
    <n v="0.05"/>
    <s v="Not Returned"/>
    <s v="Bank Transfer"/>
    <n v="18"/>
    <n v="602524.19999999995"/>
    <n v="3073925.5"/>
    <n v="153696.27499999999"/>
    <n v="2920229.2250000001"/>
    <n v="0.20632770703128619"/>
    <n v="0"/>
    <n v="0.20632770703128619"/>
    <n v="5.2631578947368418E-2"/>
  </r>
  <r>
    <s v="ORD0186"/>
    <x v="42"/>
    <x v="0"/>
    <s v="Germany"/>
    <s v="Berlin"/>
    <s v="Berlin"/>
    <s v="CUST_606"/>
    <x v="2"/>
    <x v="0"/>
    <x v="0"/>
    <s v="Dell UltraSharp"/>
    <n v="13"/>
    <n v="42507.57"/>
    <n v="51036.71"/>
    <n v="0.15"/>
    <s v="Not Returned"/>
    <s v="PayPal"/>
    <n v="13"/>
    <n v="94247"/>
    <n v="663477.23"/>
    <n v="99521.584499999997"/>
    <n v="563955.64549999998"/>
    <n v="0.16711775252545105"/>
    <n v="0"/>
    <n v="0.16711775252545105"/>
    <n v="0.17647058823529413"/>
  </r>
  <r>
    <s v="ORD0187"/>
    <x v="111"/>
    <x v="1"/>
    <s v="Brazil"/>
    <s v="Sao Paulo"/>
    <s v="Sao Paulo"/>
    <s v="CUST_729"/>
    <x v="0"/>
    <x v="0"/>
    <x v="10"/>
    <s v="OnePlus 11"/>
    <n v="40"/>
    <n v="27826.02"/>
    <n v="31617.51"/>
    <n v="0"/>
    <s v="Not Returned"/>
    <s v="Bank Transfer"/>
    <n v="6"/>
    <n v="151659.6"/>
    <n v="1264700.3999999999"/>
    <n v="0"/>
    <n v="1264700.3999999999"/>
    <n v="0.11991741285129666"/>
    <n v="0"/>
    <n v="0.11991741285129666"/>
    <n v="0"/>
  </r>
  <r>
    <s v="ORD0188"/>
    <x v="139"/>
    <x v="1"/>
    <s v="India"/>
    <s v="Maharashtra"/>
    <s v="Mumbai"/>
    <s v="CUST_577"/>
    <x v="2"/>
    <x v="2"/>
    <x v="6"/>
    <s v="Task Chair"/>
    <n v="47"/>
    <n v="68980.740000000005"/>
    <n v="102059.7"/>
    <n v="0"/>
    <s v="Not Returned"/>
    <s v="Cash"/>
    <n v="5"/>
    <n v="1554712"/>
    <n v="4796805.8999999994"/>
    <n v="0"/>
    <n v="4796805.8999999994"/>
    <n v="0.32411401095049525"/>
    <n v="0"/>
    <n v="0.32411401095049525"/>
    <n v="0"/>
  </r>
  <r>
    <s v="ORD0189"/>
    <x v="140"/>
    <x v="1"/>
    <s v="India"/>
    <s v="Karnataka"/>
    <s v="Bangalore"/>
    <s v="CUST_463"/>
    <x v="0"/>
    <x v="0"/>
    <x v="0"/>
    <s v="LG UltraFine"/>
    <n v="19"/>
    <n v="18362.48"/>
    <n v="21329.66"/>
    <n v="0"/>
    <s v="Not Returned"/>
    <s v="PayPal"/>
    <n v="8"/>
    <n v="56376.42"/>
    <n v="405263.54"/>
    <n v="0"/>
    <n v="405263.54"/>
    <n v="0.13911051559190349"/>
    <n v="0"/>
    <n v="0.13911051559190349"/>
    <n v="0"/>
  </r>
  <r>
    <s v="ORD0190"/>
    <x v="141"/>
    <x v="2"/>
    <s v="Germany"/>
    <s v="Bavaria"/>
    <s v="Munich"/>
    <s v="CUST_291"/>
    <x v="3"/>
    <x v="2"/>
    <x v="8"/>
    <s v="Metal Bookcase"/>
    <n v="26"/>
    <n v="61345.01"/>
    <n v="80927.179999999993"/>
    <n v="0"/>
    <s v="Not Returned"/>
    <s v="PayPal"/>
    <n v="10"/>
    <n v="509136.4"/>
    <n v="2104106.6799999997"/>
    <n v="0"/>
    <n v="2104106.6799999997"/>
    <n v="0.24197271214404401"/>
    <n v="0"/>
    <n v="0.24197271214404401"/>
    <n v="0"/>
  </r>
  <r>
    <s v="ORD0191"/>
    <x v="142"/>
    <x v="2"/>
    <s v="India"/>
    <s v="Maharashtra"/>
    <s v="Mumbai"/>
    <s v="CUST_575"/>
    <x v="1"/>
    <x v="2"/>
    <x v="3"/>
    <s v="Corner Desk"/>
    <n v="40"/>
    <n v="59446.35"/>
    <n v="83510.039999999994"/>
    <n v="0.05"/>
    <s v="Not Returned"/>
    <s v="Cash"/>
    <n v="17"/>
    <n v="914420.2"/>
    <n v="3340401.5999999996"/>
    <n v="167020.07999999999"/>
    <n v="3173381.5199999996"/>
    <n v="0.28815325047963347"/>
    <n v="0"/>
    <n v="0.28815325047963347"/>
    <n v="5.2631578947368425E-2"/>
  </r>
  <r>
    <s v="ORD0192"/>
    <x v="143"/>
    <x v="1"/>
    <s v="India"/>
    <s v="Karnataka"/>
    <s v="Bangalore"/>
    <s v="CUST_946"/>
    <x v="1"/>
    <x v="0"/>
    <x v="0"/>
    <s v="HP Z27"/>
    <n v="14"/>
    <n v="42948.89"/>
    <n v="55244.9"/>
    <n v="0"/>
    <s v="Returned"/>
    <s v="Credit Card"/>
    <n v="18"/>
    <n v="172144.1"/>
    <n v="773428.6"/>
    <n v="0"/>
    <n v="773428.6"/>
    <n v="0.22257271065486847"/>
    <n v="1"/>
    <n v="0.22257271065486847"/>
    <n v="0"/>
  </r>
  <r>
    <s v="ORD0193"/>
    <x v="115"/>
    <x v="1"/>
    <s v="Brazil"/>
    <s v="Sao Paulo"/>
    <s v="Sao Paulo"/>
    <s v="CUST_930"/>
    <x v="0"/>
    <x v="0"/>
    <x v="4"/>
    <s v="HP Spectre x360"/>
    <n v="49"/>
    <n v="57201.03"/>
    <n v="71863.77"/>
    <n v="0.15"/>
    <s v="Not Returned"/>
    <s v="Bank Transfer"/>
    <n v="16"/>
    <n v="610703.1"/>
    <n v="3521324.73"/>
    <n v="528198.7095"/>
    <n v="2993126.0205000001"/>
    <n v="0.20403521128655397"/>
    <n v="0"/>
    <n v="0.20403521128655397"/>
    <n v="0.1764705882352941"/>
  </r>
  <r>
    <s v="ORD0194"/>
    <x v="144"/>
    <x v="2"/>
    <s v="USA"/>
    <s v="Texas"/>
    <s v="Dallas"/>
    <s v="CUST_889"/>
    <x v="0"/>
    <x v="1"/>
    <x v="5"/>
    <s v="Mini Stapler"/>
    <n v="21"/>
    <n v="78334.009999999995"/>
    <n v="106048"/>
    <n v="0.05"/>
    <s v="Not Returned"/>
    <s v="PayPal"/>
    <n v="18"/>
    <n v="552893.69999999995"/>
    <n v="2227008"/>
    <n v="111350.40000000001"/>
    <n v="2115657.6"/>
    <n v="0.26133420644247912"/>
    <n v="0"/>
    <n v="0.26133420644247912"/>
    <n v="5.2631578947368425E-2"/>
  </r>
  <r>
    <s v="ORD0195"/>
    <x v="128"/>
    <x v="3"/>
    <s v="USA"/>
    <s v="New York"/>
    <s v="New York"/>
    <s v="CUST_986"/>
    <x v="1"/>
    <x v="1"/>
    <x v="7"/>
    <s v="Ring Binder"/>
    <n v="50"/>
    <n v="72132.53"/>
    <n v="81555.009999999995"/>
    <n v="0.15"/>
    <s v="Not Returned"/>
    <s v="Bank Transfer"/>
    <n v="12"/>
    <n v="400455.4"/>
    <n v="4077750.4999999995"/>
    <n v="611662.57499999995"/>
    <n v="3466087.9249999998"/>
    <n v="0.11553526877134833"/>
    <n v="0"/>
    <n v="0.11553526877134833"/>
    <n v="0.1764705882352941"/>
  </r>
  <r>
    <s v="ORD0196"/>
    <x v="42"/>
    <x v="1"/>
    <s v="USA"/>
    <s v="California"/>
    <s v="San Francisco"/>
    <s v="CUST_886"/>
    <x v="3"/>
    <x v="2"/>
    <x v="3"/>
    <s v="Compact Desk"/>
    <n v="35"/>
    <n v="748.82"/>
    <n v="955.34"/>
    <n v="0.1"/>
    <s v="Not Returned"/>
    <s v="PayPal"/>
    <n v="11"/>
    <n v="6505.38"/>
    <n v="33436.9"/>
    <n v="3343.6900000000005"/>
    <n v="30093.21"/>
    <n v="0.21617434630602719"/>
    <n v="0"/>
    <n v="0.21617434630602719"/>
    <n v="0.11111111111111113"/>
  </r>
  <r>
    <s v="ORD0197"/>
    <x v="90"/>
    <x v="1"/>
    <s v="USA"/>
    <s v="California"/>
    <s v="San Francisco"/>
    <s v="CUST_783"/>
    <x v="2"/>
    <x v="1"/>
    <x v="9"/>
    <s v="Notebook"/>
    <n v="21"/>
    <n v="71264.62"/>
    <n v="88009.35"/>
    <n v="0.15"/>
    <s v="Not Returned"/>
    <s v="PayPal"/>
    <n v="19"/>
    <n v="298893.40000000002"/>
    <n v="1848196.35"/>
    <n v="277229.45250000001"/>
    <n v="1570966.8975"/>
    <n v="0.19026078810167929"/>
    <n v="0"/>
    <n v="0.19026078810167929"/>
    <n v="0.17647058823529413"/>
  </r>
  <r>
    <s v="ORD0198"/>
    <x v="145"/>
    <x v="1"/>
    <s v="USA"/>
    <s v="Texas"/>
    <s v="Dallas"/>
    <s v="CUST_674"/>
    <x v="0"/>
    <x v="1"/>
    <x v="5"/>
    <s v="Electric Stapler"/>
    <n v="5"/>
    <n v="53115.09"/>
    <n v="73235.490000000005"/>
    <n v="0.1"/>
    <s v="Not Returned"/>
    <s v="PayPal"/>
    <n v="13"/>
    <n v="90541.8"/>
    <n v="366177.45"/>
    <n v="36617.745000000003"/>
    <n v="329559.70500000002"/>
    <n v="0.27473565070705475"/>
    <n v="0"/>
    <n v="0.27473565070705475"/>
    <n v="0.11111111111111112"/>
  </r>
  <r>
    <s v="ORD0199"/>
    <x v="80"/>
    <x v="0"/>
    <s v="USA"/>
    <s v="Texas"/>
    <s v="Dallas"/>
    <s v="CUST_819"/>
    <x v="2"/>
    <x v="0"/>
    <x v="0"/>
    <s v="HP Z27"/>
    <n v="41"/>
    <n v="33492.339999999997"/>
    <n v="39132.43"/>
    <n v="0.1"/>
    <s v="Not Returned"/>
    <s v="Cash"/>
    <n v="12"/>
    <n v="208119.3"/>
    <n v="1604429.6300000001"/>
    <n v="160442.96300000002"/>
    <n v="1443986.6670000001"/>
    <n v="0.14412826984918412"/>
    <n v="0"/>
    <n v="0.14412826984918412"/>
    <n v="0.11111111111111112"/>
  </r>
  <r>
    <s v="ORD0200"/>
    <x v="146"/>
    <x v="2"/>
    <s v="India"/>
    <s v="Delhi"/>
    <s v="New Delhi"/>
    <s v="CUST_191"/>
    <x v="1"/>
    <x v="0"/>
    <x v="0"/>
    <s v="LG UltraFine"/>
    <n v="44"/>
    <n v="8845.9500000000007"/>
    <n v="12591.46"/>
    <n v="0"/>
    <s v="Not Returned"/>
    <s v="Bank Transfer"/>
    <n v="2"/>
    <n v="164802.4"/>
    <n v="554024.24"/>
    <n v="0"/>
    <n v="554024.24"/>
    <n v="0.29746424091480184"/>
    <n v="0"/>
    <n v="0.29746424091480184"/>
    <n v="0"/>
  </r>
  <r>
    <s v="ORD0201"/>
    <x v="112"/>
    <x v="1"/>
    <s v="Germany"/>
    <s v="Bavaria"/>
    <s v="Munich"/>
    <s v="CUST_853"/>
    <x v="0"/>
    <x v="1"/>
    <x v="2"/>
    <s v="Marker Set"/>
    <n v="13"/>
    <n v="47236.57"/>
    <n v="62901.919999999998"/>
    <n v="0.05"/>
    <s v="Not Returned"/>
    <s v="Bank Transfer"/>
    <n v="5"/>
    <n v="193467.1"/>
    <n v="817724.96"/>
    <n v="40886.248"/>
    <n v="776838.71199999994"/>
    <n v="0.24904410273518915"/>
    <n v="0"/>
    <n v="0.24904410273518915"/>
    <n v="5.2631578947368425E-2"/>
  </r>
  <r>
    <s v="ORD0202"/>
    <x v="147"/>
    <x v="2"/>
    <s v="Germany"/>
    <s v="Berlin"/>
    <s v="Berlin"/>
    <s v="CUST_353"/>
    <x v="1"/>
    <x v="1"/>
    <x v="5"/>
    <s v="Electric Stapler"/>
    <n v="35"/>
    <n v="72468.7"/>
    <n v="89579.28"/>
    <n v="0"/>
    <s v="Returned"/>
    <s v="Bank Transfer"/>
    <n v="2"/>
    <n v="598870.30000000005"/>
    <n v="3135274.8"/>
    <n v="0"/>
    <n v="3135274.8"/>
    <n v="0.19101046581307643"/>
    <n v="1"/>
    <n v="0.19101046581307643"/>
    <n v="0"/>
  </r>
  <r>
    <s v="ORD0203"/>
    <x v="139"/>
    <x v="3"/>
    <s v="Germany"/>
    <s v="Bavaria"/>
    <s v="Munich"/>
    <s v="CUST_775"/>
    <x v="0"/>
    <x v="2"/>
    <x v="3"/>
    <s v="Executive Desk"/>
    <n v="8"/>
    <n v="70507.95"/>
    <n v="80408.320000000007"/>
    <n v="0.15"/>
    <s v="Not Returned"/>
    <s v="Credit Card"/>
    <n v="2"/>
    <n v="67322.52"/>
    <n v="643266.56000000006"/>
    <n v="96489.984000000011"/>
    <n v="546776.576"/>
    <n v="0.12312619624729498"/>
    <n v="0"/>
    <n v="0.12312619624729498"/>
    <n v="0.17647058823529413"/>
  </r>
  <r>
    <s v="ORD0204"/>
    <x v="134"/>
    <x v="3"/>
    <s v="Germany"/>
    <s v="Bavaria"/>
    <s v="Munich"/>
    <s v="CUST_965"/>
    <x v="3"/>
    <x v="1"/>
    <x v="7"/>
    <s v="File Organizer"/>
    <n v="28"/>
    <n v="24569.4"/>
    <n v="30124.720000000001"/>
    <n v="0"/>
    <s v="Not Returned"/>
    <s v="PayPal"/>
    <n v="17"/>
    <n v="155549"/>
    <n v="843492.16"/>
    <n v="0"/>
    <n v="843492.16"/>
    <n v="0.18441072410204737"/>
    <n v="0"/>
    <n v="0.18441072410204737"/>
    <n v="0"/>
  </r>
  <r>
    <s v="ORD0205"/>
    <x v="148"/>
    <x v="0"/>
    <s v="Germany"/>
    <s v="Bavaria"/>
    <s v="Munich"/>
    <s v="CUST_613"/>
    <x v="1"/>
    <x v="0"/>
    <x v="10"/>
    <s v="Google Pixel 7"/>
    <n v="43"/>
    <n v="78671.67"/>
    <n v="104128.9"/>
    <n v="0.1"/>
    <s v="Not Returned"/>
    <s v="Cash"/>
    <n v="15"/>
    <n v="985196"/>
    <n v="4477542.7"/>
    <n v="447754.27"/>
    <n v="4029788.43"/>
    <n v="0.24447834349457398"/>
    <n v="0"/>
    <n v="0.24447834349457398"/>
    <n v="0.1111111111111111"/>
  </r>
  <r>
    <s v="ORD0206"/>
    <x v="140"/>
    <x v="2"/>
    <s v="Brazil"/>
    <s v="Sao Paulo"/>
    <s v="Sao Paulo"/>
    <s v="CUST_702"/>
    <x v="2"/>
    <x v="1"/>
    <x v="2"/>
    <s v="Marker Set"/>
    <n v="27"/>
    <n v="24973.42"/>
    <n v="35216.49"/>
    <n v="0.05"/>
    <s v="Returned"/>
    <s v="Bank Transfer"/>
    <n v="5"/>
    <n v="262734.8"/>
    <n v="950845.23"/>
    <n v="47542.261500000001"/>
    <n v="903302.96849999996"/>
    <n v="0.29086010913513344"/>
    <n v="1"/>
    <n v="0.29086010913513344"/>
    <n v="5.2631578947368425E-2"/>
  </r>
  <r>
    <s v="ORD0207"/>
    <x v="149"/>
    <x v="0"/>
    <s v="Germany"/>
    <s v="Berlin"/>
    <s v="Berlin"/>
    <s v="CUST_493"/>
    <x v="3"/>
    <x v="1"/>
    <x v="5"/>
    <s v="Standard Stapler"/>
    <n v="42"/>
    <n v="75886.17"/>
    <n v="109770.6"/>
    <n v="0"/>
    <s v="Not Returned"/>
    <s v="Credit Card"/>
    <n v="5"/>
    <n v="1423146"/>
    <n v="4610365.2"/>
    <n v="0"/>
    <n v="4610365.2"/>
    <n v="0.30868400620410719"/>
    <n v="0"/>
    <n v="0.30868400620410719"/>
    <n v="0"/>
  </r>
  <r>
    <s v="ORD0208"/>
    <x v="3"/>
    <x v="0"/>
    <s v="Brazil"/>
    <s v="Sao Paulo"/>
    <s v="Sao Paulo"/>
    <s v="CUST_631"/>
    <x v="2"/>
    <x v="0"/>
    <x v="1"/>
    <s v="Samsung Galaxy Tab S8"/>
    <n v="45"/>
    <n v="60615.07"/>
    <n v="89195.86"/>
    <n v="0.15"/>
    <s v="Not Returned"/>
    <s v="Bank Transfer"/>
    <n v="1"/>
    <n v="1093215"/>
    <n v="4013813.7"/>
    <n v="602072.05500000005"/>
    <n v="3411741.645"/>
    <n v="0.32042725204651301"/>
    <n v="0"/>
    <n v="0.32042725204651301"/>
    <n v="0.17647058823529413"/>
  </r>
  <r>
    <s v="ORD0209"/>
    <x v="36"/>
    <x v="2"/>
    <s v="Brazil"/>
    <s v="Sao Paulo"/>
    <s v="Sao Paulo"/>
    <s v="CUST_811"/>
    <x v="3"/>
    <x v="2"/>
    <x v="3"/>
    <s v="Compact Desk"/>
    <n v="9"/>
    <n v="17687.04"/>
    <n v="25757.02"/>
    <n v="0.15"/>
    <s v="Not Returned"/>
    <s v="Bank Transfer"/>
    <n v="15"/>
    <n v="61735.35"/>
    <n v="231813.18"/>
    <n v="34771.976999999999"/>
    <n v="197041.20299999998"/>
    <n v="0.31331188127185766"/>
    <n v="0"/>
    <n v="0.31331188127185766"/>
    <n v="0.17647058823529413"/>
  </r>
  <r>
    <s v="ORD0210"/>
    <x v="150"/>
    <x v="0"/>
    <s v="USA"/>
    <s v="Texas"/>
    <s v="Dallas"/>
    <s v="CUST_109"/>
    <x v="0"/>
    <x v="1"/>
    <x v="2"/>
    <s v="Ballpoint Pen"/>
    <n v="30"/>
    <n v="54538.06"/>
    <n v="70837.89"/>
    <n v="0.05"/>
    <s v="Returned"/>
    <s v="Credit Card"/>
    <n v="6"/>
    <n v="464545.2"/>
    <n v="2125136.7000000002"/>
    <n v="106256.83500000002"/>
    <n v="2018879.8650000002"/>
    <n v="0.23010046712214843"/>
    <n v="1"/>
    <n v="0.23010046712214843"/>
    <n v="5.2631578947368425E-2"/>
  </r>
  <r>
    <s v="ORD0211"/>
    <x v="138"/>
    <x v="0"/>
    <s v="USA"/>
    <s v="California"/>
    <s v="San Francisco"/>
    <s v="CUST_679"/>
    <x v="1"/>
    <x v="1"/>
    <x v="9"/>
    <s v="Notebook"/>
    <n v="16"/>
    <n v="18855.64"/>
    <n v="22856.79"/>
    <n v="0.05"/>
    <s v="Not Returned"/>
    <s v="PayPal"/>
    <n v="4"/>
    <n v="60817.48"/>
    <n v="365708.64"/>
    <n v="18285.432000000001"/>
    <n v="347423.20799999998"/>
    <n v="0.17505301488091723"/>
    <n v="0"/>
    <n v="0.17505301488091723"/>
    <n v="5.2631578947368425E-2"/>
  </r>
  <r>
    <s v="ORD0212"/>
    <x v="83"/>
    <x v="0"/>
    <s v="Brazil"/>
    <s v="Sao Paulo"/>
    <s v="Sao Paulo"/>
    <s v="CUST_254"/>
    <x v="2"/>
    <x v="2"/>
    <x v="11"/>
    <s v="Dining Table"/>
    <n v="31"/>
    <n v="29869.55"/>
    <n v="33319.699999999997"/>
    <n v="0.05"/>
    <s v="Returned"/>
    <s v="PayPal"/>
    <n v="2"/>
    <n v="101606.9"/>
    <n v="1032910.7"/>
    <n v="51645.535000000003"/>
    <n v="981265.16499999992"/>
    <n v="0.10354683282780144"/>
    <n v="1"/>
    <n v="0.10354683282780144"/>
    <n v="5.2631578947368432E-2"/>
  </r>
  <r>
    <s v="ORD0213"/>
    <x v="148"/>
    <x v="2"/>
    <s v="Brazil"/>
    <s v="Rio de Janeiro"/>
    <s v="Rio de Janeiro"/>
    <s v="CUST_141"/>
    <x v="1"/>
    <x v="2"/>
    <x v="11"/>
    <s v="Dining Table"/>
    <n v="9"/>
    <n v="27736.240000000002"/>
    <n v="36518.480000000003"/>
    <n v="0.15"/>
    <s v="Returned"/>
    <s v="Credit Card"/>
    <n v="20"/>
    <n v="67184.14"/>
    <n v="328666.32"/>
    <n v="49299.947999999997"/>
    <n v="279366.37200000003"/>
    <n v="0.24048757020762682"/>
    <n v="1"/>
    <n v="0.24048757020762682"/>
    <n v="0.17647058823529407"/>
  </r>
  <r>
    <s v="ORD0214"/>
    <x v="36"/>
    <x v="2"/>
    <s v="India"/>
    <s v="Maharashtra"/>
    <s v="Mumbai"/>
    <s v="CUST_693"/>
    <x v="0"/>
    <x v="1"/>
    <x v="9"/>
    <s v="Graph Paper"/>
    <n v="41"/>
    <n v="61379.9"/>
    <n v="79831.73"/>
    <n v="0.05"/>
    <s v="Returned"/>
    <s v="PayPal"/>
    <n v="17"/>
    <n v="718698.8"/>
    <n v="3273100.9299999997"/>
    <n v="163655.0465"/>
    <n v="3109445.8834999995"/>
    <n v="0.23113404346855235"/>
    <n v="1"/>
    <n v="0.23113404346855235"/>
    <n v="5.2631578947368425E-2"/>
  </r>
  <r>
    <s v="ORD0215"/>
    <x v="37"/>
    <x v="0"/>
    <s v="India"/>
    <s v="Delhi"/>
    <s v="New Delhi"/>
    <s v="CUST_733"/>
    <x v="0"/>
    <x v="0"/>
    <x v="4"/>
    <s v="Dell XPS 13"/>
    <n v="14"/>
    <n v="15674.25"/>
    <n v="20829.8"/>
    <n v="0.1"/>
    <s v="Returned"/>
    <s v="Cash"/>
    <n v="6"/>
    <n v="64959.93"/>
    <n v="291617.2"/>
    <n v="29161.72"/>
    <n v="262455.48"/>
    <n v="0.24750837742081058"/>
    <n v="1"/>
    <n v="0.24750837742081058"/>
    <n v="0.11111111111111112"/>
  </r>
  <r>
    <s v="ORD0216"/>
    <x v="129"/>
    <x v="2"/>
    <s v="USA"/>
    <s v="California"/>
    <s v="San Francisco"/>
    <s v="CUST_754"/>
    <x v="0"/>
    <x v="0"/>
    <x v="10"/>
    <s v="Samsung Galaxy S23"/>
    <n v="20"/>
    <n v="15985.8"/>
    <n v="18311.919999999998"/>
    <n v="0"/>
    <s v="Not Returned"/>
    <s v="PayPal"/>
    <n v="11"/>
    <n v="46522.400000000001"/>
    <n v="366238.39999999997"/>
    <n v="0"/>
    <n v="366238.39999999997"/>
    <n v="0.12702764101197472"/>
    <n v="0"/>
    <n v="0.12702764101197472"/>
    <n v="0"/>
  </r>
  <r>
    <s v="ORD0217"/>
    <x v="151"/>
    <x v="3"/>
    <s v="Germany"/>
    <s v="Bavaria"/>
    <s v="Munich"/>
    <s v="CUST_833"/>
    <x v="0"/>
    <x v="0"/>
    <x v="4"/>
    <s v="HP Spectre x360"/>
    <n v="19"/>
    <n v="31754.14"/>
    <n v="45967.99"/>
    <n v="0.05"/>
    <s v="Not Returned"/>
    <s v="Cash"/>
    <n v="8"/>
    <n v="256560"/>
    <n v="873391.80999999994"/>
    <n v="43669.590499999998"/>
    <n v="829722.21949999989"/>
    <n v="0.30921191932717673"/>
    <n v="0"/>
    <n v="0.30921191932717673"/>
    <n v="5.2631578947368425E-2"/>
  </r>
  <r>
    <s v="ORD0218"/>
    <x v="152"/>
    <x v="3"/>
    <s v="Germany"/>
    <s v="Berlin"/>
    <s v="Berlin"/>
    <s v="CUST_454"/>
    <x v="3"/>
    <x v="2"/>
    <x v="8"/>
    <s v="Metal Bookcase"/>
    <n v="42"/>
    <n v="53403.08"/>
    <n v="78938.17"/>
    <n v="0.05"/>
    <s v="Not Returned"/>
    <s v="Credit Card"/>
    <n v="14"/>
    <n v="1018850"/>
    <n v="3315403.14"/>
    <n v="165770.15700000001"/>
    <n v="3149632.983"/>
    <n v="0.32348213442620022"/>
    <n v="0"/>
    <n v="0.32348213442620022"/>
    <n v="5.2631578947368425E-2"/>
  </r>
  <r>
    <s v="ORD0219"/>
    <x v="153"/>
    <x v="0"/>
    <s v="USA"/>
    <s v="Texas"/>
    <s v="Dallas"/>
    <s v="CUST_724"/>
    <x v="3"/>
    <x v="0"/>
    <x v="4"/>
    <s v="MacBook Pro"/>
    <n v="27"/>
    <n v="28020.37"/>
    <n v="36941.86"/>
    <n v="0"/>
    <s v="Not Returned"/>
    <s v="PayPal"/>
    <n v="16"/>
    <n v="240880.2"/>
    <n v="997430.22"/>
    <n v="0"/>
    <n v="997430.22"/>
    <n v="0.24150080393593851"/>
    <n v="0"/>
    <n v="0.24150080393593851"/>
    <n v="0"/>
  </r>
  <r>
    <s v="ORD0220"/>
    <x v="154"/>
    <x v="1"/>
    <s v="Brazil"/>
    <s v="Sao Paulo"/>
    <s v="Sao Paulo"/>
    <s v="CUST_502"/>
    <x v="3"/>
    <x v="0"/>
    <x v="10"/>
    <s v="iPhone 14"/>
    <n v="8"/>
    <n v="60405.63"/>
    <n v="90551.72"/>
    <n v="0"/>
    <s v="Not Returned"/>
    <s v="Cash"/>
    <n v="10"/>
    <n v="241168.7"/>
    <n v="724413.76"/>
    <n v="0"/>
    <n v="724413.76"/>
    <n v="0.33291568067398392"/>
    <n v="0"/>
    <n v="0.33291568067398392"/>
    <n v="0"/>
  </r>
  <r>
    <s v="ORD0221"/>
    <x v="155"/>
    <x v="0"/>
    <s v="Brazil"/>
    <s v="Rio de Janeiro"/>
    <s v="Rio de Janeiro"/>
    <s v="CUST_127"/>
    <x v="0"/>
    <x v="0"/>
    <x v="0"/>
    <s v="HP Z27"/>
    <n v="26"/>
    <n v="77466.2"/>
    <n v="89021.69"/>
    <n v="0.1"/>
    <s v="Not Returned"/>
    <s v="Cash"/>
    <n v="14"/>
    <n v="270398.5"/>
    <n v="2314563.94"/>
    <n v="231456.394"/>
    <n v="2083107.5459999999"/>
    <n v="0.12980534803362476"/>
    <n v="0"/>
    <n v="0.12980534803362476"/>
    <n v="0.11111111111111112"/>
  </r>
  <r>
    <s v="ORD0222"/>
    <x v="156"/>
    <x v="0"/>
    <s v="Germany"/>
    <s v="Bavaria"/>
    <s v="Munich"/>
    <s v="CUST_198"/>
    <x v="0"/>
    <x v="0"/>
    <x v="0"/>
    <s v="Samsung Odyssey"/>
    <n v="25"/>
    <n v="58953.760000000002"/>
    <n v="86220.96"/>
    <n v="0"/>
    <s v="Not Returned"/>
    <s v="PayPal"/>
    <n v="13"/>
    <n v="681680"/>
    <n v="2155524"/>
    <n v="0"/>
    <n v="2155524"/>
    <n v="0.3162479285779235"/>
    <n v="0"/>
    <n v="0.3162479285779235"/>
    <n v="0"/>
  </r>
  <r>
    <s v="ORD0223"/>
    <x v="157"/>
    <x v="1"/>
    <s v="USA"/>
    <s v="California"/>
    <s v="San Francisco"/>
    <s v="CUST_620"/>
    <x v="2"/>
    <x v="2"/>
    <x v="3"/>
    <s v="Corner Desk"/>
    <n v="10"/>
    <n v="76487.98"/>
    <n v="98894.64"/>
    <n v="0.1"/>
    <s v="Returned"/>
    <s v="Cash"/>
    <n v="7"/>
    <n v="201659.9"/>
    <n v="988946.4"/>
    <n v="98894.640000000014"/>
    <n v="890051.76"/>
    <n v="0.22657098054612013"/>
    <n v="1"/>
    <n v="0.22657098054612013"/>
    <n v="0.11111111111111112"/>
  </r>
  <r>
    <s v="ORD0224"/>
    <x v="96"/>
    <x v="2"/>
    <s v="USA"/>
    <s v="California"/>
    <s v="San Francisco"/>
    <s v="CUST_312"/>
    <x v="0"/>
    <x v="1"/>
    <x v="9"/>
    <s v="A4 Ream Pack"/>
    <n v="38"/>
    <n v="2179.19"/>
    <n v="2605.17"/>
    <n v="0"/>
    <s v="Returned"/>
    <s v="Credit Card"/>
    <n v="11"/>
    <n v="16187.24"/>
    <n v="98996.46"/>
    <n v="0"/>
    <n v="98996.46"/>
    <n v="0.16351332158745877"/>
    <n v="1"/>
    <n v="0.16351332158745877"/>
    <n v="0"/>
  </r>
  <r>
    <s v="ORD0225"/>
    <x v="21"/>
    <x v="1"/>
    <s v="Germany"/>
    <s v="Bavaria"/>
    <s v="Munich"/>
    <s v="CUST_973"/>
    <x v="0"/>
    <x v="2"/>
    <x v="6"/>
    <s v="Ergonomic Pro"/>
    <n v="41"/>
    <n v="71113.19"/>
    <n v="86601.43"/>
    <n v="0.05"/>
    <s v="Returned"/>
    <s v="Cash"/>
    <n v="7"/>
    <n v="603267"/>
    <n v="3550658.63"/>
    <n v="177532.93150000001"/>
    <n v="3373125.6984999999"/>
    <n v="0.17884509915188387"/>
    <n v="1"/>
    <n v="0.17884509915188387"/>
    <n v="5.2631578947368425E-2"/>
  </r>
  <r>
    <s v="ORD0226"/>
    <x v="31"/>
    <x v="1"/>
    <s v="India"/>
    <s v="Delhi"/>
    <s v="New Delhi"/>
    <s v="CUST_287"/>
    <x v="3"/>
    <x v="0"/>
    <x v="1"/>
    <s v="iPad Pro"/>
    <n v="41"/>
    <n v="69894.66"/>
    <n v="99219.51"/>
    <n v="0.05"/>
    <s v="Not Returned"/>
    <s v="PayPal"/>
    <n v="15"/>
    <n v="1142203"/>
    <n v="4067999.9099999997"/>
    <n v="203399.99549999999"/>
    <n v="3864599.9144999995"/>
    <n v="0.29555530333539787"/>
    <n v="0"/>
    <n v="0.29555530333539787"/>
    <n v="5.2631578947368425E-2"/>
  </r>
  <r>
    <s v="ORD0227"/>
    <x v="39"/>
    <x v="2"/>
    <s v="Germany"/>
    <s v="Berlin"/>
    <s v="Berlin"/>
    <s v="CUST_940"/>
    <x v="3"/>
    <x v="0"/>
    <x v="4"/>
    <s v="Dell XPS 13"/>
    <n v="30"/>
    <n v="7812.82"/>
    <n v="9099.2800000000007"/>
    <n v="0"/>
    <s v="Returned"/>
    <s v="Cash"/>
    <n v="18"/>
    <n v="38593.800000000003"/>
    <n v="272978.40000000002"/>
    <n v="0"/>
    <n v="272978.40000000002"/>
    <n v="0.14138041691210734"/>
    <n v="1"/>
    <n v="0.14138041691210734"/>
    <n v="0"/>
  </r>
  <r>
    <s v="ORD0228"/>
    <x v="127"/>
    <x v="2"/>
    <s v="India"/>
    <s v="Karnataka"/>
    <s v="Bangalore"/>
    <s v="CUST_915"/>
    <x v="3"/>
    <x v="1"/>
    <x v="9"/>
    <s v="Graph Paper"/>
    <n v="25"/>
    <n v="20502.810000000001"/>
    <n v="28691.27"/>
    <n v="0"/>
    <s v="Not Returned"/>
    <s v="Credit Card"/>
    <n v="17"/>
    <n v="204711.5"/>
    <n v="717281.75"/>
    <n v="0"/>
    <n v="717281.75"/>
    <n v="0.28539900813034769"/>
    <n v="0"/>
    <n v="0.28539900813034769"/>
    <n v="0"/>
  </r>
  <r>
    <s v="ORD0229"/>
    <x v="158"/>
    <x v="3"/>
    <s v="India"/>
    <s v="Karnataka"/>
    <s v="Bangalore"/>
    <s v="CUST_615"/>
    <x v="1"/>
    <x v="0"/>
    <x v="4"/>
    <s v="HP Spectre x360"/>
    <n v="25"/>
    <n v="8219.7800000000007"/>
    <n v="9483.02"/>
    <n v="0"/>
    <s v="Not Returned"/>
    <s v="Bank Transfer"/>
    <n v="18"/>
    <n v="31581"/>
    <n v="237075.5"/>
    <n v="0"/>
    <n v="237075.5"/>
    <n v="0.1332107282279274"/>
    <n v="0"/>
    <n v="0.1332107282279274"/>
    <n v="0"/>
  </r>
  <r>
    <s v="ORD0230"/>
    <x v="41"/>
    <x v="1"/>
    <s v="Germany"/>
    <s v="Bavaria"/>
    <s v="Munich"/>
    <s v="CUST_678"/>
    <x v="3"/>
    <x v="1"/>
    <x v="2"/>
    <s v="Fountain Pen"/>
    <n v="42"/>
    <n v="20560.740000000002"/>
    <n v="28300.62"/>
    <n v="0"/>
    <s v="Returned"/>
    <s v="Cash"/>
    <n v="3"/>
    <n v="325075"/>
    <n v="1188626.04"/>
    <n v="0"/>
    <n v="1188626.04"/>
    <n v="0.27348803497523916"/>
    <n v="1"/>
    <n v="0.27348803497523916"/>
    <n v="0"/>
  </r>
  <r>
    <s v="ORD0231"/>
    <x v="159"/>
    <x v="2"/>
    <s v="India"/>
    <s v="Maharashtra"/>
    <s v="Mumbai"/>
    <s v="CUST_399"/>
    <x v="0"/>
    <x v="0"/>
    <x v="0"/>
    <s v="Samsung Odyssey"/>
    <n v="17"/>
    <n v="10481.66"/>
    <n v="12623.39"/>
    <n v="0.15"/>
    <s v="Returned"/>
    <s v="Credit Card"/>
    <n v="5"/>
    <n v="30948"/>
    <n v="214597.63"/>
    <n v="32189.644499999999"/>
    <n v="182407.98550000001"/>
    <n v="0.16966362473204333"/>
    <n v="1"/>
    <n v="0.16966362473204333"/>
    <n v="0.1764705882352941"/>
  </r>
  <r>
    <s v="ORD0232"/>
    <x v="70"/>
    <x v="2"/>
    <s v="USA"/>
    <s v="New York"/>
    <s v="New York"/>
    <s v="CUST_198"/>
    <x v="1"/>
    <x v="2"/>
    <x v="8"/>
    <s v="Metal Bookcase"/>
    <n v="42"/>
    <n v="67440.5"/>
    <n v="91799.57"/>
    <n v="0.05"/>
    <s v="Not Returned"/>
    <s v="Bank Transfer"/>
    <n v="5"/>
    <n v="971926.9"/>
    <n v="3855581.9400000004"/>
    <n v="192779.09700000004"/>
    <n v="3662802.8430000003"/>
    <n v="0.26535059124393062"/>
    <n v="0"/>
    <n v="0.26535059124393062"/>
    <n v="5.2631578947368425E-2"/>
  </r>
  <r>
    <s v="ORD0233"/>
    <x v="125"/>
    <x v="0"/>
    <s v="USA"/>
    <s v="Texas"/>
    <s v="Dallas"/>
    <s v="CUST_484"/>
    <x v="1"/>
    <x v="1"/>
    <x v="5"/>
    <s v="Heavy Duty Stapler"/>
    <n v="4"/>
    <n v="11999.23"/>
    <n v="14298.38"/>
    <n v="0.05"/>
    <s v="Returned"/>
    <s v="PayPal"/>
    <n v="15"/>
    <n v="8736.77"/>
    <n v="57193.52"/>
    <n v="2859.6759999999999"/>
    <n v="54333.843999999997"/>
    <n v="0.16079793654945526"/>
    <n v="1"/>
    <n v="0.16079793654945526"/>
    <n v="5.2631578947368425E-2"/>
  </r>
  <r>
    <s v="ORD0234"/>
    <x v="121"/>
    <x v="0"/>
    <s v="India"/>
    <s v="Karnataka"/>
    <s v="Bangalore"/>
    <s v="CUST_280"/>
    <x v="2"/>
    <x v="2"/>
    <x v="8"/>
    <s v="Glass Bookcase"/>
    <n v="24"/>
    <n v="69705.48"/>
    <n v="90174.51"/>
    <n v="0"/>
    <s v="Not Returned"/>
    <s v="Cash"/>
    <n v="17"/>
    <n v="491256.7"/>
    <n v="2164188.2399999998"/>
    <n v="0"/>
    <n v="2164188.2399999998"/>
    <n v="0.22699351697798711"/>
    <n v="0"/>
    <n v="0.22699351697798711"/>
    <n v="0"/>
  </r>
  <r>
    <s v="ORD0235"/>
    <x v="160"/>
    <x v="0"/>
    <s v="India"/>
    <s v="Delhi"/>
    <s v="New Delhi"/>
    <s v="CUST_734"/>
    <x v="3"/>
    <x v="2"/>
    <x v="6"/>
    <s v="Task Chair"/>
    <n v="22"/>
    <n v="55926.04"/>
    <n v="66433.649999999994"/>
    <n v="0"/>
    <s v="Not Returned"/>
    <s v="Bank Transfer"/>
    <n v="1"/>
    <n v="231167.4"/>
    <n v="1461540.2999999998"/>
    <n v="0"/>
    <n v="1461540.2999999998"/>
    <n v="0.15816696946365422"/>
    <n v="0"/>
    <n v="0.15816696946365422"/>
    <n v="0"/>
  </r>
  <r>
    <s v="ORD0236"/>
    <x v="140"/>
    <x v="3"/>
    <s v="India"/>
    <s v="Maharashtra"/>
    <s v="Mumbai"/>
    <s v="CUST_875"/>
    <x v="0"/>
    <x v="0"/>
    <x v="10"/>
    <s v="Samsung Galaxy S23"/>
    <n v="25"/>
    <n v="27005.21"/>
    <n v="30162.07"/>
    <n v="0"/>
    <s v="Returned"/>
    <s v="Cash"/>
    <n v="11"/>
    <n v="78921.5"/>
    <n v="754051.75"/>
    <n v="0"/>
    <n v="754051.75"/>
    <n v="0.10466324095130075"/>
    <n v="1"/>
    <n v="0.10466324095130075"/>
    <n v="0"/>
  </r>
  <r>
    <s v="ORD0237"/>
    <x v="141"/>
    <x v="0"/>
    <s v="India"/>
    <s v="Karnataka"/>
    <s v="Bangalore"/>
    <s v="CUST_771"/>
    <x v="3"/>
    <x v="1"/>
    <x v="2"/>
    <s v="Fountain Pen"/>
    <n v="13"/>
    <n v="24111.040000000001"/>
    <n v="33638.18"/>
    <n v="0.15"/>
    <s v="Returned"/>
    <s v="Cash"/>
    <n v="14"/>
    <n v="105274.9"/>
    <n v="437296.34"/>
    <n v="65594.451000000001"/>
    <n v="371701.88900000002"/>
    <n v="0.28322401127210839"/>
    <n v="1"/>
    <n v="0.28322401127210839"/>
    <n v="0.1764705882352941"/>
  </r>
  <r>
    <s v="ORD0238"/>
    <x v="145"/>
    <x v="3"/>
    <s v="Brazil"/>
    <s v="Sao Paulo"/>
    <s v="Sao Paulo"/>
    <s v="CUST_350"/>
    <x v="0"/>
    <x v="0"/>
    <x v="1"/>
    <s v="Microsoft Surface Go"/>
    <n v="12"/>
    <n v="59396.6"/>
    <n v="83102.759999999995"/>
    <n v="0.15"/>
    <s v="Returned"/>
    <s v="Bank Transfer"/>
    <n v="2"/>
    <n v="241802.8"/>
    <n v="997233.11999999988"/>
    <n v="149584.96799999996"/>
    <n v="847648.15199999989"/>
    <n v="0.28526317131639312"/>
    <n v="1"/>
    <n v="0.28526317131639312"/>
    <n v="0.1764705882352941"/>
  </r>
  <r>
    <s v="ORD0239"/>
    <x v="26"/>
    <x v="0"/>
    <s v="India"/>
    <s v="Maharashtra"/>
    <s v="Mumbai"/>
    <s v="CUST_395"/>
    <x v="0"/>
    <x v="2"/>
    <x v="6"/>
    <s v="Executive Comfort"/>
    <n v="10"/>
    <n v="28104.27"/>
    <n v="32047.78"/>
    <n v="0.1"/>
    <s v="Returned"/>
    <s v="Cash"/>
    <n v="14"/>
    <n v="35491.589999999997"/>
    <n v="320477.8"/>
    <n v="32047.78"/>
    <n v="288430.02"/>
    <n v="0.12305095703976997"/>
    <n v="1"/>
    <n v="0.12305095703976997"/>
    <n v="0.1111111111111111"/>
  </r>
  <r>
    <s v="ORD0240"/>
    <x v="117"/>
    <x v="0"/>
    <s v="USA"/>
    <s v="California"/>
    <s v="San Francisco"/>
    <s v="CUST_773"/>
    <x v="0"/>
    <x v="1"/>
    <x v="9"/>
    <s v="Notebook"/>
    <n v="49"/>
    <n v="35452.22"/>
    <n v="44088.39"/>
    <n v="0.15"/>
    <s v="Not Returned"/>
    <s v="Bank Transfer"/>
    <n v="6"/>
    <n v="359696.5"/>
    <n v="2160331.11"/>
    <n v="324049.66649999999"/>
    <n v="1836281.4434999998"/>
    <n v="0.19588309911492063"/>
    <n v="0"/>
    <n v="0.19588309911492063"/>
    <n v="0.17647058823529413"/>
  </r>
  <r>
    <s v="ORD0241"/>
    <x v="49"/>
    <x v="3"/>
    <s v="Germany"/>
    <s v="Bavaria"/>
    <s v="Munich"/>
    <s v="CUST_214"/>
    <x v="3"/>
    <x v="2"/>
    <x v="3"/>
    <s v="Executive Desk"/>
    <n v="12"/>
    <n v="35456.69"/>
    <n v="42825.08"/>
    <n v="0"/>
    <s v="Not Returned"/>
    <s v="Cash"/>
    <n v="11"/>
    <n v="88420.68"/>
    <n v="513900.96"/>
    <n v="0"/>
    <n v="513900.96"/>
    <n v="0.17205782219204258"/>
    <n v="0"/>
    <n v="0.17205782219204258"/>
    <n v="0"/>
  </r>
  <r>
    <s v="ORD0242"/>
    <x v="117"/>
    <x v="1"/>
    <s v="Germany"/>
    <s v="Bavaria"/>
    <s v="Munich"/>
    <s v="CUST_371"/>
    <x v="1"/>
    <x v="1"/>
    <x v="7"/>
    <s v="Plastic Folder"/>
    <n v="18"/>
    <n v="653.01"/>
    <n v="754.16"/>
    <n v="0.05"/>
    <s v="Returned"/>
    <s v="Cash"/>
    <n v="3"/>
    <n v="1729.66"/>
    <n v="13574.88"/>
    <n v="678.74400000000003"/>
    <n v="12896.135999999999"/>
    <n v="0.13412234486360877"/>
    <n v="1"/>
    <n v="0.13412234486360877"/>
    <n v="5.2631578947368432E-2"/>
  </r>
  <r>
    <s v="ORD0243"/>
    <x v="96"/>
    <x v="2"/>
    <s v="Germany"/>
    <s v="Berlin"/>
    <s v="Berlin"/>
    <s v="CUST_168"/>
    <x v="1"/>
    <x v="2"/>
    <x v="11"/>
    <s v="Dining Table"/>
    <n v="5"/>
    <n v="15262.35"/>
    <n v="20805.78"/>
    <n v="0.05"/>
    <s v="Not Returned"/>
    <s v="Cash"/>
    <n v="18"/>
    <n v="26331.29"/>
    <n v="104028.9"/>
    <n v="5201.4449999999997"/>
    <n v="98827.454999999987"/>
    <n v="0.26643699364716011"/>
    <n v="0"/>
    <n v="0.26643699364716011"/>
    <n v="5.2631578947368425E-2"/>
  </r>
  <r>
    <s v="ORD0244"/>
    <x v="161"/>
    <x v="3"/>
    <s v="Brazil"/>
    <s v="Sao Paulo"/>
    <s v="Sao Paulo"/>
    <s v="CUST_959"/>
    <x v="2"/>
    <x v="0"/>
    <x v="10"/>
    <s v="Google Pixel 7"/>
    <n v="40"/>
    <n v="62496.72"/>
    <n v="92556.46"/>
    <n v="0"/>
    <s v="Returned"/>
    <s v="Credit Card"/>
    <n v="7"/>
    <n v="1202390"/>
    <n v="3702258.4000000004"/>
    <n v="0"/>
    <n v="3702258.4000000004"/>
    <n v="0.32477203644132452"/>
    <n v="1"/>
    <n v="0.32477203644132452"/>
    <n v="0"/>
  </r>
  <r>
    <s v="ORD0245"/>
    <x v="48"/>
    <x v="2"/>
    <s v="USA"/>
    <s v="New York"/>
    <s v="New York"/>
    <s v="CUST_329"/>
    <x v="3"/>
    <x v="0"/>
    <x v="1"/>
    <s v="iPad Pro"/>
    <n v="15"/>
    <n v="35359.47"/>
    <n v="46455.24"/>
    <n v="0.05"/>
    <s v="Not Returned"/>
    <s v="Bank Transfer"/>
    <n v="14"/>
    <n v="158114.70000000001"/>
    <n v="696828.6"/>
    <n v="34841.43"/>
    <n v="661987.16999999993"/>
    <n v="0.23884858674829004"/>
    <n v="0"/>
    <n v="0.23884858674829004"/>
    <n v="5.2631578947368425E-2"/>
  </r>
  <r>
    <s v="ORD0246"/>
    <x v="69"/>
    <x v="1"/>
    <s v="Germany"/>
    <s v="Bavaria"/>
    <s v="Munich"/>
    <s v="CUST_330"/>
    <x v="1"/>
    <x v="2"/>
    <x v="11"/>
    <s v="Folding Table"/>
    <n v="36"/>
    <n v="9313.42"/>
    <n v="13831.48"/>
    <n v="0"/>
    <s v="Not Returned"/>
    <s v="Cash"/>
    <n v="3"/>
    <n v="162650.20000000001"/>
    <n v="497933.27999999997"/>
    <n v="0"/>
    <n v="497933.27999999997"/>
    <n v="0.32665059061728113"/>
    <n v="0"/>
    <n v="0.32665059061728113"/>
    <n v="0"/>
  </r>
  <r>
    <s v="ORD0247"/>
    <x v="162"/>
    <x v="2"/>
    <s v="USA"/>
    <s v="New York"/>
    <s v="New York"/>
    <s v="CUST_299"/>
    <x v="2"/>
    <x v="1"/>
    <x v="2"/>
    <s v="Fountain Pen"/>
    <n v="41"/>
    <n v="26380.03"/>
    <n v="38717.43"/>
    <n v="0"/>
    <s v="Returned"/>
    <s v="Bank Transfer"/>
    <n v="16"/>
    <n v="505833.4"/>
    <n v="1587414.6300000001"/>
    <n v="0"/>
    <n v="1587414.6300000001"/>
    <n v="0.31865234856755731"/>
    <n v="1"/>
    <n v="0.31865234856755731"/>
    <n v="0"/>
  </r>
  <r>
    <s v="ORD0248"/>
    <x v="163"/>
    <x v="2"/>
    <s v="India"/>
    <s v="Karnataka"/>
    <s v="Bangalore"/>
    <s v="CUST_891"/>
    <x v="3"/>
    <x v="1"/>
    <x v="5"/>
    <s v="Electric Stapler"/>
    <n v="24"/>
    <n v="42682.8"/>
    <n v="53343.59"/>
    <n v="0.1"/>
    <s v="Returned"/>
    <s v="Bank Transfer"/>
    <n v="20"/>
    <n v="230273.1"/>
    <n v="1280246.1599999999"/>
    <n v="128024.61599999999"/>
    <n v="1152221.544"/>
    <n v="0.19985140982574789"/>
    <n v="1"/>
    <n v="0.19985140982574789"/>
    <n v="0.1111111111111111"/>
  </r>
  <r>
    <s v="ORD0249"/>
    <x v="84"/>
    <x v="2"/>
    <s v="India"/>
    <s v="Delhi"/>
    <s v="New Delhi"/>
    <s v="CUST_968"/>
    <x v="1"/>
    <x v="1"/>
    <x v="5"/>
    <s v="Heavy Duty Stapler"/>
    <n v="17"/>
    <n v="25847.03"/>
    <n v="38664.94"/>
    <n v="0"/>
    <s v="Returned"/>
    <s v="Bank Transfer"/>
    <n v="3"/>
    <n v="217904.5"/>
    <n v="657303.98"/>
    <n v="0"/>
    <n v="657303.98"/>
    <n v="0.33151252180155671"/>
    <n v="1"/>
    <n v="0.33151252180155671"/>
    <n v="0"/>
  </r>
  <r>
    <s v="ORD0250"/>
    <x v="131"/>
    <x v="2"/>
    <s v="Brazil"/>
    <s v="Sao Paulo"/>
    <s v="Sao Paulo"/>
    <s v="CUST_457"/>
    <x v="2"/>
    <x v="0"/>
    <x v="0"/>
    <s v="HP Z27"/>
    <n v="49"/>
    <n v="50022.47"/>
    <n v="60306.04"/>
    <n v="0.05"/>
    <s v="Not Returned"/>
    <s v="Bank Transfer"/>
    <n v="20"/>
    <n v="478700.2"/>
    <n v="2954995.96"/>
    <n v="147749.79800000001"/>
    <n v="2807246.162"/>
    <n v="0.17052305796330802"/>
    <n v="0"/>
    <n v="0.17052305796330802"/>
    <n v="5.2631578947368425E-2"/>
  </r>
  <r>
    <s v="ORD0251"/>
    <x v="164"/>
    <x v="1"/>
    <s v="India"/>
    <s v="Delhi"/>
    <s v="New Delhi"/>
    <s v="CUST_922"/>
    <x v="0"/>
    <x v="2"/>
    <x v="3"/>
    <s v="Executive Desk"/>
    <n v="22"/>
    <n v="29993.279999999999"/>
    <n v="35823.550000000003"/>
    <n v="0.15"/>
    <s v="Returned"/>
    <s v="Cash"/>
    <n v="15"/>
    <n v="109026.1"/>
    <n v="788118.10000000009"/>
    <n v="118217.71500000001"/>
    <n v="669900.38500000013"/>
    <n v="0.16274971987066403"/>
    <n v="1"/>
    <n v="0.16274971987066403"/>
    <n v="0.1764705882352941"/>
  </r>
  <r>
    <s v="ORD0252"/>
    <x v="45"/>
    <x v="3"/>
    <s v="Germany"/>
    <s v="Berlin"/>
    <s v="Berlin"/>
    <s v="CUST_278"/>
    <x v="3"/>
    <x v="0"/>
    <x v="10"/>
    <s v="iPhone 14"/>
    <n v="42"/>
    <n v="70309.19"/>
    <n v="104604.9"/>
    <n v="0.15"/>
    <s v="Not Returned"/>
    <s v="Cash"/>
    <n v="15"/>
    <n v="1224358"/>
    <n v="4393405.8"/>
    <n v="659010.87"/>
    <n v="3734394.9299999997"/>
    <n v="0.32785980672911852"/>
    <n v="0"/>
    <n v="0.32785980672911852"/>
    <n v="0.17647058823529413"/>
  </r>
  <r>
    <s v="ORD0253"/>
    <x v="157"/>
    <x v="2"/>
    <s v="India"/>
    <s v="Karnataka"/>
    <s v="Bangalore"/>
    <s v="CUST_215"/>
    <x v="1"/>
    <x v="0"/>
    <x v="4"/>
    <s v="Dell XPS 13"/>
    <n v="12"/>
    <n v="16017.72"/>
    <n v="19901.41"/>
    <n v="0.05"/>
    <s v="Not Returned"/>
    <s v="PayPal"/>
    <n v="6"/>
    <n v="44274.07"/>
    <n v="238816.91999999998"/>
    <n v="11940.846"/>
    <n v="226876.07399999999"/>
    <n v="0.19514649217704641"/>
    <n v="0"/>
    <n v="0.19514649217704641"/>
    <n v="5.2631578947368418E-2"/>
  </r>
  <r>
    <s v="ORD0254"/>
    <x v="39"/>
    <x v="3"/>
    <s v="India"/>
    <s v="Delhi"/>
    <s v="New Delhi"/>
    <s v="CUST_243"/>
    <x v="0"/>
    <x v="1"/>
    <x v="2"/>
    <s v="Gel Pen"/>
    <n v="29"/>
    <n v="62750.67"/>
    <n v="89867.520000000004"/>
    <n v="0"/>
    <s v="Not Returned"/>
    <s v="Credit Card"/>
    <n v="8"/>
    <n v="786388.7"/>
    <n v="2606158.08"/>
    <n v="0"/>
    <n v="2606158.08"/>
    <n v="0.30174251747614633"/>
    <n v="0"/>
    <n v="0.30174251747614633"/>
    <n v="0"/>
  </r>
  <r>
    <s v="ORD0255"/>
    <x v="165"/>
    <x v="3"/>
    <s v="Brazil"/>
    <s v="Rio de Janeiro"/>
    <s v="Rio de Janeiro"/>
    <s v="CUST_511"/>
    <x v="2"/>
    <x v="2"/>
    <x v="8"/>
    <s v="Metal Bookcase"/>
    <n v="43"/>
    <n v="12998.86"/>
    <n v="18843.28"/>
    <n v="0.05"/>
    <s v="Returned"/>
    <s v="PayPal"/>
    <n v="6"/>
    <n v="238744.6"/>
    <n v="810261.03999999992"/>
    <n v="40513.051999999996"/>
    <n v="769747.9879999999"/>
    <n v="0.31015943363531084"/>
    <n v="1"/>
    <n v="0.31015943363531084"/>
    <n v="5.2631578947368425E-2"/>
  </r>
  <r>
    <s v="ORD0256"/>
    <x v="166"/>
    <x v="2"/>
    <s v="Brazil"/>
    <s v="Rio de Janeiro"/>
    <s v="Rio de Janeiro"/>
    <s v="CUST_851"/>
    <x v="3"/>
    <x v="2"/>
    <x v="11"/>
    <s v="Coffee Table"/>
    <n v="18"/>
    <n v="61134.74"/>
    <n v="80836.800000000003"/>
    <n v="0.05"/>
    <s v="Not Returned"/>
    <s v="Bank Transfer"/>
    <n v="14"/>
    <n v="336905.2"/>
    <n v="1455062.4000000001"/>
    <n v="72753.12000000001"/>
    <n v="1382309.28"/>
    <n v="0.24372635333823411"/>
    <n v="0"/>
    <n v="0.24372635333823411"/>
    <n v="5.2631578947368425E-2"/>
  </r>
  <r>
    <s v="ORD0257"/>
    <x v="54"/>
    <x v="3"/>
    <s v="India"/>
    <s v="Karnataka"/>
    <s v="Bangalore"/>
    <s v="CUST_860"/>
    <x v="3"/>
    <x v="0"/>
    <x v="1"/>
    <s v="Microsoft Surface Go"/>
    <n v="41"/>
    <n v="20483.580000000002"/>
    <n v="29773.14"/>
    <n v="0.1"/>
    <s v="Returned"/>
    <s v="Credit Card"/>
    <n v="16"/>
    <n v="342784.8"/>
    <n v="1220698.74"/>
    <n v="122069.87400000001"/>
    <n v="1098628.8659999999"/>
    <n v="0.31201146320508205"/>
    <n v="1"/>
    <n v="0.31201146320508205"/>
    <n v="0.11111111111111113"/>
  </r>
  <r>
    <s v="ORD0258"/>
    <x v="135"/>
    <x v="0"/>
    <s v="India"/>
    <s v="Maharashtra"/>
    <s v="Mumbai"/>
    <s v="CUST_676"/>
    <x v="0"/>
    <x v="0"/>
    <x v="10"/>
    <s v="Google Pixel 7"/>
    <n v="47"/>
    <n v="7659.99"/>
    <n v="8684.82"/>
    <n v="0.05"/>
    <s v="Not Returned"/>
    <s v="PayPal"/>
    <n v="2"/>
    <n v="45758.66"/>
    <n v="408186.54"/>
    <n v="20409.327000000001"/>
    <n v="387777.21299999999"/>
    <n v="0.11800244693594207"/>
    <n v="0"/>
    <n v="0.11800244693594207"/>
    <n v="5.2631578947368425E-2"/>
  </r>
  <r>
    <s v="ORD0259"/>
    <x v="167"/>
    <x v="2"/>
    <s v="Germany"/>
    <s v="Berlin"/>
    <s v="Berlin"/>
    <s v="CUST_697"/>
    <x v="3"/>
    <x v="0"/>
    <x v="10"/>
    <s v="Google Pixel 7"/>
    <n v="21"/>
    <n v="29858.15"/>
    <n v="38131.14"/>
    <n v="0.1"/>
    <s v="Not Returned"/>
    <s v="PayPal"/>
    <n v="14"/>
    <n v="156359.5"/>
    <n v="800753.94"/>
    <n v="80075.394"/>
    <n v="720678.54599999997"/>
    <n v="0.21696150227843747"/>
    <n v="0"/>
    <n v="0.21696150227843747"/>
    <n v="0.11111111111111112"/>
  </r>
  <r>
    <s v="ORD0260"/>
    <x v="168"/>
    <x v="1"/>
    <s v="Germany"/>
    <s v="Bavaria"/>
    <s v="Munich"/>
    <s v="CUST_485"/>
    <x v="3"/>
    <x v="2"/>
    <x v="3"/>
    <s v="Compact Desk"/>
    <n v="39"/>
    <n v="47312.79"/>
    <n v="69909.83"/>
    <n v="0"/>
    <s v="Returned"/>
    <s v="Cash"/>
    <n v="1"/>
    <n v="881284.6"/>
    <n v="2726483.37"/>
    <n v="0"/>
    <n v="2726483.37"/>
    <n v="0.32323123980763541"/>
    <n v="1"/>
    <n v="0.32323123980763541"/>
    <n v="0"/>
  </r>
  <r>
    <s v="ORD0261"/>
    <x v="169"/>
    <x v="2"/>
    <s v="USA"/>
    <s v="California"/>
    <s v="San Francisco"/>
    <s v="CUST_731"/>
    <x v="3"/>
    <x v="1"/>
    <x v="9"/>
    <s v="Legal Pad"/>
    <n v="25"/>
    <n v="12513.12"/>
    <n v="15915.01"/>
    <n v="0"/>
    <s v="Returned"/>
    <s v="Bank Transfer"/>
    <n v="2"/>
    <n v="85047.25"/>
    <n v="397875.25"/>
    <n v="0"/>
    <n v="397875.25"/>
    <n v="0.21375355717652705"/>
    <n v="1"/>
    <n v="0.21375355717652705"/>
    <n v="0"/>
  </r>
  <r>
    <s v="ORD0262"/>
    <x v="170"/>
    <x v="1"/>
    <s v="Brazil"/>
    <s v="Rio de Janeiro"/>
    <s v="Rio de Janeiro"/>
    <s v="CUST_459"/>
    <x v="1"/>
    <x v="0"/>
    <x v="0"/>
    <s v="Samsung Odyssey"/>
    <n v="45"/>
    <n v="29905.18"/>
    <n v="44628.25"/>
    <n v="0"/>
    <s v="Not Returned"/>
    <s v="Credit Card"/>
    <n v="18"/>
    <n v="662538.19999999995"/>
    <n v="2008271.25"/>
    <n v="0"/>
    <n v="2008271.25"/>
    <n v="0.32990473771907053"/>
    <n v="0"/>
    <n v="0.32990473771907053"/>
    <n v="0"/>
  </r>
  <r>
    <s v="ORD0263"/>
    <x v="113"/>
    <x v="2"/>
    <s v="Brazil"/>
    <s v="Rio de Janeiro"/>
    <s v="Rio de Janeiro"/>
    <s v="CUST_420"/>
    <x v="2"/>
    <x v="0"/>
    <x v="4"/>
    <s v="Dell XPS 13"/>
    <n v="48"/>
    <n v="77521.31"/>
    <n v="88144.14"/>
    <n v="0.05"/>
    <s v="Not Returned"/>
    <s v="Credit Card"/>
    <n v="17"/>
    <n v="484401.1"/>
    <n v="4230918.72"/>
    <n v="211545.93599999999"/>
    <n v="4019372.784"/>
    <n v="0.1205165895356274"/>
    <n v="0"/>
    <n v="0.1205165895356274"/>
    <n v="5.2631578947368418E-2"/>
  </r>
  <r>
    <s v="ORD0264"/>
    <x v="1"/>
    <x v="1"/>
    <s v="USA"/>
    <s v="California"/>
    <s v="San Francisco"/>
    <s v="CUST_125"/>
    <x v="2"/>
    <x v="0"/>
    <x v="1"/>
    <s v="Samsung Galaxy Tab S8"/>
    <n v="49"/>
    <n v="38026.11"/>
    <n v="44449.17"/>
    <n v="0.15"/>
    <s v="Returned"/>
    <s v="Credit Card"/>
    <n v="5"/>
    <n v="267520.5"/>
    <n v="2178009.33"/>
    <n v="326701.3995"/>
    <n v="1851307.9305"/>
    <n v="0.14450351321497781"/>
    <n v="1"/>
    <n v="0.14450351321497781"/>
    <n v="0.17647058823529413"/>
  </r>
  <r>
    <s v="ORD0265"/>
    <x v="108"/>
    <x v="1"/>
    <s v="Brazil"/>
    <s v="Rio de Janeiro"/>
    <s v="Rio de Janeiro"/>
    <s v="CUST_117"/>
    <x v="3"/>
    <x v="0"/>
    <x v="4"/>
    <s v="HP Spectre x360"/>
    <n v="28"/>
    <n v="27935.58"/>
    <n v="33822.68"/>
    <n v="0.05"/>
    <s v="Not Returned"/>
    <s v="PayPal"/>
    <n v="7"/>
    <n v="156596.9"/>
    <n v="947035.04"/>
    <n v="47351.752000000008"/>
    <n v="899683.28800000006"/>
    <n v="0.17405780688459335"/>
    <n v="0"/>
    <n v="0.17405780688459335"/>
    <n v="5.2631578947368425E-2"/>
  </r>
  <r>
    <s v="ORD0266"/>
    <x v="171"/>
    <x v="0"/>
    <s v="Brazil"/>
    <s v="Sao Paulo"/>
    <s v="Sao Paulo"/>
    <s v="CUST_900"/>
    <x v="0"/>
    <x v="1"/>
    <x v="9"/>
    <s v="Notebook"/>
    <n v="34"/>
    <n v="1326.79"/>
    <n v="1544.5"/>
    <n v="0.15"/>
    <s v="Not Returned"/>
    <s v="Credit Card"/>
    <n v="16"/>
    <n v="6291.82"/>
    <n v="52513"/>
    <n v="7876.95"/>
    <n v="44636.05"/>
    <n v="0.1409582613156854"/>
    <n v="0"/>
    <n v="0.1409582613156854"/>
    <n v="0.1764705882352941"/>
  </r>
  <r>
    <s v="ORD0267"/>
    <x v="141"/>
    <x v="3"/>
    <s v="India"/>
    <s v="Maharashtra"/>
    <s v="Mumbai"/>
    <s v="CUST_242"/>
    <x v="2"/>
    <x v="2"/>
    <x v="3"/>
    <s v="Standing Desk"/>
    <n v="22"/>
    <n v="70419.72"/>
    <n v="82276.490000000005"/>
    <n v="0.15"/>
    <s v="Not Returned"/>
    <s v="PayPal"/>
    <n v="18"/>
    <n v="221721.60000000001"/>
    <n v="1810082.78"/>
    <n v="271512.41700000002"/>
    <n v="1538570.3629999999"/>
    <n v="0.1441088463238519"/>
    <n v="0"/>
    <n v="0.1441088463238519"/>
    <n v="0.17647058823529413"/>
  </r>
  <r>
    <s v="ORD0268"/>
    <x v="158"/>
    <x v="0"/>
    <s v="India"/>
    <s v="Karnataka"/>
    <s v="Bangalore"/>
    <s v="CUST_632"/>
    <x v="1"/>
    <x v="1"/>
    <x v="9"/>
    <s v="Graph Paper"/>
    <n v="38"/>
    <n v="35640.82"/>
    <n v="48598.9"/>
    <n v="0.05"/>
    <s v="Returned"/>
    <s v="Cash"/>
    <n v="9"/>
    <n v="467786.7"/>
    <n v="1846758.2"/>
    <n v="92337.91"/>
    <n v="1754420.29"/>
    <n v="0.26663320224140818"/>
    <n v="1"/>
    <n v="0.26663320224140818"/>
    <n v="5.2631578947368425E-2"/>
  </r>
  <r>
    <s v="ORD0269"/>
    <x v="172"/>
    <x v="3"/>
    <s v="Germany"/>
    <s v="Berlin"/>
    <s v="Berlin"/>
    <s v="CUST_723"/>
    <x v="1"/>
    <x v="0"/>
    <x v="0"/>
    <s v="LG UltraFine"/>
    <n v="32"/>
    <n v="70504.75"/>
    <n v="100550.39999999999"/>
    <n v="0.15"/>
    <s v="Not Returned"/>
    <s v="Cash"/>
    <n v="5"/>
    <n v="817241.7"/>
    <n v="3217612.7999999998"/>
    <n v="482641.91999999993"/>
    <n v="2734970.8799999999"/>
    <n v="0.29881184694734297"/>
    <n v="0"/>
    <n v="0.29881184694734297"/>
    <n v="0.1764705882352941"/>
  </r>
  <r>
    <s v="ORD0270"/>
    <x v="173"/>
    <x v="1"/>
    <s v="USA"/>
    <s v="New York"/>
    <s v="New York"/>
    <s v="CUST_385"/>
    <x v="1"/>
    <x v="0"/>
    <x v="4"/>
    <s v="MacBook Pro"/>
    <n v="47"/>
    <n v="16641.310000000001"/>
    <n v="23281.25"/>
    <n v="0"/>
    <s v="Returned"/>
    <s v="Bank Transfer"/>
    <n v="9"/>
    <n v="312077.2"/>
    <n v="1094218.75"/>
    <n v="0"/>
    <n v="1094218.75"/>
    <n v="0.28520549478794804"/>
    <n v="1"/>
    <n v="0.28520549478794804"/>
    <n v="0"/>
  </r>
  <r>
    <s v="ORD0271"/>
    <x v="108"/>
    <x v="3"/>
    <s v="Germany"/>
    <s v="Berlin"/>
    <s v="Berlin"/>
    <s v="CUST_647"/>
    <x v="3"/>
    <x v="2"/>
    <x v="8"/>
    <s v="Wooden Bookcase"/>
    <n v="23"/>
    <n v="55578.080000000002"/>
    <n v="76453.03"/>
    <n v="0.05"/>
    <s v="Not Returned"/>
    <s v="Credit Card"/>
    <n v="3"/>
    <n v="456117.7"/>
    <n v="1758419.69"/>
    <n v="87920.984500000006"/>
    <n v="1670498.7054999999"/>
    <n v="0.27304283355519188"/>
    <n v="0"/>
    <n v="0.27304283355519188"/>
    <n v="5.2631578947368425E-2"/>
  </r>
  <r>
    <s v="ORD0272"/>
    <x v="43"/>
    <x v="0"/>
    <s v="USA"/>
    <s v="Texas"/>
    <s v="Dallas"/>
    <s v="CUST_941"/>
    <x v="0"/>
    <x v="0"/>
    <x v="10"/>
    <s v="OnePlus 11"/>
    <n v="48"/>
    <n v="15618.68"/>
    <n v="21526.44"/>
    <n v="0.05"/>
    <s v="Not Returned"/>
    <s v="PayPal"/>
    <n v="18"/>
    <n v="269393.90000000002"/>
    <n v="1033269.1199999999"/>
    <n v="51663.455999999998"/>
    <n v="981605.66399999987"/>
    <n v="0.27444207982891189"/>
    <n v="0"/>
    <n v="0.27444207982891189"/>
    <n v="5.2631578947368425E-2"/>
  </r>
  <r>
    <s v="ORD0273"/>
    <x v="174"/>
    <x v="2"/>
    <s v="India"/>
    <s v="Maharashtra"/>
    <s v="Mumbai"/>
    <s v="CUST_535"/>
    <x v="1"/>
    <x v="2"/>
    <x v="8"/>
    <s v="Adjustable Bookcase"/>
    <n v="9"/>
    <n v="53883.31"/>
    <n v="73907.02"/>
    <n v="0.05"/>
    <s v="Not Returned"/>
    <s v="Cash"/>
    <n v="19"/>
    <n v="171202.7"/>
    <n v="665163.18000000005"/>
    <n v="33258.159000000007"/>
    <n v="631905.02100000007"/>
    <n v="0.27093106449616261"/>
    <n v="0"/>
    <n v="0.27093106449616261"/>
    <n v="5.2631578947368425E-2"/>
  </r>
  <r>
    <s v="ORD0274"/>
    <x v="175"/>
    <x v="3"/>
    <s v="USA"/>
    <s v="New York"/>
    <s v="New York"/>
    <s v="CUST_136"/>
    <x v="3"/>
    <x v="2"/>
    <x v="11"/>
    <s v="Dining Table"/>
    <n v="36"/>
    <n v="15346.14"/>
    <n v="20522.54"/>
    <n v="0.05"/>
    <s v="Not Returned"/>
    <s v="Credit Card"/>
    <n v="6"/>
    <n v="177032.9"/>
    <n v="738811.44000000006"/>
    <n v="36940.572000000007"/>
    <n v="701870.86800000002"/>
    <n v="0.25223001562162001"/>
    <n v="0"/>
    <n v="0.25223001562162001"/>
    <n v="5.2631578947368432E-2"/>
  </r>
  <r>
    <s v="ORD0275"/>
    <x v="4"/>
    <x v="3"/>
    <s v="USA"/>
    <s v="Texas"/>
    <s v="Dallas"/>
    <s v="CUST_752"/>
    <x v="2"/>
    <x v="2"/>
    <x v="8"/>
    <s v="Glass Bookcase"/>
    <n v="21"/>
    <n v="62434.13"/>
    <n v="89627.24"/>
    <n v="0.15"/>
    <s v="Returned"/>
    <s v="PayPal"/>
    <n v="18"/>
    <n v="485397"/>
    <n v="1882172.04"/>
    <n v="282325.80599999998"/>
    <n v="1599846.2340000002"/>
    <n v="0.30340228309716416"/>
    <n v="1"/>
    <n v="0.30340228309716416"/>
    <n v="0.1764705882352941"/>
  </r>
  <r>
    <s v="ORD0276"/>
    <x v="37"/>
    <x v="1"/>
    <s v="USA"/>
    <s v="California"/>
    <s v="San Francisco"/>
    <s v="CUST_554"/>
    <x v="1"/>
    <x v="2"/>
    <x v="3"/>
    <s v="Executive Desk"/>
    <n v="9"/>
    <n v="73007.759999999995"/>
    <n v="106019.1"/>
    <n v="0.15"/>
    <s v="Not Returned"/>
    <s v="Bank Transfer"/>
    <n v="1"/>
    <n v="252536.7"/>
    <n v="954171.9"/>
    <n v="143125.785"/>
    <n v="811046.11499999999"/>
    <n v="0.31137156732450411"/>
    <n v="0"/>
    <n v="0.31137156732450411"/>
    <n v="0.17647058823529413"/>
  </r>
  <r>
    <s v="ORD0277"/>
    <x v="176"/>
    <x v="1"/>
    <s v="India"/>
    <s v="Delhi"/>
    <s v="New Delhi"/>
    <s v="CUST_991"/>
    <x v="1"/>
    <x v="1"/>
    <x v="5"/>
    <s v="Standard Stapler"/>
    <n v="2"/>
    <n v="48381.17"/>
    <n v="66603.78"/>
    <n v="0.15"/>
    <s v="Returned"/>
    <s v="Bank Transfer"/>
    <n v="6"/>
    <n v="30978.44"/>
    <n v="133207.56"/>
    <n v="19981.133999999998"/>
    <n v="113226.42600000001"/>
    <n v="0.2735972607666694"/>
    <n v="1"/>
    <n v="0.2735972607666694"/>
    <n v="0.1764705882352941"/>
  </r>
  <r>
    <s v="ORD0278"/>
    <x v="177"/>
    <x v="1"/>
    <s v="USA"/>
    <s v="New York"/>
    <s v="New York"/>
    <s v="CUST_278"/>
    <x v="2"/>
    <x v="0"/>
    <x v="10"/>
    <s v="iPhone 14"/>
    <n v="20"/>
    <n v="45780.66"/>
    <n v="63050.21"/>
    <n v="0"/>
    <s v="Not Returned"/>
    <s v="Bank Transfer"/>
    <n v="18"/>
    <n v="345391"/>
    <n v="1261004.2"/>
    <n v="0"/>
    <n v="1261004.2"/>
    <n v="0.27390154608525491"/>
    <n v="0"/>
    <n v="0.27390154608525491"/>
    <n v="0"/>
  </r>
  <r>
    <s v="ORD0279"/>
    <x v="53"/>
    <x v="2"/>
    <s v="India"/>
    <s v="Delhi"/>
    <s v="New Delhi"/>
    <s v="CUST_647"/>
    <x v="3"/>
    <x v="2"/>
    <x v="8"/>
    <s v="Metal Bookcase"/>
    <n v="38"/>
    <n v="63484.97"/>
    <n v="71332.53"/>
    <n v="0.1"/>
    <s v="Returned"/>
    <s v="Cash"/>
    <n v="5"/>
    <n v="268386.59999999998"/>
    <n v="2710636.14"/>
    <n v="271063.614"/>
    <n v="2439572.5260000001"/>
    <n v="0.11001378198009759"/>
    <n v="1"/>
    <n v="0.11001378198009759"/>
    <n v="0.1111111111111111"/>
  </r>
  <r>
    <s v="ORD0280"/>
    <x v="160"/>
    <x v="0"/>
    <s v="Brazil"/>
    <s v="Rio de Janeiro"/>
    <s v="Rio de Janeiro"/>
    <s v="CUST_387"/>
    <x v="3"/>
    <x v="2"/>
    <x v="8"/>
    <s v="Glass Bookcase"/>
    <n v="38"/>
    <n v="1699.83"/>
    <n v="1884.34"/>
    <n v="0.1"/>
    <s v="Not Returned"/>
    <s v="Credit Card"/>
    <n v="4"/>
    <n v="6310.24"/>
    <n v="71604.92"/>
    <n v="7160.4920000000002"/>
    <n v="64444.428"/>
    <n v="9.7917542227234908E-2"/>
    <n v="0"/>
    <n v="9.7917542227234908E-2"/>
    <n v="0.11111111111111112"/>
  </r>
  <r>
    <s v="ORD0281"/>
    <x v="95"/>
    <x v="1"/>
    <s v="Brazil"/>
    <s v="Rio de Janeiro"/>
    <s v="Rio de Janeiro"/>
    <s v="CUST_796"/>
    <x v="2"/>
    <x v="2"/>
    <x v="8"/>
    <s v="Metal Bookcase"/>
    <n v="41"/>
    <n v="13940.1"/>
    <n v="16037.57"/>
    <n v="0.15"/>
    <s v="Not Returned"/>
    <s v="Bank Transfer"/>
    <n v="2"/>
    <n v="73096.83"/>
    <n v="657540.37"/>
    <n v="98631.055500000002"/>
    <n v="558909.31449999998"/>
    <n v="0.13078477689245954"/>
    <n v="0"/>
    <n v="0.13078477689245954"/>
    <n v="0.17647058823529413"/>
  </r>
  <r>
    <s v="ORD0282"/>
    <x v="49"/>
    <x v="1"/>
    <s v="Brazil"/>
    <s v="Sao Paulo"/>
    <s v="Sao Paulo"/>
    <s v="CUST_155"/>
    <x v="2"/>
    <x v="0"/>
    <x v="10"/>
    <s v="Google Pixel 7"/>
    <n v="9"/>
    <n v="48041.84"/>
    <n v="66938.16"/>
    <n v="0.1"/>
    <s v="Returned"/>
    <s v="Bank Transfer"/>
    <n v="8"/>
    <n v="153060.20000000001"/>
    <n v="602443.44000000006"/>
    <n v="60244.344000000012"/>
    <n v="542199.09600000002"/>
    <n v="0.28229519585919782"/>
    <n v="1"/>
    <n v="0.28229519585919782"/>
    <n v="0.11111111111111113"/>
  </r>
  <r>
    <s v="ORD0283"/>
    <x v="178"/>
    <x v="1"/>
    <s v="Brazil"/>
    <s v="Sao Paulo"/>
    <s v="Sao Paulo"/>
    <s v="CUST_969"/>
    <x v="1"/>
    <x v="0"/>
    <x v="4"/>
    <s v="Lenovo ThinkPad X1"/>
    <n v="11"/>
    <n v="68501.490000000005"/>
    <n v="79663.539999999994"/>
    <n v="0.05"/>
    <s v="Not Returned"/>
    <s v="Bank Transfer"/>
    <n v="15"/>
    <n v="116643.4"/>
    <n v="876298.94"/>
    <n v="43814.947"/>
    <n v="832483.9929999999"/>
    <n v="0.14011488626905047"/>
    <n v="0"/>
    <n v="0.14011488626905047"/>
    <n v="5.2631578947368425E-2"/>
  </r>
  <r>
    <s v="ORD0284"/>
    <x v="95"/>
    <x v="1"/>
    <s v="Brazil"/>
    <s v="Rio de Janeiro"/>
    <s v="Rio de Janeiro"/>
    <s v="CUST_211"/>
    <x v="2"/>
    <x v="2"/>
    <x v="8"/>
    <s v="Glass Bookcase"/>
    <n v="31"/>
    <n v="49697.21"/>
    <n v="68867.600000000006"/>
    <n v="0.1"/>
    <s v="Not Returned"/>
    <s v="Bank Transfer"/>
    <n v="19"/>
    <n v="534853.9"/>
    <n v="2134895.6"/>
    <n v="213489.56000000003"/>
    <n v="1921406.04"/>
    <n v="0.27836588876341828"/>
    <n v="0"/>
    <n v="0.27836588876341828"/>
    <n v="0.11111111111111112"/>
  </r>
  <r>
    <s v="ORD0285"/>
    <x v="69"/>
    <x v="3"/>
    <s v="Brazil"/>
    <s v="Rio de Janeiro"/>
    <s v="Rio de Janeiro"/>
    <s v="CUST_213"/>
    <x v="3"/>
    <x v="1"/>
    <x v="7"/>
    <s v="Plastic Folder"/>
    <n v="4"/>
    <n v="11423.57"/>
    <n v="16781.89"/>
    <n v="0.05"/>
    <s v="Not Returned"/>
    <s v="PayPal"/>
    <n v="5"/>
    <n v="20361.62"/>
    <n v="67127.56"/>
    <n v="3356.3780000000002"/>
    <n v="63771.182000000001"/>
    <n v="0.31929187073872961"/>
    <n v="0"/>
    <n v="0.31929187073872961"/>
    <n v="5.2631578947368425E-2"/>
  </r>
  <r>
    <s v="ORD0286"/>
    <x v="179"/>
    <x v="2"/>
    <s v="Germany"/>
    <s v="Berlin"/>
    <s v="Berlin"/>
    <s v="CUST_522"/>
    <x v="0"/>
    <x v="2"/>
    <x v="3"/>
    <s v="Corner Desk"/>
    <n v="20"/>
    <n v="19678.490000000002"/>
    <n v="26434.42"/>
    <n v="0.1"/>
    <s v="Returned"/>
    <s v="Cash"/>
    <n v="13"/>
    <n v="121606.7"/>
    <n v="528688.39999999991"/>
    <n v="52868.84"/>
    <n v="475819.55999999994"/>
    <n v="0.25557314205410137"/>
    <n v="1"/>
    <n v="0.25557314205410137"/>
    <n v="0.11111111111111112"/>
  </r>
  <r>
    <s v="ORD0287"/>
    <x v="116"/>
    <x v="0"/>
    <s v="India"/>
    <s v="Maharashtra"/>
    <s v="Mumbai"/>
    <s v="CUST_649"/>
    <x v="2"/>
    <x v="0"/>
    <x v="0"/>
    <s v="Samsung Odyssey"/>
    <n v="49"/>
    <n v="58950.78"/>
    <n v="69954.399999999994"/>
    <n v="0.15"/>
    <s v="Not Returned"/>
    <s v="Cash"/>
    <n v="9"/>
    <n v="458300.8"/>
    <n v="3427765.5999999996"/>
    <n v="514164.83999999991"/>
    <n v="2913600.76"/>
    <n v="0.15729704848100054"/>
    <n v="0"/>
    <n v="0.15729704848100054"/>
    <n v="0.1764705882352941"/>
  </r>
  <r>
    <s v="ORD0288"/>
    <x v="180"/>
    <x v="3"/>
    <s v="India"/>
    <s v="Maharashtra"/>
    <s v="Mumbai"/>
    <s v="CUST_721"/>
    <x v="2"/>
    <x v="0"/>
    <x v="0"/>
    <s v="Samsung Odyssey"/>
    <n v="36"/>
    <n v="39079.660000000003"/>
    <n v="50653.16"/>
    <n v="0.05"/>
    <s v="Not Returned"/>
    <s v="PayPal"/>
    <n v="7"/>
    <n v="395813.7"/>
    <n v="1823513.7600000002"/>
    <n v="91175.688000000024"/>
    <n v="1732338.0720000002"/>
    <n v="0.22848525146308737"/>
    <n v="0"/>
    <n v="0.22848525146308737"/>
    <n v="5.2631578947368432E-2"/>
  </r>
  <r>
    <s v="ORD0289"/>
    <x v="114"/>
    <x v="1"/>
    <s v="India"/>
    <s v="Maharashtra"/>
    <s v="Mumbai"/>
    <s v="CUST_444"/>
    <x v="2"/>
    <x v="1"/>
    <x v="2"/>
    <s v="Fountain Pen"/>
    <n v="22"/>
    <n v="69891"/>
    <n v="90969.29"/>
    <n v="0"/>
    <s v="Not Returned"/>
    <s v="Bank Transfer"/>
    <n v="2"/>
    <n v="463722.4"/>
    <n v="2001324.38"/>
    <n v="0"/>
    <n v="2001324.38"/>
    <n v="0.23170776543480676"/>
    <n v="0"/>
    <n v="0.23170776543480676"/>
    <n v="0"/>
  </r>
  <r>
    <s v="ORD0290"/>
    <x v="173"/>
    <x v="2"/>
    <s v="USA"/>
    <s v="Texas"/>
    <s v="Dallas"/>
    <s v="CUST_296"/>
    <x v="3"/>
    <x v="2"/>
    <x v="11"/>
    <s v="Dining Table"/>
    <n v="17"/>
    <n v="25974.31"/>
    <n v="37495.75"/>
    <n v="0.1"/>
    <s v="Returned"/>
    <s v="Credit Card"/>
    <n v="19"/>
    <n v="176278"/>
    <n v="637427.75"/>
    <n v="63742.775000000001"/>
    <n v="573684.97499999998"/>
    <n v="0.30727316851901171"/>
    <n v="1"/>
    <n v="0.30727316851901171"/>
    <n v="0.11111111111111112"/>
  </r>
  <r>
    <s v="ORD0291"/>
    <x v="8"/>
    <x v="0"/>
    <s v="India"/>
    <s v="Karnataka"/>
    <s v="Bangalore"/>
    <s v="CUST_519"/>
    <x v="2"/>
    <x v="2"/>
    <x v="6"/>
    <s v="Task Chair"/>
    <n v="41"/>
    <n v="29063.86"/>
    <n v="38894.93"/>
    <n v="0.1"/>
    <s v="Returned"/>
    <s v="Credit Card"/>
    <n v="6"/>
    <n v="362766.5"/>
    <n v="1594692.1300000001"/>
    <n v="159469.21300000002"/>
    <n v="1435222.9170000001"/>
    <n v="0.2527596902913723"/>
    <n v="1"/>
    <n v="0.2527596902913723"/>
    <n v="0.11111111111111112"/>
  </r>
  <r>
    <s v="ORD0292"/>
    <x v="151"/>
    <x v="2"/>
    <s v="Germany"/>
    <s v="Bavaria"/>
    <s v="Munich"/>
    <s v="CUST_661"/>
    <x v="0"/>
    <x v="2"/>
    <x v="3"/>
    <s v="Corner Desk"/>
    <n v="23"/>
    <n v="27709.85"/>
    <n v="38934.019999999997"/>
    <n v="0"/>
    <s v="Not Returned"/>
    <s v="Bank Transfer"/>
    <n v="15"/>
    <n v="258155.9"/>
    <n v="895482.46"/>
    <n v="0"/>
    <n v="895482.46"/>
    <n v="0.28828694199102461"/>
    <n v="0"/>
    <n v="0.28828694199102461"/>
    <n v="0"/>
  </r>
  <r>
    <s v="ORD0293"/>
    <x v="82"/>
    <x v="1"/>
    <s v="Brazil"/>
    <s v="Sao Paulo"/>
    <s v="Sao Paulo"/>
    <s v="CUST_837"/>
    <x v="0"/>
    <x v="0"/>
    <x v="1"/>
    <s v="Lenovo Tab P11"/>
    <n v="11"/>
    <n v="37796.57"/>
    <n v="50603.82"/>
    <n v="0.15"/>
    <s v="Not Returned"/>
    <s v="PayPal"/>
    <n v="6"/>
    <n v="119747.8"/>
    <n v="556642.02"/>
    <n v="83496.303"/>
    <n v="473145.717"/>
    <n v="0.25308862723996717"/>
    <n v="0"/>
    <n v="0.25308862723996717"/>
    <n v="0.17647058823529413"/>
  </r>
  <r>
    <s v="ORD0294"/>
    <x v="69"/>
    <x v="0"/>
    <s v="USA"/>
    <s v="New York"/>
    <s v="New York"/>
    <s v="CUST_679"/>
    <x v="3"/>
    <x v="0"/>
    <x v="0"/>
    <s v="LG UltraFine"/>
    <n v="22"/>
    <n v="48962.12"/>
    <n v="64433.63"/>
    <n v="0.15"/>
    <s v="Not Returned"/>
    <s v="PayPal"/>
    <n v="6"/>
    <n v="289317.2"/>
    <n v="1417539.8599999999"/>
    <n v="212630.97899999996"/>
    <n v="1204908.8809999998"/>
    <n v="0.24011541832099756"/>
    <n v="0"/>
    <n v="0.24011541832099756"/>
    <n v="0.1764705882352941"/>
  </r>
  <r>
    <s v="ORD0295"/>
    <x v="181"/>
    <x v="1"/>
    <s v="USA"/>
    <s v="California"/>
    <s v="San Francisco"/>
    <s v="CUST_703"/>
    <x v="3"/>
    <x v="1"/>
    <x v="7"/>
    <s v="File Organizer"/>
    <n v="32"/>
    <n v="23636.39"/>
    <n v="28413.83"/>
    <n v="0"/>
    <s v="Not Returned"/>
    <s v="Bank Transfer"/>
    <n v="1"/>
    <n v="152878.1"/>
    <n v="909242.56"/>
    <n v="0"/>
    <n v="909242.56"/>
    <n v="0.16813786191442687"/>
    <n v="0"/>
    <n v="0.16813786191442687"/>
    <n v="0"/>
  </r>
  <r>
    <s v="ORD0296"/>
    <x v="182"/>
    <x v="1"/>
    <s v="USA"/>
    <s v="Texas"/>
    <s v="Dallas"/>
    <s v="CUST_966"/>
    <x v="2"/>
    <x v="2"/>
    <x v="3"/>
    <s v="Executive Desk"/>
    <n v="11"/>
    <n v="1388.32"/>
    <n v="1803.15"/>
    <n v="0.05"/>
    <s v="Not Returned"/>
    <s v="Bank Transfer"/>
    <n v="1"/>
    <n v="4334.97"/>
    <n v="19834.650000000001"/>
    <n v="991.73250000000007"/>
    <n v="18842.917500000003"/>
    <n v="0.23005832297466672"/>
    <n v="0"/>
    <n v="0.23005832297466672"/>
    <n v="5.2631578947368418E-2"/>
  </r>
  <r>
    <s v="ORD0297"/>
    <x v="107"/>
    <x v="1"/>
    <s v="Germany"/>
    <s v="Bavaria"/>
    <s v="Munich"/>
    <s v="CUST_618"/>
    <x v="0"/>
    <x v="1"/>
    <x v="7"/>
    <s v="Plastic Folder"/>
    <n v="6"/>
    <n v="73674.179999999993"/>
    <n v="93857.64"/>
    <n v="0.05"/>
    <s v="Returned"/>
    <s v="Bank Transfer"/>
    <n v="17"/>
    <n v="115045.7"/>
    <n v="563145.84"/>
    <n v="28157.292000000001"/>
    <n v="534988.54799999995"/>
    <n v="0.21504329472114234"/>
    <n v="1"/>
    <n v="0.21504329472114234"/>
    <n v="5.2631578947368425E-2"/>
  </r>
  <r>
    <s v="ORD0298"/>
    <x v="128"/>
    <x v="2"/>
    <s v="USA"/>
    <s v="Texas"/>
    <s v="Dallas"/>
    <s v="CUST_913"/>
    <x v="1"/>
    <x v="1"/>
    <x v="9"/>
    <s v="Graph Paper"/>
    <n v="8"/>
    <n v="73.680000000000007"/>
    <n v="94.81"/>
    <n v="0.15"/>
    <s v="Not Returned"/>
    <s v="PayPal"/>
    <n v="7"/>
    <n v="143.68"/>
    <n v="758.48"/>
    <n v="113.77200000000001"/>
    <n v="644.70799999999997"/>
    <n v="0.22286058184480417"/>
    <n v="0"/>
    <n v="0.22286058184480417"/>
    <n v="0.17647058823529413"/>
  </r>
  <r>
    <s v="ORD0299"/>
    <x v="85"/>
    <x v="1"/>
    <s v="Germany"/>
    <s v="Berlin"/>
    <s v="Berlin"/>
    <s v="CUST_715"/>
    <x v="0"/>
    <x v="2"/>
    <x v="3"/>
    <s v="Corner Desk"/>
    <n v="8"/>
    <n v="29536.59"/>
    <n v="43512.77"/>
    <n v="0"/>
    <s v="Returned"/>
    <s v="Credit Card"/>
    <n v="12"/>
    <n v="111809.4"/>
    <n v="348102.16"/>
    <n v="0"/>
    <n v="348102.16"/>
    <n v="0.32119708765955374"/>
    <n v="1"/>
    <n v="0.32119708765955374"/>
    <n v="0"/>
  </r>
  <r>
    <s v="ORD0300"/>
    <x v="54"/>
    <x v="2"/>
    <s v="Brazil"/>
    <s v="Sao Paulo"/>
    <s v="Sao Paulo"/>
    <s v="CUST_818"/>
    <x v="2"/>
    <x v="0"/>
    <x v="4"/>
    <s v="Lenovo ThinkPad X1"/>
    <n v="36"/>
    <n v="50152.12"/>
    <n v="71267.06"/>
    <n v="0"/>
    <s v="Not Returned"/>
    <s v="Bank Transfer"/>
    <n v="19"/>
    <n v="760137.8"/>
    <n v="2565614.16"/>
    <n v="0"/>
    <n v="2565614.16"/>
    <n v="0.29627907884636873"/>
    <n v="0"/>
    <n v="0.29627907884636873"/>
    <n v="0"/>
  </r>
  <r>
    <s v="ORD0301"/>
    <x v="183"/>
    <x v="2"/>
    <s v="Brazil"/>
    <s v="Sao Paulo"/>
    <s v="Sao Paulo"/>
    <s v="CUST_396"/>
    <x v="1"/>
    <x v="1"/>
    <x v="2"/>
    <s v="Fountain Pen"/>
    <n v="46"/>
    <n v="28220.48"/>
    <n v="31395.82"/>
    <n v="0.1"/>
    <s v="Returned"/>
    <s v="Credit Card"/>
    <n v="4"/>
    <n v="131459.1"/>
    <n v="1444207.72"/>
    <n v="144420.772"/>
    <n v="1299786.9479999999"/>
    <n v="0.10113895989052508"/>
    <n v="1"/>
    <n v="0.10113895989052508"/>
    <n v="0.11111111111111112"/>
  </r>
  <r>
    <s v="ORD0302"/>
    <x v="56"/>
    <x v="1"/>
    <s v="India"/>
    <s v="Maharashtra"/>
    <s v="Mumbai"/>
    <s v="CUST_377"/>
    <x v="2"/>
    <x v="2"/>
    <x v="6"/>
    <s v="Ergonomic Pro"/>
    <n v="1"/>
    <n v="38053.61"/>
    <n v="44789.8"/>
    <n v="0.15"/>
    <s v="Not Returned"/>
    <s v="Cash"/>
    <n v="1"/>
    <n v="5725.76"/>
    <n v="44789.8"/>
    <n v="6718.47"/>
    <n v="38071.33"/>
    <n v="0.15039558639007358"/>
    <n v="0"/>
    <n v="0.15039558639007358"/>
    <n v="0.17647058823529413"/>
  </r>
  <r>
    <s v="ORD0303"/>
    <x v="81"/>
    <x v="3"/>
    <s v="Germany"/>
    <s v="Berlin"/>
    <s v="Berlin"/>
    <s v="CUST_644"/>
    <x v="1"/>
    <x v="1"/>
    <x v="5"/>
    <s v="Heavy Duty Stapler"/>
    <n v="18"/>
    <n v="44863.39"/>
    <n v="65137.45"/>
    <n v="0"/>
    <s v="Returned"/>
    <s v="Credit Card"/>
    <n v="4"/>
    <n v="364933.1"/>
    <n v="1172474.0999999999"/>
    <n v="0"/>
    <n v="1172474.0999999999"/>
    <n v="0.31125045747279195"/>
    <n v="1"/>
    <n v="0.31125045747279195"/>
    <n v="0"/>
  </r>
  <r>
    <s v="ORD0304"/>
    <x v="81"/>
    <x v="3"/>
    <s v="Germany"/>
    <s v="Berlin"/>
    <s v="Berlin"/>
    <s v="CUST_815"/>
    <x v="2"/>
    <x v="2"/>
    <x v="11"/>
    <s v="Coffee Table"/>
    <n v="19"/>
    <n v="11453.1"/>
    <n v="14161.23"/>
    <n v="0.05"/>
    <s v="Not Returned"/>
    <s v="Bank Transfer"/>
    <n v="18"/>
    <n v="48881.75"/>
    <n v="269063.37"/>
    <n v="13453.1685"/>
    <n v="255610.2015"/>
    <n v="0.19123552077791386"/>
    <n v="0"/>
    <n v="0.19123552077791386"/>
    <n v="5.2631578947368418E-2"/>
  </r>
  <r>
    <s v="ORD0305"/>
    <x v="184"/>
    <x v="3"/>
    <s v="Germany"/>
    <s v="Berlin"/>
    <s v="Berlin"/>
    <s v="CUST_434"/>
    <x v="3"/>
    <x v="2"/>
    <x v="11"/>
    <s v="Coffee Table"/>
    <n v="19"/>
    <n v="76590.080000000002"/>
    <n v="103964.4"/>
    <n v="0.15"/>
    <s v="Returned"/>
    <s v="Bank Transfer"/>
    <n v="11"/>
    <n v="442095.9"/>
    <n v="1975323.5999999999"/>
    <n v="296298.53999999998"/>
    <n v="1679025.0599999998"/>
    <n v="0.26330512303372056"/>
    <n v="1"/>
    <n v="0.26330512303372056"/>
    <n v="0.17647058823529413"/>
  </r>
  <r>
    <s v="ORD0306"/>
    <x v="185"/>
    <x v="3"/>
    <s v="Brazil"/>
    <s v="Sao Paulo"/>
    <s v="Sao Paulo"/>
    <s v="CUST_937"/>
    <x v="2"/>
    <x v="2"/>
    <x v="8"/>
    <s v="Wooden Bookcase"/>
    <n v="19"/>
    <n v="22826.77"/>
    <n v="26938.11"/>
    <n v="0.05"/>
    <s v="Not Returned"/>
    <s v="Cash"/>
    <n v="14"/>
    <n v="74209.69"/>
    <n v="511824.09"/>
    <n v="25591.204500000003"/>
    <n v="486232.88550000003"/>
    <n v="0.15262170086190108"/>
    <n v="0"/>
    <n v="0.15262170086190108"/>
    <n v="5.2631578947368425E-2"/>
  </r>
  <r>
    <s v="ORD0307"/>
    <x v="92"/>
    <x v="2"/>
    <s v="USA"/>
    <s v="California"/>
    <s v="San Francisco"/>
    <s v="CUST_633"/>
    <x v="1"/>
    <x v="0"/>
    <x v="1"/>
    <s v="Microsoft Surface Go"/>
    <n v="26"/>
    <n v="51873.09"/>
    <n v="69054.789999999994"/>
    <n v="0.1"/>
    <s v="Not Returned"/>
    <s v="Bank Transfer"/>
    <n v="20"/>
    <n v="402051.8"/>
    <n v="1795424.5399999998"/>
    <n v="179542.454"/>
    <n v="1615882.0859999999"/>
    <n v="0.24881258569754328"/>
    <n v="0"/>
    <n v="0.24881258569754328"/>
    <n v="0.11111111111111112"/>
  </r>
  <r>
    <s v="ORD0308"/>
    <x v="15"/>
    <x v="0"/>
    <s v="USA"/>
    <s v="Texas"/>
    <s v="Dallas"/>
    <s v="CUST_866"/>
    <x v="1"/>
    <x v="1"/>
    <x v="9"/>
    <s v="Notebook"/>
    <n v="41"/>
    <n v="39447.870000000003"/>
    <n v="57450.32"/>
    <n v="0"/>
    <s v="Not Returned"/>
    <s v="Credit Card"/>
    <n v="3"/>
    <n v="738100.5"/>
    <n v="2355463.12"/>
    <n v="0"/>
    <n v="2355463.12"/>
    <n v="0.31335684848251838"/>
    <n v="0"/>
    <n v="0.31335684848251838"/>
    <n v="0"/>
  </r>
  <r>
    <s v="ORD0309"/>
    <x v="41"/>
    <x v="0"/>
    <s v="USA"/>
    <s v="California"/>
    <s v="San Francisco"/>
    <s v="CUST_423"/>
    <x v="1"/>
    <x v="0"/>
    <x v="0"/>
    <s v="Samsung Odyssey"/>
    <n v="27"/>
    <n v="47544.800000000003"/>
    <n v="62780.52"/>
    <n v="0"/>
    <s v="Not Returned"/>
    <s v="Credit Card"/>
    <n v="3"/>
    <n v="411364.4"/>
    <n v="1695074.0399999998"/>
    <n v="0"/>
    <n v="1695074.0399999998"/>
    <n v="0.242682260652166"/>
    <n v="0"/>
    <n v="0.242682260652166"/>
    <n v="0"/>
  </r>
  <r>
    <s v="ORD0310"/>
    <x v="186"/>
    <x v="1"/>
    <s v="India"/>
    <s v="Delhi"/>
    <s v="New Delhi"/>
    <s v="CUST_188"/>
    <x v="1"/>
    <x v="0"/>
    <x v="0"/>
    <s v="Dell UltraSharp"/>
    <n v="43"/>
    <n v="4495.3500000000004"/>
    <n v="6418.85"/>
    <n v="0.15"/>
    <s v="Not Returned"/>
    <s v="Cash"/>
    <n v="8"/>
    <n v="70303.929999999993"/>
    <n v="276010.55"/>
    <n v="41401.582499999997"/>
    <n v="234608.9675"/>
    <n v="0.29966429139158968"/>
    <n v="0"/>
    <n v="0.29966429139158968"/>
    <n v="0.1764705882352941"/>
  </r>
  <r>
    <s v="ORD0311"/>
    <x v="187"/>
    <x v="3"/>
    <s v="USA"/>
    <s v="Texas"/>
    <s v="Dallas"/>
    <s v="CUST_776"/>
    <x v="1"/>
    <x v="0"/>
    <x v="0"/>
    <s v="Samsung Odyssey"/>
    <n v="43"/>
    <n v="27410.22"/>
    <n v="30961.06"/>
    <n v="0"/>
    <s v="Returned"/>
    <s v="Cash"/>
    <n v="10"/>
    <n v="152686.1"/>
    <n v="1331325.58"/>
    <n v="0"/>
    <n v="1331325.58"/>
    <n v="0.11468727281571499"/>
    <n v="1"/>
    <n v="0.11468727281571499"/>
    <n v="0"/>
  </r>
  <r>
    <s v="ORD0312"/>
    <x v="161"/>
    <x v="2"/>
    <s v="Brazil"/>
    <s v="Rio de Janeiro"/>
    <s v="Rio de Janeiro"/>
    <s v="CUST_253"/>
    <x v="0"/>
    <x v="0"/>
    <x v="10"/>
    <s v="Samsung Galaxy S23"/>
    <n v="24"/>
    <n v="24546.05"/>
    <n v="29308.37"/>
    <n v="0.15"/>
    <s v="Returned"/>
    <s v="Cash"/>
    <n v="20"/>
    <n v="97151.33"/>
    <n v="703400.88"/>
    <n v="105510.132"/>
    <n v="597890.74800000002"/>
    <n v="0.16249010429577679"/>
    <n v="1"/>
    <n v="0.16249010429577679"/>
    <n v="0.1764705882352941"/>
  </r>
  <r>
    <s v="ORD0313"/>
    <x v="144"/>
    <x v="0"/>
    <s v="Brazil"/>
    <s v="Rio de Janeiro"/>
    <s v="Rio de Janeiro"/>
    <s v="CUST_946"/>
    <x v="3"/>
    <x v="1"/>
    <x v="7"/>
    <s v="Ring Binder"/>
    <n v="12"/>
    <n v="26668.46"/>
    <n v="31567.279999999999"/>
    <n v="0.05"/>
    <s v="Returned"/>
    <s v="Bank Transfer"/>
    <n v="9"/>
    <n v="55846.55"/>
    <n v="378807.36"/>
    <n v="18940.367999999999"/>
    <n v="359866.99199999997"/>
    <n v="0.15518664184682993"/>
    <n v="1"/>
    <n v="0.15518664184682993"/>
    <n v="5.2631578947368418E-2"/>
  </r>
  <r>
    <s v="ORD0314"/>
    <x v="129"/>
    <x v="1"/>
    <s v="Brazil"/>
    <s v="Sao Paulo"/>
    <s v="Sao Paulo"/>
    <s v="CUST_198"/>
    <x v="2"/>
    <x v="0"/>
    <x v="10"/>
    <s v="iPhone 14"/>
    <n v="4"/>
    <n v="74224.63"/>
    <n v="94860.21"/>
    <n v="0.15"/>
    <s v="Returned"/>
    <s v="Cash"/>
    <n v="18"/>
    <n v="70160.97"/>
    <n v="379440.84"/>
    <n v="56916.126000000004"/>
    <n v="322524.71400000004"/>
    <n v="0.21753672495311474"/>
    <n v="1"/>
    <n v="0.21753672495311474"/>
    <n v="0.1764705882352941"/>
  </r>
  <r>
    <s v="ORD0315"/>
    <x v="160"/>
    <x v="1"/>
    <s v="India"/>
    <s v="Karnataka"/>
    <s v="Bangalore"/>
    <s v="CUST_633"/>
    <x v="3"/>
    <x v="1"/>
    <x v="5"/>
    <s v="Mini Stapler"/>
    <n v="36"/>
    <n v="14970.56"/>
    <n v="20656.25"/>
    <n v="0"/>
    <s v="Returned"/>
    <s v="PayPal"/>
    <n v="6"/>
    <n v="204684.79999999999"/>
    <n v="743625"/>
    <n v="0"/>
    <n v="743625"/>
    <n v="0.27525271474197344"/>
    <n v="1"/>
    <n v="0.27525271474197344"/>
    <n v="0"/>
  </r>
  <r>
    <s v="ORD0316"/>
    <x v="151"/>
    <x v="3"/>
    <s v="India"/>
    <s v="Maharashtra"/>
    <s v="Mumbai"/>
    <s v="CUST_356"/>
    <x v="2"/>
    <x v="2"/>
    <x v="3"/>
    <s v="Corner Desk"/>
    <n v="24"/>
    <n v="79705.17"/>
    <n v="110718.8"/>
    <n v="0.1"/>
    <s v="Not Returned"/>
    <s v="Credit Card"/>
    <n v="1"/>
    <n v="669893.80000000005"/>
    <n v="2657251.2000000002"/>
    <n v="265725.12000000005"/>
    <n v="2391526.08"/>
    <n v="0.2801114341182514"/>
    <n v="0"/>
    <n v="0.2801114341182514"/>
    <n v="0.11111111111111113"/>
  </r>
  <r>
    <s v="ORD0317"/>
    <x v="188"/>
    <x v="0"/>
    <s v="India"/>
    <s v="Delhi"/>
    <s v="New Delhi"/>
    <s v="CUST_368"/>
    <x v="2"/>
    <x v="0"/>
    <x v="4"/>
    <s v="Dell XPS 13"/>
    <n v="41"/>
    <n v="59787.88"/>
    <n v="80803.850000000006"/>
    <n v="0.05"/>
    <s v="Returned"/>
    <s v="PayPal"/>
    <n v="16"/>
    <n v="818572"/>
    <n v="3312957.85"/>
    <n v="165647.89250000002"/>
    <n v="3147309.9575"/>
    <n v="0.26008623588196428"/>
    <n v="1"/>
    <n v="0.26008623588196428"/>
    <n v="5.2631578947368425E-2"/>
  </r>
  <r>
    <s v="ORD0318"/>
    <x v="110"/>
    <x v="3"/>
    <s v="India"/>
    <s v="Delhi"/>
    <s v="New Delhi"/>
    <s v="CUST_583"/>
    <x v="3"/>
    <x v="2"/>
    <x v="8"/>
    <s v="Glass Bookcase"/>
    <n v="25"/>
    <n v="6339.05"/>
    <n v="8009.04"/>
    <n v="0"/>
    <s v="Not Returned"/>
    <s v="Credit Card"/>
    <n v="19"/>
    <n v="41749.75"/>
    <n v="200226"/>
    <n v="0"/>
    <n v="200226"/>
    <n v="0.20851313016291589"/>
    <n v="0"/>
    <n v="0.20851313016291589"/>
    <n v="0"/>
  </r>
  <r>
    <s v="ORD0319"/>
    <x v="87"/>
    <x v="2"/>
    <s v="India"/>
    <s v="Delhi"/>
    <s v="New Delhi"/>
    <s v="CUST_514"/>
    <x v="3"/>
    <x v="2"/>
    <x v="8"/>
    <s v="Adjustable Bookcase"/>
    <n v="29"/>
    <n v="21891.119999999999"/>
    <n v="27828.13"/>
    <n v="0.05"/>
    <s v="Returned"/>
    <s v="Bank Transfer"/>
    <n v="4"/>
    <n v="163564.6"/>
    <n v="807015.77"/>
    <n v="40350.788500000002"/>
    <n v="766664.98149999999"/>
    <n v="0.21334559937768593"/>
    <n v="1"/>
    <n v="0.21334559937768593"/>
    <n v="5.2631578947368425E-2"/>
  </r>
  <r>
    <s v="ORD0320"/>
    <x v="122"/>
    <x v="3"/>
    <s v="Brazil"/>
    <s v="Sao Paulo"/>
    <s v="Sao Paulo"/>
    <s v="CUST_473"/>
    <x v="2"/>
    <x v="1"/>
    <x v="7"/>
    <s v="Plastic Folder"/>
    <n v="25"/>
    <n v="10576.57"/>
    <n v="15706.05"/>
    <n v="0.15"/>
    <s v="Returned"/>
    <s v="Cash"/>
    <n v="18"/>
    <n v="109001.5"/>
    <n v="392651.25"/>
    <n v="58897.6875"/>
    <n v="333753.5625"/>
    <n v="0.326592768579062"/>
    <n v="1"/>
    <n v="0.326592768579062"/>
    <n v="0.17647058823529413"/>
  </r>
  <r>
    <s v="ORD0321"/>
    <x v="182"/>
    <x v="2"/>
    <s v="Germany"/>
    <s v="Bavaria"/>
    <s v="Munich"/>
    <s v="CUST_843"/>
    <x v="3"/>
    <x v="1"/>
    <x v="2"/>
    <s v="Fountain Pen"/>
    <n v="11"/>
    <n v="55869.279999999999"/>
    <n v="63055.98"/>
    <n v="0.15"/>
    <s v="Returned"/>
    <s v="Bank Transfer"/>
    <n v="9"/>
    <n v="67195.649999999994"/>
    <n v="693615.78"/>
    <n v="104042.367"/>
    <n v="589573.41300000006"/>
    <n v="0.11397333821089382"/>
    <n v="1"/>
    <n v="0.11397333821089382"/>
    <n v="0.1764705882352941"/>
  </r>
  <r>
    <s v="ORD0322"/>
    <x v="34"/>
    <x v="2"/>
    <s v="Brazil"/>
    <s v="Sao Paulo"/>
    <s v="Sao Paulo"/>
    <s v="CUST_721"/>
    <x v="2"/>
    <x v="2"/>
    <x v="3"/>
    <s v="Executive Desk"/>
    <n v="5"/>
    <n v="51050.36"/>
    <n v="67476.820000000007"/>
    <n v="0.1"/>
    <s v="Not Returned"/>
    <s v="PayPal"/>
    <n v="10"/>
    <n v="73919.070000000007"/>
    <n v="337384.10000000003"/>
    <n v="33738.410000000003"/>
    <n v="303645.69000000006"/>
    <n v="0.24343856156825408"/>
    <n v="0"/>
    <n v="0.24343856156825408"/>
    <n v="0.1111111111111111"/>
  </r>
  <r>
    <s v="ORD0323"/>
    <x v="77"/>
    <x v="2"/>
    <s v="India"/>
    <s v="Delhi"/>
    <s v="New Delhi"/>
    <s v="CUST_711"/>
    <x v="2"/>
    <x v="0"/>
    <x v="10"/>
    <s v="iPhone 14"/>
    <n v="14"/>
    <n v="53697.25"/>
    <n v="62782.21"/>
    <n v="0.05"/>
    <s v="Returned"/>
    <s v="PayPal"/>
    <n v="3"/>
    <n v="120830"/>
    <n v="878950.94"/>
    <n v="43947.546999999999"/>
    <n v="835003.39299999992"/>
    <n v="0.14470599881742038"/>
    <n v="1"/>
    <n v="0.14470599881742038"/>
    <n v="5.2631578947368425E-2"/>
  </r>
  <r>
    <s v="ORD0324"/>
    <x v="189"/>
    <x v="0"/>
    <s v="India"/>
    <s v="Delhi"/>
    <s v="New Delhi"/>
    <s v="CUST_616"/>
    <x v="3"/>
    <x v="1"/>
    <x v="9"/>
    <s v="A4 Ream Pack"/>
    <n v="28"/>
    <n v="63055.6"/>
    <n v="83876.52"/>
    <n v="0"/>
    <s v="Not Returned"/>
    <s v="PayPal"/>
    <n v="19"/>
    <n v="582985.80000000005"/>
    <n v="2348542.56"/>
    <n v="0"/>
    <n v="2348542.56"/>
    <n v="0.2482330147766196"/>
    <n v="0"/>
    <n v="0.2482330147766196"/>
    <n v="0"/>
  </r>
  <r>
    <s v="ORD0325"/>
    <x v="59"/>
    <x v="0"/>
    <s v="Germany"/>
    <s v="Berlin"/>
    <s v="Berlin"/>
    <s v="CUST_756"/>
    <x v="1"/>
    <x v="2"/>
    <x v="11"/>
    <s v="Coffee Table"/>
    <n v="1"/>
    <n v="14955.69"/>
    <n v="17779.64"/>
    <n v="0.1"/>
    <s v="Returned"/>
    <s v="Bank Transfer"/>
    <n v="18"/>
    <n v="2541.5500000000002"/>
    <n v="17779.64"/>
    <n v="1777.9639999999999"/>
    <n v="16001.675999999999"/>
    <n v="0.15883023753261846"/>
    <n v="1"/>
    <n v="0.15883023753261846"/>
    <n v="0.1111111111111111"/>
  </r>
  <r>
    <s v="ORD0326"/>
    <x v="190"/>
    <x v="0"/>
    <s v="Germany"/>
    <s v="Berlin"/>
    <s v="Berlin"/>
    <s v="CUST_306"/>
    <x v="1"/>
    <x v="2"/>
    <x v="6"/>
    <s v="Mesh Chair"/>
    <n v="50"/>
    <n v="18617.7"/>
    <n v="25156.14"/>
    <n v="0.15"/>
    <s v="Returned"/>
    <s v="Cash"/>
    <n v="3"/>
    <n v="277883.7"/>
    <n v="1257807"/>
    <n v="188671.05"/>
    <n v="1069135.95"/>
    <n v="0.25991427937672473"/>
    <n v="1"/>
    <n v="0.25991427937672473"/>
    <n v="0.1764705882352941"/>
  </r>
  <r>
    <s v="ORD0327"/>
    <x v="75"/>
    <x v="0"/>
    <s v="Germany"/>
    <s v="Bavaria"/>
    <s v="Munich"/>
    <s v="CUST_644"/>
    <x v="1"/>
    <x v="2"/>
    <x v="8"/>
    <s v="Wooden Bookcase"/>
    <n v="38"/>
    <n v="61720.51"/>
    <n v="83232.600000000006"/>
    <n v="0.05"/>
    <s v="Not Returned"/>
    <s v="Bank Transfer"/>
    <n v="7"/>
    <n v="776586.5"/>
    <n v="3162838.8000000003"/>
    <n v="158141.94000000003"/>
    <n v="3004696.8600000003"/>
    <n v="0.25845752040357239"/>
    <n v="0"/>
    <n v="0.25845752040357239"/>
    <n v="5.2631578947368425E-2"/>
  </r>
  <r>
    <s v="ORD0328"/>
    <x v="137"/>
    <x v="2"/>
    <s v="USA"/>
    <s v="New York"/>
    <s v="New York"/>
    <s v="CUST_997"/>
    <x v="0"/>
    <x v="2"/>
    <x v="11"/>
    <s v="Folding Table"/>
    <n v="33"/>
    <n v="34411.019999999997"/>
    <n v="47116.56"/>
    <n v="0.1"/>
    <s v="Not Returned"/>
    <s v="Credit Card"/>
    <n v="12"/>
    <n v="377354.5"/>
    <n v="1554846.48"/>
    <n v="155484.64800000002"/>
    <n v="1399361.8319999999"/>
    <n v="0.26966184968806556"/>
    <n v="0"/>
    <n v="0.26966184968806556"/>
    <n v="0.11111111111111113"/>
  </r>
  <r>
    <s v="ORD0329"/>
    <x v="100"/>
    <x v="2"/>
    <s v="Germany"/>
    <s v="Berlin"/>
    <s v="Berlin"/>
    <s v="CUST_976"/>
    <x v="3"/>
    <x v="0"/>
    <x v="10"/>
    <s v="Samsung Galaxy S23"/>
    <n v="2"/>
    <n v="51704.01"/>
    <n v="62659.4"/>
    <n v="0.1"/>
    <s v="Not Returned"/>
    <s v="Bank Transfer"/>
    <n v="12"/>
    <n v="19719.7"/>
    <n v="125318.8"/>
    <n v="12531.880000000001"/>
    <n v="112786.92"/>
    <n v="0.1748403094968814"/>
    <n v="0"/>
    <n v="0.1748403094968814"/>
    <n v="0.11111111111111112"/>
  </r>
  <r>
    <s v="ORD0330"/>
    <x v="119"/>
    <x v="3"/>
    <s v="Germany"/>
    <s v="Berlin"/>
    <s v="Berlin"/>
    <s v="CUST_959"/>
    <x v="1"/>
    <x v="2"/>
    <x v="11"/>
    <s v="Conference Table"/>
    <n v="41"/>
    <n v="52113.58"/>
    <n v="72441.72"/>
    <n v="0.1"/>
    <s v="Not Returned"/>
    <s v="Cash"/>
    <n v="6"/>
    <n v="750108.4"/>
    <n v="2970110.52"/>
    <n v="297011.05200000003"/>
    <n v="2673099.4679999999"/>
    <n v="0.28061372536998314"/>
    <n v="0"/>
    <n v="0.28061372536998314"/>
    <n v="0.11111111111111112"/>
  </r>
  <r>
    <s v="ORD0331"/>
    <x v="14"/>
    <x v="1"/>
    <s v="Germany"/>
    <s v="Bavaria"/>
    <s v="Munich"/>
    <s v="CUST_163"/>
    <x v="3"/>
    <x v="2"/>
    <x v="3"/>
    <s v="Executive Desk"/>
    <n v="3"/>
    <n v="38612.28"/>
    <n v="56068.04"/>
    <n v="0.15"/>
    <s v="Returned"/>
    <s v="PayPal"/>
    <n v="1"/>
    <n v="44512.19"/>
    <n v="168204.12"/>
    <n v="25230.617999999999"/>
    <n v="142973.50200000001"/>
    <n v="0.31133174593429208"/>
    <n v="1"/>
    <n v="0.31133174593429208"/>
    <n v="0.1764705882352941"/>
  </r>
  <r>
    <s v="ORD0332"/>
    <x v="191"/>
    <x v="0"/>
    <s v="Brazil"/>
    <s v="Sao Paulo"/>
    <s v="Sao Paulo"/>
    <s v="CUST_319"/>
    <x v="2"/>
    <x v="0"/>
    <x v="10"/>
    <s v="Samsung Galaxy S23"/>
    <n v="3"/>
    <n v="15130.33"/>
    <n v="19219.48"/>
    <n v="0.15"/>
    <s v="Not Returned"/>
    <s v="Credit Card"/>
    <n v="12"/>
    <n v="10427.33"/>
    <n v="57658.44"/>
    <n v="8648.7659999999996"/>
    <n v="49009.673999999999"/>
    <n v="0.21276064803042763"/>
    <n v="0"/>
    <n v="0.21276064803042763"/>
    <n v="0.1764705882352941"/>
  </r>
  <r>
    <s v="ORD0333"/>
    <x v="87"/>
    <x v="2"/>
    <s v="India"/>
    <s v="Delhi"/>
    <s v="New Delhi"/>
    <s v="CUST_390"/>
    <x v="3"/>
    <x v="1"/>
    <x v="5"/>
    <s v="Mini Stapler"/>
    <n v="12"/>
    <n v="47717.82"/>
    <n v="63299.87"/>
    <n v="0"/>
    <s v="Not Returned"/>
    <s v="Credit Card"/>
    <n v="9"/>
    <n v="186984.6"/>
    <n v="759598.44000000006"/>
    <n v="0"/>
    <n v="759598.44000000006"/>
    <n v="0.24616243287703432"/>
    <n v="0"/>
    <n v="0.24616243287703432"/>
    <n v="0"/>
  </r>
  <r>
    <s v="ORD0334"/>
    <x v="184"/>
    <x v="0"/>
    <s v="Germany"/>
    <s v="Berlin"/>
    <s v="Berlin"/>
    <s v="CUST_655"/>
    <x v="2"/>
    <x v="2"/>
    <x v="3"/>
    <s v="Corner Desk"/>
    <n v="40"/>
    <n v="31538.31"/>
    <n v="42189.1"/>
    <n v="0.1"/>
    <s v="Returned"/>
    <s v="Credit Card"/>
    <n v="9"/>
    <n v="383428.4"/>
    <n v="1687564"/>
    <n v="168756.40000000002"/>
    <n v="1518807.6"/>
    <n v="0.25245356949754533"/>
    <n v="1"/>
    <n v="0.25245356949754533"/>
    <n v="0.11111111111111112"/>
  </r>
  <r>
    <s v="ORD0335"/>
    <x v="81"/>
    <x v="1"/>
    <s v="India"/>
    <s v="Delhi"/>
    <s v="New Delhi"/>
    <s v="CUST_467"/>
    <x v="3"/>
    <x v="0"/>
    <x v="1"/>
    <s v="Lenovo Tab P11"/>
    <n v="41"/>
    <n v="35182.06"/>
    <n v="40319.919999999998"/>
    <n v="0"/>
    <s v="Returned"/>
    <s v="Bank Transfer"/>
    <n v="2"/>
    <n v="210652.3"/>
    <n v="1653116.72"/>
    <n v="0"/>
    <n v="1653116.72"/>
    <n v="0.12742736036206809"/>
    <n v="1"/>
    <n v="0.12742736036206809"/>
    <n v="0"/>
  </r>
  <r>
    <s v="ORD0336"/>
    <x v="175"/>
    <x v="3"/>
    <s v="Germany"/>
    <s v="Berlin"/>
    <s v="Berlin"/>
    <s v="CUST_661"/>
    <x v="2"/>
    <x v="1"/>
    <x v="2"/>
    <s v="Marker Set"/>
    <n v="28"/>
    <n v="17384.63"/>
    <n v="22317.11"/>
    <n v="0.1"/>
    <s v="Not Returned"/>
    <s v="Credit Card"/>
    <n v="18"/>
    <n v="124298.5"/>
    <n v="624879.08000000007"/>
    <n v="62487.90800000001"/>
    <n v="562391.17200000002"/>
    <n v="0.22101787188081962"/>
    <n v="0"/>
    <n v="0.22101787188081962"/>
    <n v="0.11111111111111112"/>
  </r>
  <r>
    <s v="ORD0337"/>
    <x v="164"/>
    <x v="0"/>
    <s v="USA"/>
    <s v="California"/>
    <s v="San Francisco"/>
    <s v="CUST_868"/>
    <x v="1"/>
    <x v="2"/>
    <x v="11"/>
    <s v="Coffee Table"/>
    <n v="33"/>
    <n v="2784.19"/>
    <n v="3904.48"/>
    <n v="0.1"/>
    <s v="Not Returned"/>
    <s v="Credit Card"/>
    <n v="4"/>
    <n v="33272.61"/>
    <n v="128847.84"/>
    <n v="12884.784"/>
    <n v="115963.056"/>
    <n v="0.2869242252463578"/>
    <n v="0"/>
    <n v="0.2869242252463578"/>
    <n v="0.1111111111111111"/>
  </r>
  <r>
    <s v="ORD0338"/>
    <x v="127"/>
    <x v="0"/>
    <s v="Germany"/>
    <s v="Berlin"/>
    <s v="Berlin"/>
    <s v="CUST_412"/>
    <x v="3"/>
    <x v="0"/>
    <x v="1"/>
    <s v="Lenovo Tab P11"/>
    <n v="8"/>
    <n v="41496.379999999997"/>
    <n v="49798.66"/>
    <n v="0.1"/>
    <s v="Returned"/>
    <s v="PayPal"/>
    <n v="10"/>
    <n v="59776.42"/>
    <n v="398389.28"/>
    <n v="39838.928000000007"/>
    <n v="358550.35200000001"/>
    <n v="0.16671694691294012"/>
    <n v="1"/>
    <n v="0.16671694691294012"/>
    <n v="0.11111111111111113"/>
  </r>
  <r>
    <s v="ORD0339"/>
    <x v="94"/>
    <x v="0"/>
    <s v="Germany"/>
    <s v="Bavaria"/>
    <s v="Munich"/>
    <s v="CUST_815"/>
    <x v="1"/>
    <x v="0"/>
    <x v="4"/>
    <s v="Lenovo ThinkPad X1"/>
    <n v="4"/>
    <n v="33296.93"/>
    <n v="41352.839999999997"/>
    <n v="0"/>
    <s v="Not Returned"/>
    <s v="Cash"/>
    <n v="10"/>
    <n v="32223.64"/>
    <n v="165411.35999999999"/>
    <n v="0"/>
    <n v="165411.35999999999"/>
    <n v="0.19480911105500856"/>
    <n v="0"/>
    <n v="0.19480911105500856"/>
    <n v="0"/>
  </r>
  <r>
    <s v="ORD0340"/>
    <x v="42"/>
    <x v="3"/>
    <s v="Germany"/>
    <s v="Berlin"/>
    <s v="Berlin"/>
    <s v="CUST_384"/>
    <x v="1"/>
    <x v="1"/>
    <x v="5"/>
    <s v="Heavy Duty Stapler"/>
    <n v="12"/>
    <n v="13731.63"/>
    <n v="18899.310000000001"/>
    <n v="0"/>
    <s v="Not Returned"/>
    <s v="Cash"/>
    <n v="19"/>
    <n v="62012.160000000003"/>
    <n v="226791.72000000003"/>
    <n v="0"/>
    <n v="226791.72000000003"/>
    <n v="0.27343220466778945"/>
    <n v="0"/>
    <n v="0.27343220466778945"/>
    <n v="0"/>
  </r>
  <r>
    <s v="ORD0341"/>
    <x v="6"/>
    <x v="3"/>
    <s v="USA"/>
    <s v="Texas"/>
    <s v="Dallas"/>
    <s v="CUST_268"/>
    <x v="0"/>
    <x v="1"/>
    <x v="7"/>
    <s v="Plastic Folder"/>
    <n v="13"/>
    <n v="43783.98"/>
    <n v="49601.31"/>
    <n v="0.15"/>
    <s v="Not Returned"/>
    <s v="Bank Transfer"/>
    <n v="11"/>
    <n v="64281.5"/>
    <n v="644817.03"/>
    <n v="96722.554499999998"/>
    <n v="548094.47550000006"/>
    <n v="0.11728178785483853"/>
    <n v="0"/>
    <n v="0.11728178785483853"/>
    <n v="0.1764705882352941"/>
  </r>
  <r>
    <s v="ORD0342"/>
    <x v="192"/>
    <x v="1"/>
    <s v="Brazil"/>
    <s v="Sao Paulo"/>
    <s v="Sao Paulo"/>
    <s v="CUST_446"/>
    <x v="2"/>
    <x v="1"/>
    <x v="2"/>
    <s v="Marker Set"/>
    <n v="22"/>
    <n v="24560.76"/>
    <n v="29887.22"/>
    <n v="0.15"/>
    <s v="Returned"/>
    <s v="Bank Transfer"/>
    <n v="6"/>
    <n v="99604.800000000003"/>
    <n v="657518.84000000008"/>
    <n v="98627.826000000015"/>
    <n v="558891.01400000008"/>
    <n v="0.17821864639963594"/>
    <n v="1"/>
    <n v="0.17821864639963594"/>
    <n v="0.17647058823529413"/>
  </r>
  <r>
    <s v="ORD0343"/>
    <x v="21"/>
    <x v="2"/>
    <s v="India"/>
    <s v="Maharashtra"/>
    <s v="Mumbai"/>
    <s v="CUST_552"/>
    <x v="0"/>
    <x v="2"/>
    <x v="11"/>
    <s v="Dining Table"/>
    <n v="32"/>
    <n v="32225.06"/>
    <n v="40736.18"/>
    <n v="0"/>
    <s v="Returned"/>
    <s v="Bank Transfer"/>
    <n v="12"/>
    <n v="272355.8"/>
    <n v="1303557.76"/>
    <n v="0"/>
    <n v="1303557.76"/>
    <n v="0.20893266747152039"/>
    <n v="1"/>
    <n v="0.20893266747152039"/>
    <n v="0"/>
  </r>
  <r>
    <s v="ORD0344"/>
    <x v="28"/>
    <x v="0"/>
    <s v="Brazil"/>
    <s v="Rio de Janeiro"/>
    <s v="Rio de Janeiro"/>
    <s v="CUST_171"/>
    <x v="1"/>
    <x v="1"/>
    <x v="2"/>
    <s v="Marker Set"/>
    <n v="29"/>
    <n v="37792.79"/>
    <n v="47239.46"/>
    <n v="0.15"/>
    <s v="Returned"/>
    <s v="Credit Card"/>
    <n v="19"/>
    <n v="232860.4"/>
    <n v="1369944.34"/>
    <n v="205491.65100000001"/>
    <n v="1164452.689"/>
    <n v="0.19997411848477425"/>
    <n v="1"/>
    <n v="0.19997411848477425"/>
    <n v="0.17647058823529413"/>
  </r>
  <r>
    <s v="ORD0345"/>
    <x v="175"/>
    <x v="0"/>
    <s v="USA"/>
    <s v="Texas"/>
    <s v="Dallas"/>
    <s v="CUST_230"/>
    <x v="2"/>
    <x v="0"/>
    <x v="10"/>
    <s v="iPhone 14"/>
    <n v="17"/>
    <n v="42222.77"/>
    <n v="53880.92"/>
    <n v="0.1"/>
    <s v="Returned"/>
    <s v="Cash"/>
    <n v="19"/>
    <n v="178369.7"/>
    <n v="915975.64"/>
    <n v="91597.564000000013"/>
    <n v="824378.076"/>
    <n v="0.21636880600400635"/>
    <n v="1"/>
    <n v="0.21636880600400635"/>
    <n v="0.11111111111111113"/>
  </r>
  <r>
    <s v="ORD0346"/>
    <x v="192"/>
    <x v="3"/>
    <s v="India"/>
    <s v="Karnataka"/>
    <s v="Bangalore"/>
    <s v="CUST_338"/>
    <x v="3"/>
    <x v="2"/>
    <x v="11"/>
    <s v="Dining Table"/>
    <n v="39"/>
    <n v="48746.17"/>
    <n v="55799.59"/>
    <n v="0.1"/>
    <s v="Returned"/>
    <s v="Bank Transfer"/>
    <n v="15"/>
    <n v="247575"/>
    <n v="2176184.0099999998"/>
    <n v="217618.40099999998"/>
    <n v="1958565.6089999997"/>
    <n v="0.12640628369166879"/>
    <n v="1"/>
    <n v="0.12640628369166879"/>
    <n v="0.11111111111111112"/>
  </r>
  <r>
    <s v="ORD0347"/>
    <x v="79"/>
    <x v="3"/>
    <s v="Brazil"/>
    <s v="Sao Paulo"/>
    <s v="Sao Paulo"/>
    <s v="CUST_731"/>
    <x v="2"/>
    <x v="0"/>
    <x v="4"/>
    <s v="HP Spectre x360"/>
    <n v="45"/>
    <n v="44751.35"/>
    <n v="54353.04"/>
    <n v="0.05"/>
    <s v="Returned"/>
    <s v="Cash"/>
    <n v="2"/>
    <n v="410472.3"/>
    <n v="2445886.7999999998"/>
    <n v="122294.34"/>
    <n v="2323592.46"/>
    <n v="0.17665417110193238"/>
    <n v="1"/>
    <n v="0.17665417110193238"/>
    <n v="5.2631578947368418E-2"/>
  </r>
  <r>
    <s v="ORD0348"/>
    <x v="193"/>
    <x v="3"/>
    <s v="Brazil"/>
    <s v="Sao Paulo"/>
    <s v="Sao Paulo"/>
    <s v="CUST_348"/>
    <x v="1"/>
    <x v="0"/>
    <x v="1"/>
    <s v="Microsoft Surface Go"/>
    <n v="3"/>
    <n v="57675.33"/>
    <n v="69133.25"/>
    <n v="0.05"/>
    <s v="Returned"/>
    <s v="PayPal"/>
    <n v="12"/>
    <n v="32655.07"/>
    <n v="207399.75"/>
    <n v="10369.987500000001"/>
    <n v="197029.76250000001"/>
    <n v="0.16573673736220434"/>
    <n v="1"/>
    <n v="0.16573673736220434"/>
    <n v="5.2631578947368425E-2"/>
  </r>
  <r>
    <s v="ORD0349"/>
    <x v="194"/>
    <x v="0"/>
    <s v="Germany"/>
    <s v="Bavaria"/>
    <s v="Munich"/>
    <s v="CUST_359"/>
    <x v="0"/>
    <x v="0"/>
    <x v="1"/>
    <s v="iPad Pro"/>
    <n v="5"/>
    <n v="55105.23"/>
    <n v="81042.240000000005"/>
    <n v="0.05"/>
    <s v="Returned"/>
    <s v="PayPal"/>
    <n v="10"/>
    <n v="123200.8"/>
    <n v="405211.2"/>
    <n v="20260.560000000001"/>
    <n v="384950.64"/>
    <n v="0.32004310994261498"/>
    <n v="1"/>
    <n v="0.32004310994261498"/>
    <n v="5.2631578947368425E-2"/>
  </r>
  <r>
    <s v="ORD0350"/>
    <x v="92"/>
    <x v="3"/>
    <s v="Germany"/>
    <s v="Berlin"/>
    <s v="Berlin"/>
    <s v="CUST_173"/>
    <x v="0"/>
    <x v="1"/>
    <x v="5"/>
    <s v="Standard Stapler"/>
    <n v="3"/>
    <n v="69143.759999999995"/>
    <n v="94432.33"/>
    <n v="0.1"/>
    <s v="Returned"/>
    <s v="Cash"/>
    <n v="7"/>
    <n v="68279.14"/>
    <n v="283296.99"/>
    <n v="28329.699000000001"/>
    <n v="254967.291"/>
    <n v="0.26779568364320111"/>
    <n v="1"/>
    <n v="0.26779568364320111"/>
    <n v="0.11111111111111112"/>
  </r>
  <r>
    <s v="ORD0351"/>
    <x v="156"/>
    <x v="1"/>
    <s v="USA"/>
    <s v="California"/>
    <s v="San Francisco"/>
    <s v="CUST_272"/>
    <x v="3"/>
    <x v="2"/>
    <x v="6"/>
    <s v="Ergonomic Pro"/>
    <n v="46"/>
    <n v="10154.459999999999"/>
    <n v="12397.09"/>
    <n v="0.05"/>
    <s v="Returned"/>
    <s v="Credit Card"/>
    <n v="17"/>
    <n v="98002.93"/>
    <n v="570266.14"/>
    <n v="28513.307000000001"/>
    <n v="541752.83299999998"/>
    <n v="0.18089970929602872"/>
    <n v="1"/>
    <n v="0.18089970929602872"/>
    <n v="5.2631578947368425E-2"/>
  </r>
  <r>
    <s v="ORD0352"/>
    <x v="195"/>
    <x v="0"/>
    <s v="India"/>
    <s v="Delhi"/>
    <s v="New Delhi"/>
    <s v="CUST_292"/>
    <x v="2"/>
    <x v="2"/>
    <x v="11"/>
    <s v="Conference Table"/>
    <n v="23"/>
    <n v="67721.47"/>
    <n v="99115.27"/>
    <n v="0.05"/>
    <s v="Not Returned"/>
    <s v="Cash"/>
    <n v="8"/>
    <n v="685954.5"/>
    <n v="2279651.21"/>
    <n v="113982.56050000001"/>
    <n v="2165668.6494999998"/>
    <n v="0.31674028257202236"/>
    <n v="0"/>
    <n v="0.31674028257202236"/>
    <n v="5.2631578947368425E-2"/>
  </r>
  <r>
    <s v="ORD0353"/>
    <x v="91"/>
    <x v="0"/>
    <s v="Brazil"/>
    <s v="Rio de Janeiro"/>
    <s v="Rio de Janeiro"/>
    <s v="CUST_102"/>
    <x v="1"/>
    <x v="1"/>
    <x v="7"/>
    <s v="Plastic Folder"/>
    <n v="46"/>
    <n v="3927.76"/>
    <n v="4445.01"/>
    <n v="0.05"/>
    <s v="Returned"/>
    <s v="Bank Transfer"/>
    <n v="1"/>
    <n v="22603.83"/>
    <n v="204470.46000000002"/>
    <n v="10223.523000000001"/>
    <n v="194246.93700000003"/>
    <n v="0.11636646811064"/>
    <n v="1"/>
    <n v="0.11636646811064"/>
    <n v="5.2631578947368418E-2"/>
  </r>
  <r>
    <s v="ORD0354"/>
    <x v="128"/>
    <x v="1"/>
    <s v="Germany"/>
    <s v="Bavaria"/>
    <s v="Munich"/>
    <s v="CUST_172"/>
    <x v="1"/>
    <x v="0"/>
    <x v="10"/>
    <s v="OnePlus 11"/>
    <n v="26"/>
    <n v="8649.33"/>
    <n v="10897.94"/>
    <n v="0.05"/>
    <s v="Not Returned"/>
    <s v="Credit Card"/>
    <n v="3"/>
    <n v="55540.67"/>
    <n v="283346.44"/>
    <n v="14167.322"/>
    <n v="269179.11800000002"/>
    <n v="0.20633350169458536"/>
    <n v="0"/>
    <n v="0.20633350169458536"/>
    <n v="5.2631578947368418E-2"/>
  </r>
  <r>
    <s v="ORD0355"/>
    <x v="196"/>
    <x v="0"/>
    <s v="USA"/>
    <s v="New York"/>
    <s v="New York"/>
    <s v="CUST_159"/>
    <x v="3"/>
    <x v="2"/>
    <x v="6"/>
    <s v="Ergonomic Pro"/>
    <n v="35"/>
    <n v="74219.929999999993"/>
    <n v="102768"/>
    <n v="0.15"/>
    <s v="Not Returned"/>
    <s v="Bank Transfer"/>
    <n v="9"/>
    <n v="849304.8"/>
    <n v="3596880"/>
    <n v="539532"/>
    <n v="3057348"/>
    <n v="0.27779134073059397"/>
    <n v="0"/>
    <n v="0.27779134073059397"/>
    <n v="0.17647058823529413"/>
  </r>
  <r>
    <s v="ORD0356"/>
    <x v="139"/>
    <x v="2"/>
    <s v="Germany"/>
    <s v="Bavaria"/>
    <s v="Munich"/>
    <s v="CUST_398"/>
    <x v="1"/>
    <x v="0"/>
    <x v="10"/>
    <s v="iPhone 14"/>
    <n v="26"/>
    <n v="73310.22"/>
    <n v="103915.8"/>
    <n v="0.1"/>
    <s v="Returned"/>
    <s v="Credit Card"/>
    <n v="17"/>
    <n v="716170.1"/>
    <n v="2701810.8000000003"/>
    <n v="270181.08"/>
    <n v="2431629.7200000002"/>
    <n v="0.29452267921778813"/>
    <n v="1"/>
    <n v="0.29452267921778813"/>
    <n v="0.1111111111111111"/>
  </r>
  <r>
    <s v="ORD0357"/>
    <x v="99"/>
    <x v="0"/>
    <s v="Brazil"/>
    <s v="Rio de Janeiro"/>
    <s v="Rio de Janeiro"/>
    <s v="CUST_881"/>
    <x v="1"/>
    <x v="1"/>
    <x v="5"/>
    <s v="Standard Stapler"/>
    <n v="38"/>
    <n v="9232.11"/>
    <n v="12486.17"/>
    <n v="0.05"/>
    <s v="Not Returned"/>
    <s v="Credit Card"/>
    <n v="6"/>
    <n v="117471.6"/>
    <n v="474474.46"/>
    <n v="23723.723000000002"/>
    <n v="450750.73700000002"/>
    <n v="0.26061321781044589"/>
    <n v="0"/>
    <n v="0.26061321781044589"/>
    <n v="5.2631578947368425E-2"/>
  </r>
  <r>
    <s v="ORD0358"/>
    <x v="175"/>
    <x v="1"/>
    <s v="India"/>
    <s v="Karnataka"/>
    <s v="Bangalore"/>
    <s v="CUST_892"/>
    <x v="2"/>
    <x v="1"/>
    <x v="9"/>
    <s v="A4 Ream Pack"/>
    <n v="37"/>
    <n v="66053.039999999994"/>
    <n v="84624.92"/>
    <n v="0.05"/>
    <s v="Returned"/>
    <s v="Bank Transfer"/>
    <n v="3"/>
    <n v="652801.6"/>
    <n v="3131122.04"/>
    <n v="156556.10200000001"/>
    <n v="2974565.9380000001"/>
    <n v="0.21946112932326597"/>
    <n v="1"/>
    <n v="0.21946112932326597"/>
    <n v="5.2631578947368425E-2"/>
  </r>
  <r>
    <s v="ORD0359"/>
    <x v="55"/>
    <x v="3"/>
    <s v="Germany"/>
    <s v="Berlin"/>
    <s v="Berlin"/>
    <s v="CUST_392"/>
    <x v="3"/>
    <x v="1"/>
    <x v="5"/>
    <s v="Heavy Duty Stapler"/>
    <n v="3"/>
    <n v="58216.36"/>
    <n v="73323.8"/>
    <n v="0"/>
    <s v="Not Returned"/>
    <s v="Credit Card"/>
    <n v="14"/>
    <n v="45322.32"/>
    <n v="219971.40000000002"/>
    <n v="0"/>
    <n v="219971.40000000002"/>
    <n v="0.20603733030748542"/>
    <n v="0"/>
    <n v="0.20603733030748542"/>
    <n v="0"/>
  </r>
  <r>
    <s v="ORD0360"/>
    <x v="144"/>
    <x v="2"/>
    <s v="Brazil"/>
    <s v="Rio de Janeiro"/>
    <s v="Rio de Janeiro"/>
    <s v="CUST_919"/>
    <x v="1"/>
    <x v="2"/>
    <x v="8"/>
    <s v="Wooden Bookcase"/>
    <n v="8"/>
    <n v="49582.87"/>
    <n v="58184.08"/>
    <n v="0.05"/>
    <s v="Returned"/>
    <s v="Credit Card"/>
    <n v="19"/>
    <n v="65369.2"/>
    <n v="465472.64"/>
    <n v="23273.632000000001"/>
    <n v="442199.00800000003"/>
    <n v="0.14782755912469164"/>
    <n v="1"/>
    <n v="0.14782755912469164"/>
    <n v="5.2631578947368418E-2"/>
  </r>
  <r>
    <s v="ORD0361"/>
    <x v="39"/>
    <x v="3"/>
    <s v="Germany"/>
    <s v="Berlin"/>
    <s v="Berlin"/>
    <s v="CUST_629"/>
    <x v="1"/>
    <x v="2"/>
    <x v="6"/>
    <s v="Executive Comfort"/>
    <n v="19"/>
    <n v="59261.34"/>
    <n v="69677.14"/>
    <n v="0.05"/>
    <s v="Returned"/>
    <s v="Bank Transfer"/>
    <n v="18"/>
    <n v="188005.2"/>
    <n v="1323865.6599999999"/>
    <n v="66193.282999999996"/>
    <n v="1257672.3769999999"/>
    <n v="0.14948662580032163"/>
    <n v="1"/>
    <n v="0.14948662580032163"/>
    <n v="5.2631578947368425E-2"/>
  </r>
  <r>
    <s v="ORD0362"/>
    <x v="197"/>
    <x v="2"/>
    <s v="India"/>
    <s v="Karnataka"/>
    <s v="Bangalore"/>
    <s v="CUST_980"/>
    <x v="2"/>
    <x v="0"/>
    <x v="1"/>
    <s v="Microsoft Surface Go"/>
    <n v="22"/>
    <n v="41433.379999999997"/>
    <n v="46378.17"/>
    <n v="0.05"/>
    <s v="Returned"/>
    <s v="Credit Card"/>
    <n v="15"/>
    <n v="103346.1"/>
    <n v="1020319.74"/>
    <n v="51015.987000000001"/>
    <n v="969303.75300000003"/>
    <n v="0.10661890009209528"/>
    <n v="1"/>
    <n v="0.10661890009209528"/>
    <n v="5.2631578947368418E-2"/>
  </r>
  <r>
    <s v="ORD0363"/>
    <x v="69"/>
    <x v="0"/>
    <s v="India"/>
    <s v="Delhi"/>
    <s v="New Delhi"/>
    <s v="CUST_498"/>
    <x v="2"/>
    <x v="2"/>
    <x v="8"/>
    <s v="Wooden Bookcase"/>
    <n v="35"/>
    <n v="51051.199999999997"/>
    <n v="75629.600000000006"/>
    <n v="0.05"/>
    <s v="Returned"/>
    <s v="Bank Transfer"/>
    <n v="1"/>
    <n v="817231.8"/>
    <n v="2647036"/>
    <n v="132351.80000000002"/>
    <n v="2514684.2000000002"/>
    <n v="0.32498386874980167"/>
    <n v="1"/>
    <n v="0.32498386874980167"/>
    <n v="5.2631578947368425E-2"/>
  </r>
  <r>
    <s v="ORD0364"/>
    <x v="42"/>
    <x v="0"/>
    <s v="Germany"/>
    <s v="Berlin"/>
    <s v="Berlin"/>
    <s v="CUST_623"/>
    <x v="3"/>
    <x v="1"/>
    <x v="5"/>
    <s v="Mini Stapler"/>
    <n v="20"/>
    <n v="53658.11"/>
    <n v="67096.63"/>
    <n v="0"/>
    <s v="Returned"/>
    <s v="Cash"/>
    <n v="3"/>
    <n v="268770.40000000002"/>
    <n v="1341932.6000000001"/>
    <n v="0"/>
    <n v="1341932.6000000001"/>
    <n v="0.20028606503784169"/>
    <n v="1"/>
    <n v="0.20028606503784169"/>
    <n v="0"/>
  </r>
  <r>
    <s v="ORD0365"/>
    <x v="198"/>
    <x v="1"/>
    <s v="Germany"/>
    <s v="Bavaria"/>
    <s v="Munich"/>
    <s v="CUST_933"/>
    <x v="3"/>
    <x v="1"/>
    <x v="7"/>
    <s v="File Organizer"/>
    <n v="26"/>
    <n v="71087.179999999993"/>
    <n v="85856.71"/>
    <n v="0.15"/>
    <s v="Returned"/>
    <s v="Bank Transfer"/>
    <n v="17"/>
    <n v="326406.59999999998"/>
    <n v="2232274.46"/>
    <n v="334841.16899999999"/>
    <n v="1897433.291"/>
    <n v="0.17202533630469541"/>
    <n v="1"/>
    <n v="0.17202533630469541"/>
    <n v="0.17647058823529413"/>
  </r>
  <r>
    <s v="ORD0366"/>
    <x v="35"/>
    <x v="0"/>
    <s v="USA"/>
    <s v="California"/>
    <s v="San Francisco"/>
    <s v="CUST_568"/>
    <x v="0"/>
    <x v="0"/>
    <x v="1"/>
    <s v="iPad Pro"/>
    <n v="38"/>
    <n v="31254.46"/>
    <n v="39833.85"/>
    <n v="0.1"/>
    <s v="Not Returned"/>
    <s v="PayPal"/>
    <n v="17"/>
    <n v="293415.09999999998"/>
    <n v="1513686.3"/>
    <n v="151368.63"/>
    <n v="1362317.67"/>
    <n v="0.2153793542147919"/>
    <n v="0"/>
    <n v="0.2153793542147919"/>
    <n v="0.11111111111111112"/>
  </r>
  <r>
    <s v="ORD0367"/>
    <x v="89"/>
    <x v="3"/>
    <s v="Germany"/>
    <s v="Bavaria"/>
    <s v="Munich"/>
    <s v="CUST_757"/>
    <x v="1"/>
    <x v="0"/>
    <x v="1"/>
    <s v="Samsung Galaxy Tab S8"/>
    <n v="22"/>
    <n v="51875.43"/>
    <n v="73642.720000000001"/>
    <n v="0"/>
    <s v="Not Returned"/>
    <s v="Credit Card"/>
    <n v="12"/>
    <n v="478880.4"/>
    <n v="1620139.84"/>
    <n v="0"/>
    <n v="1620139.84"/>
    <n v="0.2955796704561009"/>
    <n v="0"/>
    <n v="0.2955796704561009"/>
    <n v="0"/>
  </r>
  <r>
    <s v="ORD0368"/>
    <x v="2"/>
    <x v="2"/>
    <s v="Brazil"/>
    <s v="Sao Paulo"/>
    <s v="Sao Paulo"/>
    <s v="CUST_119"/>
    <x v="2"/>
    <x v="2"/>
    <x v="11"/>
    <s v="Folding Table"/>
    <n v="48"/>
    <n v="16682.189999999999"/>
    <n v="19147.25"/>
    <n v="0.05"/>
    <s v="Not Returned"/>
    <s v="PayPal"/>
    <n v="4"/>
    <n v="112406.7"/>
    <n v="919068"/>
    <n v="45953.4"/>
    <n v="873114.6"/>
    <n v="0.1287422063495445"/>
    <n v="0"/>
    <n v="0.1287422063495445"/>
    <n v="5.2631578947368425E-2"/>
  </r>
  <r>
    <s v="ORD0369"/>
    <x v="199"/>
    <x v="3"/>
    <s v="Brazil"/>
    <s v="Sao Paulo"/>
    <s v="Sao Paulo"/>
    <s v="CUST_868"/>
    <x v="0"/>
    <x v="0"/>
    <x v="1"/>
    <s v="iPad Pro"/>
    <n v="35"/>
    <n v="29145.35"/>
    <n v="34720.230000000003"/>
    <n v="0.15"/>
    <s v="Not Returned"/>
    <s v="PayPal"/>
    <n v="14"/>
    <n v="165852.70000000001"/>
    <n v="1215208.05"/>
    <n v="182281.20749999999"/>
    <n v="1032926.8425"/>
    <n v="0.16056577598330737"/>
    <n v="0"/>
    <n v="0.16056577598330737"/>
    <n v="0.1764705882352941"/>
  </r>
  <r>
    <s v="ORD0370"/>
    <x v="200"/>
    <x v="3"/>
    <s v="Brazil"/>
    <s v="Sao Paulo"/>
    <s v="Sao Paulo"/>
    <s v="CUST_212"/>
    <x v="3"/>
    <x v="1"/>
    <x v="5"/>
    <s v="Heavy Duty Stapler"/>
    <n v="22"/>
    <n v="8624.58"/>
    <n v="11077.14"/>
    <n v="0.1"/>
    <s v="Not Returned"/>
    <s v="PayPal"/>
    <n v="1"/>
    <n v="48560.69"/>
    <n v="243697.08"/>
    <n v="24369.707999999999"/>
    <n v="219327.37199999997"/>
    <n v="0.22140733989189459"/>
    <n v="0"/>
    <n v="0.22140733989189459"/>
    <n v="0.11111111111111112"/>
  </r>
  <r>
    <s v="ORD0371"/>
    <x v="160"/>
    <x v="3"/>
    <s v="Brazil"/>
    <s v="Sao Paulo"/>
    <s v="Sao Paulo"/>
    <s v="CUST_144"/>
    <x v="3"/>
    <x v="0"/>
    <x v="10"/>
    <s v="OnePlus 11"/>
    <n v="9"/>
    <n v="61627.62"/>
    <n v="84697.62"/>
    <n v="0.05"/>
    <s v="Not Returned"/>
    <s v="Credit Card"/>
    <n v="4"/>
    <n v="197248.5"/>
    <n v="762278.58"/>
    <n v="38113.928999999996"/>
    <n v="724164.65099999995"/>
    <n v="0.27238073513753991"/>
    <n v="0"/>
    <n v="0.27238073513753991"/>
    <n v="5.2631578947368418E-2"/>
  </r>
  <r>
    <s v="ORD0372"/>
    <x v="140"/>
    <x v="3"/>
    <s v="Germany"/>
    <s v="Berlin"/>
    <s v="Berlin"/>
    <s v="CUST_931"/>
    <x v="2"/>
    <x v="0"/>
    <x v="4"/>
    <s v="Lenovo ThinkPad X1"/>
    <n v="13"/>
    <n v="63439.62"/>
    <n v="82783.63"/>
    <n v="0.05"/>
    <s v="Returned"/>
    <s v="Credit Card"/>
    <n v="17"/>
    <n v="238898.5"/>
    <n v="1076187.19"/>
    <n v="53809.359499999999"/>
    <n v="1022377.8304999999"/>
    <n v="0.23366948389634512"/>
    <n v="1"/>
    <n v="0.23366948389634512"/>
    <n v="5.2631578947368425E-2"/>
  </r>
  <r>
    <s v="ORD0373"/>
    <x v="54"/>
    <x v="2"/>
    <s v="USA"/>
    <s v="New York"/>
    <s v="New York"/>
    <s v="CUST_259"/>
    <x v="2"/>
    <x v="1"/>
    <x v="5"/>
    <s v="Heavy Duty Stapler"/>
    <n v="31"/>
    <n v="46181.09"/>
    <n v="51202.12"/>
    <n v="0"/>
    <s v="Returned"/>
    <s v="Cash"/>
    <n v="11"/>
    <n v="155651.9"/>
    <n v="1587265.72"/>
    <n v="0"/>
    <n v="1587265.72"/>
    <n v="9.806291286880435E-2"/>
    <n v="1"/>
    <n v="9.806291286880435E-2"/>
    <n v="0"/>
  </r>
  <r>
    <s v="ORD0374"/>
    <x v="190"/>
    <x v="0"/>
    <s v="Brazil"/>
    <s v="Sao Paulo"/>
    <s v="Sao Paulo"/>
    <s v="CUST_177"/>
    <x v="1"/>
    <x v="0"/>
    <x v="1"/>
    <s v="Microsoft Surface Go"/>
    <n v="21"/>
    <n v="7348.55"/>
    <n v="11002.17"/>
    <n v="0.05"/>
    <s v="Returned"/>
    <s v="Bank Transfer"/>
    <n v="16"/>
    <n v="72889.72"/>
    <n v="231045.57"/>
    <n v="11552.2785"/>
    <n v="219493.29149999999"/>
    <n v="0.33208176660834304"/>
    <n v="1"/>
    <n v="0.33208176660834304"/>
    <n v="5.2631578947368425E-2"/>
  </r>
  <r>
    <s v="ORD0375"/>
    <x v="117"/>
    <x v="3"/>
    <s v="India"/>
    <s v="Maharashtra"/>
    <s v="Mumbai"/>
    <s v="CUST_911"/>
    <x v="1"/>
    <x v="0"/>
    <x v="1"/>
    <s v="Samsung Galaxy Tab S8"/>
    <n v="10"/>
    <n v="56655.54"/>
    <n v="83070.03"/>
    <n v="0.05"/>
    <s v="Returned"/>
    <s v="PayPal"/>
    <n v="9"/>
    <n v="250937.7"/>
    <n v="830700.3"/>
    <n v="41535.015000000007"/>
    <n v="789165.28500000003"/>
    <n v="0.31797863485594147"/>
    <n v="1"/>
    <n v="0.31797863485594147"/>
    <n v="5.2631578947368425E-2"/>
  </r>
  <r>
    <s v="ORD0376"/>
    <x v="1"/>
    <x v="1"/>
    <s v="India"/>
    <s v="Delhi"/>
    <s v="New Delhi"/>
    <s v="CUST_971"/>
    <x v="0"/>
    <x v="2"/>
    <x v="6"/>
    <s v="Mesh Chair"/>
    <n v="7"/>
    <n v="43688.38"/>
    <n v="62844.35"/>
    <n v="0"/>
    <s v="Not Returned"/>
    <s v="PayPal"/>
    <n v="5"/>
    <n v="134091.79999999999"/>
    <n v="439910.45"/>
    <n v="0"/>
    <n v="439910.45"/>
    <n v="0.30481612791876161"/>
    <n v="0"/>
    <n v="0.30481612791876161"/>
    <n v="0"/>
  </r>
  <r>
    <s v="ORD0377"/>
    <x v="96"/>
    <x v="0"/>
    <s v="USA"/>
    <s v="New York"/>
    <s v="New York"/>
    <s v="CUST_465"/>
    <x v="1"/>
    <x v="0"/>
    <x v="1"/>
    <s v="Samsung Galaxy Tab S8"/>
    <n v="21"/>
    <n v="73838.559999999998"/>
    <n v="100069.9"/>
    <n v="0.1"/>
    <s v="Not Returned"/>
    <s v="Cash"/>
    <n v="2"/>
    <n v="495772.7"/>
    <n v="2101467.9"/>
    <n v="210146.79"/>
    <n v="1891321.1099999999"/>
    <n v="0.26213036875583756"/>
    <n v="0"/>
    <n v="0.26213036875583756"/>
    <n v="0.11111111111111112"/>
  </r>
  <r>
    <s v="ORD0378"/>
    <x v="177"/>
    <x v="1"/>
    <s v="India"/>
    <s v="Karnataka"/>
    <s v="Bangalore"/>
    <s v="CUST_535"/>
    <x v="1"/>
    <x v="2"/>
    <x v="3"/>
    <s v="Compact Desk"/>
    <n v="5"/>
    <n v="68025.88"/>
    <n v="87716.6"/>
    <n v="0.15"/>
    <s v="Returned"/>
    <s v="Bank Transfer"/>
    <n v="19"/>
    <n v="83685.56"/>
    <n v="438583"/>
    <n v="65787.45"/>
    <n v="372795.55"/>
    <n v="0.22448111303903709"/>
    <n v="1"/>
    <n v="0.22448111303903709"/>
    <n v="0.17647058823529413"/>
  </r>
  <r>
    <s v="ORD0379"/>
    <x v="51"/>
    <x v="0"/>
    <s v="Brazil"/>
    <s v="Rio de Janeiro"/>
    <s v="Rio de Janeiro"/>
    <s v="CUST_734"/>
    <x v="0"/>
    <x v="0"/>
    <x v="10"/>
    <s v="OnePlus 11"/>
    <n v="27"/>
    <n v="67588.55"/>
    <n v="88552.14"/>
    <n v="0"/>
    <s v="Returned"/>
    <s v="Bank Transfer"/>
    <n v="10"/>
    <n v="566016.9"/>
    <n v="2390907.7799999998"/>
    <n v="0"/>
    <n v="2390907.7799999998"/>
    <n v="0.2367372362642946"/>
    <n v="1"/>
    <n v="0.2367372362642946"/>
    <n v="0"/>
  </r>
  <r>
    <s v="ORD0380"/>
    <x v="201"/>
    <x v="1"/>
    <s v="Brazil"/>
    <s v="Sao Paulo"/>
    <s v="Sao Paulo"/>
    <s v="CUST_809"/>
    <x v="2"/>
    <x v="2"/>
    <x v="3"/>
    <s v="Executive Desk"/>
    <n v="47"/>
    <n v="52251.19"/>
    <n v="58393.760000000002"/>
    <n v="0.05"/>
    <s v="Not Returned"/>
    <s v="Bank Transfer"/>
    <n v="18"/>
    <n v="274265.8"/>
    <n v="2744506.72"/>
    <n v="137225.33600000001"/>
    <n v="2607281.3840000001"/>
    <n v="0.10519225185401009"/>
    <n v="0"/>
    <n v="0.10519225185401009"/>
    <n v="5.2631578947368425E-2"/>
  </r>
  <r>
    <s v="ORD0381"/>
    <x v="16"/>
    <x v="3"/>
    <s v="Brazil"/>
    <s v="Sao Paulo"/>
    <s v="Sao Paulo"/>
    <s v="CUST_859"/>
    <x v="1"/>
    <x v="1"/>
    <x v="7"/>
    <s v="Plastic Folder"/>
    <n v="39"/>
    <n v="41202.980000000003"/>
    <n v="54482.87"/>
    <n v="0"/>
    <s v="Not Returned"/>
    <s v="PayPal"/>
    <n v="1"/>
    <n v="517915.7"/>
    <n v="2124831.9300000002"/>
    <n v="0"/>
    <n v="2124831.9300000002"/>
    <n v="0.24374431346200637"/>
    <n v="0"/>
    <n v="0.24374431346200637"/>
    <n v="0"/>
  </r>
  <r>
    <s v="ORD0382"/>
    <x v="23"/>
    <x v="1"/>
    <s v="USA"/>
    <s v="New York"/>
    <s v="New York"/>
    <s v="CUST_716"/>
    <x v="1"/>
    <x v="1"/>
    <x v="9"/>
    <s v="Graph Paper"/>
    <n v="48"/>
    <n v="2657.83"/>
    <n v="3597.61"/>
    <n v="0.1"/>
    <s v="Not Returned"/>
    <s v="Cash"/>
    <n v="19"/>
    <n v="40598.5"/>
    <n v="172685.28"/>
    <n v="17268.528000000002"/>
    <n v="155416.75200000001"/>
    <n v="0.26122344906551642"/>
    <n v="0"/>
    <n v="0.26122344906551642"/>
    <n v="0.11111111111111112"/>
  </r>
  <r>
    <s v="ORD0383"/>
    <x v="5"/>
    <x v="0"/>
    <s v="Germany"/>
    <s v="Berlin"/>
    <s v="Berlin"/>
    <s v="CUST_777"/>
    <x v="2"/>
    <x v="0"/>
    <x v="10"/>
    <s v="iPhone 14"/>
    <n v="8"/>
    <n v="43222"/>
    <n v="60903.92"/>
    <n v="0.15"/>
    <s v="Not Returned"/>
    <s v="Cash"/>
    <n v="2"/>
    <n v="120237.1"/>
    <n v="487231.36"/>
    <n v="73084.703999999998"/>
    <n v="414146.65599999996"/>
    <n v="0.29032493262483333"/>
    <n v="0"/>
    <n v="0.29032493262483333"/>
    <n v="0.17647058823529413"/>
  </r>
  <r>
    <s v="ORD0384"/>
    <x v="63"/>
    <x v="2"/>
    <s v="Germany"/>
    <s v="Bavaria"/>
    <s v="Munich"/>
    <s v="CUST_817"/>
    <x v="3"/>
    <x v="0"/>
    <x v="1"/>
    <s v="iPad Pro"/>
    <n v="1"/>
    <n v="19975.13"/>
    <n v="25637.93"/>
    <n v="0.15"/>
    <s v="Returned"/>
    <s v="Bank Transfer"/>
    <n v="4"/>
    <n v="4813.38"/>
    <n v="25637.93"/>
    <n v="3845.6895"/>
    <n v="21792.2405"/>
    <n v="0.22087586634334364"/>
    <n v="1"/>
    <n v="0.22087586634334364"/>
    <n v="0.17647058823529413"/>
  </r>
  <r>
    <s v="ORD0385"/>
    <x v="202"/>
    <x v="0"/>
    <s v="USA"/>
    <s v="California"/>
    <s v="San Francisco"/>
    <s v="CUST_518"/>
    <x v="3"/>
    <x v="0"/>
    <x v="1"/>
    <s v="Microsoft Surface Go"/>
    <n v="46"/>
    <n v="63808.08"/>
    <n v="74238.759999999995"/>
    <n v="0"/>
    <s v="Returned"/>
    <s v="Bank Transfer"/>
    <n v="20"/>
    <n v="479811.3"/>
    <n v="3414982.96"/>
    <n v="0"/>
    <n v="3414982.96"/>
    <n v="0.14050181380700066"/>
    <n v="1"/>
    <n v="0.14050181380700066"/>
    <n v="0"/>
  </r>
  <r>
    <s v="ORD0386"/>
    <x v="81"/>
    <x v="3"/>
    <s v="India"/>
    <s v="Karnataka"/>
    <s v="Bangalore"/>
    <s v="CUST_570"/>
    <x v="1"/>
    <x v="1"/>
    <x v="9"/>
    <s v="Notebook"/>
    <n v="49"/>
    <n v="79253.34"/>
    <n v="109657.4"/>
    <n v="0.1"/>
    <s v="Not Returned"/>
    <s v="PayPal"/>
    <n v="7"/>
    <n v="1340820"/>
    <n v="5373212.5999999996"/>
    <n v="537321.26"/>
    <n v="4835891.34"/>
    <n v="0.27726429436274308"/>
    <n v="0"/>
    <n v="0.27726429436274308"/>
    <n v="0.11111111111111112"/>
  </r>
  <r>
    <s v="ORD0387"/>
    <x v="2"/>
    <x v="0"/>
    <s v="Germany"/>
    <s v="Bavaria"/>
    <s v="Munich"/>
    <s v="CUST_124"/>
    <x v="1"/>
    <x v="0"/>
    <x v="10"/>
    <s v="iPhone 14"/>
    <n v="36"/>
    <n v="6840.08"/>
    <n v="8498.2099999999991"/>
    <n v="0.05"/>
    <s v="Returned"/>
    <s v="Credit Card"/>
    <n v="17"/>
    <n v="56708.05"/>
    <n v="305935.55999999994"/>
    <n v="15296.777999999998"/>
    <n v="290638.78199999995"/>
    <n v="0.19511522037688697"/>
    <n v="1"/>
    <n v="0.19511522037688697"/>
    <n v="5.2631578947368425E-2"/>
  </r>
  <r>
    <s v="ORD0388"/>
    <x v="66"/>
    <x v="2"/>
    <s v="USA"/>
    <s v="Texas"/>
    <s v="Dallas"/>
    <s v="CUST_317"/>
    <x v="3"/>
    <x v="1"/>
    <x v="7"/>
    <s v="Cardboard Folder"/>
    <n v="12"/>
    <n v="61237.24"/>
    <n v="80584.100000000006"/>
    <n v="0"/>
    <s v="Not Returned"/>
    <s v="Bank Transfer"/>
    <n v="18"/>
    <n v="232162.3"/>
    <n v="967009.20000000007"/>
    <n v="0"/>
    <n v="967009.20000000007"/>
    <n v="0.24008282444468984"/>
    <n v="0"/>
    <n v="0.24008282444468984"/>
    <n v="0"/>
  </r>
  <r>
    <s v="ORD0389"/>
    <x v="132"/>
    <x v="2"/>
    <s v="India"/>
    <s v="Delhi"/>
    <s v="New Delhi"/>
    <s v="CUST_138"/>
    <x v="2"/>
    <x v="0"/>
    <x v="10"/>
    <s v="OnePlus 11"/>
    <n v="22"/>
    <n v="7235.75"/>
    <n v="8319.09"/>
    <n v="0.1"/>
    <s v="Returned"/>
    <s v="Cash"/>
    <n v="11"/>
    <n v="21450.13"/>
    <n v="183019.98"/>
    <n v="18301.998000000003"/>
    <n v="164717.98200000002"/>
    <n v="0.13022336565536602"/>
    <n v="1"/>
    <n v="0.13022336565536602"/>
    <n v="0.11111111111111112"/>
  </r>
  <r>
    <s v="ORD0390"/>
    <x v="184"/>
    <x v="2"/>
    <s v="Germany"/>
    <s v="Berlin"/>
    <s v="Berlin"/>
    <s v="CUST_140"/>
    <x v="1"/>
    <x v="2"/>
    <x v="3"/>
    <s v="Corner Desk"/>
    <n v="20"/>
    <n v="978.25"/>
    <n v="1178.23"/>
    <n v="0.1"/>
    <s v="Returned"/>
    <s v="Credit Card"/>
    <n v="4"/>
    <n v="3599.64"/>
    <n v="23564.6"/>
    <n v="2356.46"/>
    <n v="21208.14"/>
    <n v="0.16972917002622578"/>
    <n v="1"/>
    <n v="0.16972917002622578"/>
    <n v="0.11111111111111112"/>
  </r>
  <r>
    <s v="ORD0391"/>
    <x v="144"/>
    <x v="2"/>
    <s v="India"/>
    <s v="Delhi"/>
    <s v="New Delhi"/>
    <s v="CUST_624"/>
    <x v="0"/>
    <x v="1"/>
    <x v="5"/>
    <s v="Electric Stapler"/>
    <n v="4"/>
    <n v="33083.56"/>
    <n v="40943.040000000001"/>
    <n v="0"/>
    <s v="Not Returned"/>
    <s v="Bank Transfer"/>
    <n v="7"/>
    <n v="31437.919999999998"/>
    <n v="163772.16"/>
    <n v="0"/>
    <n v="163772.16"/>
    <n v="0.19196131992152998"/>
    <n v="0"/>
    <n v="0.19196131992152998"/>
    <n v="0"/>
  </r>
  <r>
    <s v="ORD0392"/>
    <x v="37"/>
    <x v="3"/>
    <s v="India"/>
    <s v="Karnataka"/>
    <s v="Bangalore"/>
    <s v="CUST_808"/>
    <x v="1"/>
    <x v="1"/>
    <x v="9"/>
    <s v="Notebook"/>
    <n v="5"/>
    <n v="17322.13"/>
    <n v="22235.73"/>
    <n v="0.05"/>
    <s v="Not Returned"/>
    <s v="Cash"/>
    <n v="6"/>
    <n v="23339.599999999999"/>
    <n v="111178.65"/>
    <n v="5558.9324999999999"/>
    <n v="105619.7175"/>
    <n v="0.22097767871799126"/>
    <n v="0"/>
    <n v="0.22097767871799126"/>
    <n v="5.2631578947368418E-2"/>
  </r>
  <r>
    <s v="ORD0393"/>
    <x v="40"/>
    <x v="3"/>
    <s v="Brazil"/>
    <s v="Rio de Janeiro"/>
    <s v="Rio de Janeiro"/>
    <s v="CUST_509"/>
    <x v="2"/>
    <x v="0"/>
    <x v="4"/>
    <s v="Dell XPS 13"/>
    <n v="28"/>
    <n v="14000.36"/>
    <n v="15661.37"/>
    <n v="0"/>
    <s v="Returned"/>
    <s v="Credit Card"/>
    <n v="16"/>
    <n v="46508.28"/>
    <n v="438518.36000000004"/>
    <n v="0"/>
    <n v="438518.36000000004"/>
    <n v="0.10605777144655926"/>
    <n v="1"/>
    <n v="0.10605777144655926"/>
    <n v="0"/>
  </r>
  <r>
    <s v="ORD0394"/>
    <x v="203"/>
    <x v="3"/>
    <s v="India"/>
    <s v="Karnataka"/>
    <s v="Bangalore"/>
    <s v="CUST_232"/>
    <x v="0"/>
    <x v="0"/>
    <x v="1"/>
    <s v="iPad Pro"/>
    <n v="17"/>
    <n v="67264.59"/>
    <n v="82449.08"/>
    <n v="0.1"/>
    <s v="Returned"/>
    <s v="PayPal"/>
    <n v="15"/>
    <n v="232322.7"/>
    <n v="1401634.36"/>
    <n v="140163.43600000002"/>
    <n v="1261470.9240000001"/>
    <n v="0.18416809740118908"/>
    <n v="1"/>
    <n v="0.18416809740118908"/>
    <n v="0.11111111111111112"/>
  </r>
  <r>
    <s v="ORD0395"/>
    <x v="204"/>
    <x v="0"/>
    <s v="Brazil"/>
    <s v="Rio de Janeiro"/>
    <s v="Rio de Janeiro"/>
    <s v="CUST_587"/>
    <x v="2"/>
    <x v="0"/>
    <x v="4"/>
    <s v="MacBook Pro"/>
    <n v="10"/>
    <n v="58005.9"/>
    <n v="83887.360000000001"/>
    <n v="0.15"/>
    <s v="Returned"/>
    <s v="Bank Transfer"/>
    <n v="16"/>
    <n v="219992.4"/>
    <n v="838873.59999999998"/>
    <n v="125831.03999999999"/>
    <n v="713042.55999999994"/>
    <n v="0.30852632415097359"/>
    <n v="1"/>
    <n v="0.30852632415097359"/>
    <n v="0.17647058823529413"/>
  </r>
  <r>
    <s v="ORD0396"/>
    <x v="139"/>
    <x v="3"/>
    <s v="India"/>
    <s v="Delhi"/>
    <s v="New Delhi"/>
    <s v="CUST_180"/>
    <x v="1"/>
    <x v="2"/>
    <x v="3"/>
    <s v="Compact Desk"/>
    <n v="27"/>
    <n v="14368.29"/>
    <n v="21315.18"/>
    <n v="0.05"/>
    <s v="Not Returned"/>
    <s v="Credit Card"/>
    <n v="20"/>
    <n v="178187.7"/>
    <n v="575509.86"/>
    <n v="28775.493000000002"/>
    <n v="546734.36699999997"/>
    <n v="0.32591274804570686"/>
    <n v="0"/>
    <n v="0.32591274804570686"/>
    <n v="5.2631578947368425E-2"/>
  </r>
  <r>
    <s v="ORD0397"/>
    <x v="53"/>
    <x v="3"/>
    <s v="USA"/>
    <s v="Texas"/>
    <s v="Dallas"/>
    <s v="CUST_752"/>
    <x v="1"/>
    <x v="0"/>
    <x v="10"/>
    <s v="Samsung Galaxy S23"/>
    <n v="7"/>
    <n v="44310.3"/>
    <n v="53131.82"/>
    <n v="0"/>
    <s v="Returned"/>
    <s v="Cash"/>
    <n v="17"/>
    <n v="61750.64"/>
    <n v="371922.74"/>
    <n v="0"/>
    <n v="371922.74"/>
    <n v="0.16603082672492681"/>
    <n v="1"/>
    <n v="0.16603082672492681"/>
    <n v="0"/>
  </r>
  <r>
    <s v="ORD0398"/>
    <x v="61"/>
    <x v="1"/>
    <s v="Germany"/>
    <s v="Berlin"/>
    <s v="Berlin"/>
    <s v="CUST_609"/>
    <x v="2"/>
    <x v="2"/>
    <x v="3"/>
    <s v="Executive Desk"/>
    <n v="16"/>
    <n v="19791.650000000001"/>
    <n v="29464.63"/>
    <n v="0.1"/>
    <s v="Returned"/>
    <s v="Credit Card"/>
    <n v="8"/>
    <n v="139290.9"/>
    <n v="471434.08"/>
    <n v="47143.408000000003"/>
    <n v="424290.67200000002"/>
    <n v="0.32829121447195048"/>
    <n v="1"/>
    <n v="0.32829121447195048"/>
    <n v="0.11111111111111112"/>
  </r>
  <r>
    <s v="ORD0399"/>
    <x v="205"/>
    <x v="2"/>
    <s v="USA"/>
    <s v="New York"/>
    <s v="New York"/>
    <s v="CUST_362"/>
    <x v="2"/>
    <x v="1"/>
    <x v="7"/>
    <s v="File Organizer"/>
    <n v="10"/>
    <n v="134.9"/>
    <n v="192.64"/>
    <n v="0.05"/>
    <s v="Not Returned"/>
    <s v="Cash"/>
    <n v="2"/>
    <n v="548.53"/>
    <n v="1926.3999999999999"/>
    <n v="96.32"/>
    <n v="1830.08"/>
    <n v="0.29973006644518274"/>
    <n v="0"/>
    <n v="0.29973006644518274"/>
    <n v="5.2631578947368418E-2"/>
  </r>
  <r>
    <s v="ORD0400"/>
    <x v="42"/>
    <x v="0"/>
    <s v="USA"/>
    <s v="California"/>
    <s v="San Francisco"/>
    <s v="CUST_763"/>
    <x v="0"/>
    <x v="1"/>
    <x v="7"/>
    <s v="Cardboard Folder"/>
    <n v="3"/>
    <n v="154.97999999999999"/>
    <n v="209.7"/>
    <n v="0.1"/>
    <s v="Not Returned"/>
    <s v="PayPal"/>
    <n v="9"/>
    <n v="147.74"/>
    <n v="629.09999999999991"/>
    <n v="62.91"/>
    <n v="566.18999999999994"/>
    <n v="0.26093714124233919"/>
    <n v="0"/>
    <n v="0.26093714124233919"/>
    <n v="0.11111111111111112"/>
  </r>
  <r>
    <s v="ORD0401"/>
    <x v="96"/>
    <x v="0"/>
    <s v="USA"/>
    <s v="New York"/>
    <s v="New York"/>
    <s v="CUST_362"/>
    <x v="1"/>
    <x v="1"/>
    <x v="2"/>
    <s v="Ballpoint Pen"/>
    <n v="8"/>
    <n v="40386.71"/>
    <n v="50420.53"/>
    <n v="0.1"/>
    <s v="Not Returned"/>
    <s v="Credit Card"/>
    <n v="17"/>
    <n v="72243.5"/>
    <n v="403364.24"/>
    <n v="40336.423999999999"/>
    <n v="363027.81599999999"/>
    <n v="0.19900265714074097"/>
    <n v="0"/>
    <n v="0.19900265714074097"/>
    <n v="0.1111111111111111"/>
  </r>
  <r>
    <s v="ORD0402"/>
    <x v="121"/>
    <x v="1"/>
    <s v="Brazil"/>
    <s v="Rio de Janeiro"/>
    <s v="Rio de Janeiro"/>
    <s v="CUST_652"/>
    <x v="2"/>
    <x v="1"/>
    <x v="5"/>
    <s v="Heavy Duty Stapler"/>
    <n v="40"/>
    <n v="13437.73"/>
    <n v="15650.62"/>
    <n v="0"/>
    <s v="Returned"/>
    <s v="Bank Transfer"/>
    <n v="10"/>
    <n v="88515.6"/>
    <n v="626024.80000000005"/>
    <n v="0"/>
    <n v="626024.80000000005"/>
    <n v="0.14139312052813244"/>
    <n v="1"/>
    <n v="0.14139312052813244"/>
    <n v="0"/>
  </r>
  <r>
    <s v="ORD0403"/>
    <x v="2"/>
    <x v="1"/>
    <s v="India"/>
    <s v="Delhi"/>
    <s v="New Delhi"/>
    <s v="CUST_389"/>
    <x v="2"/>
    <x v="0"/>
    <x v="1"/>
    <s v="Microsoft Surface Go"/>
    <n v="7"/>
    <n v="72280.81"/>
    <n v="94717.83"/>
    <n v="0.05"/>
    <s v="Returned"/>
    <s v="PayPal"/>
    <n v="7"/>
    <n v="149206.20000000001"/>
    <n v="663024.81000000006"/>
    <n v="33151.240500000007"/>
    <n v="629873.5695000001"/>
    <n v="0.23688277652043946"/>
    <n v="1"/>
    <n v="0.23688277652043946"/>
    <n v="5.2631578947368425E-2"/>
  </r>
  <r>
    <s v="ORD0404"/>
    <x v="146"/>
    <x v="0"/>
    <s v="Brazil"/>
    <s v="Sao Paulo"/>
    <s v="Sao Paulo"/>
    <s v="CUST_251"/>
    <x v="3"/>
    <x v="2"/>
    <x v="3"/>
    <s v="Executive Desk"/>
    <n v="42"/>
    <n v="36503.22"/>
    <n v="49698.23"/>
    <n v="0.05"/>
    <s v="Returned"/>
    <s v="Cash"/>
    <n v="12"/>
    <n v="526480.9"/>
    <n v="2087325.6600000001"/>
    <n v="104366.28300000001"/>
    <n v="1982959.3770000001"/>
    <n v="0.2655026149837259"/>
    <n v="1"/>
    <n v="0.2655026149837259"/>
    <n v="5.2631578947368425E-2"/>
  </r>
  <r>
    <s v="ORD0405"/>
    <x v="151"/>
    <x v="0"/>
    <s v="India"/>
    <s v="Karnataka"/>
    <s v="Bangalore"/>
    <s v="CUST_496"/>
    <x v="2"/>
    <x v="1"/>
    <x v="7"/>
    <s v="Plastic Folder"/>
    <n v="46"/>
    <n v="19637.189999999999"/>
    <n v="21936.67"/>
    <n v="0.1"/>
    <s v="Returned"/>
    <s v="Cash"/>
    <n v="3"/>
    <n v="95198.47"/>
    <n v="1009086.82"/>
    <n v="100908.682"/>
    <n v="908178.13799999992"/>
    <n v="0.10482356491166715"/>
    <n v="1"/>
    <n v="0.10482356491166715"/>
    <n v="0.11111111111111112"/>
  </r>
  <r>
    <s v="ORD0406"/>
    <x v="179"/>
    <x v="3"/>
    <s v="Brazil"/>
    <s v="Sao Paulo"/>
    <s v="Sao Paulo"/>
    <s v="CUST_377"/>
    <x v="1"/>
    <x v="2"/>
    <x v="6"/>
    <s v="Task Chair"/>
    <n v="5"/>
    <n v="66722.850000000006"/>
    <n v="86641.15"/>
    <n v="0"/>
    <s v="Returned"/>
    <s v="Credit Card"/>
    <n v="4"/>
    <n v="99591.5"/>
    <n v="433205.75"/>
    <n v="0"/>
    <n v="433205.75"/>
    <n v="0.22989422462651984"/>
    <n v="1"/>
    <n v="0.22989422462651984"/>
    <n v="0"/>
  </r>
  <r>
    <s v="ORD0407"/>
    <x v="206"/>
    <x v="3"/>
    <s v="USA"/>
    <s v="California"/>
    <s v="San Francisco"/>
    <s v="CUST_669"/>
    <x v="2"/>
    <x v="1"/>
    <x v="7"/>
    <s v="Cardboard Folder"/>
    <n v="32"/>
    <n v="1455.33"/>
    <n v="2139.71"/>
    <n v="0.1"/>
    <s v="Returned"/>
    <s v="Credit Card"/>
    <n v="2"/>
    <n v="19710.14"/>
    <n v="68470.720000000001"/>
    <n v="6847.0720000000001"/>
    <n v="61623.648000000001"/>
    <n v="0.31984701717107039"/>
    <n v="1"/>
    <n v="0.31984701717107039"/>
    <n v="0.1111111111111111"/>
  </r>
  <r>
    <s v="ORD0408"/>
    <x v="44"/>
    <x v="2"/>
    <s v="Germany"/>
    <s v="Berlin"/>
    <s v="Berlin"/>
    <s v="CUST_961"/>
    <x v="2"/>
    <x v="1"/>
    <x v="9"/>
    <s v="A4 Ream Pack"/>
    <n v="45"/>
    <n v="22201.64"/>
    <n v="27024.55"/>
    <n v="0.05"/>
    <s v="Not Returned"/>
    <s v="Bank Transfer"/>
    <n v="4"/>
    <n v="206179.4"/>
    <n v="1216104.75"/>
    <n v="60805.237500000003"/>
    <n v="1155299.5125"/>
    <n v="0.17846402406406278"/>
    <n v="0"/>
    <n v="0.17846402406406278"/>
    <n v="5.2631578947368425E-2"/>
  </r>
  <r>
    <s v="ORD0409"/>
    <x v="88"/>
    <x v="1"/>
    <s v="Brazil"/>
    <s v="Sao Paulo"/>
    <s v="Sao Paulo"/>
    <s v="CUST_389"/>
    <x v="1"/>
    <x v="1"/>
    <x v="7"/>
    <s v="Cardboard Folder"/>
    <n v="35"/>
    <n v="14299.07"/>
    <n v="19487.97"/>
    <n v="0.15"/>
    <s v="Not Returned"/>
    <s v="Bank Transfer"/>
    <n v="16"/>
    <n v="154369.79999999999"/>
    <n v="682078.95000000007"/>
    <n v="102311.84250000001"/>
    <n v="579767.10750000004"/>
    <n v="0.26626174200474106"/>
    <n v="0"/>
    <n v="0.26626174200474106"/>
    <n v="0.17647058823529413"/>
  </r>
  <r>
    <s v="ORD0410"/>
    <x v="162"/>
    <x v="3"/>
    <s v="India"/>
    <s v="Karnataka"/>
    <s v="Bangalore"/>
    <s v="CUST_485"/>
    <x v="0"/>
    <x v="0"/>
    <x v="1"/>
    <s v="Microsoft Surface Go"/>
    <n v="45"/>
    <n v="21377.360000000001"/>
    <n v="29432.04"/>
    <n v="0.1"/>
    <s v="Not Returned"/>
    <s v="Credit Card"/>
    <n v="2"/>
    <n v="326214.5"/>
    <n v="1324441.8"/>
    <n v="132444.18000000002"/>
    <n v="1191997.6200000001"/>
    <n v="0.27367042897283633"/>
    <n v="0"/>
    <n v="0.27367042897283633"/>
    <n v="0.11111111111111112"/>
  </r>
  <r>
    <s v="ORD0411"/>
    <x v="53"/>
    <x v="3"/>
    <s v="Brazil"/>
    <s v="Sao Paulo"/>
    <s v="Sao Paulo"/>
    <s v="CUST_293"/>
    <x v="0"/>
    <x v="0"/>
    <x v="10"/>
    <s v="Samsung Galaxy S23"/>
    <n v="15"/>
    <n v="54426.85"/>
    <n v="73050.66"/>
    <n v="0"/>
    <s v="Not Returned"/>
    <s v="Cash"/>
    <n v="20"/>
    <n v="279357.2"/>
    <n v="1095759.9000000001"/>
    <n v="0"/>
    <n v="1095759.9000000001"/>
    <n v="0.25494380657660493"/>
    <n v="0"/>
    <n v="0.25494380657660493"/>
    <n v="0"/>
  </r>
  <r>
    <s v="ORD0412"/>
    <x v="192"/>
    <x v="2"/>
    <s v="USA"/>
    <s v="Texas"/>
    <s v="Dallas"/>
    <s v="CUST_947"/>
    <x v="1"/>
    <x v="1"/>
    <x v="2"/>
    <s v="Ballpoint Pen"/>
    <n v="21"/>
    <n v="58852.38"/>
    <n v="79251.289999999994"/>
    <n v="0.1"/>
    <s v="Not Returned"/>
    <s v="Cash"/>
    <n v="7"/>
    <n v="385539.4"/>
    <n v="1664277.0899999999"/>
    <n v="166427.709"/>
    <n v="1497849.3809999998"/>
    <n v="0.25739530615728851"/>
    <n v="0"/>
    <n v="0.25739530615728851"/>
    <n v="0.11111111111111113"/>
  </r>
  <r>
    <s v="ORD0413"/>
    <x v="165"/>
    <x v="1"/>
    <s v="India"/>
    <s v="Karnataka"/>
    <s v="Bangalore"/>
    <s v="CUST_955"/>
    <x v="2"/>
    <x v="0"/>
    <x v="1"/>
    <s v="Lenovo Tab P11"/>
    <n v="48"/>
    <n v="70224.94"/>
    <n v="104604.1"/>
    <n v="0.15"/>
    <s v="Returned"/>
    <s v="Bank Transfer"/>
    <n v="1"/>
    <n v="1402669"/>
    <n v="5020996.8000000007"/>
    <n v="753149.52000000014"/>
    <n v="4267847.28"/>
    <n v="0.32865960470825467"/>
    <n v="1"/>
    <n v="0.32865960470825467"/>
    <n v="0.17647058823529413"/>
  </r>
  <r>
    <s v="ORD0414"/>
    <x v="119"/>
    <x v="2"/>
    <s v="USA"/>
    <s v="New York"/>
    <s v="New York"/>
    <s v="CUST_835"/>
    <x v="2"/>
    <x v="1"/>
    <x v="7"/>
    <s v="Plastic Folder"/>
    <n v="36"/>
    <n v="49903.95"/>
    <n v="69597.820000000007"/>
    <n v="0.05"/>
    <s v="Not Returned"/>
    <s v="PayPal"/>
    <n v="7"/>
    <n v="673530.4"/>
    <n v="2505521.5200000005"/>
    <n v="125276.07600000003"/>
    <n v="2380245.4440000006"/>
    <n v="0.28296678466407765"/>
    <n v="0"/>
    <n v="0.28296678466407765"/>
    <n v="5.2631578947368418E-2"/>
  </r>
  <r>
    <s v="ORD0415"/>
    <x v="198"/>
    <x v="1"/>
    <s v="India"/>
    <s v="Maharashtra"/>
    <s v="Mumbai"/>
    <s v="CUST_165"/>
    <x v="2"/>
    <x v="0"/>
    <x v="10"/>
    <s v="Google Pixel 7"/>
    <n v="16"/>
    <n v="28354.49"/>
    <n v="34306.5"/>
    <n v="0.05"/>
    <s v="Returned"/>
    <s v="Bank Transfer"/>
    <n v="11"/>
    <n v="90470.55"/>
    <n v="548904"/>
    <n v="27445.200000000001"/>
    <n v="521458.8"/>
    <n v="0.17349510642067983"/>
    <n v="1"/>
    <n v="0.17349510642067983"/>
    <n v="5.2631578947368425E-2"/>
  </r>
  <r>
    <s v="ORD0416"/>
    <x v="106"/>
    <x v="0"/>
    <s v="USA"/>
    <s v="New York"/>
    <s v="New York"/>
    <s v="CUST_474"/>
    <x v="1"/>
    <x v="1"/>
    <x v="7"/>
    <s v="Cardboard Folder"/>
    <n v="7"/>
    <n v="47001.59"/>
    <n v="58705.13"/>
    <n v="0"/>
    <s v="Returned"/>
    <s v="Credit Card"/>
    <n v="7"/>
    <n v="81924.78"/>
    <n v="410935.91"/>
    <n v="0"/>
    <n v="410935.91"/>
    <n v="0.19936145273845746"/>
    <n v="1"/>
    <n v="0.19936145273845746"/>
    <n v="0"/>
  </r>
  <r>
    <s v="ORD0417"/>
    <x v="207"/>
    <x v="2"/>
    <s v="India"/>
    <s v="Delhi"/>
    <s v="New Delhi"/>
    <s v="CUST_867"/>
    <x v="1"/>
    <x v="2"/>
    <x v="11"/>
    <s v="Dining Table"/>
    <n v="41"/>
    <n v="40075.79"/>
    <n v="44446.81"/>
    <n v="0.15"/>
    <s v="Returned"/>
    <s v="PayPal"/>
    <n v="13"/>
    <n v="152330.1"/>
    <n v="1822319.21"/>
    <n v="273347.88149999996"/>
    <n v="1548971.3285000001"/>
    <n v="9.8342749925212705E-2"/>
    <n v="1"/>
    <n v="9.8342749925212705E-2"/>
    <n v="0.17647058823529407"/>
  </r>
  <r>
    <s v="ORD0418"/>
    <x v="208"/>
    <x v="0"/>
    <s v="USA"/>
    <s v="California"/>
    <s v="San Francisco"/>
    <s v="CUST_387"/>
    <x v="2"/>
    <x v="2"/>
    <x v="3"/>
    <s v="Compact Desk"/>
    <n v="42"/>
    <n v="79803.94"/>
    <n v="88664.97"/>
    <n v="0"/>
    <s v="Not Returned"/>
    <s v="PayPal"/>
    <n v="18"/>
    <n v="372163.3"/>
    <n v="3723928.74"/>
    <n v="0"/>
    <n v="3723928.74"/>
    <n v="9.9938351666739991E-2"/>
    <n v="0"/>
    <n v="9.9938351666739991E-2"/>
    <n v="0"/>
  </r>
  <r>
    <s v="ORD0419"/>
    <x v="174"/>
    <x v="0"/>
    <s v="Brazil"/>
    <s v="Rio de Janeiro"/>
    <s v="Rio de Janeiro"/>
    <s v="CUST_422"/>
    <x v="0"/>
    <x v="2"/>
    <x v="3"/>
    <s v="Executive Desk"/>
    <n v="38"/>
    <n v="24153.91"/>
    <n v="35805.279999999999"/>
    <n v="0.15"/>
    <s v="Returned"/>
    <s v="PayPal"/>
    <n v="20"/>
    <n v="376339.3"/>
    <n v="1360600.64"/>
    <n v="204090.09599999999"/>
    <n v="1156510.544"/>
    <n v="0.32540931161627179"/>
    <n v="1"/>
    <n v="0.32540931161627179"/>
    <n v="0.1764705882352941"/>
  </r>
  <r>
    <s v="ORD0420"/>
    <x v="9"/>
    <x v="1"/>
    <s v="India"/>
    <s v="Delhi"/>
    <s v="New Delhi"/>
    <s v="CUST_282"/>
    <x v="3"/>
    <x v="0"/>
    <x v="0"/>
    <s v="LG UltraFine"/>
    <n v="8"/>
    <n v="39067.4"/>
    <n v="57770.57"/>
    <n v="0"/>
    <s v="Not Returned"/>
    <s v="Cash"/>
    <n v="9"/>
    <n v="149625.4"/>
    <n v="462164.56"/>
    <n v="0"/>
    <n v="462164.56"/>
    <n v="0.32374918578785011"/>
    <n v="0"/>
    <n v="0.32374918578785011"/>
    <n v="0"/>
  </r>
  <r>
    <s v="ORD0421"/>
    <x v="64"/>
    <x v="1"/>
    <s v="Germany"/>
    <s v="Bavaria"/>
    <s v="Munich"/>
    <s v="CUST_726"/>
    <x v="0"/>
    <x v="2"/>
    <x v="11"/>
    <s v="Dining Table"/>
    <n v="48"/>
    <n v="66021.41"/>
    <n v="80766.23"/>
    <n v="0.15"/>
    <s v="Returned"/>
    <s v="Cash"/>
    <n v="10"/>
    <n v="601588.69999999995"/>
    <n v="3876779.04"/>
    <n v="581516.85600000003"/>
    <n v="3295262.1839999999"/>
    <n v="0.1825617102399279"/>
    <n v="1"/>
    <n v="0.1825617102399279"/>
    <n v="0.17647058823529413"/>
  </r>
  <r>
    <s v="ORD0422"/>
    <x v="183"/>
    <x v="3"/>
    <s v="India"/>
    <s v="Delhi"/>
    <s v="New Delhi"/>
    <s v="CUST_855"/>
    <x v="3"/>
    <x v="1"/>
    <x v="9"/>
    <s v="Notebook"/>
    <n v="28"/>
    <n v="5385.2"/>
    <n v="7474.71"/>
    <n v="0"/>
    <s v="Not Returned"/>
    <s v="Credit Card"/>
    <n v="17"/>
    <n v="58506.28"/>
    <n v="209291.88"/>
    <n v="0"/>
    <n v="209291.88"/>
    <n v="0.27954395555145284"/>
    <n v="0"/>
    <n v="0.27954395555145284"/>
    <n v="0"/>
  </r>
  <r>
    <s v="ORD0423"/>
    <x v="209"/>
    <x v="1"/>
    <s v="Brazil"/>
    <s v="Rio de Janeiro"/>
    <s v="Rio de Janeiro"/>
    <s v="CUST_784"/>
    <x v="1"/>
    <x v="0"/>
    <x v="0"/>
    <s v="Samsung Odyssey"/>
    <n v="32"/>
    <n v="55821.69"/>
    <n v="70789.429999999993"/>
    <n v="0.15"/>
    <s v="Returned"/>
    <s v="Cash"/>
    <n v="12"/>
    <n v="407122.5"/>
    <n v="2265261.7599999998"/>
    <n v="339789.26399999997"/>
    <n v="1925472.4959999998"/>
    <n v="0.21144030924656743"/>
    <n v="1"/>
    <n v="0.21144030924656743"/>
    <n v="0.17647058823529413"/>
  </r>
  <r>
    <s v="ORD0424"/>
    <x v="122"/>
    <x v="1"/>
    <s v="Brazil"/>
    <s v="Sao Paulo"/>
    <s v="Sao Paulo"/>
    <s v="CUST_141"/>
    <x v="2"/>
    <x v="2"/>
    <x v="11"/>
    <s v="Dining Table"/>
    <n v="1"/>
    <n v="25480.81"/>
    <n v="32290.95"/>
    <n v="0.1"/>
    <s v="Returned"/>
    <s v="Credit Card"/>
    <n v="10"/>
    <n v="6129.13"/>
    <n v="32290.95"/>
    <n v="3229.0950000000003"/>
    <n v="29061.855"/>
    <n v="0.21089947630665695"/>
    <n v="1"/>
    <n v="0.21089947630665695"/>
    <n v="0.11111111111111112"/>
  </r>
  <r>
    <s v="ORD0425"/>
    <x v="135"/>
    <x v="2"/>
    <s v="Brazil"/>
    <s v="Rio de Janeiro"/>
    <s v="Rio de Janeiro"/>
    <s v="CUST_725"/>
    <x v="1"/>
    <x v="0"/>
    <x v="10"/>
    <s v="Samsung Galaxy S23"/>
    <n v="47"/>
    <n v="63484.480000000003"/>
    <n v="71182.91"/>
    <n v="0.15"/>
    <s v="Not Returned"/>
    <s v="Bank Transfer"/>
    <n v="3"/>
    <n v="307552.3"/>
    <n v="3345596.77"/>
    <n v="501839.51549999998"/>
    <n v="2843757.2544999998"/>
    <n v="0.10814998344648619"/>
    <n v="0"/>
    <n v="0.10814998344648619"/>
    <n v="0.17647058823529413"/>
  </r>
  <r>
    <s v="ORD0426"/>
    <x v="127"/>
    <x v="2"/>
    <s v="India"/>
    <s v="Delhi"/>
    <s v="New Delhi"/>
    <s v="CUST_941"/>
    <x v="3"/>
    <x v="0"/>
    <x v="1"/>
    <s v="iPad Pro"/>
    <n v="30"/>
    <n v="54776.7"/>
    <n v="80027.289999999994"/>
    <n v="0"/>
    <s v="Returned"/>
    <s v="Bank Transfer"/>
    <n v="5"/>
    <n v="757517.7"/>
    <n v="2400818.6999999997"/>
    <n v="0"/>
    <n v="2400818.6999999997"/>
    <n v="0.31552474162251404"/>
    <n v="1"/>
    <n v="0.31552474162251404"/>
    <n v="0"/>
  </r>
  <r>
    <s v="ORD0427"/>
    <x v="186"/>
    <x v="3"/>
    <s v="Germany"/>
    <s v="Bavaria"/>
    <s v="Munich"/>
    <s v="CUST_325"/>
    <x v="0"/>
    <x v="0"/>
    <x v="10"/>
    <s v="Samsung Galaxy S23"/>
    <n v="19"/>
    <n v="76663.08"/>
    <n v="96708.53"/>
    <n v="0"/>
    <s v="Not Returned"/>
    <s v="PayPal"/>
    <n v="10"/>
    <n v="380863.6"/>
    <n v="1837462.07"/>
    <n v="0"/>
    <n v="1837462.07"/>
    <n v="0.20727698613120213"/>
    <n v="0"/>
    <n v="0.20727698613120213"/>
    <n v="0"/>
  </r>
  <r>
    <s v="ORD0428"/>
    <x v="141"/>
    <x v="2"/>
    <s v="India"/>
    <s v="Maharashtra"/>
    <s v="Mumbai"/>
    <s v="CUST_135"/>
    <x v="0"/>
    <x v="1"/>
    <x v="5"/>
    <s v="Standard Stapler"/>
    <n v="9"/>
    <n v="72638.17"/>
    <n v="105867.5"/>
    <n v="0"/>
    <s v="Returned"/>
    <s v="Bank Transfer"/>
    <n v="20"/>
    <n v="299064.2"/>
    <n v="952807.5"/>
    <n v="0"/>
    <n v="952807.5"/>
    <n v="0.31387683241368275"/>
    <n v="1"/>
    <n v="0.31387683241368275"/>
    <n v="0"/>
  </r>
  <r>
    <s v="ORD0429"/>
    <x v="142"/>
    <x v="3"/>
    <s v="USA"/>
    <s v="California"/>
    <s v="San Francisco"/>
    <s v="CUST_610"/>
    <x v="1"/>
    <x v="1"/>
    <x v="7"/>
    <s v="Cardboard Folder"/>
    <n v="11"/>
    <n v="11282.81"/>
    <n v="15388.14"/>
    <n v="0.05"/>
    <s v="Not Returned"/>
    <s v="PayPal"/>
    <n v="17"/>
    <n v="42900.7"/>
    <n v="169269.53999999998"/>
    <n v="8463.476999999999"/>
    <n v="160806.06299999997"/>
    <n v="0.26678533880902244"/>
    <n v="0"/>
    <n v="0.26678533880902244"/>
    <n v="5.2631578947368425E-2"/>
  </r>
  <r>
    <s v="ORD0430"/>
    <x v="210"/>
    <x v="1"/>
    <s v="Brazil"/>
    <s v="Sao Paulo"/>
    <s v="Sao Paulo"/>
    <s v="CUST_107"/>
    <x v="2"/>
    <x v="2"/>
    <x v="6"/>
    <s v="Task Chair"/>
    <n v="6"/>
    <n v="60559.97"/>
    <n v="82434.289999999994"/>
    <n v="0.1"/>
    <s v="Returned"/>
    <s v="PayPal"/>
    <n v="4"/>
    <n v="118121.3"/>
    <n v="494605.74"/>
    <n v="49460.574000000001"/>
    <n v="445145.16599999997"/>
    <n v="0.26535456076366787"/>
    <n v="1"/>
    <n v="0.26535456076366787"/>
    <n v="0.11111111111111112"/>
  </r>
  <r>
    <s v="ORD0431"/>
    <x v="85"/>
    <x v="0"/>
    <s v="Germany"/>
    <s v="Bavaria"/>
    <s v="Munich"/>
    <s v="CUST_802"/>
    <x v="3"/>
    <x v="1"/>
    <x v="9"/>
    <s v="Notebook"/>
    <n v="38"/>
    <n v="49084.15"/>
    <n v="70162.899999999994"/>
    <n v="0"/>
    <s v="Not Returned"/>
    <s v="Cash"/>
    <n v="8"/>
    <n v="800992.5"/>
    <n v="2666190.1999999997"/>
    <n v="0"/>
    <n v="2666190.1999999997"/>
    <n v="0.30042586609162397"/>
    <n v="0"/>
    <n v="0.30042586609162397"/>
    <n v="0"/>
  </r>
  <r>
    <s v="ORD0432"/>
    <x v="114"/>
    <x v="0"/>
    <s v="Germany"/>
    <s v="Bavaria"/>
    <s v="Munich"/>
    <s v="CUST_394"/>
    <x v="1"/>
    <x v="0"/>
    <x v="4"/>
    <s v="Dell XPS 13"/>
    <n v="12"/>
    <n v="44098.21"/>
    <n v="54071.25"/>
    <n v="0"/>
    <s v="Returned"/>
    <s v="Credit Card"/>
    <n v="6"/>
    <n v="119676.5"/>
    <n v="648855"/>
    <n v="0"/>
    <n v="648855"/>
    <n v="0.18444259503278854"/>
    <n v="1"/>
    <n v="0.18444259503278854"/>
    <n v="0"/>
  </r>
  <r>
    <s v="ORD0433"/>
    <x v="31"/>
    <x v="3"/>
    <s v="USA"/>
    <s v="California"/>
    <s v="San Francisco"/>
    <s v="CUST_694"/>
    <x v="0"/>
    <x v="0"/>
    <x v="1"/>
    <s v="iPad Pro"/>
    <n v="39"/>
    <n v="30935.040000000001"/>
    <n v="43904.42"/>
    <n v="0.05"/>
    <s v="Not Returned"/>
    <s v="Bank Transfer"/>
    <n v="5"/>
    <n v="480515.5"/>
    <n v="1712272.38"/>
    <n v="85613.619000000006"/>
    <n v="1626658.7609999999"/>
    <n v="0.29540030860842609"/>
    <n v="0"/>
    <n v="0.29540030860842609"/>
    <n v="5.2631578947368425E-2"/>
  </r>
  <r>
    <s v="ORD0434"/>
    <x v="19"/>
    <x v="1"/>
    <s v="India"/>
    <s v="Karnataka"/>
    <s v="Bangalore"/>
    <s v="CUST_779"/>
    <x v="2"/>
    <x v="0"/>
    <x v="10"/>
    <s v="OnePlus 11"/>
    <n v="12"/>
    <n v="55673.15"/>
    <n v="64976.71"/>
    <n v="0.05"/>
    <s v="Returned"/>
    <s v="Cash"/>
    <n v="20"/>
    <n v="106060.6"/>
    <n v="779720.52"/>
    <n v="38986.026000000005"/>
    <n v="740734.49400000006"/>
    <n v="0.14318301747670467"/>
    <n v="1"/>
    <n v="0.14318301747670467"/>
    <n v="5.2631578947368425E-2"/>
  </r>
  <r>
    <s v="ORD0435"/>
    <x v="86"/>
    <x v="1"/>
    <s v="Brazil"/>
    <s v="Rio de Janeiro"/>
    <s v="Rio de Janeiro"/>
    <s v="CUST_273"/>
    <x v="3"/>
    <x v="2"/>
    <x v="6"/>
    <s v="Executive Comfort"/>
    <n v="35"/>
    <n v="35446.74"/>
    <n v="47369.95"/>
    <n v="0.15"/>
    <s v="Not Returned"/>
    <s v="Cash"/>
    <n v="2"/>
    <n v="354715.5"/>
    <n v="1657948.25"/>
    <n v="248692.23749999999"/>
    <n v="1409256.0125"/>
    <n v="0.25170408843652176"/>
    <n v="0"/>
    <n v="0.25170408843652176"/>
    <n v="0.17647058823529413"/>
  </r>
  <r>
    <s v="ORD0436"/>
    <x v="150"/>
    <x v="1"/>
    <s v="Brazil"/>
    <s v="Rio de Janeiro"/>
    <s v="Rio de Janeiro"/>
    <s v="CUST_528"/>
    <x v="2"/>
    <x v="1"/>
    <x v="7"/>
    <s v="File Organizer"/>
    <n v="26"/>
    <n v="78746.3"/>
    <n v="88455.45"/>
    <n v="0.05"/>
    <s v="Returned"/>
    <s v="PayPal"/>
    <n v="18"/>
    <n v="239816"/>
    <n v="2299841.6999999997"/>
    <n v="114992.08499999999"/>
    <n v="2184849.6149999998"/>
    <n v="0.10976316097618463"/>
    <n v="1"/>
    <n v="0.10976316097618463"/>
    <n v="5.2631578947368425E-2"/>
  </r>
  <r>
    <s v="ORD0437"/>
    <x v="73"/>
    <x v="0"/>
    <s v="Brazil"/>
    <s v="Rio de Janeiro"/>
    <s v="Rio de Janeiro"/>
    <s v="CUST_597"/>
    <x v="0"/>
    <x v="2"/>
    <x v="3"/>
    <s v="Standing Desk"/>
    <n v="22"/>
    <n v="51816.09"/>
    <n v="73429.039999999994"/>
    <n v="0.05"/>
    <s v="Returned"/>
    <s v="PayPal"/>
    <n v="3"/>
    <n v="451710.7"/>
    <n v="1615438.88"/>
    <n v="80771.944000000003"/>
    <n v="1534666.936"/>
    <n v="0.2943379370492934"/>
    <n v="1"/>
    <n v="0.2943379370492934"/>
    <n v="5.2631578947368425E-2"/>
  </r>
  <r>
    <s v="ORD0438"/>
    <x v="211"/>
    <x v="3"/>
    <s v="India"/>
    <s v="Delhi"/>
    <s v="New Delhi"/>
    <s v="CUST_540"/>
    <x v="0"/>
    <x v="2"/>
    <x v="3"/>
    <s v="Corner Desk"/>
    <n v="26"/>
    <n v="75597.56"/>
    <n v="94834.83"/>
    <n v="0.05"/>
    <s v="Not Returned"/>
    <s v="Bank Transfer"/>
    <n v="7"/>
    <n v="475160.6"/>
    <n v="2465705.58"/>
    <n v="123285.27900000001"/>
    <n v="2342420.301"/>
    <n v="0.20285027405079681"/>
    <n v="0"/>
    <n v="0.20285027405079681"/>
    <n v="5.2631578947368425E-2"/>
  </r>
  <r>
    <s v="ORD0439"/>
    <x v="137"/>
    <x v="3"/>
    <s v="Brazil"/>
    <s v="Rio de Janeiro"/>
    <s v="Rio de Janeiro"/>
    <s v="CUST_376"/>
    <x v="0"/>
    <x v="2"/>
    <x v="11"/>
    <s v="Conference Table"/>
    <n v="10"/>
    <n v="25721.59"/>
    <n v="37455.870000000003"/>
    <n v="0.1"/>
    <s v="Returned"/>
    <s v="Bank Transfer"/>
    <n v="10"/>
    <n v="105608.5"/>
    <n v="374558.7"/>
    <n v="37455.870000000003"/>
    <n v="337102.83"/>
    <n v="0.31328274520863558"/>
    <n v="1"/>
    <n v="0.31328274520863558"/>
    <n v="0.11111111111111112"/>
  </r>
  <r>
    <s v="ORD0440"/>
    <x v="65"/>
    <x v="2"/>
    <s v="USA"/>
    <s v="New York"/>
    <s v="New York"/>
    <s v="CUST_302"/>
    <x v="0"/>
    <x v="2"/>
    <x v="3"/>
    <s v="Standing Desk"/>
    <n v="24"/>
    <n v="68520.070000000007"/>
    <n v="83356.42"/>
    <n v="0"/>
    <s v="Not Returned"/>
    <s v="Credit Card"/>
    <n v="19"/>
    <n v="356072.4"/>
    <n v="2000554.08"/>
    <n v="0"/>
    <n v="2000554.08"/>
    <n v="0.1779868905118526"/>
    <n v="0"/>
    <n v="0.1779868905118526"/>
    <n v="0"/>
  </r>
  <r>
    <s v="ORD0441"/>
    <x v="212"/>
    <x v="3"/>
    <s v="Brazil"/>
    <s v="Sao Paulo"/>
    <s v="Sao Paulo"/>
    <s v="CUST_212"/>
    <x v="2"/>
    <x v="0"/>
    <x v="4"/>
    <s v="HP Spectre x360"/>
    <n v="24"/>
    <n v="64240.03"/>
    <n v="94811.13"/>
    <n v="0"/>
    <s v="Not Returned"/>
    <s v="PayPal"/>
    <n v="20"/>
    <n v="733706.4"/>
    <n v="2275467.12"/>
    <n v="0"/>
    <n v="2275467.12"/>
    <n v="0.32244210147057628"/>
    <n v="0"/>
    <n v="0.32244210147057628"/>
    <n v="0"/>
  </r>
  <r>
    <s v="ORD0442"/>
    <x v="118"/>
    <x v="3"/>
    <s v="USA"/>
    <s v="California"/>
    <s v="San Francisco"/>
    <s v="CUST_795"/>
    <x v="0"/>
    <x v="1"/>
    <x v="7"/>
    <s v="Plastic Folder"/>
    <n v="33"/>
    <n v="15513.74"/>
    <n v="18450.04"/>
    <n v="0.05"/>
    <s v="Not Returned"/>
    <s v="Credit Card"/>
    <n v="17"/>
    <n v="92053.01"/>
    <n v="608851.32000000007"/>
    <n v="30442.566000000006"/>
    <n v="578408.75400000007"/>
    <n v="0.15914871509707473"/>
    <n v="0"/>
    <n v="0.15914871509707473"/>
    <n v="5.2631578947368425E-2"/>
  </r>
  <r>
    <s v="ORD0443"/>
    <x v="168"/>
    <x v="2"/>
    <s v="USA"/>
    <s v="Texas"/>
    <s v="Dallas"/>
    <s v="CUST_615"/>
    <x v="1"/>
    <x v="1"/>
    <x v="5"/>
    <s v="Mini Stapler"/>
    <n v="6"/>
    <n v="3965.58"/>
    <n v="5484.39"/>
    <n v="0.15"/>
    <s v="Returned"/>
    <s v="Bank Transfer"/>
    <n v="20"/>
    <n v="7745.93"/>
    <n v="32906.340000000004"/>
    <n v="4935.951"/>
    <n v="27970.389000000003"/>
    <n v="0.27693322391762232"/>
    <n v="1"/>
    <n v="0.27693322391762232"/>
    <n v="0.1764705882352941"/>
  </r>
  <r>
    <s v="ORD0444"/>
    <x v="155"/>
    <x v="2"/>
    <s v="India"/>
    <s v="Karnataka"/>
    <s v="Bangalore"/>
    <s v="CUST_510"/>
    <x v="3"/>
    <x v="2"/>
    <x v="8"/>
    <s v="Wooden Bookcase"/>
    <n v="43"/>
    <n v="74374.58"/>
    <n v="85536.07"/>
    <n v="0.1"/>
    <s v="Not Returned"/>
    <s v="Credit Card"/>
    <n v="19"/>
    <n v="431949.7"/>
    <n v="3678051.0100000002"/>
    <n v="367805.10100000002"/>
    <n v="3310245.909"/>
    <n v="0.13048870442694352"/>
    <n v="0"/>
    <n v="0.13048870442694352"/>
    <n v="0.11111111111111112"/>
  </r>
  <r>
    <s v="ORD0445"/>
    <x v="84"/>
    <x v="2"/>
    <s v="USA"/>
    <s v="New York"/>
    <s v="New York"/>
    <s v="CUST_318"/>
    <x v="3"/>
    <x v="0"/>
    <x v="4"/>
    <s v="HP Spectre x360"/>
    <n v="1"/>
    <n v="62582.22"/>
    <n v="90644.5"/>
    <n v="0"/>
    <s v="Returned"/>
    <s v="Credit Card"/>
    <n v="10"/>
    <n v="28062.28"/>
    <n v="90644.5"/>
    <n v="0"/>
    <n v="90644.5"/>
    <n v="0.30958613043262412"/>
    <n v="1"/>
    <n v="0.30958613043262412"/>
    <n v="0"/>
  </r>
  <r>
    <s v="ORD0446"/>
    <x v="189"/>
    <x v="3"/>
    <s v="USA"/>
    <s v="Texas"/>
    <s v="Dallas"/>
    <s v="CUST_533"/>
    <x v="2"/>
    <x v="2"/>
    <x v="8"/>
    <s v="Adjustable Bookcase"/>
    <n v="42"/>
    <n v="37424.79"/>
    <n v="52766.87"/>
    <n v="0.15"/>
    <s v="Not Returned"/>
    <s v="PayPal"/>
    <n v="5"/>
    <n v="547712.30000000005"/>
    <n v="2216208.54"/>
    <n v="332431.28100000002"/>
    <n v="1883777.2590000001"/>
    <n v="0.290752156277092"/>
    <n v="0"/>
    <n v="0.290752156277092"/>
    <n v="0.17647058823529413"/>
  </r>
  <r>
    <s v="ORD0447"/>
    <x v="105"/>
    <x v="1"/>
    <s v="USA"/>
    <s v="California"/>
    <s v="San Francisco"/>
    <s v="CUST_759"/>
    <x v="1"/>
    <x v="2"/>
    <x v="6"/>
    <s v="Mesh Chair"/>
    <n v="50"/>
    <n v="71198.820000000007"/>
    <n v="88460.11"/>
    <n v="0"/>
    <s v="Returned"/>
    <s v="Cash"/>
    <n v="7"/>
    <n v="863064.5"/>
    <n v="4423005.5"/>
    <n v="0"/>
    <n v="4423005.5"/>
    <n v="0.19513077702480813"/>
    <n v="1"/>
    <n v="0.19513077702480813"/>
    <n v="0"/>
  </r>
  <r>
    <s v="ORD0448"/>
    <x v="46"/>
    <x v="3"/>
    <s v="Brazil"/>
    <s v="Sao Paulo"/>
    <s v="Sao Paulo"/>
    <s v="CUST_893"/>
    <x v="2"/>
    <x v="1"/>
    <x v="7"/>
    <s v="Cardboard Folder"/>
    <n v="16"/>
    <n v="27315.21"/>
    <n v="37206.550000000003"/>
    <n v="0.15"/>
    <s v="Not Returned"/>
    <s v="Credit Card"/>
    <n v="7"/>
    <n v="134522.20000000001"/>
    <n v="595304.80000000005"/>
    <n v="89295.72"/>
    <n v="506009.08000000007"/>
    <n v="0.26584937961982813"/>
    <n v="0"/>
    <n v="0.26584937961982813"/>
    <n v="0.1764705882352941"/>
  </r>
  <r>
    <s v="ORD0449"/>
    <x v="42"/>
    <x v="0"/>
    <s v="Brazil"/>
    <s v="Sao Paulo"/>
    <s v="Sao Paulo"/>
    <s v="CUST_564"/>
    <x v="3"/>
    <x v="0"/>
    <x v="4"/>
    <s v="Dell XPS 13"/>
    <n v="48"/>
    <n v="32707.7"/>
    <n v="39811.620000000003"/>
    <n v="0.15"/>
    <s v="Not Returned"/>
    <s v="Cash"/>
    <n v="14"/>
    <n v="289839.90000000002"/>
    <n v="1910957.7600000002"/>
    <n v="286643.66400000005"/>
    <n v="1624314.0960000001"/>
    <n v="0.17843833327171962"/>
    <n v="0"/>
    <n v="0.17843833327171962"/>
    <n v="0.17647058823529413"/>
  </r>
  <r>
    <s v="ORD0450"/>
    <x v="183"/>
    <x v="1"/>
    <s v="India"/>
    <s v="Delhi"/>
    <s v="New Delhi"/>
    <s v="CUST_197"/>
    <x v="2"/>
    <x v="1"/>
    <x v="2"/>
    <s v="Fountain Pen"/>
    <n v="10"/>
    <n v="14712.27"/>
    <n v="21106.84"/>
    <n v="0"/>
    <s v="Not Returned"/>
    <s v="PayPal"/>
    <n v="7"/>
    <n v="63945.7"/>
    <n v="211068.4"/>
    <n v="0"/>
    <n v="211068.4"/>
    <n v="0.30296197820232684"/>
    <n v="0"/>
    <n v="0.30296197820232684"/>
    <n v="0"/>
  </r>
  <r>
    <s v="ORD0451"/>
    <x v="155"/>
    <x v="3"/>
    <s v="Germany"/>
    <s v="Bavaria"/>
    <s v="Munich"/>
    <s v="CUST_892"/>
    <x v="2"/>
    <x v="0"/>
    <x v="10"/>
    <s v="OnePlus 11"/>
    <n v="30"/>
    <n v="29379.98"/>
    <n v="34557.47"/>
    <n v="0"/>
    <s v="Returned"/>
    <s v="PayPal"/>
    <n v="10"/>
    <n v="155324.70000000001"/>
    <n v="1036724.1000000001"/>
    <n v="0"/>
    <n v="1036724.1000000001"/>
    <n v="0.14982259986046431"/>
    <n v="1"/>
    <n v="0.14982259986046431"/>
    <n v="0"/>
  </r>
  <r>
    <s v="ORD0452"/>
    <x v="25"/>
    <x v="0"/>
    <s v="India"/>
    <s v="Maharashtra"/>
    <s v="Mumbai"/>
    <s v="CUST_482"/>
    <x v="0"/>
    <x v="2"/>
    <x v="8"/>
    <s v="Metal Bookcase"/>
    <n v="24"/>
    <n v="13273.35"/>
    <n v="15147.09"/>
    <n v="0.1"/>
    <s v="Returned"/>
    <s v="Credit Card"/>
    <n v="9"/>
    <n v="40472.78"/>
    <n v="363530.16000000003"/>
    <n v="36353.016000000003"/>
    <n v="327177.14400000003"/>
    <n v="0.12370295646324242"/>
    <n v="1"/>
    <n v="0.12370295646324242"/>
    <n v="0.1111111111111111"/>
  </r>
  <r>
    <s v="ORD0453"/>
    <x v="117"/>
    <x v="3"/>
    <s v="Germany"/>
    <s v="Berlin"/>
    <s v="Berlin"/>
    <s v="CUST_266"/>
    <x v="3"/>
    <x v="0"/>
    <x v="0"/>
    <s v="HP Z27"/>
    <n v="33"/>
    <n v="20261.72"/>
    <n v="23102.69"/>
    <n v="0.15"/>
    <s v="Returned"/>
    <s v="Bank Transfer"/>
    <n v="13"/>
    <n v="79689.210000000006"/>
    <n v="762388.7699999999"/>
    <n v="114358.31549999998"/>
    <n v="648030.45449999988"/>
    <n v="0.12297139655494389"/>
    <n v="1"/>
    <n v="0.12297139655494389"/>
    <n v="0.17647058823529413"/>
  </r>
  <r>
    <s v="ORD0454"/>
    <x v="123"/>
    <x v="2"/>
    <s v="USA"/>
    <s v="Texas"/>
    <s v="Dallas"/>
    <s v="CUST_308"/>
    <x v="3"/>
    <x v="0"/>
    <x v="0"/>
    <s v="Dell UltraSharp"/>
    <n v="19"/>
    <n v="27688.55"/>
    <n v="39787.550000000003"/>
    <n v="0"/>
    <s v="Returned"/>
    <s v="Cash"/>
    <n v="17"/>
    <n v="229881"/>
    <n v="755963.45000000007"/>
    <n v="0"/>
    <n v="755963.45000000007"/>
    <n v="0.30409009853584851"/>
    <n v="1"/>
    <n v="0.30409009853584851"/>
    <n v="0"/>
  </r>
  <r>
    <s v="ORD0455"/>
    <x v="163"/>
    <x v="2"/>
    <s v="USA"/>
    <s v="California"/>
    <s v="San Francisco"/>
    <s v="CUST_925"/>
    <x v="3"/>
    <x v="1"/>
    <x v="9"/>
    <s v="Legal Pad"/>
    <n v="19"/>
    <n v="67694.27"/>
    <n v="87151.61"/>
    <n v="0"/>
    <s v="Not Returned"/>
    <s v="Credit Card"/>
    <n v="13"/>
    <n v="369689.5"/>
    <n v="1655880.59"/>
    <n v="0"/>
    <n v="1655880.59"/>
    <n v="0.22325855030404093"/>
    <n v="0"/>
    <n v="0.22325855030404093"/>
    <n v="0"/>
  </r>
  <r>
    <s v="ORD0456"/>
    <x v="157"/>
    <x v="3"/>
    <s v="Brazil"/>
    <s v="Sao Paulo"/>
    <s v="Sao Paulo"/>
    <s v="CUST_679"/>
    <x v="2"/>
    <x v="2"/>
    <x v="3"/>
    <s v="Standing Desk"/>
    <n v="36"/>
    <n v="59697.15"/>
    <n v="74516.59"/>
    <n v="0.05"/>
    <s v="Returned"/>
    <s v="Cash"/>
    <n v="5"/>
    <n v="506824.9"/>
    <n v="2682597.2399999998"/>
    <n v="134129.86199999999"/>
    <n v="2548467.3779999996"/>
    <n v="0.19887439186988884"/>
    <n v="1"/>
    <n v="0.19887439186988884"/>
    <n v="5.2631578947368425E-2"/>
  </r>
  <r>
    <s v="ORD0457"/>
    <x v="212"/>
    <x v="2"/>
    <s v="India"/>
    <s v="Delhi"/>
    <s v="New Delhi"/>
    <s v="CUST_945"/>
    <x v="0"/>
    <x v="2"/>
    <x v="3"/>
    <s v="Corner Desk"/>
    <n v="22"/>
    <n v="55943.57"/>
    <n v="79991.960000000006"/>
    <n v="0.15"/>
    <s v="Not Returned"/>
    <s v="Cash"/>
    <n v="16"/>
    <n v="449704.9"/>
    <n v="1759823.12"/>
    <n v="263973.46799999999"/>
    <n v="1495849.6520000002"/>
    <n v="0.30063509350604173"/>
    <n v="0"/>
    <n v="0.30063509350604173"/>
    <n v="0.17647058823529407"/>
  </r>
  <r>
    <s v="ORD0458"/>
    <x v="185"/>
    <x v="1"/>
    <s v="USA"/>
    <s v="California"/>
    <s v="San Francisco"/>
    <s v="CUST_580"/>
    <x v="3"/>
    <x v="0"/>
    <x v="1"/>
    <s v="Microsoft Surface Go"/>
    <n v="19"/>
    <n v="40289.96"/>
    <n v="48127.040000000001"/>
    <n v="0.1"/>
    <s v="Returned"/>
    <s v="PayPal"/>
    <n v="7"/>
    <n v="134014.1"/>
    <n v="914413.76"/>
    <n v="91441.376000000004"/>
    <n v="822972.38399999996"/>
    <n v="0.16284155167957617"/>
    <n v="1"/>
    <n v="0.16284155167957617"/>
    <n v="0.11111111111111112"/>
  </r>
  <r>
    <s v="ORD0459"/>
    <x v="90"/>
    <x v="2"/>
    <s v="Brazil"/>
    <s v="Rio de Janeiro"/>
    <s v="Rio de Janeiro"/>
    <s v="CUST_792"/>
    <x v="1"/>
    <x v="2"/>
    <x v="8"/>
    <s v="Glass Bookcase"/>
    <n v="13"/>
    <n v="50736.57"/>
    <n v="65136.38"/>
    <n v="0"/>
    <s v="Returned"/>
    <s v="Bank Transfer"/>
    <n v="19"/>
    <n v="187197.5"/>
    <n v="846772.94"/>
    <n v="0"/>
    <n v="846772.94"/>
    <n v="0.2210716606036088"/>
    <n v="1"/>
    <n v="0.2210716606036088"/>
    <n v="0"/>
  </r>
  <r>
    <s v="ORD0460"/>
    <x v="147"/>
    <x v="0"/>
    <s v="USA"/>
    <s v="New York"/>
    <s v="New York"/>
    <s v="CUST_957"/>
    <x v="2"/>
    <x v="1"/>
    <x v="2"/>
    <s v="Fountain Pen"/>
    <n v="37"/>
    <n v="58832.9"/>
    <n v="83284.19"/>
    <n v="0"/>
    <s v="Returned"/>
    <s v="Cash"/>
    <n v="18"/>
    <n v="904697.7"/>
    <n v="3081515.0300000003"/>
    <n v="0"/>
    <n v="3081515.0300000003"/>
    <n v="0.29358860534261288"/>
    <n v="1"/>
    <n v="0.29358860534261288"/>
    <n v="0"/>
  </r>
  <r>
    <s v="ORD0461"/>
    <x v="54"/>
    <x v="1"/>
    <s v="Germany"/>
    <s v="Berlin"/>
    <s v="Berlin"/>
    <s v="CUST_885"/>
    <x v="2"/>
    <x v="1"/>
    <x v="2"/>
    <s v="Marker Set"/>
    <n v="23"/>
    <n v="19471.400000000001"/>
    <n v="27591.26"/>
    <n v="0.1"/>
    <s v="Not Returned"/>
    <s v="Credit Card"/>
    <n v="5"/>
    <n v="168081.1"/>
    <n v="634598.98"/>
    <n v="63459.898000000001"/>
    <n v="571139.08199999994"/>
    <n v="0.29429101474095942"/>
    <n v="0"/>
    <n v="0.29429101474095942"/>
    <n v="0.11111111111111112"/>
  </r>
  <r>
    <s v="ORD0462"/>
    <x v="88"/>
    <x v="0"/>
    <s v="Germany"/>
    <s v="Berlin"/>
    <s v="Berlin"/>
    <s v="CUST_701"/>
    <x v="1"/>
    <x v="1"/>
    <x v="2"/>
    <s v="Gel Pen"/>
    <n v="46"/>
    <n v="50880.45"/>
    <n v="60933.14"/>
    <n v="0.05"/>
    <s v="Not Returned"/>
    <s v="Bank Transfer"/>
    <n v="10"/>
    <n v="439302.6"/>
    <n v="2802924.44"/>
    <n v="140146.22200000001"/>
    <n v="2662778.2179999999"/>
    <n v="0.16497904220125328"/>
    <n v="0"/>
    <n v="0.16497904220125328"/>
    <n v="5.2631578947368425E-2"/>
  </r>
  <r>
    <s v="ORD0463"/>
    <x v="213"/>
    <x v="2"/>
    <s v="Germany"/>
    <s v="Berlin"/>
    <s v="Berlin"/>
    <s v="CUST_873"/>
    <x v="3"/>
    <x v="2"/>
    <x v="8"/>
    <s v="Glass Bookcase"/>
    <n v="40"/>
    <n v="7547.29"/>
    <n v="9407.1299999999992"/>
    <n v="0.1"/>
    <s v="Returned"/>
    <s v="Cash"/>
    <n v="3"/>
    <n v="66954.240000000005"/>
    <n v="376285.19999999995"/>
    <n v="37628.519999999997"/>
    <n v="338656.67999999993"/>
    <n v="0.19770535753199972"/>
    <n v="1"/>
    <n v="0.19770535753199972"/>
    <n v="0.11111111111111112"/>
  </r>
  <r>
    <s v="ORD0464"/>
    <x v="83"/>
    <x v="3"/>
    <s v="Brazil"/>
    <s v="Rio de Janeiro"/>
    <s v="Rio de Janeiro"/>
    <s v="CUST_691"/>
    <x v="1"/>
    <x v="1"/>
    <x v="2"/>
    <s v="Marker Set"/>
    <n v="11"/>
    <n v="24849.68"/>
    <n v="32621.17"/>
    <n v="0.1"/>
    <s v="Not Returned"/>
    <s v="Credit Card"/>
    <n v="1"/>
    <n v="76937.75"/>
    <n v="358832.87"/>
    <n v="35883.287000000004"/>
    <n v="322949.58299999998"/>
    <n v="0.23823455440101932"/>
    <n v="0"/>
    <n v="0.23823455440101932"/>
    <n v="0.11111111111111113"/>
  </r>
  <r>
    <s v="ORD0465"/>
    <x v="214"/>
    <x v="3"/>
    <s v="India"/>
    <s v="Delhi"/>
    <s v="New Delhi"/>
    <s v="CUST_115"/>
    <x v="2"/>
    <x v="1"/>
    <x v="9"/>
    <s v="Graph Paper"/>
    <n v="8"/>
    <n v="78686.27"/>
    <n v="95161.75"/>
    <n v="0.05"/>
    <s v="Returned"/>
    <s v="Credit Card"/>
    <n v="14"/>
    <n v="125213.7"/>
    <n v="761294"/>
    <n v="38064.700000000004"/>
    <n v="723229.3"/>
    <n v="0.17313139829926691"/>
    <n v="1"/>
    <n v="0.17313139829926691"/>
    <n v="5.2631578947368425E-2"/>
  </r>
  <r>
    <s v="ORD0466"/>
    <x v="52"/>
    <x v="0"/>
    <s v="India"/>
    <s v="Maharashtra"/>
    <s v="Mumbai"/>
    <s v="CUST_956"/>
    <x v="0"/>
    <x v="2"/>
    <x v="8"/>
    <s v="Glass Bookcase"/>
    <n v="6"/>
    <n v="34849.440000000002"/>
    <n v="43132.63"/>
    <n v="0.15"/>
    <s v="Returned"/>
    <s v="Cash"/>
    <n v="12"/>
    <n v="42244.27"/>
    <n v="258795.77999999997"/>
    <n v="38819.366999999991"/>
    <n v="219976.41299999997"/>
    <n v="0.19203999839746455"/>
    <n v="1"/>
    <n v="0.19203999839746455"/>
    <n v="0.1764705882352941"/>
  </r>
  <r>
    <s v="ORD0467"/>
    <x v="158"/>
    <x v="0"/>
    <s v="Brazil"/>
    <s v="Sao Paulo"/>
    <s v="Sao Paulo"/>
    <s v="CUST_800"/>
    <x v="0"/>
    <x v="2"/>
    <x v="3"/>
    <s v="Standing Desk"/>
    <n v="46"/>
    <n v="78176.47"/>
    <n v="96481.7"/>
    <n v="0.1"/>
    <s v="Returned"/>
    <s v="Bank Transfer"/>
    <n v="10"/>
    <n v="757836.5"/>
    <n v="4438158.2"/>
    <n v="443815.82000000007"/>
    <n v="3994342.38"/>
    <n v="0.1897274764913868"/>
    <n v="1"/>
    <n v="0.1897274764913868"/>
    <n v="0.11111111111111113"/>
  </r>
  <r>
    <s v="ORD0468"/>
    <x v="101"/>
    <x v="3"/>
    <s v="USA"/>
    <s v="California"/>
    <s v="San Francisco"/>
    <s v="CUST_404"/>
    <x v="1"/>
    <x v="1"/>
    <x v="7"/>
    <s v="Ring Binder"/>
    <n v="39"/>
    <n v="21972.76"/>
    <n v="30357.08"/>
    <n v="0.15"/>
    <s v="Not Returned"/>
    <s v="Cash"/>
    <n v="9"/>
    <n v="277940.2"/>
    <n v="1183926.1200000001"/>
    <n v="177588.91800000001"/>
    <n v="1006337.202"/>
    <n v="0.27618992863189412"/>
    <n v="0"/>
    <n v="0.27618992863189412"/>
    <n v="0.1764705882352941"/>
  </r>
  <r>
    <s v="ORD0469"/>
    <x v="76"/>
    <x v="1"/>
    <s v="Germany"/>
    <s v="Berlin"/>
    <s v="Berlin"/>
    <s v="CUST_990"/>
    <x v="1"/>
    <x v="2"/>
    <x v="3"/>
    <s v="Corner Desk"/>
    <n v="9"/>
    <n v="70636.259999999995"/>
    <n v="95677.34"/>
    <n v="0.1"/>
    <s v="Returned"/>
    <s v="Bank Transfer"/>
    <n v="16"/>
    <n v="202832.8"/>
    <n v="861096.05999999994"/>
    <n v="86109.606"/>
    <n v="774986.45399999991"/>
    <n v="0.26172431653882822"/>
    <n v="1"/>
    <n v="0.26172431653882822"/>
    <n v="0.11111111111111112"/>
  </r>
  <r>
    <s v="ORD0470"/>
    <x v="211"/>
    <x v="0"/>
    <s v="Brazil"/>
    <s v="Rio de Janeiro"/>
    <s v="Rio de Janeiro"/>
    <s v="CUST_971"/>
    <x v="2"/>
    <x v="0"/>
    <x v="0"/>
    <s v="LG UltraFine"/>
    <n v="28"/>
    <n v="30544.31"/>
    <n v="38231.199999999997"/>
    <n v="0.15"/>
    <s v="Returned"/>
    <s v="PayPal"/>
    <n v="16"/>
    <n v="182948"/>
    <n v="1070473.5999999999"/>
    <n v="160571.03999999998"/>
    <n v="909902.55999999982"/>
    <n v="0.20106328747992536"/>
    <n v="1"/>
    <n v="0.20106328747992536"/>
    <n v="0.17647058823529413"/>
  </r>
  <r>
    <s v="ORD0471"/>
    <x v="4"/>
    <x v="1"/>
    <s v="Germany"/>
    <s v="Berlin"/>
    <s v="Berlin"/>
    <s v="CUST_154"/>
    <x v="2"/>
    <x v="2"/>
    <x v="6"/>
    <s v="Ergonomic Pro"/>
    <n v="35"/>
    <n v="59633.21"/>
    <n v="76355.67"/>
    <n v="0.05"/>
    <s v="Returned"/>
    <s v="PayPal"/>
    <n v="12"/>
    <n v="556021.80000000005"/>
    <n v="2672448.4499999997"/>
    <n v="133622.42249999999"/>
    <n v="2538826.0274999999"/>
    <n v="0.21900744437676917"/>
    <n v="1"/>
    <n v="0.21900744437676917"/>
    <n v="5.2631578947368418E-2"/>
  </r>
  <r>
    <s v="ORD0472"/>
    <x v="134"/>
    <x v="3"/>
    <s v="India"/>
    <s v="Delhi"/>
    <s v="New Delhi"/>
    <s v="CUST_343"/>
    <x v="1"/>
    <x v="2"/>
    <x v="8"/>
    <s v="Wooden Bookcase"/>
    <n v="33"/>
    <n v="59273.41"/>
    <n v="77844.710000000006"/>
    <n v="0.1"/>
    <s v="Not Returned"/>
    <s v="PayPal"/>
    <n v="3"/>
    <n v="551567.6"/>
    <n v="2568875.4300000002"/>
    <n v="256887.54300000003"/>
    <n v="2311987.8870000001"/>
    <n v="0.23856855094327747"/>
    <n v="0"/>
    <n v="0.23856855094327747"/>
    <n v="0.11111111111111112"/>
  </r>
  <r>
    <s v="ORD0473"/>
    <x v="173"/>
    <x v="1"/>
    <s v="Germany"/>
    <s v="Berlin"/>
    <s v="Berlin"/>
    <s v="CUST_229"/>
    <x v="3"/>
    <x v="0"/>
    <x v="4"/>
    <s v="Dell XPS 13"/>
    <n v="30"/>
    <n v="49601.440000000002"/>
    <n v="56790.77"/>
    <n v="0"/>
    <s v="Returned"/>
    <s v="Bank Transfer"/>
    <n v="18"/>
    <n v="215679.9"/>
    <n v="1703723.0999999999"/>
    <n v="0"/>
    <n v="1703723.0999999999"/>
    <n v="0.1265932826760405"/>
    <n v="1"/>
    <n v="0.1265932826760405"/>
    <n v="0"/>
  </r>
  <r>
    <s v="ORD0474"/>
    <x v="61"/>
    <x v="0"/>
    <s v="Brazil"/>
    <s v="Rio de Janeiro"/>
    <s v="Rio de Janeiro"/>
    <s v="CUST_129"/>
    <x v="3"/>
    <x v="0"/>
    <x v="10"/>
    <s v="Samsung Galaxy S23"/>
    <n v="28"/>
    <n v="40166.300000000003"/>
    <n v="45521.75"/>
    <n v="0.1"/>
    <s v="Returned"/>
    <s v="Bank Transfer"/>
    <n v="20"/>
    <n v="134957.29999999999"/>
    <n v="1274609"/>
    <n v="127460.90000000001"/>
    <n v="1147148.1000000001"/>
    <n v="0.1176459255783974"/>
    <n v="1"/>
    <n v="0.1176459255783974"/>
    <n v="0.1111111111111111"/>
  </r>
  <r>
    <s v="ORD0475"/>
    <x v="168"/>
    <x v="1"/>
    <s v="USA"/>
    <s v="California"/>
    <s v="San Francisco"/>
    <s v="CUST_558"/>
    <x v="2"/>
    <x v="0"/>
    <x v="10"/>
    <s v="OnePlus 11"/>
    <n v="36"/>
    <n v="73371.520000000004"/>
    <n v="104147.6"/>
    <n v="0.15"/>
    <s v="Returned"/>
    <s v="Cash"/>
    <n v="14"/>
    <n v="941746.5"/>
    <n v="3749313.6"/>
    <n v="562397.04"/>
    <n v="3186916.56"/>
    <n v="0.29550397139986623"/>
    <n v="1"/>
    <n v="0.29550397139986623"/>
    <n v="0.17647058823529413"/>
  </r>
  <r>
    <s v="ORD0476"/>
    <x v="215"/>
    <x v="3"/>
    <s v="India"/>
    <s v="Maharashtra"/>
    <s v="Mumbai"/>
    <s v="CUST_485"/>
    <x v="3"/>
    <x v="1"/>
    <x v="2"/>
    <s v="Gel Pen"/>
    <n v="13"/>
    <n v="76243.990000000005"/>
    <n v="111986.9"/>
    <n v="0.05"/>
    <s v="Returned"/>
    <s v="Cash"/>
    <n v="4"/>
    <n v="441425.4"/>
    <n v="1455829.7"/>
    <n v="72791.485000000001"/>
    <n v="1383038.2149999999"/>
    <n v="0.31917079023011674"/>
    <n v="1"/>
    <n v="0.31917079023011674"/>
    <n v="5.2631578947368425E-2"/>
  </r>
  <r>
    <s v="ORD0477"/>
    <x v="126"/>
    <x v="1"/>
    <s v="USA"/>
    <s v="Texas"/>
    <s v="Dallas"/>
    <s v="CUST_531"/>
    <x v="0"/>
    <x v="2"/>
    <x v="6"/>
    <s v="Task Chair"/>
    <n v="25"/>
    <n v="20828.310000000001"/>
    <n v="24198.560000000001"/>
    <n v="0.15"/>
    <s v="Not Returned"/>
    <s v="PayPal"/>
    <n v="7"/>
    <n v="71617.81"/>
    <n v="604964"/>
    <n v="90744.599999999991"/>
    <n v="514219.4"/>
    <n v="0.13927481149097057"/>
    <n v="0"/>
    <n v="0.13927481149097057"/>
    <n v="0.1764705882352941"/>
  </r>
  <r>
    <s v="ORD0478"/>
    <x v="188"/>
    <x v="1"/>
    <s v="Germany"/>
    <s v="Berlin"/>
    <s v="Berlin"/>
    <s v="CUST_484"/>
    <x v="1"/>
    <x v="2"/>
    <x v="8"/>
    <s v="Glass Bookcase"/>
    <n v="8"/>
    <n v="51150.92"/>
    <n v="66136"/>
    <n v="0.15"/>
    <s v="Returned"/>
    <s v="Bank Transfer"/>
    <n v="17"/>
    <n v="101898.5"/>
    <n v="529088"/>
    <n v="79363.199999999997"/>
    <n v="449724.8"/>
    <n v="0.2265796771714613"/>
    <n v="1"/>
    <n v="0.2265796771714613"/>
    <n v="0.17647058823529413"/>
  </r>
  <r>
    <s v="ORD0479"/>
    <x v="31"/>
    <x v="3"/>
    <s v="USA"/>
    <s v="California"/>
    <s v="San Francisco"/>
    <s v="CUST_627"/>
    <x v="2"/>
    <x v="1"/>
    <x v="7"/>
    <s v="Ring Binder"/>
    <n v="38"/>
    <n v="72728.039999999994"/>
    <n v="99038.99"/>
    <n v="0.05"/>
    <s v="Not Returned"/>
    <s v="Credit Card"/>
    <n v="12"/>
    <n v="949825.3"/>
    <n v="3763481.62"/>
    <n v="188174.08100000001"/>
    <n v="3575307.5389999999"/>
    <n v="0.26566254500883096"/>
    <n v="0"/>
    <n v="0.26566254500883096"/>
    <n v="5.2631578947368425E-2"/>
  </r>
  <r>
    <s v="ORD0480"/>
    <x v="216"/>
    <x v="3"/>
    <s v="Brazil"/>
    <s v="Sao Paulo"/>
    <s v="Sao Paulo"/>
    <s v="CUST_599"/>
    <x v="3"/>
    <x v="2"/>
    <x v="11"/>
    <s v="Dining Table"/>
    <n v="23"/>
    <n v="42227.14"/>
    <n v="50362.82"/>
    <n v="0.1"/>
    <s v="Not Returned"/>
    <s v="Credit Card"/>
    <n v="11"/>
    <n v="168408.6"/>
    <n v="1158344.8600000001"/>
    <n v="115834.48600000002"/>
    <n v="1042510.3740000001"/>
    <n v="0.16154141407133854"/>
    <n v="0"/>
    <n v="0.16154141407133854"/>
    <n v="0.11111111111111112"/>
  </r>
  <r>
    <s v="ORD0481"/>
    <x v="168"/>
    <x v="1"/>
    <s v="India"/>
    <s v="Karnataka"/>
    <s v="Bangalore"/>
    <s v="CUST_621"/>
    <x v="2"/>
    <x v="1"/>
    <x v="7"/>
    <s v="Plastic Folder"/>
    <n v="30"/>
    <n v="52636.46"/>
    <n v="66241.23"/>
    <n v="0.15"/>
    <s v="Not Returned"/>
    <s v="Credit Card"/>
    <n v="20"/>
    <n v="346921.6"/>
    <n v="1987236.9"/>
    <n v="298085.53499999997"/>
    <n v="1689151.365"/>
    <n v="0.2053821861014806"/>
    <n v="0"/>
    <n v="0.2053821861014806"/>
    <n v="0.1764705882352941"/>
  </r>
  <r>
    <s v="ORD0482"/>
    <x v="32"/>
    <x v="2"/>
    <s v="Brazil"/>
    <s v="Sao Paulo"/>
    <s v="Sao Paulo"/>
    <s v="CUST_847"/>
    <x v="1"/>
    <x v="0"/>
    <x v="4"/>
    <s v="HP Spectre x360"/>
    <n v="45"/>
    <n v="39924.65"/>
    <n v="46312.28"/>
    <n v="0.1"/>
    <s v="Not Returned"/>
    <s v="PayPal"/>
    <n v="3"/>
    <n v="258699"/>
    <n v="2084052.5999999999"/>
    <n v="208405.26"/>
    <n v="1875647.3399999999"/>
    <n v="0.13792518160690059"/>
    <n v="0"/>
    <n v="0.13792518160690059"/>
    <n v="0.11111111111111112"/>
  </r>
  <r>
    <s v="ORD0483"/>
    <x v="118"/>
    <x v="0"/>
    <s v="India"/>
    <s v="Karnataka"/>
    <s v="Bangalore"/>
    <s v="CUST_112"/>
    <x v="2"/>
    <x v="0"/>
    <x v="4"/>
    <s v="HP Spectre x360"/>
    <n v="18"/>
    <n v="23514.95"/>
    <n v="25951.13"/>
    <n v="0"/>
    <s v="Not Returned"/>
    <s v="Credit Card"/>
    <n v="20"/>
    <n v="43851.24"/>
    <n v="467120.34"/>
    <n v="0"/>
    <n v="467120.34"/>
    <n v="9.3875680943373174E-2"/>
    <n v="0"/>
    <n v="9.3875680943373174E-2"/>
    <n v="0"/>
  </r>
  <r>
    <s v="ORD0484"/>
    <x v="217"/>
    <x v="2"/>
    <s v="USA"/>
    <s v="Texas"/>
    <s v="Dallas"/>
    <s v="CUST_931"/>
    <x v="0"/>
    <x v="0"/>
    <x v="1"/>
    <s v="Lenovo Tab P11"/>
    <n v="29"/>
    <n v="79738.2"/>
    <n v="101545.1"/>
    <n v="0.1"/>
    <s v="Not Returned"/>
    <s v="Bank Transfer"/>
    <n v="20"/>
    <n v="569160.6"/>
    <n v="2944807.9000000004"/>
    <n v="294480.79000000004"/>
    <n v="2650327.1100000003"/>
    <n v="0.21475107651900369"/>
    <n v="0"/>
    <n v="0.21475107651900369"/>
    <n v="0.1111111111111111"/>
  </r>
  <r>
    <s v="ORD0485"/>
    <x v="155"/>
    <x v="0"/>
    <s v="Brazil"/>
    <s v="Sao Paulo"/>
    <s v="Sao Paulo"/>
    <s v="CUST_569"/>
    <x v="1"/>
    <x v="2"/>
    <x v="6"/>
    <s v="Mesh Chair"/>
    <n v="32"/>
    <n v="38869.07"/>
    <n v="57154.35"/>
    <n v="0"/>
    <s v="Returned"/>
    <s v="Credit Card"/>
    <n v="9"/>
    <n v="585129"/>
    <n v="1828939.2"/>
    <n v="0"/>
    <n v="1828939.2"/>
    <n v="0.31992807634064602"/>
    <n v="1"/>
    <n v="0.31992807634064602"/>
    <n v="0"/>
  </r>
  <r>
    <s v="ORD0486"/>
    <x v="215"/>
    <x v="3"/>
    <s v="Brazil"/>
    <s v="Rio de Janeiro"/>
    <s v="Rio de Janeiro"/>
    <s v="CUST_500"/>
    <x v="1"/>
    <x v="2"/>
    <x v="6"/>
    <s v="Mesh Chair"/>
    <n v="47"/>
    <n v="52990.49"/>
    <n v="77720.399999999994"/>
    <n v="0.1"/>
    <s v="Not Returned"/>
    <s v="Cash"/>
    <n v="12"/>
    <n v="1046075"/>
    <n v="3652858.8"/>
    <n v="365285.88"/>
    <n v="3287572.92"/>
    <n v="0.31819066084775999"/>
    <n v="0"/>
    <n v="0.31819066084775999"/>
    <n v="0.11111111111111112"/>
  </r>
  <r>
    <s v="ORD0487"/>
    <x v="6"/>
    <x v="3"/>
    <s v="India"/>
    <s v="Delhi"/>
    <s v="New Delhi"/>
    <s v="CUST_806"/>
    <x v="1"/>
    <x v="1"/>
    <x v="2"/>
    <s v="Fountain Pen"/>
    <n v="50"/>
    <n v="62787.85"/>
    <n v="78171.19"/>
    <n v="0.05"/>
    <s v="Not Returned"/>
    <s v="Bank Transfer"/>
    <n v="12"/>
    <n v="730708.7"/>
    <n v="3908559.5"/>
    <n v="195427.97500000001"/>
    <n v="3713131.5249999999"/>
    <n v="0.19679041668204844"/>
    <n v="0"/>
    <n v="0.19679041668204844"/>
    <n v="5.2631578947368425E-2"/>
  </r>
  <r>
    <s v="ORD0488"/>
    <x v="218"/>
    <x v="2"/>
    <s v="Germany"/>
    <s v="Bavaria"/>
    <s v="Munich"/>
    <s v="CUST_996"/>
    <x v="0"/>
    <x v="0"/>
    <x v="0"/>
    <s v="LG UltraFine"/>
    <n v="21"/>
    <n v="15245.79"/>
    <n v="22710.880000000001"/>
    <n v="0"/>
    <s v="Not Returned"/>
    <s v="PayPal"/>
    <n v="6"/>
    <n v="156766.9"/>
    <n v="476928.48000000004"/>
    <n v="0"/>
    <n v="476928.48000000004"/>
    <n v="0.32870106645759545"/>
    <n v="0"/>
    <n v="0.32870106645759545"/>
    <n v="0"/>
  </r>
  <r>
    <s v="ORD0489"/>
    <x v="100"/>
    <x v="0"/>
    <s v="India"/>
    <s v="Delhi"/>
    <s v="New Delhi"/>
    <s v="CUST_634"/>
    <x v="0"/>
    <x v="2"/>
    <x v="11"/>
    <s v="Conference Table"/>
    <n v="1"/>
    <n v="10152.65"/>
    <n v="12398.47"/>
    <n v="0.05"/>
    <s v="Not Returned"/>
    <s v="Bank Transfer"/>
    <n v="19"/>
    <n v="2133.5300000000002"/>
    <n v="12398.47"/>
    <n v="619.92349999999999"/>
    <n v="11778.546499999999"/>
    <n v="0.18113695098117585"/>
    <n v="0"/>
    <n v="0.18113695098117585"/>
    <n v="5.2631578947368425E-2"/>
  </r>
  <r>
    <s v="ORD0490"/>
    <x v="93"/>
    <x v="2"/>
    <s v="India"/>
    <s v="Maharashtra"/>
    <s v="Mumbai"/>
    <s v="CUST_734"/>
    <x v="2"/>
    <x v="2"/>
    <x v="8"/>
    <s v="Wooden Bookcase"/>
    <n v="29"/>
    <n v="1981.96"/>
    <n v="2670.87"/>
    <n v="0.1"/>
    <s v="Returned"/>
    <s v="Bank Transfer"/>
    <n v="6"/>
    <n v="17980.55"/>
    <n v="77455.23"/>
    <n v="7745.5230000000001"/>
    <n v="69709.706999999995"/>
    <n v="0.2579346661147206"/>
    <n v="1"/>
    <n v="0.2579346661147206"/>
    <n v="0.11111111111111112"/>
  </r>
  <r>
    <s v="ORD0491"/>
    <x v="23"/>
    <x v="3"/>
    <s v="Brazil"/>
    <s v="Rio de Janeiro"/>
    <s v="Rio de Janeiro"/>
    <s v="CUST_334"/>
    <x v="2"/>
    <x v="1"/>
    <x v="7"/>
    <s v="File Organizer"/>
    <n v="34"/>
    <n v="58118.400000000001"/>
    <n v="67114.429999999993"/>
    <n v="0"/>
    <s v="Not Returned"/>
    <s v="Credit Card"/>
    <n v="11"/>
    <n v="305865"/>
    <n v="2281890.6199999996"/>
    <n v="0"/>
    <n v="2281890.6199999996"/>
    <n v="0.1340401670961775"/>
    <n v="0"/>
    <n v="0.1340401670961775"/>
    <n v="0"/>
  </r>
  <r>
    <s v="ORD0492"/>
    <x v="15"/>
    <x v="2"/>
    <s v="USA"/>
    <s v="New York"/>
    <s v="New York"/>
    <s v="CUST_335"/>
    <x v="0"/>
    <x v="2"/>
    <x v="3"/>
    <s v="Compact Desk"/>
    <n v="36"/>
    <n v="71083.179999999993"/>
    <n v="95477.69"/>
    <n v="0.1"/>
    <s v="Not Returned"/>
    <s v="Cash"/>
    <n v="7"/>
    <n v="790382.1"/>
    <n v="3437196.84"/>
    <n v="343719.68400000001"/>
    <n v="3093477.156"/>
    <n v="0.25549957544279989"/>
    <n v="0"/>
    <n v="0.25549957544279989"/>
    <n v="0.11111111111111112"/>
  </r>
  <r>
    <s v="ORD0493"/>
    <x v="144"/>
    <x v="2"/>
    <s v="USA"/>
    <s v="New York"/>
    <s v="New York"/>
    <s v="CUST_103"/>
    <x v="3"/>
    <x v="0"/>
    <x v="4"/>
    <s v="HP Spectre x360"/>
    <n v="47"/>
    <n v="77215.88"/>
    <n v="109182.39999999999"/>
    <n v="0.05"/>
    <s v="Returned"/>
    <s v="Credit Card"/>
    <n v="13"/>
    <n v="1427306"/>
    <n v="5131572.8"/>
    <n v="256578.64"/>
    <n v="4874994.16"/>
    <n v="0.29278106868542381"/>
    <n v="1"/>
    <n v="0.29278106868542381"/>
    <n v="5.2631578947368425E-2"/>
  </r>
  <r>
    <s v="ORD0494"/>
    <x v="219"/>
    <x v="1"/>
    <s v="India"/>
    <s v="Delhi"/>
    <s v="New Delhi"/>
    <s v="CUST_509"/>
    <x v="0"/>
    <x v="0"/>
    <x v="0"/>
    <s v="LG UltraFine"/>
    <n v="23"/>
    <n v="58320.47"/>
    <n v="71416.399999999994"/>
    <n v="0.05"/>
    <s v="Returned"/>
    <s v="Bank Transfer"/>
    <n v="1"/>
    <n v="286146.09999999998"/>
    <n v="1642577.2"/>
    <n v="82128.86"/>
    <n v="1560448.3399999999"/>
    <n v="0.18337428587991578"/>
    <n v="1"/>
    <n v="0.18337428587991578"/>
    <n v="5.2631578947368425E-2"/>
  </r>
  <r>
    <s v="ORD0495"/>
    <x v="170"/>
    <x v="3"/>
    <s v="Germany"/>
    <s v="Bavaria"/>
    <s v="Munich"/>
    <s v="CUST_891"/>
    <x v="1"/>
    <x v="0"/>
    <x v="1"/>
    <s v="Microsoft Surface Go"/>
    <n v="18"/>
    <n v="72348.3"/>
    <n v="90485.89"/>
    <n v="0.05"/>
    <s v="Not Returned"/>
    <s v="Credit Card"/>
    <n v="11"/>
    <n v="310152.8"/>
    <n v="1628746.02"/>
    <n v="81437.301000000007"/>
    <n v="1547308.719"/>
    <n v="0.20044661817742912"/>
    <n v="0"/>
    <n v="0.20044661817742912"/>
    <n v="5.2631578947368425E-2"/>
  </r>
  <r>
    <s v="ORD0496"/>
    <x v="47"/>
    <x v="3"/>
    <s v="Brazil"/>
    <s v="Rio de Janeiro"/>
    <s v="Rio de Janeiro"/>
    <s v="CUST_612"/>
    <x v="2"/>
    <x v="2"/>
    <x v="8"/>
    <s v="Adjustable Bookcase"/>
    <n v="6"/>
    <n v="55933.56"/>
    <n v="79729.48"/>
    <n v="0.1"/>
    <s v="Returned"/>
    <s v="Credit Card"/>
    <n v="20"/>
    <n v="128498"/>
    <n v="478376.88"/>
    <n v="47837.688000000002"/>
    <n v="430539.19199999998"/>
    <n v="0.29845831085222085"/>
    <n v="1"/>
    <n v="0.29845831085222085"/>
    <n v="0.11111111111111112"/>
  </r>
  <r>
    <s v="ORD0497"/>
    <x v="15"/>
    <x v="0"/>
    <s v="Germany"/>
    <s v="Berlin"/>
    <s v="Berlin"/>
    <s v="CUST_561"/>
    <x v="0"/>
    <x v="1"/>
    <x v="5"/>
    <s v="Mini Stapler"/>
    <n v="43"/>
    <n v="62596.7"/>
    <n v="69438.600000000006"/>
    <n v="0.05"/>
    <s v="Returned"/>
    <s v="Credit Card"/>
    <n v="16"/>
    <n v="279491.59999999998"/>
    <n v="2985859.8000000003"/>
    <n v="149292.99000000002"/>
    <n v="2836566.81"/>
    <n v="9.8531647135785244E-2"/>
    <n v="1"/>
    <n v="9.8531647135785244E-2"/>
    <n v="5.2631578947368425E-2"/>
  </r>
  <r>
    <s v="ORD0498"/>
    <x v="193"/>
    <x v="0"/>
    <s v="USA"/>
    <s v="Texas"/>
    <s v="Dallas"/>
    <s v="CUST_327"/>
    <x v="0"/>
    <x v="2"/>
    <x v="3"/>
    <s v="Standing Desk"/>
    <n v="11"/>
    <n v="50252.53"/>
    <n v="75333.84"/>
    <n v="0.05"/>
    <s v="Not Returned"/>
    <s v="Credit Card"/>
    <n v="8"/>
    <n v="262099.7"/>
    <n v="828672.24"/>
    <n v="41433.612000000001"/>
    <n v="787238.62800000003"/>
    <n v="0.33293551748835171"/>
    <n v="0"/>
    <n v="0.33293551748835171"/>
    <n v="5.2631578947368418E-2"/>
  </r>
  <r>
    <s v="ORD0499"/>
    <x v="33"/>
    <x v="2"/>
    <s v="India"/>
    <s v="Delhi"/>
    <s v="New Delhi"/>
    <s v="CUST_251"/>
    <x v="1"/>
    <x v="2"/>
    <x v="11"/>
    <s v="Dining Table"/>
    <n v="37"/>
    <n v="46771.92"/>
    <n v="56461.46"/>
    <n v="0.1"/>
    <s v="Not Returned"/>
    <s v="Bank Transfer"/>
    <n v="14"/>
    <n v="322661.7"/>
    <n v="2089074.02"/>
    <n v="208907.402"/>
    <n v="1880166.618"/>
    <n v="0.17161335432240932"/>
    <n v="0"/>
    <n v="0.17161335432240932"/>
    <n v="0.1111111111111111"/>
  </r>
  <r>
    <s v="ORD0500"/>
    <x v="175"/>
    <x v="0"/>
    <s v="USA"/>
    <s v="New York"/>
    <s v="New York"/>
    <s v="CUST_862"/>
    <x v="2"/>
    <x v="0"/>
    <x v="10"/>
    <s v="Samsung Galaxy S23"/>
    <n v="31"/>
    <n v="48673.74"/>
    <n v="69969.11"/>
    <n v="0"/>
    <s v="Returned"/>
    <s v="PayPal"/>
    <n v="2"/>
    <n v="660156.5"/>
    <n v="2169042.41"/>
    <n v="0"/>
    <n v="2169042.41"/>
    <n v="0.30435389227820581"/>
    <n v="1"/>
    <n v="0.30435389227820581"/>
    <n v="0"/>
  </r>
  <r>
    <s v="ORD0501"/>
    <x v="69"/>
    <x v="3"/>
    <s v="Germany"/>
    <s v="Berlin"/>
    <s v="Berlin"/>
    <s v="CUST_160"/>
    <x v="3"/>
    <x v="2"/>
    <x v="3"/>
    <s v="Compact Desk"/>
    <n v="38"/>
    <n v="77020.479999999996"/>
    <n v="90675.01"/>
    <n v="0.15"/>
    <s v="Returned"/>
    <s v="Credit Card"/>
    <n v="19"/>
    <n v="441041.3"/>
    <n v="3445650.38"/>
    <n v="516847.55699999997"/>
    <n v="2928802.8229999999"/>
    <n v="0.15058756995741943"/>
    <n v="1"/>
    <n v="0.15058756995741943"/>
    <n v="0.17647058823529413"/>
  </r>
  <r>
    <s v="ORD0502"/>
    <x v="36"/>
    <x v="1"/>
    <s v="USA"/>
    <s v="California"/>
    <s v="San Francisco"/>
    <s v="CUST_559"/>
    <x v="1"/>
    <x v="0"/>
    <x v="4"/>
    <s v="MacBook Pro"/>
    <n v="41"/>
    <n v="28599.759999999998"/>
    <n v="37106.65"/>
    <n v="0.05"/>
    <s v="Not Returned"/>
    <s v="Cash"/>
    <n v="6"/>
    <n v="331343.40000000002"/>
    <n v="1521372.6500000001"/>
    <n v="76068.632500000007"/>
    <n v="1445304.0175000001"/>
    <n v="0.22925515738421451"/>
    <n v="0"/>
    <n v="0.22925515738421451"/>
    <n v="5.2631578947368425E-2"/>
  </r>
  <r>
    <s v="ORD0503"/>
    <x v="16"/>
    <x v="0"/>
    <s v="India"/>
    <s v="Karnataka"/>
    <s v="Bangalore"/>
    <s v="CUST_139"/>
    <x v="3"/>
    <x v="1"/>
    <x v="9"/>
    <s v="Graph Paper"/>
    <n v="24"/>
    <n v="36477.72"/>
    <n v="51669.81"/>
    <n v="0.15"/>
    <s v="Returned"/>
    <s v="Cash"/>
    <n v="1"/>
    <n v="309918.59999999998"/>
    <n v="1240075.44"/>
    <n v="186011.31599999999"/>
    <n v="1054064.1239999998"/>
    <n v="0.29402252950599428"/>
    <n v="1"/>
    <n v="0.29402252950599428"/>
    <n v="0.17647058823529413"/>
  </r>
  <r>
    <s v="ORD0504"/>
    <x v="114"/>
    <x v="2"/>
    <s v="USA"/>
    <s v="Texas"/>
    <s v="Dallas"/>
    <s v="CUST_421"/>
    <x v="0"/>
    <x v="2"/>
    <x v="8"/>
    <s v="Metal Bookcase"/>
    <n v="16"/>
    <n v="36302.800000000003"/>
    <n v="43332.75"/>
    <n v="0.05"/>
    <s v="Not Returned"/>
    <s v="PayPal"/>
    <n v="17"/>
    <n v="106855.2"/>
    <n v="693324"/>
    <n v="34666.200000000004"/>
    <n v="658657.80000000005"/>
    <n v="0.16223173854465853"/>
    <n v="0"/>
    <n v="0.16223173854465853"/>
    <n v="5.2631578947368425E-2"/>
  </r>
  <r>
    <s v="ORD0505"/>
    <x v="32"/>
    <x v="3"/>
    <s v="USA"/>
    <s v="Texas"/>
    <s v="Dallas"/>
    <s v="CUST_985"/>
    <x v="2"/>
    <x v="1"/>
    <x v="9"/>
    <s v="A4 Ream Pack"/>
    <n v="8"/>
    <n v="7096.49"/>
    <n v="8684.74"/>
    <n v="0.1"/>
    <s v="Returned"/>
    <s v="PayPal"/>
    <n v="15"/>
    <n v="11435.4"/>
    <n v="69477.919999999998"/>
    <n v="6947.7920000000004"/>
    <n v="62530.127999999997"/>
    <n v="0.1828782439082805"/>
    <n v="1"/>
    <n v="0.1828782439082805"/>
    <n v="0.11111111111111112"/>
  </r>
  <r>
    <s v="ORD0506"/>
    <x v="203"/>
    <x v="2"/>
    <s v="India"/>
    <s v="Delhi"/>
    <s v="New Delhi"/>
    <s v="CUST_142"/>
    <x v="1"/>
    <x v="2"/>
    <x v="11"/>
    <s v="Dining Table"/>
    <n v="44"/>
    <n v="69247.92"/>
    <n v="83900.15"/>
    <n v="0"/>
    <s v="Returned"/>
    <s v="Credit Card"/>
    <n v="7"/>
    <n v="644698.1"/>
    <n v="3691606.5999999996"/>
    <n v="0"/>
    <n v="3691606.5999999996"/>
    <n v="0.17463889570465066"/>
    <n v="1"/>
    <n v="0.17463889570465066"/>
    <n v="0"/>
  </r>
  <r>
    <s v="ORD0507"/>
    <x v="65"/>
    <x v="2"/>
    <s v="Germany"/>
    <s v="Berlin"/>
    <s v="Berlin"/>
    <s v="CUST_853"/>
    <x v="1"/>
    <x v="1"/>
    <x v="9"/>
    <s v="Graph Paper"/>
    <n v="15"/>
    <n v="22261.77"/>
    <n v="29258.83"/>
    <n v="0.15"/>
    <s v="Not Returned"/>
    <s v="Bank Transfer"/>
    <n v="12"/>
    <n v="89212.52"/>
    <n v="438882.45"/>
    <n v="65832.367499999993"/>
    <n v="373050.08250000002"/>
    <n v="0.23914354716702146"/>
    <n v="0"/>
    <n v="0.23914354716702146"/>
    <n v="0.1764705882352941"/>
  </r>
  <r>
    <s v="ORD0508"/>
    <x v="50"/>
    <x v="0"/>
    <s v="USA"/>
    <s v="New York"/>
    <s v="New York"/>
    <s v="CUST_474"/>
    <x v="3"/>
    <x v="2"/>
    <x v="6"/>
    <s v="Ergonomic Pro"/>
    <n v="15"/>
    <n v="47717.16"/>
    <n v="67453.63"/>
    <n v="0"/>
    <s v="Not Returned"/>
    <s v="Bank Transfer"/>
    <n v="5"/>
    <n v="296047.09999999998"/>
    <n v="1011804.4500000001"/>
    <n v="0"/>
    <n v="1011804.4500000001"/>
    <n v="0.29259319822125701"/>
    <n v="0"/>
    <n v="0.29259319822125701"/>
    <n v="0"/>
  </r>
  <r>
    <s v="ORD0509"/>
    <x v="40"/>
    <x v="1"/>
    <s v="Germany"/>
    <s v="Berlin"/>
    <s v="Berlin"/>
    <s v="CUST_405"/>
    <x v="1"/>
    <x v="0"/>
    <x v="10"/>
    <s v="Samsung Galaxy S23"/>
    <n v="19"/>
    <n v="34199.93"/>
    <n v="48109.87"/>
    <n v="0.05"/>
    <s v="Not Returned"/>
    <s v="Bank Transfer"/>
    <n v="8"/>
    <n v="251074.4"/>
    <n v="914087.53"/>
    <n v="45704.376500000006"/>
    <n v="868383.15350000001"/>
    <n v="0.28912859374119582"/>
    <n v="0"/>
    <n v="0.28912859374119582"/>
    <n v="5.2631578947368425E-2"/>
  </r>
  <r>
    <s v="ORD0510"/>
    <x v="110"/>
    <x v="3"/>
    <s v="India"/>
    <s v="Karnataka"/>
    <s v="Bangalore"/>
    <s v="CUST_334"/>
    <x v="1"/>
    <x v="2"/>
    <x v="3"/>
    <s v="Standing Desk"/>
    <n v="28"/>
    <n v="570.45000000000005"/>
    <n v="724.14"/>
    <n v="0.05"/>
    <s v="Returned"/>
    <s v="Credit Card"/>
    <n v="7"/>
    <n v="4088.15"/>
    <n v="20275.919999999998"/>
    <n v="1013.7959999999999"/>
    <n v="19262.124"/>
    <n v="0.21223775737296677"/>
    <n v="1"/>
    <n v="0.21223775737296677"/>
    <n v="5.2631578947368418E-2"/>
  </r>
  <r>
    <s v="ORD0511"/>
    <x v="161"/>
    <x v="1"/>
    <s v="USA"/>
    <s v="New York"/>
    <s v="New York"/>
    <s v="CUST_174"/>
    <x v="2"/>
    <x v="1"/>
    <x v="7"/>
    <s v="File Organizer"/>
    <n v="18"/>
    <n v="71115.88"/>
    <n v="93679.14"/>
    <n v="0.1"/>
    <s v="Returned"/>
    <s v="Bank Transfer"/>
    <n v="5"/>
    <n v="365524.8"/>
    <n v="1686224.52"/>
    <n v="168622.45200000002"/>
    <n v="1517602.068"/>
    <n v="0.24085681464688147"/>
    <n v="1"/>
    <n v="0.24085681464688147"/>
    <n v="0.11111111111111113"/>
  </r>
  <r>
    <s v="ORD0512"/>
    <x v="70"/>
    <x v="0"/>
    <s v="Germany"/>
    <s v="Bavaria"/>
    <s v="Munich"/>
    <s v="CUST_918"/>
    <x v="3"/>
    <x v="2"/>
    <x v="8"/>
    <s v="Metal Bookcase"/>
    <n v="9"/>
    <n v="40261.54"/>
    <n v="51249.65"/>
    <n v="0"/>
    <s v="Not Returned"/>
    <s v="Credit Card"/>
    <n v="15"/>
    <n v="98892.99"/>
    <n v="461246.85000000003"/>
    <n v="0"/>
    <n v="461246.85000000003"/>
    <n v="0.21440361056124285"/>
    <n v="0"/>
    <n v="0.21440361056124285"/>
    <n v="0"/>
  </r>
  <r>
    <s v="ORD0513"/>
    <x v="76"/>
    <x v="3"/>
    <s v="USA"/>
    <s v="New York"/>
    <s v="New York"/>
    <s v="CUST_256"/>
    <x v="3"/>
    <x v="0"/>
    <x v="4"/>
    <s v="HP Spectre x360"/>
    <n v="36"/>
    <n v="45240.3"/>
    <n v="66598.460000000006"/>
    <n v="0.05"/>
    <s v="Returned"/>
    <s v="PayPal"/>
    <n v="16"/>
    <n v="730449.1"/>
    <n v="2397544.56"/>
    <n v="119877.228"/>
    <n v="2277667.3319999999"/>
    <n v="0.32070052098372021"/>
    <n v="1"/>
    <n v="0.32070052098372021"/>
    <n v="5.2631578947368425E-2"/>
  </r>
  <r>
    <s v="ORD0514"/>
    <x v="104"/>
    <x v="0"/>
    <s v="Brazil"/>
    <s v="Rio de Janeiro"/>
    <s v="Rio de Janeiro"/>
    <s v="CUST_542"/>
    <x v="3"/>
    <x v="0"/>
    <x v="1"/>
    <s v="Lenovo Tab P11"/>
    <n v="47"/>
    <n v="18125.669999999998"/>
    <n v="20993.38"/>
    <n v="0"/>
    <s v="Returned"/>
    <s v="PayPal"/>
    <n v="5"/>
    <n v="134782.39999999999"/>
    <n v="986688.8600000001"/>
    <n v="0"/>
    <n v="986688.8600000001"/>
    <n v="0.13660071119075975"/>
    <n v="1"/>
    <n v="0.13660071119075975"/>
    <n v="0"/>
  </r>
  <r>
    <s v="ORD0515"/>
    <x v="206"/>
    <x v="1"/>
    <s v="Germany"/>
    <s v="Berlin"/>
    <s v="Berlin"/>
    <s v="CUST_948"/>
    <x v="2"/>
    <x v="2"/>
    <x v="6"/>
    <s v="Executive Comfort"/>
    <n v="29"/>
    <n v="49002.44"/>
    <n v="66280.19"/>
    <n v="0.1"/>
    <s v="Not Returned"/>
    <s v="Bank Transfer"/>
    <n v="7"/>
    <n v="450949.3"/>
    <n v="1922125.51"/>
    <n v="192212.55100000001"/>
    <n v="1729912.959"/>
    <n v="0.26067745065085668"/>
    <n v="0"/>
    <n v="0.26067745065085668"/>
    <n v="0.11111111111111112"/>
  </r>
  <r>
    <s v="ORD0516"/>
    <x v="120"/>
    <x v="2"/>
    <s v="Germany"/>
    <s v="Bavaria"/>
    <s v="Munich"/>
    <s v="CUST_757"/>
    <x v="2"/>
    <x v="1"/>
    <x v="9"/>
    <s v="Graph Paper"/>
    <n v="49"/>
    <n v="283.41000000000003"/>
    <n v="370.75"/>
    <n v="0"/>
    <s v="Not Returned"/>
    <s v="Credit Card"/>
    <n v="9"/>
    <n v="4279.66"/>
    <n v="18166.75"/>
    <n v="0"/>
    <n v="18166.75"/>
    <n v="0.23557653405259607"/>
    <n v="0"/>
    <n v="0.23557653405259607"/>
    <n v="0"/>
  </r>
  <r>
    <s v="ORD0517"/>
    <x v="158"/>
    <x v="1"/>
    <s v="India"/>
    <s v="Delhi"/>
    <s v="New Delhi"/>
    <s v="CUST_192"/>
    <x v="2"/>
    <x v="0"/>
    <x v="10"/>
    <s v="Google Pixel 7"/>
    <n v="49"/>
    <n v="53997.46"/>
    <n v="73322.28"/>
    <n v="0.15"/>
    <s v="Not Returned"/>
    <s v="Bank Transfer"/>
    <n v="16"/>
    <n v="804878.8"/>
    <n v="3592791.7199999997"/>
    <n v="538918.75799999991"/>
    <n v="3053872.9619999998"/>
    <n v="0.26356001379732574"/>
    <n v="0"/>
    <n v="0.26356001379732574"/>
    <n v="0.1764705882352941"/>
  </r>
  <r>
    <s v="ORD0518"/>
    <x v="21"/>
    <x v="1"/>
    <s v="USA"/>
    <s v="Texas"/>
    <s v="Dallas"/>
    <s v="CUST_630"/>
    <x v="0"/>
    <x v="2"/>
    <x v="8"/>
    <s v="Wooden Bookcase"/>
    <n v="24"/>
    <n v="50955.1"/>
    <n v="69246"/>
    <n v="0.05"/>
    <s v="Returned"/>
    <s v="Credit Card"/>
    <n v="15"/>
    <n v="417032.5"/>
    <n v="1661904"/>
    <n v="83095.200000000012"/>
    <n v="1578808.8"/>
    <n v="0.26414376459011374"/>
    <n v="1"/>
    <n v="0.26414376459011374"/>
    <n v="5.2631578947368425E-2"/>
  </r>
  <r>
    <s v="ORD0519"/>
    <x v="116"/>
    <x v="3"/>
    <s v="USA"/>
    <s v="California"/>
    <s v="San Francisco"/>
    <s v="CUST_194"/>
    <x v="0"/>
    <x v="2"/>
    <x v="8"/>
    <s v="Metal Bookcase"/>
    <n v="3"/>
    <n v="54299.92"/>
    <n v="67764.789999999994"/>
    <n v="0.05"/>
    <s v="Returned"/>
    <s v="Cash"/>
    <n v="3"/>
    <n v="38374.879999999997"/>
    <n v="203294.37"/>
    <n v="10164.718500000001"/>
    <n v="193129.65150000001"/>
    <n v="0.19870009448031337"/>
    <n v="1"/>
    <n v="0.19870009448031337"/>
    <n v="5.2631578947368425E-2"/>
  </r>
  <r>
    <s v="ORD0520"/>
    <x v="155"/>
    <x v="3"/>
    <s v="India"/>
    <s v="Delhi"/>
    <s v="New Delhi"/>
    <s v="CUST_182"/>
    <x v="2"/>
    <x v="2"/>
    <x v="6"/>
    <s v="Task Chair"/>
    <n v="3"/>
    <n v="75035.41"/>
    <n v="109154.3"/>
    <n v="0.15"/>
    <s v="Not Returned"/>
    <s v="PayPal"/>
    <n v="9"/>
    <n v="87003.14"/>
    <n v="327462.90000000002"/>
    <n v="49119.435000000005"/>
    <n v="278343.46500000003"/>
    <n v="0.31257475364115334"/>
    <n v="0"/>
    <n v="0.31257475364115334"/>
    <n v="0.17647058823529413"/>
  </r>
  <r>
    <s v="ORD0521"/>
    <x v="136"/>
    <x v="1"/>
    <s v="Brazil"/>
    <s v="Rio de Janeiro"/>
    <s v="Rio de Janeiro"/>
    <s v="CUST_975"/>
    <x v="1"/>
    <x v="0"/>
    <x v="4"/>
    <s v="MacBook Pro"/>
    <n v="34"/>
    <n v="44198.23"/>
    <n v="61541.18"/>
    <n v="0.1"/>
    <s v="Not Returned"/>
    <s v="Credit Card"/>
    <n v="8"/>
    <n v="530694.30000000005"/>
    <n v="2092400.12"/>
    <n v="209240.01200000002"/>
    <n v="1883160.108"/>
    <n v="0.28181050445233841"/>
    <n v="0"/>
    <n v="0.28181050445233841"/>
    <n v="0.11111111111111112"/>
  </r>
  <r>
    <s v="ORD0522"/>
    <x v="114"/>
    <x v="0"/>
    <s v="India"/>
    <s v="Karnataka"/>
    <s v="Bangalore"/>
    <s v="CUST_324"/>
    <x v="1"/>
    <x v="2"/>
    <x v="8"/>
    <s v="Adjustable Bookcase"/>
    <n v="27"/>
    <n v="1525.57"/>
    <n v="1678.53"/>
    <n v="0.1"/>
    <s v="Not Returned"/>
    <s v="Credit Card"/>
    <n v="18"/>
    <n v="3716.93"/>
    <n v="45320.31"/>
    <n v="4532.0309999999999"/>
    <n v="40788.278999999995"/>
    <n v="9.1127404517361482E-2"/>
    <n v="0"/>
    <n v="9.1127404517361482E-2"/>
    <n v="0.11111111111111112"/>
  </r>
  <r>
    <s v="ORD0523"/>
    <x v="93"/>
    <x v="1"/>
    <s v="India"/>
    <s v="Karnataka"/>
    <s v="Bangalore"/>
    <s v="CUST_796"/>
    <x v="1"/>
    <x v="1"/>
    <x v="7"/>
    <s v="Plastic Folder"/>
    <n v="15"/>
    <n v="78041.429999999993"/>
    <n v="116935.6"/>
    <n v="0.1"/>
    <s v="Returned"/>
    <s v="PayPal"/>
    <n v="4"/>
    <n v="525071.69999999995"/>
    <n v="1754034"/>
    <n v="175403.40000000002"/>
    <n v="1578630.6"/>
    <n v="0.33261213864725536"/>
    <n v="1"/>
    <n v="0.33261213864725536"/>
    <n v="0.11111111111111112"/>
  </r>
  <r>
    <s v="ORD0524"/>
    <x v="48"/>
    <x v="1"/>
    <s v="USA"/>
    <s v="New York"/>
    <s v="New York"/>
    <s v="CUST_392"/>
    <x v="1"/>
    <x v="2"/>
    <x v="3"/>
    <s v="Executive Desk"/>
    <n v="37"/>
    <n v="57582.61"/>
    <n v="69053.16"/>
    <n v="0.15"/>
    <s v="Returned"/>
    <s v="Cash"/>
    <n v="3"/>
    <n v="360748.79999999999"/>
    <n v="2554966.92"/>
    <n v="383245.038"/>
    <n v="2171721.8819999998"/>
    <n v="0.16611187785600626"/>
    <n v="1"/>
    <n v="0.16611187785600626"/>
    <n v="0.17647058823529413"/>
  </r>
  <r>
    <s v="ORD0525"/>
    <x v="35"/>
    <x v="3"/>
    <s v="Germany"/>
    <s v="Bavaria"/>
    <s v="Munich"/>
    <s v="CUST_541"/>
    <x v="1"/>
    <x v="2"/>
    <x v="11"/>
    <s v="Conference Table"/>
    <n v="37"/>
    <n v="72726.570000000007"/>
    <n v="94421.29"/>
    <n v="0.05"/>
    <s v="Returned"/>
    <s v="PayPal"/>
    <n v="20"/>
    <n v="762569.4"/>
    <n v="3493587.73"/>
    <n v="174679.38650000002"/>
    <n v="3318908.3435"/>
    <n v="0.22976512789016104"/>
    <n v="1"/>
    <n v="0.22976512789016104"/>
    <n v="5.2631578947368425E-2"/>
  </r>
  <r>
    <s v="ORD0526"/>
    <x v="212"/>
    <x v="2"/>
    <s v="Brazil"/>
    <s v="Rio de Janeiro"/>
    <s v="Rio de Janeiro"/>
    <s v="CUST_974"/>
    <x v="1"/>
    <x v="1"/>
    <x v="2"/>
    <s v="Gel Pen"/>
    <n v="21"/>
    <n v="68762.899999999994"/>
    <n v="102140.6"/>
    <n v="0.1"/>
    <s v="Returned"/>
    <s v="PayPal"/>
    <n v="5"/>
    <n v="630838.5"/>
    <n v="2144952.6"/>
    <n v="214495.26"/>
    <n v="1930457.34"/>
    <n v="0.32678189096890375"/>
    <n v="1"/>
    <n v="0.32678189096890375"/>
    <n v="0.1111111111111111"/>
  </r>
  <r>
    <s v="ORD0527"/>
    <x v="220"/>
    <x v="3"/>
    <s v="India"/>
    <s v="Maharashtra"/>
    <s v="Mumbai"/>
    <s v="CUST_646"/>
    <x v="0"/>
    <x v="2"/>
    <x v="3"/>
    <s v="Executive Desk"/>
    <n v="23"/>
    <n v="54203.02"/>
    <n v="76823.33"/>
    <n v="0.1"/>
    <s v="Not Returned"/>
    <s v="Credit Card"/>
    <n v="18"/>
    <n v="468240.4"/>
    <n v="1766936.59"/>
    <n v="176693.65900000001"/>
    <n v="1590242.9310000001"/>
    <n v="0.29444583017611919"/>
    <n v="0"/>
    <n v="0.29444583017611919"/>
    <n v="0.11111111111111112"/>
  </r>
  <r>
    <s v="ORD0528"/>
    <x v="213"/>
    <x v="3"/>
    <s v="India"/>
    <s v="Delhi"/>
    <s v="New Delhi"/>
    <s v="CUST_591"/>
    <x v="2"/>
    <x v="1"/>
    <x v="9"/>
    <s v="Legal Pad"/>
    <n v="45"/>
    <n v="44487.94"/>
    <n v="57514.21"/>
    <n v="0"/>
    <s v="Not Returned"/>
    <s v="Cash"/>
    <n v="5"/>
    <n v="586182.19999999995"/>
    <n v="2588139.4500000002"/>
    <n v="0"/>
    <n v="2588139.4500000002"/>
    <n v="0.22648787336401055"/>
    <n v="0"/>
    <n v="0.22648787336401055"/>
    <n v="0"/>
  </r>
  <r>
    <s v="ORD0529"/>
    <x v="26"/>
    <x v="2"/>
    <s v="Brazil"/>
    <s v="Sao Paulo"/>
    <s v="Sao Paulo"/>
    <s v="CUST_756"/>
    <x v="0"/>
    <x v="1"/>
    <x v="7"/>
    <s v="Plastic Folder"/>
    <n v="36"/>
    <n v="2358.91"/>
    <n v="2668.56"/>
    <n v="0.05"/>
    <s v="Not Returned"/>
    <s v="Bank Transfer"/>
    <n v="13"/>
    <n v="10590.03"/>
    <n v="96068.160000000003"/>
    <n v="4803.4080000000004"/>
    <n v="91264.752000000008"/>
    <n v="0.11603636418143118"/>
    <n v="0"/>
    <n v="0.11603636418143118"/>
    <n v="5.2631578947368418E-2"/>
  </r>
  <r>
    <s v="ORD0530"/>
    <x v="53"/>
    <x v="2"/>
    <s v="Germany"/>
    <s v="Berlin"/>
    <s v="Berlin"/>
    <s v="CUST_676"/>
    <x v="2"/>
    <x v="2"/>
    <x v="11"/>
    <s v="Conference Table"/>
    <n v="48"/>
    <n v="42940.71"/>
    <n v="54294.23"/>
    <n v="0"/>
    <s v="Returned"/>
    <s v="Bank Transfer"/>
    <n v="17"/>
    <n v="544969"/>
    <n v="2606123.04"/>
    <n v="0"/>
    <n v="2606123.04"/>
    <n v="0.20911100191186674"/>
    <n v="1"/>
    <n v="0.20911100191186674"/>
    <n v="0"/>
  </r>
  <r>
    <s v="ORD0531"/>
    <x v="221"/>
    <x v="0"/>
    <s v="Brazil"/>
    <s v="Rio de Janeiro"/>
    <s v="Rio de Janeiro"/>
    <s v="CUST_242"/>
    <x v="3"/>
    <x v="2"/>
    <x v="3"/>
    <s v="Executive Desk"/>
    <n v="41"/>
    <n v="45207.72"/>
    <n v="66924.12"/>
    <n v="0.15"/>
    <s v="Returned"/>
    <s v="Credit Card"/>
    <n v="8"/>
    <n v="756816.5"/>
    <n v="2743888.92"/>
    <n v="411583.33799999999"/>
    <n v="2332305.5819999999"/>
    <n v="0.32449285627100988"/>
    <n v="1"/>
    <n v="0.32449285627100988"/>
    <n v="0.17647058823529413"/>
  </r>
  <r>
    <s v="ORD0532"/>
    <x v="60"/>
    <x v="3"/>
    <s v="Germany"/>
    <s v="Bavaria"/>
    <s v="Munich"/>
    <s v="CUST_963"/>
    <x v="3"/>
    <x v="1"/>
    <x v="5"/>
    <s v="Electric Stapler"/>
    <n v="49"/>
    <n v="67270.62"/>
    <n v="80304.58"/>
    <n v="0"/>
    <s v="Not Returned"/>
    <s v="Cash"/>
    <n v="17"/>
    <n v="638664"/>
    <n v="3934924.42"/>
    <n v="0"/>
    <n v="3934924.42"/>
    <n v="0.16230654819032078"/>
    <n v="0"/>
    <n v="0.16230654819032078"/>
    <n v="0"/>
  </r>
  <r>
    <s v="ORD0533"/>
    <x v="160"/>
    <x v="0"/>
    <s v="Germany"/>
    <s v="Bavaria"/>
    <s v="Munich"/>
    <s v="CUST_180"/>
    <x v="2"/>
    <x v="1"/>
    <x v="5"/>
    <s v="Standard Stapler"/>
    <n v="17"/>
    <n v="46722.65"/>
    <n v="60094.94"/>
    <n v="0"/>
    <s v="Not Returned"/>
    <s v="Bank Transfer"/>
    <n v="12"/>
    <n v="227328.9"/>
    <n v="1021613.98"/>
    <n v="0"/>
    <n v="1021613.98"/>
    <n v="0.2225193707705527"/>
    <n v="0"/>
    <n v="0.2225193707705527"/>
    <n v="0"/>
  </r>
  <r>
    <s v="ORD0534"/>
    <x v="100"/>
    <x v="0"/>
    <s v="USA"/>
    <s v="Texas"/>
    <s v="Dallas"/>
    <s v="CUST_943"/>
    <x v="2"/>
    <x v="1"/>
    <x v="5"/>
    <s v="Mini Stapler"/>
    <n v="34"/>
    <n v="64164.44"/>
    <n v="84655.58"/>
    <n v="0.15"/>
    <s v="Not Returned"/>
    <s v="Cash"/>
    <n v="4"/>
    <n v="592194"/>
    <n v="2878289.72"/>
    <n v="431743.45800000004"/>
    <n v="2446546.2620000001"/>
    <n v="0.24205305626058093"/>
    <n v="0"/>
    <n v="0.24205305626058093"/>
    <n v="0.17647058823529413"/>
  </r>
  <r>
    <s v="ORD0535"/>
    <x v="8"/>
    <x v="0"/>
    <s v="Brazil"/>
    <s v="Sao Paulo"/>
    <s v="Sao Paulo"/>
    <s v="CUST_537"/>
    <x v="3"/>
    <x v="0"/>
    <x v="1"/>
    <s v="Samsung Galaxy Tab S8"/>
    <n v="3"/>
    <n v="2328.7600000000002"/>
    <n v="3262.95"/>
    <n v="0.15"/>
    <s v="Not Returned"/>
    <s v="PayPal"/>
    <n v="4"/>
    <n v="2382.1799999999998"/>
    <n v="9788.8499999999985"/>
    <n v="1468.3274999999996"/>
    <n v="8320.5224999999991"/>
    <n v="0.28630173165206874"/>
    <n v="0"/>
    <n v="0.28630173165206874"/>
    <n v="0.1764705882352941"/>
  </r>
  <r>
    <s v="ORD0536"/>
    <x v="222"/>
    <x v="3"/>
    <s v="Brazil"/>
    <s v="Rio de Janeiro"/>
    <s v="Rio de Janeiro"/>
    <s v="CUST_873"/>
    <x v="3"/>
    <x v="2"/>
    <x v="8"/>
    <s v="Adjustable Bookcase"/>
    <n v="22"/>
    <n v="7516.03"/>
    <n v="9820.7199999999993"/>
    <n v="0.05"/>
    <s v="Returned"/>
    <s v="PayPal"/>
    <n v="20"/>
    <n v="48168.02"/>
    <n v="216055.84"/>
    <n v="10802.792000000001"/>
    <n v="205253.04800000001"/>
    <n v="0.23467627140913394"/>
    <n v="1"/>
    <n v="0.23467627140913394"/>
    <n v="5.2631578947368425E-2"/>
  </r>
  <r>
    <s v="ORD0537"/>
    <x v="137"/>
    <x v="0"/>
    <s v="Brazil"/>
    <s v="Sao Paulo"/>
    <s v="Sao Paulo"/>
    <s v="CUST_204"/>
    <x v="0"/>
    <x v="0"/>
    <x v="0"/>
    <s v="HP Z27"/>
    <n v="33"/>
    <n v="74911.199999999997"/>
    <n v="90743.33"/>
    <n v="0.1"/>
    <s v="Returned"/>
    <s v="Credit Card"/>
    <n v="1"/>
    <n v="470214.3"/>
    <n v="2994529.89"/>
    <n v="299452.989"/>
    <n v="2695076.9010000001"/>
    <n v="0.17447157067226113"/>
    <n v="1"/>
    <n v="0.17447157067226113"/>
    <n v="0.1111111111111111"/>
  </r>
  <r>
    <s v="ORD0538"/>
    <x v="175"/>
    <x v="1"/>
    <s v="Germany"/>
    <s v="Bavaria"/>
    <s v="Munich"/>
    <s v="CUST_343"/>
    <x v="3"/>
    <x v="0"/>
    <x v="1"/>
    <s v="Samsung Galaxy Tab S8"/>
    <n v="14"/>
    <n v="42028.88"/>
    <n v="52685.41"/>
    <n v="0.05"/>
    <s v="Returned"/>
    <s v="Cash"/>
    <n v="14"/>
    <n v="141731.9"/>
    <n v="737595.74"/>
    <n v="36879.787000000004"/>
    <n v="700715.95299999998"/>
    <n v="0.20226726592023231"/>
    <n v="1"/>
    <n v="0.20226726592023231"/>
    <n v="5.2631578947368425E-2"/>
  </r>
  <r>
    <s v="ORD0539"/>
    <x v="55"/>
    <x v="0"/>
    <s v="USA"/>
    <s v="California"/>
    <s v="San Francisco"/>
    <s v="CUST_698"/>
    <x v="2"/>
    <x v="2"/>
    <x v="6"/>
    <s v="Executive Comfort"/>
    <n v="6"/>
    <n v="30054.07"/>
    <n v="38905.839999999997"/>
    <n v="0"/>
    <s v="Not Returned"/>
    <s v="Cash"/>
    <n v="20"/>
    <n v="53110.62"/>
    <n v="233435.03999999998"/>
    <n v="0"/>
    <n v="233435.03999999998"/>
    <n v="0.22751777111096949"/>
    <n v="0"/>
    <n v="0.22751777111096949"/>
    <n v="0"/>
  </r>
  <r>
    <s v="ORD0540"/>
    <x v="162"/>
    <x v="2"/>
    <s v="India"/>
    <s v="Delhi"/>
    <s v="New Delhi"/>
    <s v="CUST_866"/>
    <x v="0"/>
    <x v="0"/>
    <x v="4"/>
    <s v="HP Spectre x360"/>
    <n v="3"/>
    <n v="46908.95"/>
    <n v="60056.639999999999"/>
    <n v="0.15"/>
    <s v="Returned"/>
    <s v="Cash"/>
    <n v="9"/>
    <n v="33526.61"/>
    <n v="180169.91999999998"/>
    <n v="27025.487999999998"/>
    <n v="153144.43199999997"/>
    <n v="0.21892150803105925"/>
    <n v="1"/>
    <n v="0.21892150803105925"/>
    <n v="0.17647058823529413"/>
  </r>
  <r>
    <s v="ORD0541"/>
    <x v="196"/>
    <x v="2"/>
    <s v="India"/>
    <s v="Karnataka"/>
    <s v="Bangalore"/>
    <s v="CUST_622"/>
    <x v="0"/>
    <x v="1"/>
    <x v="7"/>
    <s v="Cardboard Folder"/>
    <n v="9"/>
    <n v="71607.66"/>
    <n v="94057.23"/>
    <n v="0.15"/>
    <s v="Not Returned"/>
    <s v="Cash"/>
    <n v="2"/>
    <n v="171739.2"/>
    <n v="846515.07"/>
    <n v="126977.26049999999"/>
    <n v="719537.80949999997"/>
    <n v="0.23867988274214522"/>
    <n v="0"/>
    <n v="0.23867988274214522"/>
    <n v="0.1764705882352941"/>
  </r>
  <r>
    <s v="ORD0542"/>
    <x v="223"/>
    <x v="2"/>
    <s v="India"/>
    <s v="Maharashtra"/>
    <s v="Mumbai"/>
    <s v="CUST_815"/>
    <x v="3"/>
    <x v="1"/>
    <x v="9"/>
    <s v="Graph Paper"/>
    <n v="4"/>
    <n v="48778.69"/>
    <n v="55595.78"/>
    <n v="0.15"/>
    <s v="Returned"/>
    <s v="PayPal"/>
    <n v="2"/>
    <n v="23178.11"/>
    <n v="222383.12"/>
    <n v="33357.468000000001"/>
    <n v="189025.652"/>
    <n v="0.12261886021691913"/>
    <n v="1"/>
    <n v="0.12261886021691913"/>
    <n v="0.17647058823529413"/>
  </r>
  <r>
    <s v="ORD0543"/>
    <x v="141"/>
    <x v="2"/>
    <s v="Brazil"/>
    <s v="Sao Paulo"/>
    <s v="Sao Paulo"/>
    <s v="CUST_491"/>
    <x v="2"/>
    <x v="1"/>
    <x v="5"/>
    <s v="Electric Stapler"/>
    <n v="39"/>
    <n v="13962.02"/>
    <n v="16275.28"/>
    <n v="0"/>
    <s v="Returned"/>
    <s v="Cash"/>
    <n v="5"/>
    <n v="90217.14"/>
    <n v="634735.92000000004"/>
    <n v="0"/>
    <n v="634735.92000000004"/>
    <n v="0.14213334578575607"/>
    <n v="1"/>
    <n v="0.14213334578575607"/>
    <n v="0"/>
  </r>
  <r>
    <s v="ORD0544"/>
    <x v="0"/>
    <x v="1"/>
    <s v="USA"/>
    <s v="Texas"/>
    <s v="Dallas"/>
    <s v="CUST_141"/>
    <x v="2"/>
    <x v="1"/>
    <x v="7"/>
    <s v="Plastic Folder"/>
    <n v="27"/>
    <n v="8813.74"/>
    <n v="10411.91"/>
    <n v="0.15"/>
    <s v="Returned"/>
    <s v="Cash"/>
    <n v="18"/>
    <n v="36678"/>
    <n v="281121.57"/>
    <n v="42168.235500000003"/>
    <n v="238953.3345"/>
    <n v="0.15349440541077697"/>
    <n v="1"/>
    <n v="0.15349440541077697"/>
    <n v="0.17647058823529413"/>
  </r>
  <r>
    <s v="ORD0545"/>
    <x v="95"/>
    <x v="0"/>
    <s v="USA"/>
    <s v="California"/>
    <s v="San Francisco"/>
    <s v="CUST_792"/>
    <x v="0"/>
    <x v="2"/>
    <x v="6"/>
    <s v="Task Chair"/>
    <n v="30"/>
    <n v="73385.66"/>
    <n v="103478.9"/>
    <n v="0.15"/>
    <s v="Not Returned"/>
    <s v="Cash"/>
    <n v="1"/>
    <n v="767377.6"/>
    <n v="3104367"/>
    <n v="465655.05"/>
    <n v="2638711.9500000002"/>
    <n v="0.29081522141891991"/>
    <n v="0"/>
    <n v="0.29081522141891991"/>
    <n v="0.1764705882352941"/>
  </r>
  <r>
    <s v="ORD0546"/>
    <x v="224"/>
    <x v="3"/>
    <s v="Brazil"/>
    <s v="Sao Paulo"/>
    <s v="Sao Paulo"/>
    <s v="CUST_988"/>
    <x v="3"/>
    <x v="2"/>
    <x v="3"/>
    <s v="Standing Desk"/>
    <n v="15"/>
    <n v="13277.36"/>
    <n v="18687.310000000001"/>
    <n v="0.05"/>
    <s v="Not Returned"/>
    <s v="Bank Transfer"/>
    <n v="5"/>
    <n v="77091.789999999994"/>
    <n v="280309.65000000002"/>
    <n v="14015.482500000002"/>
    <n v="266294.16750000004"/>
    <n v="0.28949860495911905"/>
    <n v="0"/>
    <n v="0.28949860495911905"/>
    <n v="5.2631578947368418E-2"/>
  </r>
  <r>
    <s v="ORD0547"/>
    <x v="159"/>
    <x v="1"/>
    <s v="Brazil"/>
    <s v="Sao Paulo"/>
    <s v="Sao Paulo"/>
    <s v="CUST_947"/>
    <x v="0"/>
    <x v="0"/>
    <x v="10"/>
    <s v="OnePlus 11"/>
    <n v="27"/>
    <n v="76839.960000000006"/>
    <n v="111562.4"/>
    <n v="0.1"/>
    <s v="Not Returned"/>
    <s v="Credit Card"/>
    <n v="4"/>
    <n v="843755.3"/>
    <n v="3012184.8"/>
    <n v="301218.48"/>
    <n v="2710966.32"/>
    <n v="0.31123783935464017"/>
    <n v="0"/>
    <n v="0.31123783935464017"/>
    <n v="0.1111111111111111"/>
  </r>
  <r>
    <s v="ORD0548"/>
    <x v="140"/>
    <x v="2"/>
    <s v="Germany"/>
    <s v="Bavaria"/>
    <s v="Munich"/>
    <s v="CUST_963"/>
    <x v="0"/>
    <x v="0"/>
    <x v="10"/>
    <s v="OnePlus 11"/>
    <n v="14"/>
    <n v="9674.5"/>
    <n v="11114.77"/>
    <n v="0.15"/>
    <s v="Returned"/>
    <s v="Cash"/>
    <n v="10"/>
    <n v="17139.21"/>
    <n v="155606.78"/>
    <n v="23341.017"/>
    <n v="132265.76300000001"/>
    <n v="0.12958160608803956"/>
    <n v="1"/>
    <n v="0.12958160608803956"/>
    <n v="0.1764705882352941"/>
  </r>
  <r>
    <s v="ORD0549"/>
    <x v="47"/>
    <x v="2"/>
    <s v="India"/>
    <s v="Maharashtra"/>
    <s v="Mumbai"/>
    <s v="CUST_453"/>
    <x v="3"/>
    <x v="0"/>
    <x v="0"/>
    <s v="Samsung Odyssey"/>
    <n v="21"/>
    <n v="27197.98"/>
    <n v="30343.21"/>
    <n v="0"/>
    <s v="Returned"/>
    <s v="PayPal"/>
    <n v="11"/>
    <n v="66049.83"/>
    <n v="637207.41"/>
    <n v="0"/>
    <n v="637207.41"/>
    <n v="0.10365515052626272"/>
    <n v="1"/>
    <n v="0.10365515052626272"/>
    <n v="0"/>
  </r>
  <r>
    <s v="ORD0550"/>
    <x v="133"/>
    <x v="1"/>
    <s v="USA"/>
    <s v="Texas"/>
    <s v="Dallas"/>
    <s v="CUST_993"/>
    <x v="2"/>
    <x v="2"/>
    <x v="8"/>
    <s v="Wooden Bookcase"/>
    <n v="14"/>
    <n v="52029.26"/>
    <n v="60534.18"/>
    <n v="0.1"/>
    <s v="Returned"/>
    <s v="Cash"/>
    <n v="11"/>
    <n v="107162"/>
    <n v="847478.52"/>
    <n v="84747.852000000014"/>
    <n v="762730.66800000006"/>
    <n v="0.14049782511170769"/>
    <n v="1"/>
    <n v="0.14049782511170769"/>
    <n v="0.11111111111111112"/>
  </r>
  <r>
    <s v="ORD0551"/>
    <x v="160"/>
    <x v="2"/>
    <s v="USA"/>
    <s v="Texas"/>
    <s v="Dallas"/>
    <s v="CUST_802"/>
    <x v="2"/>
    <x v="0"/>
    <x v="4"/>
    <s v="Lenovo ThinkPad X1"/>
    <n v="3"/>
    <n v="57931.82"/>
    <n v="73205.62"/>
    <n v="0.15"/>
    <s v="Not Returned"/>
    <s v="PayPal"/>
    <n v="5"/>
    <n v="38948.19"/>
    <n v="219616.86"/>
    <n v="32942.528999999995"/>
    <n v="186674.33100000001"/>
    <n v="0.20864245122164118"/>
    <n v="0"/>
    <n v="0.20864245122164118"/>
    <n v="0.17647058823529407"/>
  </r>
  <r>
    <s v="ORD0552"/>
    <x v="185"/>
    <x v="3"/>
    <s v="Germany"/>
    <s v="Berlin"/>
    <s v="Berlin"/>
    <s v="CUST_816"/>
    <x v="3"/>
    <x v="2"/>
    <x v="8"/>
    <s v="Glass Bookcase"/>
    <n v="6"/>
    <n v="72065.39"/>
    <n v="91735.33"/>
    <n v="0"/>
    <s v="Not Returned"/>
    <s v="PayPal"/>
    <n v="18"/>
    <n v="118019.6"/>
    <n v="550411.98"/>
    <n v="0"/>
    <n v="550411.98"/>
    <n v="0.21442047827520036"/>
    <n v="0"/>
    <n v="0.21442047827520036"/>
    <n v="0"/>
  </r>
  <r>
    <s v="ORD0553"/>
    <x v="225"/>
    <x v="3"/>
    <s v="Germany"/>
    <s v="Berlin"/>
    <s v="Berlin"/>
    <s v="CUST_172"/>
    <x v="1"/>
    <x v="1"/>
    <x v="7"/>
    <s v="Cardboard Folder"/>
    <n v="41"/>
    <n v="28817.68"/>
    <n v="42082.33"/>
    <n v="0.15"/>
    <s v="Returned"/>
    <s v="Credit Card"/>
    <n v="12"/>
    <n v="462273.1"/>
    <n v="1725375.53"/>
    <n v="258806.32949999999"/>
    <n v="1466569.2005"/>
    <n v="0.31520715138596689"/>
    <n v="1"/>
    <n v="0.31520715138596689"/>
    <n v="0.1764705882352941"/>
  </r>
  <r>
    <s v="ORD0554"/>
    <x v="220"/>
    <x v="1"/>
    <s v="Germany"/>
    <s v="Bavaria"/>
    <s v="Munich"/>
    <s v="CUST_163"/>
    <x v="2"/>
    <x v="1"/>
    <x v="9"/>
    <s v="Legal Pad"/>
    <n v="39"/>
    <n v="76517.11"/>
    <n v="96507.15"/>
    <n v="0.1"/>
    <s v="Not Returned"/>
    <s v="Cash"/>
    <n v="6"/>
    <n v="701650.4"/>
    <n v="3763778.8499999996"/>
    <n v="376377.88500000001"/>
    <n v="3387400.9649999999"/>
    <n v="0.20713532506182067"/>
    <n v="0"/>
    <n v="0.20713532506182067"/>
    <n v="0.11111111111111112"/>
  </r>
  <r>
    <s v="ORD0555"/>
    <x v="92"/>
    <x v="3"/>
    <s v="Brazil"/>
    <s v="Rio de Janeiro"/>
    <s v="Rio de Janeiro"/>
    <s v="CUST_152"/>
    <x v="0"/>
    <x v="2"/>
    <x v="11"/>
    <s v="Conference Table"/>
    <n v="5"/>
    <n v="56051.78"/>
    <n v="72721.48"/>
    <n v="0.15"/>
    <s v="Not Returned"/>
    <s v="Bank Transfer"/>
    <n v="10"/>
    <n v="70846.22"/>
    <n v="363607.39999999997"/>
    <n v="54541.109999999993"/>
    <n v="309066.28999999998"/>
    <n v="0.22922661672355146"/>
    <n v="0"/>
    <n v="0.22922661672355146"/>
    <n v="0.1764705882352941"/>
  </r>
  <r>
    <s v="ORD0556"/>
    <x v="158"/>
    <x v="2"/>
    <s v="Germany"/>
    <s v="Bavaria"/>
    <s v="Munich"/>
    <s v="CUST_749"/>
    <x v="0"/>
    <x v="2"/>
    <x v="6"/>
    <s v="Mesh Chair"/>
    <n v="45"/>
    <n v="34280.089999999997"/>
    <n v="43007.86"/>
    <n v="0.05"/>
    <s v="Not Returned"/>
    <s v="Cash"/>
    <n v="8"/>
    <n v="373112.2"/>
    <n v="1935353.7"/>
    <n v="96767.684999999998"/>
    <n v="1838586.0149999999"/>
    <n v="0.20293431852303087"/>
    <n v="0"/>
    <n v="0.20293431852303087"/>
    <n v="5.2631578947368425E-2"/>
  </r>
  <r>
    <s v="ORD0557"/>
    <x v="138"/>
    <x v="1"/>
    <s v="Germany"/>
    <s v="Berlin"/>
    <s v="Berlin"/>
    <s v="CUST_886"/>
    <x v="3"/>
    <x v="1"/>
    <x v="9"/>
    <s v="A4 Ream Pack"/>
    <n v="21"/>
    <n v="16632.169999999998"/>
    <n v="24076.36"/>
    <n v="0.1"/>
    <s v="Returned"/>
    <s v="Cash"/>
    <n v="20"/>
    <n v="140695.20000000001"/>
    <n v="505603.56"/>
    <n v="50560.356"/>
    <n v="455043.20400000003"/>
    <n v="0.30919086091877995"/>
    <n v="1"/>
    <n v="0.30919086091877995"/>
    <n v="0.1111111111111111"/>
  </r>
  <r>
    <s v="ORD0558"/>
    <x v="203"/>
    <x v="1"/>
    <s v="Brazil"/>
    <s v="Rio de Janeiro"/>
    <s v="Rio de Janeiro"/>
    <s v="CUST_163"/>
    <x v="0"/>
    <x v="1"/>
    <x v="5"/>
    <s v="Heavy Duty Stapler"/>
    <n v="20"/>
    <n v="47524.04"/>
    <n v="56446.05"/>
    <n v="0.15"/>
    <s v="Not Returned"/>
    <s v="Cash"/>
    <n v="13"/>
    <n v="151674.20000000001"/>
    <n v="1128921"/>
    <n v="169338.15"/>
    <n v="959582.85"/>
    <n v="0.15806264149051852"/>
    <n v="0"/>
    <n v="0.15806264149051852"/>
    <n v="0.17647058823529413"/>
  </r>
  <r>
    <s v="ORD0559"/>
    <x v="220"/>
    <x v="2"/>
    <s v="Brazil"/>
    <s v="Rio de Janeiro"/>
    <s v="Rio de Janeiro"/>
    <s v="CUST_742"/>
    <x v="3"/>
    <x v="0"/>
    <x v="0"/>
    <s v="HP Z27"/>
    <n v="40"/>
    <n v="7725.25"/>
    <n v="9202.06"/>
    <n v="0.05"/>
    <s v="Returned"/>
    <s v="Bank Transfer"/>
    <n v="13"/>
    <n v="56118.78"/>
    <n v="368082.39999999997"/>
    <n v="18404.12"/>
    <n v="349678.27999999997"/>
    <n v="0.16048689097875912"/>
    <n v="1"/>
    <n v="0.16048689097875912"/>
    <n v="5.2631578947368425E-2"/>
  </r>
  <r>
    <s v="ORD0560"/>
    <x v="145"/>
    <x v="2"/>
    <s v="Germany"/>
    <s v="Berlin"/>
    <s v="Berlin"/>
    <s v="CUST_862"/>
    <x v="2"/>
    <x v="2"/>
    <x v="3"/>
    <s v="Executive Desk"/>
    <n v="2"/>
    <n v="72791.070000000007"/>
    <n v="104186.7"/>
    <n v="0.15"/>
    <s v="Not Returned"/>
    <s v="Bank Transfer"/>
    <n v="13"/>
    <n v="53372.54"/>
    <n v="208373.4"/>
    <n v="31256.01"/>
    <n v="177117.38999999998"/>
    <n v="0.30133991924790676"/>
    <n v="0"/>
    <n v="0.30133991924790676"/>
    <n v="0.17647058823529413"/>
  </r>
  <r>
    <s v="ORD0561"/>
    <x v="207"/>
    <x v="0"/>
    <s v="Brazil"/>
    <s v="Rio de Janeiro"/>
    <s v="Rio de Janeiro"/>
    <s v="CUST_658"/>
    <x v="1"/>
    <x v="2"/>
    <x v="8"/>
    <s v="Metal Bookcase"/>
    <n v="44"/>
    <n v="71923.02"/>
    <n v="105795.1"/>
    <n v="0"/>
    <s v="Returned"/>
    <s v="Bank Transfer"/>
    <n v="10"/>
    <n v="1490370"/>
    <n v="4654984.4000000004"/>
    <n v="0"/>
    <n v="4654984.4000000004"/>
    <n v="0.32016648648704382"/>
    <n v="1"/>
    <n v="0.32016648648704382"/>
    <n v="0"/>
  </r>
  <r>
    <s v="ORD0562"/>
    <x v="189"/>
    <x v="1"/>
    <s v="India"/>
    <s v="Karnataka"/>
    <s v="Bangalore"/>
    <s v="CUST_107"/>
    <x v="2"/>
    <x v="0"/>
    <x v="10"/>
    <s v="OnePlus 11"/>
    <n v="17"/>
    <n v="59925.69"/>
    <n v="67277.570000000007"/>
    <n v="0.15"/>
    <s v="Returned"/>
    <s v="Bank Transfer"/>
    <n v="10"/>
    <n v="106234.7"/>
    <n v="1143718.6900000002"/>
    <n v="171557.80350000001"/>
    <n v="972160.88650000014"/>
    <n v="0.10927687122084188"/>
    <n v="1"/>
    <n v="0.10927687122084188"/>
    <n v="0.1764705882352941"/>
  </r>
  <r>
    <s v="ORD0563"/>
    <x v="226"/>
    <x v="3"/>
    <s v="Germany"/>
    <s v="Bavaria"/>
    <s v="Munich"/>
    <s v="CUST_602"/>
    <x v="1"/>
    <x v="0"/>
    <x v="4"/>
    <s v="HP Spectre x360"/>
    <n v="27"/>
    <n v="64522.559999999998"/>
    <n v="87593.53"/>
    <n v="0.15"/>
    <s v="Not Returned"/>
    <s v="Credit Card"/>
    <n v="8"/>
    <n v="529478.80000000005"/>
    <n v="2365025.31"/>
    <n v="354753.7965"/>
    <n v="2010271.5135000001"/>
    <n v="0.26338670992663399"/>
    <n v="0"/>
    <n v="0.26338670992663399"/>
    <n v="0.1764705882352941"/>
  </r>
  <r>
    <s v="ORD0564"/>
    <x v="113"/>
    <x v="2"/>
    <s v="USA"/>
    <s v="Texas"/>
    <s v="Dallas"/>
    <s v="CUST_343"/>
    <x v="3"/>
    <x v="0"/>
    <x v="1"/>
    <s v="Samsung Galaxy Tab S8"/>
    <n v="49"/>
    <n v="16825.25"/>
    <n v="21953.93"/>
    <n v="0.15"/>
    <s v="Not Returned"/>
    <s v="Cash"/>
    <n v="4"/>
    <n v="213609.5"/>
    <n v="1075742.57"/>
    <n v="161361.3855"/>
    <n v="914381.18450000009"/>
    <n v="0.23361099683695424"/>
    <n v="0"/>
    <n v="0.23361099683695424"/>
    <n v="0.1764705882352941"/>
  </r>
  <r>
    <s v="ORD0565"/>
    <x v="182"/>
    <x v="0"/>
    <s v="India"/>
    <s v="Karnataka"/>
    <s v="Bangalore"/>
    <s v="CUST_203"/>
    <x v="2"/>
    <x v="1"/>
    <x v="7"/>
    <s v="Ring Binder"/>
    <n v="46"/>
    <n v="10469.030000000001"/>
    <n v="15159.82"/>
    <n v="0.1"/>
    <s v="Returned"/>
    <s v="Bank Transfer"/>
    <n v="12"/>
    <n v="194198.7"/>
    <n v="697351.72"/>
    <n v="69735.172000000006"/>
    <n v="627616.54799999995"/>
    <n v="0.30942252975777185"/>
    <n v="1"/>
    <n v="0.30942252975777185"/>
    <n v="0.11111111111111113"/>
  </r>
  <r>
    <s v="ORD0566"/>
    <x v="69"/>
    <x v="3"/>
    <s v="Germany"/>
    <s v="Bavaria"/>
    <s v="Munich"/>
    <s v="CUST_684"/>
    <x v="2"/>
    <x v="1"/>
    <x v="9"/>
    <s v="Graph Paper"/>
    <n v="39"/>
    <n v="64454.86"/>
    <n v="72513.45"/>
    <n v="0.05"/>
    <s v="Not Returned"/>
    <s v="Bank Transfer"/>
    <n v="14"/>
    <n v="298570.8"/>
    <n v="2828024.55"/>
    <n v="141401.22750000001"/>
    <n v="2686623.3224999998"/>
    <n v="0.11113236362519517"/>
    <n v="0"/>
    <n v="0.11113236362519517"/>
    <n v="5.2631578947368425E-2"/>
  </r>
  <r>
    <s v="ORD0567"/>
    <x v="40"/>
    <x v="1"/>
    <s v="Brazil"/>
    <s v="Rio de Janeiro"/>
    <s v="Rio de Janeiro"/>
    <s v="CUST_332"/>
    <x v="1"/>
    <x v="1"/>
    <x v="7"/>
    <s v="Cardboard Folder"/>
    <n v="37"/>
    <n v="50436.160000000003"/>
    <n v="71560.02"/>
    <n v="0.15"/>
    <s v="Not Returned"/>
    <s v="Credit Card"/>
    <n v="3"/>
    <n v="664345.4"/>
    <n v="2647720.7400000002"/>
    <n v="397158.11100000003"/>
    <n v="2250562.6290000002"/>
    <n v="0.29519080759605021"/>
    <n v="0"/>
    <n v="0.29519080759605021"/>
    <n v="0.17647058823529413"/>
  </r>
  <r>
    <s v="ORD0568"/>
    <x v="47"/>
    <x v="2"/>
    <s v="Germany"/>
    <s v="Bavaria"/>
    <s v="Munich"/>
    <s v="CUST_775"/>
    <x v="1"/>
    <x v="2"/>
    <x v="6"/>
    <s v="Mesh Chair"/>
    <n v="16"/>
    <n v="66282.19"/>
    <n v="73569.84"/>
    <n v="0"/>
    <s v="Returned"/>
    <s v="Credit Card"/>
    <n v="2"/>
    <n v="116602.4"/>
    <n v="1177117.44"/>
    <n v="0"/>
    <n v="1177117.44"/>
    <n v="9.9057575767461228E-2"/>
    <n v="1"/>
    <n v="9.9057575767461228E-2"/>
    <n v="0"/>
  </r>
  <r>
    <s v="ORD0569"/>
    <x v="84"/>
    <x v="3"/>
    <s v="India"/>
    <s v="Karnataka"/>
    <s v="Bangalore"/>
    <s v="CUST_343"/>
    <x v="2"/>
    <x v="1"/>
    <x v="2"/>
    <s v="Marker Set"/>
    <n v="16"/>
    <n v="5833.05"/>
    <n v="7309.96"/>
    <n v="0.05"/>
    <s v="Not Returned"/>
    <s v="Cash"/>
    <n v="15"/>
    <n v="22449.03"/>
    <n v="116959.36"/>
    <n v="5847.9680000000008"/>
    <n v="111111.39199999999"/>
    <n v="0.20204075924096065"/>
    <n v="0"/>
    <n v="0.20204075924096065"/>
    <n v="5.2631578947368432E-2"/>
  </r>
  <r>
    <s v="ORD0570"/>
    <x v="20"/>
    <x v="0"/>
    <s v="India"/>
    <s v="Karnataka"/>
    <s v="Bangalore"/>
    <s v="CUST_429"/>
    <x v="3"/>
    <x v="2"/>
    <x v="8"/>
    <s v="Glass Bookcase"/>
    <n v="15"/>
    <n v="23246.07"/>
    <n v="29759.25"/>
    <n v="0.1"/>
    <s v="Returned"/>
    <s v="PayPal"/>
    <n v="17"/>
    <n v="87927.93"/>
    <n v="446388.75"/>
    <n v="44638.875"/>
    <n v="401749.875"/>
    <n v="0.21886237052345067"/>
    <n v="1"/>
    <n v="0.21886237052345067"/>
    <n v="0.1111111111111111"/>
  </r>
  <r>
    <s v="ORD0571"/>
    <x v="202"/>
    <x v="3"/>
    <s v="USA"/>
    <s v="New York"/>
    <s v="New York"/>
    <s v="CUST_791"/>
    <x v="3"/>
    <x v="1"/>
    <x v="9"/>
    <s v="Notebook"/>
    <n v="20"/>
    <n v="15263.09"/>
    <n v="18001.169999999998"/>
    <n v="0.05"/>
    <s v="Not Returned"/>
    <s v="Credit Card"/>
    <n v="12"/>
    <n v="52023.519999999997"/>
    <n v="360023.39999999997"/>
    <n v="18001.169999999998"/>
    <n v="342022.23"/>
    <n v="0.15210566868709088"/>
    <n v="0"/>
    <n v="0.15210566868709088"/>
    <n v="5.2631578947368418E-2"/>
  </r>
  <r>
    <s v="ORD0572"/>
    <x v="29"/>
    <x v="1"/>
    <s v="USA"/>
    <s v="Texas"/>
    <s v="Dallas"/>
    <s v="CUST_615"/>
    <x v="1"/>
    <x v="1"/>
    <x v="9"/>
    <s v="Notebook"/>
    <n v="43"/>
    <n v="28905.65"/>
    <n v="37172.26"/>
    <n v="0.15"/>
    <s v="Not Returned"/>
    <s v="Bank Transfer"/>
    <n v="3"/>
    <n v="302144.59999999998"/>
    <n v="1598407.1800000002"/>
    <n v="239761.07700000002"/>
    <n v="1358646.1030000001"/>
    <n v="0.2223865356348797"/>
    <n v="0"/>
    <n v="0.2223865356348797"/>
    <n v="0.17647058823529413"/>
  </r>
  <r>
    <s v="ORD0573"/>
    <x v="7"/>
    <x v="1"/>
    <s v="Brazil"/>
    <s v="Sao Paulo"/>
    <s v="Sao Paulo"/>
    <s v="CUST_864"/>
    <x v="1"/>
    <x v="1"/>
    <x v="5"/>
    <s v="Electric Stapler"/>
    <n v="2"/>
    <n v="4137.63"/>
    <n v="4646.42"/>
    <n v="0.1"/>
    <s v="Returned"/>
    <s v="Bank Transfer"/>
    <n v="6"/>
    <n v="915.82"/>
    <n v="9292.84"/>
    <n v="929.28400000000011"/>
    <n v="8363.5560000000005"/>
    <n v="0.10950126955567703"/>
    <n v="1"/>
    <n v="0.10950126955567703"/>
    <n v="0.11111111111111112"/>
  </r>
  <r>
    <s v="ORD0574"/>
    <x v="171"/>
    <x v="0"/>
    <s v="Germany"/>
    <s v="Berlin"/>
    <s v="Berlin"/>
    <s v="CUST_724"/>
    <x v="2"/>
    <x v="1"/>
    <x v="2"/>
    <s v="Fountain Pen"/>
    <n v="49"/>
    <n v="38869.18"/>
    <n v="53212.78"/>
    <n v="0.05"/>
    <s v="Not Returned"/>
    <s v="Cash"/>
    <n v="1"/>
    <n v="667694.6"/>
    <n v="2607426.2199999997"/>
    <n v="130371.31099999999"/>
    <n v="2477054.909"/>
    <n v="0.26955179619718311"/>
    <n v="0"/>
    <n v="0.26955179619718311"/>
    <n v="5.2631578947368418E-2"/>
  </r>
  <r>
    <s v="ORD0575"/>
    <x v="172"/>
    <x v="3"/>
    <s v="Germany"/>
    <s v="Berlin"/>
    <s v="Berlin"/>
    <s v="CUST_307"/>
    <x v="1"/>
    <x v="1"/>
    <x v="7"/>
    <s v="Cardboard Folder"/>
    <n v="29"/>
    <n v="8358.3700000000008"/>
    <n v="11438.46"/>
    <n v="0.05"/>
    <s v="Returned"/>
    <s v="Cash"/>
    <n v="11"/>
    <n v="84856.48"/>
    <n v="331715.33999999997"/>
    <n v="16585.767"/>
    <n v="315129.57299999997"/>
    <n v="0.26927488649248416"/>
    <n v="1"/>
    <n v="0.26927488649248416"/>
    <n v="5.2631578947368425E-2"/>
  </r>
  <r>
    <s v="ORD0576"/>
    <x v="10"/>
    <x v="2"/>
    <s v="USA"/>
    <s v="California"/>
    <s v="San Francisco"/>
    <s v="CUST_531"/>
    <x v="3"/>
    <x v="1"/>
    <x v="7"/>
    <s v="Ring Binder"/>
    <n v="15"/>
    <n v="26512.720000000001"/>
    <n v="29897.31"/>
    <n v="0.1"/>
    <s v="Returned"/>
    <s v="PayPal"/>
    <n v="20"/>
    <n v="45691.97"/>
    <n v="448459.65"/>
    <n v="44845.965000000004"/>
    <n v="403613.685"/>
    <n v="0.11320718721417981"/>
    <n v="1"/>
    <n v="0.11320718721417981"/>
    <n v="0.11111111111111112"/>
  </r>
  <r>
    <s v="ORD0577"/>
    <x v="16"/>
    <x v="0"/>
    <s v="Brazil"/>
    <s v="Sao Paulo"/>
    <s v="Sao Paulo"/>
    <s v="CUST_400"/>
    <x v="2"/>
    <x v="1"/>
    <x v="7"/>
    <s v="Plastic Folder"/>
    <n v="26"/>
    <n v="44306.34"/>
    <n v="55773.73"/>
    <n v="0.05"/>
    <s v="Returned"/>
    <s v="Bank Transfer"/>
    <n v="2"/>
    <n v="283244.5"/>
    <n v="1450116.98"/>
    <n v="72505.849000000002"/>
    <n v="1377611.1310000001"/>
    <n v="0.20560555415547088"/>
    <n v="1"/>
    <n v="0.20560555415547088"/>
    <n v="5.2631578947368418E-2"/>
  </r>
  <r>
    <s v="ORD0578"/>
    <x v="217"/>
    <x v="2"/>
    <s v="Germany"/>
    <s v="Bavaria"/>
    <s v="Munich"/>
    <s v="CUST_439"/>
    <x v="3"/>
    <x v="1"/>
    <x v="7"/>
    <s v="Cardboard Folder"/>
    <n v="27"/>
    <n v="30093.16"/>
    <n v="35351.17"/>
    <n v="0"/>
    <s v="Returned"/>
    <s v="Bank Transfer"/>
    <n v="6"/>
    <n v="141966.29999999999"/>
    <n v="954481.59"/>
    <n v="0"/>
    <n v="954481.59"/>
    <n v="0.1487365513252068"/>
    <n v="1"/>
    <n v="0.1487365513252068"/>
    <n v="0"/>
  </r>
  <r>
    <s v="ORD0579"/>
    <x v="57"/>
    <x v="1"/>
    <s v="Brazil"/>
    <s v="Sao Paulo"/>
    <s v="Sao Paulo"/>
    <s v="CUST_438"/>
    <x v="3"/>
    <x v="1"/>
    <x v="2"/>
    <s v="Fountain Pen"/>
    <n v="33"/>
    <n v="34709.65"/>
    <n v="41201.75"/>
    <n v="0"/>
    <s v="Not Returned"/>
    <s v="Cash"/>
    <n v="16"/>
    <n v="214239.3"/>
    <n v="1359657.75"/>
    <n v="0"/>
    <n v="1359657.75"/>
    <n v="0.15756854987955607"/>
    <n v="0"/>
    <n v="0.15756854987955607"/>
    <n v="0"/>
  </r>
  <r>
    <s v="ORD0580"/>
    <x v="148"/>
    <x v="0"/>
    <s v="Germany"/>
    <s v="Bavaria"/>
    <s v="Munich"/>
    <s v="CUST_835"/>
    <x v="2"/>
    <x v="2"/>
    <x v="8"/>
    <s v="Glass Bookcase"/>
    <n v="37"/>
    <n v="72283.16"/>
    <n v="96659.14"/>
    <n v="0.05"/>
    <s v="Not Returned"/>
    <s v="Credit Card"/>
    <n v="16"/>
    <n v="856815.7"/>
    <n v="3576388.18"/>
    <n v="178819.40900000001"/>
    <n v="3397568.7710000002"/>
    <n v="0.25218494686946835"/>
    <n v="0"/>
    <n v="0.25218494686946835"/>
    <n v="5.2631578947368425E-2"/>
  </r>
  <r>
    <s v="ORD0581"/>
    <x v="166"/>
    <x v="2"/>
    <s v="India"/>
    <s v="Maharashtra"/>
    <s v="Mumbai"/>
    <s v="CUST_488"/>
    <x v="2"/>
    <x v="1"/>
    <x v="2"/>
    <s v="Gel Pen"/>
    <n v="27"/>
    <n v="14563.57"/>
    <n v="20383.25"/>
    <n v="0.05"/>
    <s v="Not Returned"/>
    <s v="Bank Transfer"/>
    <n v="4"/>
    <n v="149274.79999999999"/>
    <n v="550347.75"/>
    <n v="27517.387500000001"/>
    <n v="522830.36249999999"/>
    <n v="0.28551287512495988"/>
    <n v="0"/>
    <n v="0.28551287512495988"/>
    <n v="5.2631578947368425E-2"/>
  </r>
  <r>
    <s v="ORD0582"/>
    <x v="207"/>
    <x v="1"/>
    <s v="USA"/>
    <s v="New York"/>
    <s v="New York"/>
    <s v="CUST_123"/>
    <x v="1"/>
    <x v="1"/>
    <x v="5"/>
    <s v="Mini Stapler"/>
    <n v="26"/>
    <n v="3696.31"/>
    <n v="5020.0600000000004"/>
    <n v="0.15"/>
    <s v="Returned"/>
    <s v="Credit Card"/>
    <n v="16"/>
    <n v="29254.880000000001"/>
    <n v="130521.56000000001"/>
    <n v="19578.234"/>
    <n v="110943.32600000002"/>
    <n v="0.26369211249354463"/>
    <n v="1"/>
    <n v="0.26369211249354463"/>
    <n v="0.1764705882352941"/>
  </r>
  <r>
    <s v="ORD0583"/>
    <x v="107"/>
    <x v="1"/>
    <s v="Germany"/>
    <s v="Bavaria"/>
    <s v="Munich"/>
    <s v="CUST_970"/>
    <x v="1"/>
    <x v="2"/>
    <x v="6"/>
    <s v="Mesh Chair"/>
    <n v="48"/>
    <n v="26506.07"/>
    <n v="39200.39"/>
    <n v="0"/>
    <s v="Not Returned"/>
    <s v="Cash"/>
    <n v="1"/>
    <n v="609327.4"/>
    <n v="1881618.72"/>
    <n v="0"/>
    <n v="1881618.72"/>
    <n v="0.32383149334313599"/>
    <n v="0"/>
    <n v="0.32383149334313599"/>
    <n v="0"/>
  </r>
  <r>
    <s v="ORD0584"/>
    <x v="54"/>
    <x v="3"/>
    <s v="India"/>
    <s v="Delhi"/>
    <s v="New Delhi"/>
    <s v="CUST_501"/>
    <x v="0"/>
    <x v="2"/>
    <x v="6"/>
    <s v="Task Chair"/>
    <n v="38"/>
    <n v="17073.150000000001"/>
    <n v="19366.810000000001"/>
    <n v="0.1"/>
    <s v="Not Returned"/>
    <s v="PayPal"/>
    <n v="2"/>
    <n v="78443.17"/>
    <n v="735938.78"/>
    <n v="73593.878000000012"/>
    <n v="662344.902"/>
    <n v="0.11843251116319455"/>
    <n v="0"/>
    <n v="0.11843251116319455"/>
    <n v="0.11111111111111113"/>
  </r>
  <r>
    <s v="ORD0585"/>
    <x v="227"/>
    <x v="0"/>
    <s v="Germany"/>
    <s v="Bavaria"/>
    <s v="Munich"/>
    <s v="CUST_717"/>
    <x v="1"/>
    <x v="2"/>
    <x v="3"/>
    <s v="Executive Desk"/>
    <n v="26"/>
    <n v="34368.25"/>
    <n v="43531.97"/>
    <n v="0.15"/>
    <s v="Returned"/>
    <s v="Bank Transfer"/>
    <n v="11"/>
    <n v="202518.2"/>
    <n v="1131831.22"/>
    <n v="169774.68299999999"/>
    <n v="962056.53700000001"/>
    <n v="0.2105055079522837"/>
    <n v="1"/>
    <n v="0.2105055079522837"/>
    <n v="0.1764705882352941"/>
  </r>
  <r>
    <s v="ORD0586"/>
    <x v="31"/>
    <x v="3"/>
    <s v="India"/>
    <s v="Maharashtra"/>
    <s v="Mumbai"/>
    <s v="CUST_543"/>
    <x v="3"/>
    <x v="0"/>
    <x v="1"/>
    <s v="Lenovo Tab P11"/>
    <n v="22"/>
    <n v="55620.75"/>
    <n v="81205.960000000006"/>
    <n v="0.1"/>
    <s v="Not Returned"/>
    <s v="Credit Card"/>
    <n v="5"/>
    <n v="506587.2"/>
    <n v="1786531.12"/>
    <n v="178653.11200000002"/>
    <n v="1607878.0080000001"/>
    <n v="0.31506569371524107"/>
    <n v="0"/>
    <n v="0.31506569371524107"/>
    <n v="0.11111111111111112"/>
  </r>
  <r>
    <s v="ORD0587"/>
    <x v="208"/>
    <x v="2"/>
    <s v="India"/>
    <s v="Karnataka"/>
    <s v="Bangalore"/>
    <s v="CUST_526"/>
    <x v="1"/>
    <x v="1"/>
    <x v="2"/>
    <s v="Marker Set"/>
    <n v="49"/>
    <n v="78890.89"/>
    <n v="114190.6"/>
    <n v="0.1"/>
    <s v="Not Returned"/>
    <s v="PayPal"/>
    <n v="18"/>
    <n v="1556717"/>
    <n v="5595339.4000000004"/>
    <n v="559533.94000000006"/>
    <n v="5035805.46"/>
    <n v="0.30912969382260452"/>
    <n v="0"/>
    <n v="0.30912969382260452"/>
    <n v="0.11111111111111112"/>
  </r>
  <r>
    <s v="ORD0588"/>
    <x v="173"/>
    <x v="3"/>
    <s v="Brazil"/>
    <s v="Rio de Janeiro"/>
    <s v="Rio de Janeiro"/>
    <s v="CUST_554"/>
    <x v="2"/>
    <x v="2"/>
    <x v="11"/>
    <s v="Coffee Table"/>
    <n v="32"/>
    <n v="57334.54"/>
    <n v="63562.61"/>
    <n v="0.1"/>
    <s v="Returned"/>
    <s v="Bank Transfer"/>
    <n v="17"/>
    <n v="179368.4"/>
    <n v="2034003.52"/>
    <n v="203400.35200000001"/>
    <n v="1830603.1680000001"/>
    <n v="9.7983223855100415E-2"/>
    <n v="1"/>
    <n v="9.7983223855100415E-2"/>
    <n v="0.11111111111111112"/>
  </r>
  <r>
    <s v="ORD0589"/>
    <x v="210"/>
    <x v="0"/>
    <s v="India"/>
    <s v="Karnataka"/>
    <s v="Bangalore"/>
    <s v="CUST_996"/>
    <x v="2"/>
    <x v="1"/>
    <x v="9"/>
    <s v="Legal Pad"/>
    <n v="37"/>
    <n v="77814.59"/>
    <n v="98236.02"/>
    <n v="0.05"/>
    <s v="Not Returned"/>
    <s v="Bank Transfer"/>
    <n v="4"/>
    <n v="717813.3"/>
    <n v="3634732.74"/>
    <n v="181736.63700000002"/>
    <n v="3452996.1030000001"/>
    <n v="0.20788129455934112"/>
    <n v="0"/>
    <n v="0.20788129455934112"/>
    <n v="5.2631578947368425E-2"/>
  </r>
  <r>
    <s v="ORD0590"/>
    <x v="185"/>
    <x v="3"/>
    <s v="Brazil"/>
    <s v="Rio de Janeiro"/>
    <s v="Rio de Janeiro"/>
    <s v="CUST_998"/>
    <x v="1"/>
    <x v="1"/>
    <x v="7"/>
    <s v="File Organizer"/>
    <n v="50"/>
    <n v="54237.47"/>
    <n v="72127.22"/>
    <n v="0.05"/>
    <s v="Not Returned"/>
    <s v="Bank Transfer"/>
    <n v="4"/>
    <n v="849763.1"/>
    <n v="3606361"/>
    <n v="180318.05000000002"/>
    <n v="3426042.95"/>
    <n v="0.24803048659970825"/>
    <n v="0"/>
    <n v="0.24803048659970825"/>
    <n v="5.2631578947368425E-2"/>
  </r>
  <r>
    <s v="ORD0591"/>
    <x v="105"/>
    <x v="1"/>
    <s v="USA"/>
    <s v="Texas"/>
    <s v="Dallas"/>
    <s v="CUST_113"/>
    <x v="3"/>
    <x v="0"/>
    <x v="0"/>
    <s v="Dell UltraSharp"/>
    <n v="15"/>
    <n v="3073.11"/>
    <n v="3425.27"/>
    <n v="0.15"/>
    <s v="Not Returned"/>
    <s v="Cash"/>
    <n v="11"/>
    <n v="4490.04"/>
    <n v="51379.05"/>
    <n v="7706.8575000000001"/>
    <n v="43672.192500000005"/>
    <n v="0.10281233304235869"/>
    <n v="0"/>
    <n v="0.10281233304235869"/>
    <n v="0.1764705882352941"/>
  </r>
  <r>
    <s v="ORD0592"/>
    <x v="228"/>
    <x v="2"/>
    <s v="Germany"/>
    <s v="Bavaria"/>
    <s v="Munich"/>
    <s v="CUST_191"/>
    <x v="2"/>
    <x v="0"/>
    <x v="1"/>
    <s v="Samsung Galaxy Tab S8"/>
    <n v="35"/>
    <n v="8811.98"/>
    <n v="10260.450000000001"/>
    <n v="0.05"/>
    <s v="Returned"/>
    <s v="Credit Card"/>
    <n v="20"/>
    <n v="48161.63"/>
    <n v="359115.75"/>
    <n v="17955.787500000002"/>
    <n v="341159.96250000002"/>
    <n v="0.14117022890691633"/>
    <n v="1"/>
    <n v="0.14117022890691633"/>
    <n v="5.2631578947368425E-2"/>
  </r>
  <r>
    <s v="ORD0593"/>
    <x v="229"/>
    <x v="2"/>
    <s v="India"/>
    <s v="Maharashtra"/>
    <s v="Mumbai"/>
    <s v="CUST_391"/>
    <x v="3"/>
    <x v="0"/>
    <x v="4"/>
    <s v="MacBook Pro"/>
    <n v="29"/>
    <n v="50411.62"/>
    <n v="61744.19"/>
    <n v="0.1"/>
    <s v="Returned"/>
    <s v="PayPal"/>
    <n v="18"/>
    <n v="295780.09999999998"/>
    <n v="1790581.51"/>
    <n v="179058.15100000001"/>
    <n v="1611523.3589999999"/>
    <n v="0.18354068425265685"/>
    <n v="1"/>
    <n v="0.18354068425265685"/>
    <n v="0.11111111111111112"/>
  </r>
  <r>
    <s v="ORD0594"/>
    <x v="64"/>
    <x v="2"/>
    <s v="Germany"/>
    <s v="Bavaria"/>
    <s v="Munich"/>
    <s v="CUST_395"/>
    <x v="3"/>
    <x v="0"/>
    <x v="1"/>
    <s v="Microsoft Surface Go"/>
    <n v="19"/>
    <n v="22030.79"/>
    <n v="25816.19"/>
    <n v="0.15"/>
    <s v="Returned"/>
    <s v="Cash"/>
    <n v="1"/>
    <n v="61134.21"/>
    <n v="490507.61"/>
    <n v="73576.141499999998"/>
    <n v="416931.46849999996"/>
    <n v="0.14662891774502745"/>
    <n v="1"/>
    <n v="0.14662891774502745"/>
    <n v="0.17647058823529413"/>
  </r>
  <r>
    <s v="ORD0595"/>
    <x v="124"/>
    <x v="3"/>
    <s v="India"/>
    <s v="Karnataka"/>
    <s v="Bangalore"/>
    <s v="CUST_590"/>
    <x v="1"/>
    <x v="0"/>
    <x v="1"/>
    <s v="Samsung Galaxy Tab S8"/>
    <n v="38"/>
    <n v="28095.98"/>
    <n v="38626.35"/>
    <n v="0.1"/>
    <s v="Not Returned"/>
    <s v="PayPal"/>
    <n v="10"/>
    <n v="360138.7"/>
    <n v="1467801.3"/>
    <n v="146780.13"/>
    <n v="1321021.17"/>
    <n v="0.2726214448175725"/>
    <n v="0"/>
    <n v="0.2726214448175725"/>
    <n v="0.11111111111111112"/>
  </r>
  <r>
    <s v="ORD0596"/>
    <x v="205"/>
    <x v="2"/>
    <s v="USA"/>
    <s v="Texas"/>
    <s v="Dallas"/>
    <s v="CUST_871"/>
    <x v="1"/>
    <x v="0"/>
    <x v="4"/>
    <s v="Dell XPS 13"/>
    <n v="33"/>
    <n v="60768.65"/>
    <n v="83871.789999999994"/>
    <n v="0.05"/>
    <s v="Not Returned"/>
    <s v="Bank Transfer"/>
    <n v="3"/>
    <n v="724283.4"/>
    <n v="2767769.07"/>
    <n v="138388.4535"/>
    <n v="2629380.6165"/>
    <n v="0.27545780000618636"/>
    <n v="0"/>
    <n v="0.27545780000618636"/>
    <n v="5.2631578947368425E-2"/>
  </r>
  <r>
    <s v="ORD0597"/>
    <x v="206"/>
    <x v="0"/>
    <s v="India"/>
    <s v="Maharashtra"/>
    <s v="Mumbai"/>
    <s v="CUST_459"/>
    <x v="2"/>
    <x v="2"/>
    <x v="11"/>
    <s v="Folding Table"/>
    <n v="28"/>
    <n v="51248.99"/>
    <n v="65012.61"/>
    <n v="0"/>
    <s v="Not Returned"/>
    <s v="Credit Card"/>
    <n v="5"/>
    <n v="385381.4"/>
    <n v="1820353.08"/>
    <n v="0"/>
    <n v="1820353.08"/>
    <n v="0.21170695082956104"/>
    <n v="0"/>
    <n v="0.21170695082956104"/>
    <n v="0"/>
  </r>
  <r>
    <s v="ORD0598"/>
    <x v="179"/>
    <x v="3"/>
    <s v="India"/>
    <s v="Karnataka"/>
    <s v="Bangalore"/>
    <s v="CUST_330"/>
    <x v="3"/>
    <x v="0"/>
    <x v="10"/>
    <s v="OnePlus 11"/>
    <n v="9"/>
    <n v="587.36"/>
    <n v="651.41"/>
    <n v="0.05"/>
    <s v="Not Returned"/>
    <s v="PayPal"/>
    <n v="3"/>
    <n v="547.63"/>
    <n v="5862.69"/>
    <n v="293.1345"/>
    <n v="5569.5554999999995"/>
    <n v="9.8325620419798324E-2"/>
    <n v="0"/>
    <n v="9.8325620419798324E-2"/>
    <n v="5.2631578947368425E-2"/>
  </r>
  <r>
    <s v="ORD0599"/>
    <x v="101"/>
    <x v="3"/>
    <s v="USA"/>
    <s v="New York"/>
    <s v="New York"/>
    <s v="CUST_347"/>
    <x v="0"/>
    <x v="2"/>
    <x v="11"/>
    <s v="Conference Table"/>
    <n v="46"/>
    <n v="74011.710000000006"/>
    <n v="99111.55"/>
    <n v="0.15"/>
    <s v="Not Returned"/>
    <s v="PayPal"/>
    <n v="9"/>
    <n v="981403.7"/>
    <n v="4559131.3"/>
    <n v="683869.69499999995"/>
    <n v="3875261.605"/>
    <n v="0.25324837392493921"/>
    <n v="0"/>
    <n v="0.25324837392493921"/>
    <n v="0.1764705882352941"/>
  </r>
  <r>
    <s v="ORD0600"/>
    <x v="165"/>
    <x v="3"/>
    <s v="India"/>
    <s v="Karnataka"/>
    <s v="Bangalore"/>
    <s v="CUST_127"/>
    <x v="2"/>
    <x v="1"/>
    <x v="5"/>
    <s v="Standard Stapler"/>
    <n v="31"/>
    <n v="58243.67"/>
    <n v="75764.86"/>
    <n v="0.1"/>
    <s v="Returned"/>
    <s v="Cash"/>
    <n v="11"/>
    <n v="488841.2"/>
    <n v="2348710.66"/>
    <n v="234871.06600000002"/>
    <n v="2113839.594"/>
    <n v="0.23125747165846683"/>
    <n v="1"/>
    <n v="0.23125747165846683"/>
    <n v="0.11111111111111112"/>
  </r>
  <r>
    <s v="ORD0601"/>
    <x v="16"/>
    <x v="0"/>
    <s v="Brazil"/>
    <s v="Sao Paulo"/>
    <s v="Sao Paulo"/>
    <s v="CUST_585"/>
    <x v="3"/>
    <x v="1"/>
    <x v="9"/>
    <s v="Graph Paper"/>
    <n v="17"/>
    <n v="73666.94"/>
    <n v="83821.72"/>
    <n v="0.1"/>
    <s v="Returned"/>
    <s v="Bank Transfer"/>
    <n v="2"/>
    <n v="155368.1"/>
    <n v="1424969.24"/>
    <n v="142496.924"/>
    <n v="1282472.3160000001"/>
    <n v="0.12114733243099494"/>
    <n v="1"/>
    <n v="0.12114733243099494"/>
    <n v="0.1111111111111111"/>
  </r>
  <r>
    <s v="ORD0602"/>
    <x v="69"/>
    <x v="0"/>
    <s v="USA"/>
    <s v="New York"/>
    <s v="New York"/>
    <s v="CUST_952"/>
    <x v="3"/>
    <x v="0"/>
    <x v="1"/>
    <s v="Samsung Galaxy Tab S8"/>
    <n v="15"/>
    <n v="34792.75"/>
    <n v="38718.5"/>
    <n v="0.1"/>
    <s v="Not Returned"/>
    <s v="Cash"/>
    <n v="19"/>
    <n v="52997.62"/>
    <n v="580777.5"/>
    <n v="58077.75"/>
    <n v="522699.75"/>
    <n v="0.10139208981829435"/>
    <n v="0"/>
    <n v="0.10139208981829435"/>
    <n v="0.1111111111111111"/>
  </r>
  <r>
    <s v="ORD0603"/>
    <x v="152"/>
    <x v="1"/>
    <s v="USA"/>
    <s v="California"/>
    <s v="San Francisco"/>
    <s v="CUST_366"/>
    <x v="2"/>
    <x v="1"/>
    <x v="5"/>
    <s v="Heavy Duty Stapler"/>
    <n v="11"/>
    <n v="69273.61"/>
    <n v="85962.93"/>
    <n v="0.05"/>
    <s v="Returned"/>
    <s v="Bank Transfer"/>
    <n v="1"/>
    <n v="174403.4"/>
    <n v="945592.23"/>
    <n v="47279.611499999999"/>
    <n v="898312.61849999998"/>
    <n v="0.19414555290475416"/>
    <n v="1"/>
    <n v="0.19414555290475416"/>
    <n v="5.2631578947368418E-2"/>
  </r>
  <r>
    <s v="ORD0604"/>
    <x v="132"/>
    <x v="3"/>
    <s v="Germany"/>
    <s v="Bavaria"/>
    <s v="Munich"/>
    <s v="CUST_230"/>
    <x v="0"/>
    <x v="2"/>
    <x v="3"/>
    <s v="Executive Desk"/>
    <n v="44"/>
    <n v="48906.42"/>
    <n v="54318.59"/>
    <n v="0.1"/>
    <s v="Returned"/>
    <s v="Cash"/>
    <n v="2"/>
    <n v="214321.9"/>
    <n v="2390017.96"/>
    <n v="239001.796"/>
    <n v="2151016.1639999999"/>
    <n v="9.9637512533355371E-2"/>
    <n v="1"/>
    <n v="9.9637512533355371E-2"/>
    <n v="0.11111111111111112"/>
  </r>
  <r>
    <s v="ORD0605"/>
    <x v="101"/>
    <x v="1"/>
    <s v="India"/>
    <s v="Maharashtra"/>
    <s v="Mumbai"/>
    <s v="CUST_433"/>
    <x v="2"/>
    <x v="0"/>
    <x v="4"/>
    <s v="Lenovo ThinkPad X1"/>
    <n v="13"/>
    <n v="9278.25"/>
    <n v="12623.53"/>
    <n v="0"/>
    <s v="Not Returned"/>
    <s v="Bank Transfer"/>
    <n v="18"/>
    <n v="43488.639999999999"/>
    <n v="164105.89000000001"/>
    <n v="0"/>
    <n v="164105.89000000001"/>
    <n v="0.26500352912378705"/>
    <n v="0"/>
    <n v="0.26500352912378705"/>
    <n v="0"/>
  </r>
  <r>
    <s v="ORD0606"/>
    <x v="117"/>
    <x v="1"/>
    <s v="USA"/>
    <s v="California"/>
    <s v="San Francisco"/>
    <s v="CUST_522"/>
    <x v="0"/>
    <x v="2"/>
    <x v="8"/>
    <s v="Glass Bookcase"/>
    <n v="6"/>
    <n v="57421.79"/>
    <n v="79165.2"/>
    <n v="0.15"/>
    <s v="Returned"/>
    <s v="Credit Card"/>
    <n v="3"/>
    <n v="110891.4"/>
    <n v="474991.19999999995"/>
    <n v="71248.679999999993"/>
    <n v="403742.51999999996"/>
    <n v="0.27465871070503056"/>
    <n v="1"/>
    <n v="0.27465871070503056"/>
    <n v="0.17647058823529413"/>
  </r>
  <r>
    <s v="ORD0607"/>
    <x v="152"/>
    <x v="3"/>
    <s v="USA"/>
    <s v="New York"/>
    <s v="New York"/>
    <s v="CUST_964"/>
    <x v="1"/>
    <x v="2"/>
    <x v="6"/>
    <s v="Task Chair"/>
    <n v="17"/>
    <n v="13659.23"/>
    <n v="18751.46"/>
    <n v="0"/>
    <s v="Returned"/>
    <s v="Credit Card"/>
    <n v="11"/>
    <n v="86567.91"/>
    <n v="318774.82"/>
    <n v="0"/>
    <n v="318774.82"/>
    <n v="0.27156445418116776"/>
    <n v="1"/>
    <n v="0.27156445418116776"/>
    <n v="0"/>
  </r>
  <r>
    <s v="ORD0608"/>
    <x v="230"/>
    <x v="1"/>
    <s v="Brazil"/>
    <s v="Rio de Janeiro"/>
    <s v="Rio de Janeiro"/>
    <s v="CUST_779"/>
    <x v="1"/>
    <x v="0"/>
    <x v="0"/>
    <s v="Samsung Odyssey"/>
    <n v="2"/>
    <n v="20648.939999999999"/>
    <n v="29542.41"/>
    <n v="0.1"/>
    <s v="Not Returned"/>
    <s v="PayPal"/>
    <n v="9"/>
    <n v="16008.25"/>
    <n v="59084.82"/>
    <n v="5908.482"/>
    <n v="53176.338000000003"/>
    <n v="0.30104085016158877"/>
    <n v="0"/>
    <n v="0.30104085016158877"/>
    <n v="0.1111111111111111"/>
  </r>
  <r>
    <s v="ORD0609"/>
    <x v="165"/>
    <x v="1"/>
    <s v="India"/>
    <s v="Karnataka"/>
    <s v="Bangalore"/>
    <s v="CUST_637"/>
    <x v="3"/>
    <x v="2"/>
    <x v="8"/>
    <s v="Glass Bookcase"/>
    <n v="36"/>
    <n v="17052.25"/>
    <n v="24927.13"/>
    <n v="0.15"/>
    <s v="Returned"/>
    <s v="Cash"/>
    <n v="13"/>
    <n v="240971.3"/>
    <n v="897376.68"/>
    <n v="134606.50200000001"/>
    <n v="762770.17800000007"/>
    <n v="0.31591599534191539"/>
    <n v="1"/>
    <n v="0.31591599534191539"/>
    <n v="0.1764705882352941"/>
  </r>
  <r>
    <s v="ORD0610"/>
    <x v="63"/>
    <x v="2"/>
    <s v="Brazil"/>
    <s v="Rio de Janeiro"/>
    <s v="Rio de Janeiro"/>
    <s v="CUST_700"/>
    <x v="0"/>
    <x v="1"/>
    <x v="7"/>
    <s v="File Organizer"/>
    <n v="8"/>
    <n v="43418.14"/>
    <n v="58803.91"/>
    <n v="0.15"/>
    <s v="Returned"/>
    <s v="PayPal"/>
    <n v="17"/>
    <n v="104623.2"/>
    <n v="470431.28"/>
    <n v="70564.691999999995"/>
    <n v="399866.58800000005"/>
    <n v="0.26164526654575099"/>
    <n v="1"/>
    <n v="0.26164526654575099"/>
    <n v="0.17647058823529407"/>
  </r>
  <r>
    <s v="ORD0611"/>
    <x v="1"/>
    <x v="0"/>
    <s v="Brazil"/>
    <s v="Rio de Janeiro"/>
    <s v="Rio de Janeiro"/>
    <s v="CUST_772"/>
    <x v="0"/>
    <x v="2"/>
    <x v="6"/>
    <s v="Task Chair"/>
    <n v="33"/>
    <n v="38586.83"/>
    <n v="51228.959999999999"/>
    <n v="0.15"/>
    <s v="Returned"/>
    <s v="PayPal"/>
    <n v="9"/>
    <n v="354611.8"/>
    <n v="1690555.68"/>
    <n v="253583.35199999998"/>
    <n v="1436972.328"/>
    <n v="0.24677705554257548"/>
    <n v="1"/>
    <n v="0.24677705554257548"/>
    <n v="0.1764705882352941"/>
  </r>
  <r>
    <s v="ORD0612"/>
    <x v="117"/>
    <x v="3"/>
    <s v="Brazil"/>
    <s v="Sao Paulo"/>
    <s v="Sao Paulo"/>
    <s v="CUST_931"/>
    <x v="2"/>
    <x v="2"/>
    <x v="8"/>
    <s v="Adjustable Bookcase"/>
    <n v="6"/>
    <n v="42959.65"/>
    <n v="57848.66"/>
    <n v="0.15"/>
    <s v="Returned"/>
    <s v="Bank Transfer"/>
    <n v="10"/>
    <n v="75933.95"/>
    <n v="347091.96"/>
    <n v="52063.794000000002"/>
    <n v="295028.16600000003"/>
    <n v="0.25737864634931157"/>
    <n v="1"/>
    <n v="0.25737864634931157"/>
    <n v="0.1764705882352941"/>
  </r>
  <r>
    <s v="ORD0613"/>
    <x v="219"/>
    <x v="2"/>
    <s v="India"/>
    <s v="Karnataka"/>
    <s v="Bangalore"/>
    <s v="CUST_728"/>
    <x v="2"/>
    <x v="2"/>
    <x v="3"/>
    <s v="Standing Desk"/>
    <n v="16"/>
    <n v="45130.09"/>
    <n v="59427.79"/>
    <n v="0"/>
    <s v="Not Returned"/>
    <s v="Cash"/>
    <n v="20"/>
    <n v="228763.2"/>
    <n v="950844.64"/>
    <n v="0"/>
    <n v="950844.64"/>
    <n v="0.24058946159700706"/>
    <n v="0"/>
    <n v="0.24058946159700706"/>
    <n v="0"/>
  </r>
  <r>
    <s v="ORD0614"/>
    <x v="173"/>
    <x v="3"/>
    <s v="Germany"/>
    <s v="Berlin"/>
    <s v="Berlin"/>
    <s v="CUST_365"/>
    <x v="3"/>
    <x v="1"/>
    <x v="9"/>
    <s v="Notebook"/>
    <n v="21"/>
    <n v="77965.83"/>
    <n v="110931.5"/>
    <n v="0.1"/>
    <s v="Returned"/>
    <s v="PayPal"/>
    <n v="13"/>
    <n v="623050.80000000005"/>
    <n v="2329561.5"/>
    <n v="232956.15000000002"/>
    <n v="2096605.35"/>
    <n v="0.29717123444333482"/>
    <n v="1"/>
    <n v="0.29717123444333482"/>
    <n v="0.11111111111111112"/>
  </r>
  <r>
    <s v="ORD0615"/>
    <x v="177"/>
    <x v="1"/>
    <s v="USA"/>
    <s v="Texas"/>
    <s v="Dallas"/>
    <s v="CUST_125"/>
    <x v="2"/>
    <x v="1"/>
    <x v="7"/>
    <s v="Cardboard Folder"/>
    <n v="1"/>
    <n v="50405.2"/>
    <n v="74876.52"/>
    <n v="0.1"/>
    <s v="Returned"/>
    <s v="Cash"/>
    <n v="14"/>
    <n v="22024.19"/>
    <n v="74876.52"/>
    <n v="7487.652000000001"/>
    <n v="67388.868000000002"/>
    <n v="0.32682237665722474"/>
    <n v="1"/>
    <n v="0.32682237665722474"/>
    <n v="0.11111111111111112"/>
  </r>
  <r>
    <s v="ORD0616"/>
    <x v="159"/>
    <x v="1"/>
    <s v="USA"/>
    <s v="New York"/>
    <s v="New York"/>
    <s v="CUST_314"/>
    <x v="3"/>
    <x v="1"/>
    <x v="7"/>
    <s v="File Organizer"/>
    <n v="37"/>
    <n v="30820.27"/>
    <n v="37370.019999999997"/>
    <n v="0.15"/>
    <s v="Not Returned"/>
    <s v="PayPal"/>
    <n v="5"/>
    <n v="205989.6"/>
    <n v="1382690.74"/>
    <n v="207403.611"/>
    <n v="1175287.129"/>
    <n v="0.17526746861872594"/>
    <n v="0"/>
    <n v="0.17526746861872594"/>
    <n v="0.17647058823529413"/>
  </r>
  <r>
    <s v="ORD0617"/>
    <x v="170"/>
    <x v="2"/>
    <s v="USA"/>
    <s v="Texas"/>
    <s v="Dallas"/>
    <s v="CUST_877"/>
    <x v="2"/>
    <x v="1"/>
    <x v="5"/>
    <s v="Heavy Duty Stapler"/>
    <n v="43"/>
    <n v="55803.35"/>
    <n v="79469.27"/>
    <n v="0.1"/>
    <s v="Returned"/>
    <s v="Bank Transfer"/>
    <n v="2"/>
    <n v="915871.1"/>
    <n v="3417178.6100000003"/>
    <n v="341717.86100000003"/>
    <n v="3075460.7490000003"/>
    <n v="0.29779963873634202"/>
    <n v="1"/>
    <n v="0.29779963873634202"/>
    <n v="0.1111111111111111"/>
  </r>
  <r>
    <s v="ORD0618"/>
    <x v="231"/>
    <x v="1"/>
    <s v="India"/>
    <s v="Delhi"/>
    <s v="New Delhi"/>
    <s v="CUST_576"/>
    <x v="2"/>
    <x v="0"/>
    <x v="0"/>
    <s v="Dell UltraSharp"/>
    <n v="15"/>
    <n v="20197"/>
    <n v="29690.46"/>
    <n v="0"/>
    <s v="Returned"/>
    <s v="PayPal"/>
    <n v="13"/>
    <n v="142401.9"/>
    <n v="445356.89999999997"/>
    <n v="0"/>
    <n v="445356.89999999997"/>
    <n v="0.3197478247221498"/>
    <n v="1"/>
    <n v="0.3197478247221498"/>
    <n v="0"/>
  </r>
  <r>
    <s v="ORD0619"/>
    <x v="191"/>
    <x v="3"/>
    <s v="Germany"/>
    <s v="Berlin"/>
    <s v="Berlin"/>
    <s v="CUST_234"/>
    <x v="0"/>
    <x v="2"/>
    <x v="11"/>
    <s v="Coffee Table"/>
    <n v="19"/>
    <n v="65756.52"/>
    <n v="86517.59"/>
    <n v="0.1"/>
    <s v="Not Returned"/>
    <s v="Bank Transfer"/>
    <n v="20"/>
    <n v="355014.3"/>
    <n v="1643834.21"/>
    <n v="164383.421"/>
    <n v="1479450.7889999999"/>
    <n v="0.23996357475327962"/>
    <n v="0"/>
    <n v="0.23996357475327962"/>
    <n v="0.11111111111111112"/>
  </r>
  <r>
    <s v="ORD0620"/>
    <x v="178"/>
    <x v="2"/>
    <s v="India"/>
    <s v="Karnataka"/>
    <s v="Bangalore"/>
    <s v="CUST_490"/>
    <x v="0"/>
    <x v="0"/>
    <x v="4"/>
    <s v="Lenovo ThinkPad X1"/>
    <n v="15"/>
    <n v="26382.33"/>
    <n v="36447.769999999997"/>
    <n v="0"/>
    <s v="Not Returned"/>
    <s v="Credit Card"/>
    <n v="5"/>
    <n v="150981.6"/>
    <n v="546716.54999999993"/>
    <n v="0"/>
    <n v="546716.54999999993"/>
    <n v="0.27616065399885925"/>
    <n v="0"/>
    <n v="0.27616065399885925"/>
    <n v="0"/>
  </r>
  <r>
    <s v="ORD0621"/>
    <x v="188"/>
    <x v="3"/>
    <s v="Germany"/>
    <s v="Berlin"/>
    <s v="Berlin"/>
    <s v="CUST_102"/>
    <x v="0"/>
    <x v="0"/>
    <x v="10"/>
    <s v="Samsung Galaxy S23"/>
    <n v="26"/>
    <n v="56653.49"/>
    <n v="69769.320000000007"/>
    <n v="0.1"/>
    <s v="Not Returned"/>
    <s v="Credit Card"/>
    <n v="11"/>
    <n v="306910.40000000002"/>
    <n v="1814002.3200000003"/>
    <n v="181400.23200000005"/>
    <n v="1632602.0880000002"/>
    <n v="0.1879884892074204"/>
    <n v="0"/>
    <n v="0.1879884892074204"/>
    <n v="0.11111111111111112"/>
  </r>
  <r>
    <s v="ORD0622"/>
    <x v="0"/>
    <x v="2"/>
    <s v="USA"/>
    <s v="California"/>
    <s v="San Francisco"/>
    <s v="CUST_431"/>
    <x v="2"/>
    <x v="1"/>
    <x v="5"/>
    <s v="Electric Stapler"/>
    <n v="7"/>
    <n v="64508.6"/>
    <n v="90458.46"/>
    <n v="0.05"/>
    <s v="Returned"/>
    <s v="Bank Transfer"/>
    <n v="19"/>
    <n v="172566.6"/>
    <n v="633209.22000000009"/>
    <n v="31660.461000000007"/>
    <n v="601548.75900000008"/>
    <n v="0.28687051118993329"/>
    <n v="1"/>
    <n v="0.28687051118993329"/>
    <n v="5.2631578947368425E-2"/>
  </r>
  <r>
    <s v="ORD0623"/>
    <x v="152"/>
    <x v="3"/>
    <s v="USA"/>
    <s v="Texas"/>
    <s v="Dallas"/>
    <s v="CUST_109"/>
    <x v="2"/>
    <x v="2"/>
    <x v="3"/>
    <s v="Corner Desk"/>
    <n v="8"/>
    <n v="39558.81"/>
    <n v="47266.94"/>
    <n v="0.1"/>
    <s v="Returned"/>
    <s v="PayPal"/>
    <n v="15"/>
    <n v="55498.54"/>
    <n v="378135.52"/>
    <n v="37813.552000000003"/>
    <n v="340321.96799999999"/>
    <n v="0.16307657224173081"/>
    <n v="1"/>
    <n v="0.16307657224173081"/>
    <n v="0.11111111111111112"/>
  </r>
  <r>
    <s v="ORD0624"/>
    <x v="70"/>
    <x v="3"/>
    <s v="Brazil"/>
    <s v="Sao Paulo"/>
    <s v="Sao Paulo"/>
    <s v="CUST_479"/>
    <x v="1"/>
    <x v="1"/>
    <x v="9"/>
    <s v="Graph Paper"/>
    <n v="19"/>
    <n v="34647.379999999997"/>
    <n v="49880.85"/>
    <n v="0.15"/>
    <s v="Not Returned"/>
    <s v="Bank Transfer"/>
    <n v="3"/>
    <n v="246020.5"/>
    <n v="947736.15"/>
    <n v="142160.42249999999"/>
    <n v="805575.72750000004"/>
    <n v="0.30539711116109813"/>
    <n v="0"/>
    <n v="0.30539711116109813"/>
    <n v="0.1764705882352941"/>
  </r>
  <r>
    <s v="ORD0625"/>
    <x v="99"/>
    <x v="2"/>
    <s v="India"/>
    <s v="Maharashtra"/>
    <s v="Mumbai"/>
    <s v="CUST_838"/>
    <x v="2"/>
    <x v="2"/>
    <x v="8"/>
    <s v="Metal Bookcase"/>
    <n v="23"/>
    <n v="41231.019999999997"/>
    <n v="55837.89"/>
    <n v="0.05"/>
    <s v="Not Returned"/>
    <s v="Cash"/>
    <n v="8"/>
    <n v="319160.09999999998"/>
    <n v="1284271.47"/>
    <n v="64213.573499999999"/>
    <n v="1220057.8965"/>
    <n v="0.26159422509012054"/>
    <n v="0"/>
    <n v="0.26159422509012054"/>
    <n v="5.2631578947368418E-2"/>
  </r>
  <r>
    <s v="ORD0626"/>
    <x v="195"/>
    <x v="3"/>
    <s v="Brazil"/>
    <s v="Rio de Janeiro"/>
    <s v="Rio de Janeiro"/>
    <s v="CUST_892"/>
    <x v="3"/>
    <x v="0"/>
    <x v="4"/>
    <s v="MacBook Pro"/>
    <n v="34"/>
    <n v="26427.81"/>
    <n v="33982.449999999997"/>
    <n v="0.1"/>
    <s v="Not Returned"/>
    <s v="Credit Card"/>
    <n v="20"/>
    <n v="231172"/>
    <n v="1155403.2999999998"/>
    <n v="115540.32999999999"/>
    <n v="1039862.9699999999"/>
    <n v="0.22231006071886572"/>
    <n v="0"/>
    <n v="0.22231006071886572"/>
    <n v="0.11111111111111112"/>
  </r>
  <r>
    <s v="ORD0627"/>
    <x v="142"/>
    <x v="3"/>
    <s v="Brazil"/>
    <s v="Sao Paulo"/>
    <s v="Sao Paulo"/>
    <s v="CUST_519"/>
    <x v="2"/>
    <x v="2"/>
    <x v="8"/>
    <s v="Glass Bookcase"/>
    <n v="49"/>
    <n v="46670.74"/>
    <n v="69625.67"/>
    <n v="0.15"/>
    <s v="Returned"/>
    <s v="Credit Card"/>
    <n v="6"/>
    <n v="956072.8"/>
    <n v="3411657.83"/>
    <n v="511748.67449999996"/>
    <n v="2899909.1555000003"/>
    <n v="0.32969060364760105"/>
    <n v="1"/>
    <n v="0.32969060364760105"/>
    <n v="0.17647058823529407"/>
  </r>
  <r>
    <s v="ORD0628"/>
    <x v="95"/>
    <x v="3"/>
    <s v="Germany"/>
    <s v="Bavaria"/>
    <s v="Munich"/>
    <s v="CUST_467"/>
    <x v="3"/>
    <x v="1"/>
    <x v="5"/>
    <s v="Standard Stapler"/>
    <n v="10"/>
    <n v="20575.91"/>
    <n v="25054.17"/>
    <n v="0.1"/>
    <s v="Returned"/>
    <s v="PayPal"/>
    <n v="1"/>
    <n v="40304.339999999997"/>
    <n v="250541.69999999998"/>
    <n v="25054.17"/>
    <n v="225487.52999999997"/>
    <n v="0.17874309945210717"/>
    <n v="1"/>
    <n v="0.17874309945210717"/>
    <n v="0.11111111111111112"/>
  </r>
  <r>
    <s v="ORD0629"/>
    <x v="49"/>
    <x v="2"/>
    <s v="USA"/>
    <s v="Texas"/>
    <s v="Dallas"/>
    <s v="CUST_234"/>
    <x v="0"/>
    <x v="2"/>
    <x v="11"/>
    <s v="Conference Table"/>
    <n v="42"/>
    <n v="21569.040000000001"/>
    <n v="29578.98"/>
    <n v="0"/>
    <s v="Not Returned"/>
    <s v="PayPal"/>
    <n v="3"/>
    <n v="336417.5"/>
    <n v="1242317.1599999999"/>
    <n v="0"/>
    <n v="1242317.1599999999"/>
    <n v="0.27079840062742111"/>
    <n v="0"/>
    <n v="0.27079840062742111"/>
    <n v="0"/>
  </r>
  <r>
    <s v="ORD0630"/>
    <x v="100"/>
    <x v="1"/>
    <s v="India"/>
    <s v="Karnataka"/>
    <s v="Bangalore"/>
    <s v="CUST_948"/>
    <x v="3"/>
    <x v="1"/>
    <x v="2"/>
    <s v="Marker Set"/>
    <n v="44"/>
    <n v="69266.48"/>
    <n v="89506.85"/>
    <n v="0.1"/>
    <s v="Not Returned"/>
    <s v="Credit Card"/>
    <n v="12"/>
    <n v="801518.7"/>
    <n v="3938301.4000000004"/>
    <n v="393830.14000000007"/>
    <n v="3544471.2600000002"/>
    <n v="0.22613209170159837"/>
    <n v="0"/>
    <n v="0.22613209170159837"/>
    <n v="0.11111111111111112"/>
  </r>
  <r>
    <s v="ORD0631"/>
    <x v="121"/>
    <x v="0"/>
    <s v="USA"/>
    <s v="California"/>
    <s v="San Francisco"/>
    <s v="CUST_991"/>
    <x v="1"/>
    <x v="2"/>
    <x v="11"/>
    <s v="Coffee Table"/>
    <n v="8"/>
    <n v="30721.43"/>
    <n v="34120.21"/>
    <n v="0.1"/>
    <s v="Returned"/>
    <s v="Credit Card"/>
    <n v="4"/>
    <n v="24471.22"/>
    <n v="272961.68"/>
    <n v="27296.168000000001"/>
    <n v="245665.51199999999"/>
    <n v="9.9611947158459918E-2"/>
    <n v="1"/>
    <n v="9.9611947158459918E-2"/>
    <n v="0.11111111111111112"/>
  </r>
  <r>
    <s v="ORD0632"/>
    <x v="51"/>
    <x v="1"/>
    <s v="Germany"/>
    <s v="Bavaria"/>
    <s v="Munich"/>
    <s v="CUST_236"/>
    <x v="0"/>
    <x v="0"/>
    <x v="1"/>
    <s v="Microsoft Surface Go"/>
    <n v="43"/>
    <n v="18793.7"/>
    <n v="26149.43"/>
    <n v="0.1"/>
    <s v="Not Returned"/>
    <s v="Cash"/>
    <n v="13"/>
    <n v="284666.8"/>
    <n v="1124425.49"/>
    <n v="112442.549"/>
    <n v="1011982.941"/>
    <n v="0.28129604607633402"/>
    <n v="0"/>
    <n v="0.28129604607633402"/>
    <n v="0.1111111111111111"/>
  </r>
  <r>
    <s v="ORD0633"/>
    <x v="54"/>
    <x v="3"/>
    <s v="USA"/>
    <s v="Texas"/>
    <s v="Dallas"/>
    <s v="CUST_291"/>
    <x v="1"/>
    <x v="0"/>
    <x v="4"/>
    <s v="HP Spectre x360"/>
    <n v="16"/>
    <n v="29177.360000000001"/>
    <n v="39291.269999999997"/>
    <n v="0.1"/>
    <s v="Not Returned"/>
    <s v="PayPal"/>
    <n v="1"/>
    <n v="145640.29999999999"/>
    <n v="628660.31999999995"/>
    <n v="62866.031999999999"/>
    <n v="565794.28799999994"/>
    <n v="0.25740857249516808"/>
    <n v="0"/>
    <n v="0.25740857249516808"/>
    <n v="0.11111111111111112"/>
  </r>
  <r>
    <s v="ORD0634"/>
    <x v="98"/>
    <x v="3"/>
    <s v="India"/>
    <s v="Karnataka"/>
    <s v="Bangalore"/>
    <s v="CUST_342"/>
    <x v="3"/>
    <x v="0"/>
    <x v="10"/>
    <s v="iPhone 14"/>
    <n v="36"/>
    <n v="67434.710000000006"/>
    <n v="84484.05"/>
    <n v="0"/>
    <s v="Returned"/>
    <s v="PayPal"/>
    <n v="18"/>
    <n v="613776.19999999995"/>
    <n v="3041425.8000000003"/>
    <n v="0"/>
    <n v="3041425.8000000003"/>
    <n v="0.2018054163938505"/>
    <n v="1"/>
    <n v="0.2018054163938505"/>
    <n v="0"/>
  </r>
  <r>
    <s v="ORD0635"/>
    <x v="232"/>
    <x v="1"/>
    <s v="India"/>
    <s v="Delhi"/>
    <s v="New Delhi"/>
    <s v="CUST_651"/>
    <x v="2"/>
    <x v="0"/>
    <x v="10"/>
    <s v="Google Pixel 7"/>
    <n v="44"/>
    <n v="2498.1999999999998"/>
    <n v="3241.29"/>
    <n v="0.05"/>
    <s v="Not Returned"/>
    <s v="Credit Card"/>
    <n v="10"/>
    <n v="31061.16"/>
    <n v="142616.76"/>
    <n v="7130.8380000000006"/>
    <n v="135485.92200000002"/>
    <n v="0.22925747222652398"/>
    <n v="0"/>
    <n v="0.22925747222652398"/>
    <n v="5.2631578947368418E-2"/>
  </r>
  <r>
    <s v="ORD0636"/>
    <x v="54"/>
    <x v="2"/>
    <s v="Brazil"/>
    <s v="Sao Paulo"/>
    <s v="Sao Paulo"/>
    <s v="CUST_579"/>
    <x v="0"/>
    <x v="1"/>
    <x v="7"/>
    <s v="Ring Binder"/>
    <n v="31"/>
    <n v="16681.560000000001"/>
    <n v="24254.1"/>
    <n v="0"/>
    <s v="Not Returned"/>
    <s v="PayPal"/>
    <n v="10"/>
    <n v="234748.7"/>
    <n v="751877.1"/>
    <n v="0"/>
    <n v="751877.1"/>
    <n v="0.31221685033365165"/>
    <n v="0"/>
    <n v="0.31221685033365165"/>
    <n v="0"/>
  </r>
  <r>
    <s v="ORD0637"/>
    <x v="24"/>
    <x v="2"/>
    <s v="Brazil"/>
    <s v="Sao Paulo"/>
    <s v="Sao Paulo"/>
    <s v="CUST_900"/>
    <x v="0"/>
    <x v="0"/>
    <x v="4"/>
    <s v="MacBook Pro"/>
    <n v="14"/>
    <n v="71560.34"/>
    <n v="102016.7"/>
    <n v="0.15"/>
    <s v="Not Returned"/>
    <s v="Bank Transfer"/>
    <n v="9"/>
    <n v="362430.9"/>
    <n v="1428233.8"/>
    <n v="214235.07"/>
    <n v="1213998.73"/>
    <n v="0.29854306354999238"/>
    <n v="0"/>
    <n v="0.29854306354999238"/>
    <n v="0.17647058823529413"/>
  </r>
  <r>
    <s v="ORD0638"/>
    <x v="207"/>
    <x v="2"/>
    <s v="India"/>
    <s v="Maharashtra"/>
    <s v="Mumbai"/>
    <s v="CUST_513"/>
    <x v="2"/>
    <x v="2"/>
    <x v="8"/>
    <s v="Metal Bookcase"/>
    <n v="35"/>
    <n v="38855.15"/>
    <n v="55727.040000000001"/>
    <n v="0"/>
    <s v="Not Returned"/>
    <s v="PayPal"/>
    <n v="19"/>
    <n v="590516.19999999995"/>
    <n v="1950446.4000000001"/>
    <n v="0"/>
    <n v="1950446.4000000001"/>
    <n v="0.30275951187379457"/>
    <n v="0"/>
    <n v="0.30275951187379457"/>
    <n v="0"/>
  </r>
  <r>
    <s v="ORD0639"/>
    <x v="181"/>
    <x v="0"/>
    <s v="Germany"/>
    <s v="Berlin"/>
    <s v="Berlin"/>
    <s v="CUST_699"/>
    <x v="1"/>
    <x v="0"/>
    <x v="0"/>
    <s v="LG UltraFine"/>
    <n v="28"/>
    <n v="66329.490000000005"/>
    <n v="95094.74"/>
    <n v="0.1"/>
    <s v="Returned"/>
    <s v="Cash"/>
    <n v="8"/>
    <n v="724884.3"/>
    <n v="2662652.7200000002"/>
    <n v="266265.27200000006"/>
    <n v="2396387.4480000003"/>
    <n v="0.30249044268904879"/>
    <n v="1"/>
    <n v="0.30249044268904879"/>
    <n v="0.11111111111111112"/>
  </r>
  <r>
    <s v="ORD0640"/>
    <x v="61"/>
    <x v="1"/>
    <s v="India"/>
    <s v="Karnataka"/>
    <s v="Bangalore"/>
    <s v="CUST_446"/>
    <x v="3"/>
    <x v="2"/>
    <x v="11"/>
    <s v="Folding Table"/>
    <n v="15"/>
    <n v="29121.18"/>
    <n v="38687.4"/>
    <n v="0"/>
    <s v="Returned"/>
    <s v="Bank Transfer"/>
    <n v="6"/>
    <n v="143493.29999999999"/>
    <n v="580311"/>
    <n v="0"/>
    <n v="580311"/>
    <n v="0.24726965368569609"/>
    <n v="1"/>
    <n v="0.24726965368569609"/>
    <n v="0"/>
  </r>
  <r>
    <s v="ORD0641"/>
    <x v="84"/>
    <x v="1"/>
    <s v="Brazil"/>
    <s v="Sao Paulo"/>
    <s v="Sao Paulo"/>
    <s v="CUST_924"/>
    <x v="3"/>
    <x v="1"/>
    <x v="5"/>
    <s v="Standard Stapler"/>
    <n v="2"/>
    <n v="39439.29"/>
    <n v="52790.43"/>
    <n v="0.05"/>
    <s v="Returned"/>
    <s v="Credit Card"/>
    <n v="7"/>
    <n v="25367.17"/>
    <n v="105580.86"/>
    <n v="5279.0430000000006"/>
    <n v="100301.817"/>
    <n v="0.2529083795161956"/>
    <n v="1"/>
    <n v="0.2529083795161956"/>
    <n v="5.2631578947368432E-2"/>
  </r>
  <r>
    <s v="ORD0642"/>
    <x v="143"/>
    <x v="3"/>
    <s v="Germany"/>
    <s v="Bavaria"/>
    <s v="Munich"/>
    <s v="CUST_145"/>
    <x v="2"/>
    <x v="0"/>
    <x v="0"/>
    <s v="Dell UltraSharp"/>
    <n v="33"/>
    <n v="32518.21"/>
    <n v="39546.730000000003"/>
    <n v="0"/>
    <s v="Not Returned"/>
    <s v="Credit Card"/>
    <n v="14"/>
    <n v="231941.2"/>
    <n v="1305042.0900000001"/>
    <n v="0"/>
    <n v="1305042.0900000001"/>
    <n v="0.17772698810043744"/>
    <n v="0"/>
    <n v="0.17772698810043744"/>
    <n v="0"/>
  </r>
  <r>
    <s v="ORD0643"/>
    <x v="48"/>
    <x v="3"/>
    <s v="India"/>
    <s v="Maharashtra"/>
    <s v="Mumbai"/>
    <s v="CUST_341"/>
    <x v="0"/>
    <x v="2"/>
    <x v="6"/>
    <s v="Task Chair"/>
    <n v="27"/>
    <n v="26816.05"/>
    <n v="40026.379999999997"/>
    <n v="0.1"/>
    <s v="Not Returned"/>
    <s v="Bank Transfer"/>
    <n v="8"/>
    <n v="321011"/>
    <n v="1080712.26"/>
    <n v="108071.22600000001"/>
    <n v="972641.03399999999"/>
    <n v="0.33004056869761883"/>
    <n v="0"/>
    <n v="0.33004056869761883"/>
    <n v="0.11111111111111112"/>
  </r>
  <r>
    <s v="ORD0644"/>
    <x v="65"/>
    <x v="1"/>
    <s v="India"/>
    <s v="Karnataka"/>
    <s v="Bangalore"/>
    <s v="CUST_215"/>
    <x v="1"/>
    <x v="2"/>
    <x v="11"/>
    <s v="Conference Table"/>
    <n v="44"/>
    <n v="52757.72"/>
    <n v="70581.440000000002"/>
    <n v="0"/>
    <s v="Not Returned"/>
    <s v="Credit Card"/>
    <n v="2"/>
    <n v="784243.7"/>
    <n v="3105583.3600000003"/>
    <n v="0"/>
    <n v="3105583.3600000003"/>
    <n v="0.25252701637350344"/>
    <n v="0"/>
    <n v="0.25252701637350344"/>
    <n v="0"/>
  </r>
  <r>
    <s v="ORD0645"/>
    <x v="60"/>
    <x v="2"/>
    <s v="Germany"/>
    <s v="Berlin"/>
    <s v="Berlin"/>
    <s v="CUST_843"/>
    <x v="0"/>
    <x v="0"/>
    <x v="0"/>
    <s v="Dell UltraSharp"/>
    <n v="39"/>
    <n v="54593.599999999999"/>
    <n v="70901.09"/>
    <n v="0.05"/>
    <s v="Returned"/>
    <s v="Credit Card"/>
    <n v="19"/>
    <n v="604192.5"/>
    <n v="2765142.51"/>
    <n v="138257.12549999999"/>
    <n v="2626885.3844999997"/>
    <n v="0.23000337341136098"/>
    <n v="1"/>
    <n v="0.23000337341136098"/>
    <n v="5.2631578947368425E-2"/>
  </r>
  <r>
    <s v="ORD0646"/>
    <x v="223"/>
    <x v="0"/>
    <s v="India"/>
    <s v="Karnataka"/>
    <s v="Bangalore"/>
    <s v="CUST_995"/>
    <x v="1"/>
    <x v="2"/>
    <x v="8"/>
    <s v="Wooden Bookcase"/>
    <n v="38"/>
    <n v="78994.64"/>
    <n v="105078.3"/>
    <n v="0.05"/>
    <s v="Not Returned"/>
    <s v="Bank Transfer"/>
    <n v="13"/>
    <n v="941618.7"/>
    <n v="3992975.4"/>
    <n v="199648.77000000002"/>
    <n v="3793326.63"/>
    <n v="0.24823032442107418"/>
    <n v="0"/>
    <n v="0.24823032442107418"/>
    <n v="5.2631578947368425E-2"/>
  </r>
  <r>
    <s v="ORD0647"/>
    <x v="171"/>
    <x v="0"/>
    <s v="USA"/>
    <s v="California"/>
    <s v="San Francisco"/>
    <s v="CUST_977"/>
    <x v="1"/>
    <x v="0"/>
    <x v="0"/>
    <s v="Samsung Odyssey"/>
    <n v="12"/>
    <n v="21477.759999999998"/>
    <n v="27140.85"/>
    <n v="0.05"/>
    <s v="Returned"/>
    <s v="Credit Card"/>
    <n v="20"/>
    <n v="64559.23"/>
    <n v="325690.19999999995"/>
    <n v="16284.509999999998"/>
    <n v="309405.68999999994"/>
    <n v="0.20865560035434388"/>
    <n v="1"/>
    <n v="0.20865560035434388"/>
    <n v="5.2631578947368425E-2"/>
  </r>
  <r>
    <s v="ORD0648"/>
    <x v="225"/>
    <x v="3"/>
    <s v="Brazil"/>
    <s v="Rio de Janeiro"/>
    <s v="Rio de Janeiro"/>
    <s v="CUST_460"/>
    <x v="3"/>
    <x v="0"/>
    <x v="0"/>
    <s v="Samsung Odyssey"/>
    <n v="44"/>
    <n v="26922.06"/>
    <n v="29891.81"/>
    <n v="0.15"/>
    <s v="Not Returned"/>
    <s v="Cash"/>
    <n v="6"/>
    <n v="111068.7"/>
    <n v="1315239.6400000001"/>
    <n v="197285.94600000003"/>
    <n v="1117953.6940000001"/>
    <n v="9.9350000448229642E-2"/>
    <n v="0"/>
    <n v="9.9350000448229642E-2"/>
    <n v="0.17647058823529413"/>
  </r>
  <r>
    <s v="ORD0649"/>
    <x v="196"/>
    <x v="1"/>
    <s v="Germany"/>
    <s v="Bavaria"/>
    <s v="Munich"/>
    <s v="CUST_301"/>
    <x v="0"/>
    <x v="1"/>
    <x v="9"/>
    <s v="Notebook"/>
    <n v="25"/>
    <n v="77758.740000000005"/>
    <n v="109817.3"/>
    <n v="0"/>
    <s v="Not Returned"/>
    <s v="Credit Card"/>
    <n v="5"/>
    <n v="801464.8"/>
    <n v="2745432.5"/>
    <n v="0"/>
    <n v="2745432.5"/>
    <n v="0.291926609013334"/>
    <n v="0"/>
    <n v="0.291926609013334"/>
    <n v="0"/>
  </r>
  <r>
    <s v="ORD0650"/>
    <x v="149"/>
    <x v="1"/>
    <s v="India"/>
    <s v="Delhi"/>
    <s v="New Delhi"/>
    <s v="CUST_151"/>
    <x v="3"/>
    <x v="2"/>
    <x v="8"/>
    <s v="Adjustable Bookcase"/>
    <n v="2"/>
    <n v="35562.11"/>
    <n v="45474.61"/>
    <n v="0.05"/>
    <s v="Not Returned"/>
    <s v="PayPal"/>
    <n v="17"/>
    <n v="18833.75"/>
    <n v="90949.22"/>
    <n v="4547.4610000000002"/>
    <n v="86401.759000000005"/>
    <n v="0.21797877980701758"/>
    <n v="0"/>
    <n v="0.21797877980701758"/>
    <n v="5.2631578947368418E-2"/>
  </r>
  <r>
    <s v="ORD0651"/>
    <x v="140"/>
    <x v="2"/>
    <s v="India"/>
    <s v="Maharashtra"/>
    <s v="Mumbai"/>
    <s v="CUST_332"/>
    <x v="3"/>
    <x v="0"/>
    <x v="4"/>
    <s v="Dell XPS 13"/>
    <n v="17"/>
    <n v="43952.1"/>
    <n v="57619.1"/>
    <n v="0"/>
    <s v="Not Returned"/>
    <s v="Cash"/>
    <n v="5"/>
    <n v="232339"/>
    <n v="979524.7"/>
    <n v="0"/>
    <n v="979524.7"/>
    <n v="0.23719565213618402"/>
    <n v="0"/>
    <n v="0.23719565213618402"/>
    <n v="0"/>
  </r>
  <r>
    <s v="ORD0652"/>
    <x v="185"/>
    <x v="2"/>
    <s v="USA"/>
    <s v="Texas"/>
    <s v="Dallas"/>
    <s v="CUST_477"/>
    <x v="0"/>
    <x v="0"/>
    <x v="10"/>
    <s v="OnePlus 11"/>
    <n v="19"/>
    <n v="29277.86"/>
    <n v="36964.559999999998"/>
    <n v="0.1"/>
    <s v="Returned"/>
    <s v="Bank Transfer"/>
    <n v="20"/>
    <n v="131442.6"/>
    <n v="702326.6399999999"/>
    <n v="70232.66399999999"/>
    <n v="632093.97599999991"/>
    <n v="0.20794787640880796"/>
    <n v="1"/>
    <n v="0.20794787640880796"/>
    <n v="0.1111111111111111"/>
  </r>
  <r>
    <s v="ORD0653"/>
    <x v="5"/>
    <x v="1"/>
    <s v="India"/>
    <s v="Maharashtra"/>
    <s v="Mumbai"/>
    <s v="CUST_552"/>
    <x v="0"/>
    <x v="2"/>
    <x v="8"/>
    <s v="Glass Bookcase"/>
    <n v="2"/>
    <n v="6162.53"/>
    <n v="6815.72"/>
    <n v="0"/>
    <s v="Not Returned"/>
    <s v="PayPal"/>
    <n v="2"/>
    <n v="1306.3800000000001"/>
    <n v="13631.44"/>
    <n v="0"/>
    <n v="13631.44"/>
    <n v="9.5835803113977686E-2"/>
    <n v="0"/>
    <n v="9.5835803113977686E-2"/>
    <n v="0"/>
  </r>
  <r>
    <s v="ORD0654"/>
    <x v="98"/>
    <x v="1"/>
    <s v="Germany"/>
    <s v="Berlin"/>
    <s v="Berlin"/>
    <s v="CUST_283"/>
    <x v="2"/>
    <x v="0"/>
    <x v="10"/>
    <s v="iPhone 14"/>
    <n v="11"/>
    <n v="42299.61"/>
    <n v="60250.26"/>
    <n v="0.1"/>
    <s v="Returned"/>
    <s v="PayPal"/>
    <n v="2"/>
    <n v="177711.4"/>
    <n v="662752.86"/>
    <n v="66275.286000000007"/>
    <n v="596477.57400000002"/>
    <n v="0.29793475521344576"/>
    <n v="1"/>
    <n v="0.29793475521344576"/>
    <n v="0.11111111111111112"/>
  </r>
  <r>
    <s v="ORD0655"/>
    <x v="52"/>
    <x v="0"/>
    <s v="Germany"/>
    <s v="Berlin"/>
    <s v="Berlin"/>
    <s v="CUST_773"/>
    <x v="1"/>
    <x v="1"/>
    <x v="5"/>
    <s v="Electric Stapler"/>
    <n v="44"/>
    <n v="27000.41"/>
    <n v="30768.79"/>
    <n v="0.05"/>
    <s v="Returned"/>
    <s v="Cash"/>
    <n v="19"/>
    <n v="157518.29999999999"/>
    <n v="1353826.76"/>
    <n v="67691.338000000003"/>
    <n v="1286135.422"/>
    <n v="0.12247411688191571"/>
    <n v="1"/>
    <n v="0.12247411688191571"/>
    <n v="5.2631578947368425E-2"/>
  </r>
  <r>
    <s v="ORD0656"/>
    <x v="72"/>
    <x v="1"/>
    <s v="India"/>
    <s v="Maharashtra"/>
    <s v="Mumbai"/>
    <s v="CUST_774"/>
    <x v="0"/>
    <x v="2"/>
    <x v="3"/>
    <s v="Standing Desk"/>
    <n v="3"/>
    <n v="17481.310000000001"/>
    <n v="20057.25"/>
    <n v="0.15"/>
    <s v="Not Returned"/>
    <s v="Credit Card"/>
    <n v="20"/>
    <n v="6568.65"/>
    <n v="60171.75"/>
    <n v="9025.7624999999989"/>
    <n v="51145.987500000003"/>
    <n v="0.12842942958135278"/>
    <n v="0"/>
    <n v="0.12842942958135278"/>
    <n v="0.17647058823529407"/>
  </r>
  <r>
    <s v="ORD0657"/>
    <x v="85"/>
    <x v="3"/>
    <s v="USA"/>
    <s v="Texas"/>
    <s v="Dallas"/>
    <s v="CUST_734"/>
    <x v="0"/>
    <x v="1"/>
    <x v="7"/>
    <s v="Plastic Folder"/>
    <n v="15"/>
    <n v="68333.72"/>
    <n v="84394.11"/>
    <n v="0"/>
    <s v="Not Returned"/>
    <s v="PayPal"/>
    <n v="4"/>
    <n v="240905.9"/>
    <n v="1265911.6499999999"/>
    <n v="0"/>
    <n v="1265911.6499999999"/>
    <n v="0.19030230111240387"/>
    <n v="0"/>
    <n v="0.19030230111240387"/>
    <n v="0"/>
  </r>
  <r>
    <s v="ORD0658"/>
    <x v="9"/>
    <x v="1"/>
    <s v="India"/>
    <s v="Karnataka"/>
    <s v="Bangalore"/>
    <s v="CUST_682"/>
    <x v="3"/>
    <x v="2"/>
    <x v="6"/>
    <s v="Executive Comfort"/>
    <n v="46"/>
    <n v="67785.55"/>
    <n v="84066.08"/>
    <n v="0.15"/>
    <s v="Not Returned"/>
    <s v="Bank Transfer"/>
    <n v="15"/>
    <n v="636568.69999999995"/>
    <n v="3867039.68"/>
    <n v="580055.95200000005"/>
    <n v="3286983.7280000001"/>
    <n v="0.19366347772805279"/>
    <n v="0"/>
    <n v="0.19366347772805279"/>
    <n v="0.17647058823529413"/>
  </r>
  <r>
    <s v="ORD0659"/>
    <x v="142"/>
    <x v="3"/>
    <s v="India"/>
    <s v="Delhi"/>
    <s v="New Delhi"/>
    <s v="CUST_496"/>
    <x v="3"/>
    <x v="1"/>
    <x v="7"/>
    <s v="File Organizer"/>
    <n v="26"/>
    <n v="25656.66"/>
    <n v="31914.32"/>
    <n v="0.15"/>
    <s v="Not Returned"/>
    <s v="Bank Transfer"/>
    <n v="2"/>
    <n v="138294.29999999999"/>
    <n v="829772.32"/>
    <n v="124465.84799999998"/>
    <n v="705306.47199999995"/>
    <n v="0.19607689067115211"/>
    <n v="0"/>
    <n v="0.19607689067115211"/>
    <n v="0.1764705882352941"/>
  </r>
  <r>
    <s v="ORD0660"/>
    <x v="65"/>
    <x v="1"/>
    <s v="India"/>
    <s v="Maharashtra"/>
    <s v="Mumbai"/>
    <s v="CUST_771"/>
    <x v="0"/>
    <x v="0"/>
    <x v="0"/>
    <s v="Samsung Odyssey"/>
    <n v="27"/>
    <n v="34138.79"/>
    <n v="42103.22"/>
    <n v="0"/>
    <s v="Not Returned"/>
    <s v="Bank Transfer"/>
    <n v="8"/>
    <n v="215039.6"/>
    <n v="1136786.94"/>
    <n v="0"/>
    <n v="1136786.94"/>
    <n v="0.1891643829053842"/>
    <n v="0"/>
    <n v="0.1891643829053842"/>
    <n v="0"/>
  </r>
  <r>
    <s v="ORD0661"/>
    <x v="203"/>
    <x v="1"/>
    <s v="India"/>
    <s v="Maharashtra"/>
    <s v="Mumbai"/>
    <s v="CUST_294"/>
    <x v="0"/>
    <x v="0"/>
    <x v="1"/>
    <s v="Samsung Galaxy Tab S8"/>
    <n v="8"/>
    <n v="18470.759999999998"/>
    <n v="23199.97"/>
    <n v="0"/>
    <s v="Returned"/>
    <s v="Credit Card"/>
    <n v="12"/>
    <n v="37833.68"/>
    <n v="185599.76"/>
    <n v="0"/>
    <n v="185599.76"/>
    <n v="0.20384552221403734"/>
    <n v="1"/>
    <n v="0.20384552221403734"/>
    <n v="0"/>
  </r>
  <r>
    <s v="ORD0662"/>
    <x v="151"/>
    <x v="0"/>
    <s v="Brazil"/>
    <s v="Sao Paulo"/>
    <s v="Sao Paulo"/>
    <s v="CUST_409"/>
    <x v="2"/>
    <x v="1"/>
    <x v="5"/>
    <s v="Standard Stapler"/>
    <n v="48"/>
    <n v="42387.97"/>
    <n v="55986.49"/>
    <n v="0"/>
    <s v="Returned"/>
    <s v="Bank Transfer"/>
    <n v="13"/>
    <n v="652729"/>
    <n v="2687351.52"/>
    <n v="0"/>
    <n v="2687351.52"/>
    <n v="0.24288932621661644"/>
    <n v="1"/>
    <n v="0.24288932621661644"/>
    <n v="0"/>
  </r>
  <r>
    <s v="ORD0663"/>
    <x v="26"/>
    <x v="1"/>
    <s v="India"/>
    <s v="Delhi"/>
    <s v="New Delhi"/>
    <s v="CUST_695"/>
    <x v="0"/>
    <x v="1"/>
    <x v="5"/>
    <s v="Heavy Duty Stapler"/>
    <n v="1"/>
    <n v="14778.75"/>
    <n v="17461.16"/>
    <n v="0.05"/>
    <s v="Returned"/>
    <s v="Bank Transfer"/>
    <n v="9"/>
    <n v="2548.29"/>
    <n v="17461.16"/>
    <n v="873.05799999999999"/>
    <n v="16588.101999999999"/>
    <n v="0.15362155356893756"/>
    <n v="1"/>
    <n v="0.15362155356893756"/>
    <n v="5.2631578947368425E-2"/>
  </r>
  <r>
    <s v="ORD0664"/>
    <x v="45"/>
    <x v="1"/>
    <s v="USA"/>
    <s v="California"/>
    <s v="San Francisco"/>
    <s v="CUST_171"/>
    <x v="0"/>
    <x v="2"/>
    <x v="6"/>
    <s v="Ergonomic Pro"/>
    <n v="25"/>
    <n v="1278.79"/>
    <n v="1881.16"/>
    <n v="0.15"/>
    <s v="Not Returned"/>
    <s v="Cash"/>
    <n v="14"/>
    <n v="12800.36"/>
    <n v="47029"/>
    <n v="7054.3499999999995"/>
    <n v="39974.65"/>
    <n v="0.32021193431337108"/>
    <n v="0"/>
    <n v="0.32021193431337108"/>
    <n v="0.1764705882352941"/>
  </r>
  <r>
    <s v="ORD0665"/>
    <x v="31"/>
    <x v="1"/>
    <s v="USA"/>
    <s v="California"/>
    <s v="San Francisco"/>
    <s v="CUST_824"/>
    <x v="2"/>
    <x v="1"/>
    <x v="5"/>
    <s v="Heavy Duty Stapler"/>
    <n v="10"/>
    <n v="45061.440000000002"/>
    <n v="50553.04"/>
    <n v="0.1"/>
    <s v="Not Returned"/>
    <s v="Cash"/>
    <n v="19"/>
    <n v="49424.4"/>
    <n v="505530.4"/>
    <n v="50553.040000000008"/>
    <n v="454977.36"/>
    <n v="0.10863046020575617"/>
    <n v="0"/>
    <n v="0.10863046020575617"/>
    <n v="0.11111111111111113"/>
  </r>
  <r>
    <s v="ORD0666"/>
    <x v="210"/>
    <x v="0"/>
    <s v="Brazil"/>
    <s v="Sao Paulo"/>
    <s v="Sao Paulo"/>
    <s v="CUST_200"/>
    <x v="0"/>
    <x v="1"/>
    <x v="2"/>
    <s v="Ballpoint Pen"/>
    <n v="15"/>
    <n v="61692.88"/>
    <n v="82865.600000000006"/>
    <n v="0"/>
    <s v="Not Returned"/>
    <s v="PayPal"/>
    <n v="1"/>
    <n v="317590.8"/>
    <n v="1242984"/>
    <n v="0"/>
    <n v="1242984"/>
    <n v="0.25550674827672759"/>
    <n v="0"/>
    <n v="0.25550674827672759"/>
    <n v="0"/>
  </r>
  <r>
    <s v="ORD0667"/>
    <x v="72"/>
    <x v="3"/>
    <s v="Brazil"/>
    <s v="Sao Paulo"/>
    <s v="Sao Paulo"/>
    <s v="CUST_535"/>
    <x v="2"/>
    <x v="2"/>
    <x v="3"/>
    <s v="Executive Desk"/>
    <n v="22"/>
    <n v="27569.49"/>
    <n v="37449.4"/>
    <n v="0.15"/>
    <s v="Not Returned"/>
    <s v="Cash"/>
    <n v="5"/>
    <n v="184754.3"/>
    <n v="823886.8"/>
    <n v="123583.02"/>
    <n v="700303.78"/>
    <n v="0.26382022384628567"/>
    <n v="0"/>
    <n v="0.26382022384628567"/>
    <n v="0.17647058823529413"/>
  </r>
  <r>
    <s v="ORD0668"/>
    <x v="56"/>
    <x v="3"/>
    <s v="Germany"/>
    <s v="Berlin"/>
    <s v="Berlin"/>
    <s v="CUST_356"/>
    <x v="3"/>
    <x v="0"/>
    <x v="10"/>
    <s v="iPhone 14"/>
    <n v="4"/>
    <n v="25967.42"/>
    <n v="33635.64"/>
    <n v="0"/>
    <s v="Not Returned"/>
    <s v="Bank Transfer"/>
    <n v="20"/>
    <n v="30672.880000000001"/>
    <n v="134542.56"/>
    <n v="0"/>
    <n v="134542.56"/>
    <n v="0.22797901273767945"/>
    <n v="0"/>
    <n v="0.22797901273767945"/>
    <n v="0"/>
  </r>
  <r>
    <s v="ORD0669"/>
    <x v="50"/>
    <x v="0"/>
    <s v="Germany"/>
    <s v="Berlin"/>
    <s v="Berlin"/>
    <s v="CUST_596"/>
    <x v="2"/>
    <x v="1"/>
    <x v="7"/>
    <s v="Cardboard Folder"/>
    <n v="44"/>
    <n v="48417.61"/>
    <n v="54603.64"/>
    <n v="0.1"/>
    <s v="Returned"/>
    <s v="Cash"/>
    <n v="9"/>
    <n v="244966.8"/>
    <n v="2402560.16"/>
    <n v="240256.01600000003"/>
    <n v="2162304.1440000003"/>
    <n v="0.11328970565021493"/>
    <n v="1"/>
    <n v="0.11328970565021493"/>
    <n v="0.1111111111111111"/>
  </r>
  <r>
    <s v="ORD0670"/>
    <x v="233"/>
    <x v="1"/>
    <s v="India"/>
    <s v="Maharashtra"/>
    <s v="Mumbai"/>
    <s v="CUST_985"/>
    <x v="0"/>
    <x v="0"/>
    <x v="10"/>
    <s v="iPhone 14"/>
    <n v="38"/>
    <n v="23042.21"/>
    <n v="26191.56"/>
    <n v="0.15"/>
    <s v="Not Returned"/>
    <s v="Credit Card"/>
    <n v="9"/>
    <n v="101724"/>
    <n v="995279.28"/>
    <n v="149291.89199999999"/>
    <n v="845987.38800000004"/>
    <n v="0.12024292730945535"/>
    <n v="0"/>
    <n v="0.12024292730945535"/>
    <n v="0.1764705882352941"/>
  </r>
  <r>
    <s v="ORD0671"/>
    <x v="9"/>
    <x v="0"/>
    <s v="India"/>
    <s v="Delhi"/>
    <s v="New Delhi"/>
    <s v="CUST_766"/>
    <x v="2"/>
    <x v="1"/>
    <x v="7"/>
    <s v="File Organizer"/>
    <n v="46"/>
    <n v="56464.38"/>
    <n v="71787.12"/>
    <n v="0.15"/>
    <s v="Returned"/>
    <s v="Bank Transfer"/>
    <n v="10"/>
    <n v="599119.1"/>
    <n v="3302207.5199999996"/>
    <n v="495331.12799999991"/>
    <n v="2806876.3919999995"/>
    <n v="0.21344691262770793"/>
    <n v="1"/>
    <n v="0.21344691262770793"/>
    <n v="0.17647058823529413"/>
  </r>
  <r>
    <s v="ORD0672"/>
    <x v="220"/>
    <x v="0"/>
    <s v="India"/>
    <s v="Karnataka"/>
    <s v="Bangalore"/>
    <s v="CUST_340"/>
    <x v="0"/>
    <x v="0"/>
    <x v="1"/>
    <s v="Samsung Galaxy Tab S8"/>
    <n v="12"/>
    <n v="8583.32"/>
    <n v="9514.83"/>
    <n v="0"/>
    <s v="Not Returned"/>
    <s v="Bank Transfer"/>
    <n v="4"/>
    <n v="11178.12"/>
    <n v="114177.95999999999"/>
    <n v="0"/>
    <n v="114177.95999999999"/>
    <n v="9.79008558219117E-2"/>
    <n v="0"/>
    <n v="9.79008558219117E-2"/>
    <n v="0"/>
  </r>
  <r>
    <s v="ORD0673"/>
    <x v="94"/>
    <x v="3"/>
    <s v="India"/>
    <s v="Karnataka"/>
    <s v="Bangalore"/>
    <s v="CUST_910"/>
    <x v="3"/>
    <x v="1"/>
    <x v="5"/>
    <s v="Standard Stapler"/>
    <n v="39"/>
    <n v="31632.2"/>
    <n v="35909.589999999997"/>
    <n v="0.05"/>
    <s v="Returned"/>
    <s v="Credit Card"/>
    <n v="7"/>
    <n v="158477.29999999999"/>
    <n v="1400474.0099999998"/>
    <n v="70023.700499999992"/>
    <n v="1330450.3094999997"/>
    <n v="0.11911553469408248"/>
    <n v="1"/>
    <n v="0.11911553469408248"/>
    <n v="5.2631578947368425E-2"/>
  </r>
  <r>
    <s v="ORD0674"/>
    <x v="234"/>
    <x v="2"/>
    <s v="Brazil"/>
    <s v="Sao Paulo"/>
    <s v="Sao Paulo"/>
    <s v="CUST_193"/>
    <x v="3"/>
    <x v="1"/>
    <x v="9"/>
    <s v="Notebook"/>
    <n v="2"/>
    <n v="15619.37"/>
    <n v="20615.740000000002"/>
    <n v="0.15"/>
    <s v="Returned"/>
    <s v="Cash"/>
    <n v="5"/>
    <n v="8493.83"/>
    <n v="41231.480000000003"/>
    <n v="6184.7220000000007"/>
    <n v="35046.758000000002"/>
    <n v="0.24235708193037425"/>
    <n v="1"/>
    <n v="0.24235708193037425"/>
    <n v="0.17647058823529413"/>
  </r>
  <r>
    <s v="ORD0675"/>
    <x v="54"/>
    <x v="0"/>
    <s v="India"/>
    <s v="Delhi"/>
    <s v="New Delhi"/>
    <s v="CUST_807"/>
    <x v="3"/>
    <x v="1"/>
    <x v="2"/>
    <s v="Marker Set"/>
    <n v="24"/>
    <n v="35796.35"/>
    <n v="41050.58"/>
    <n v="0"/>
    <s v="Returned"/>
    <s v="Bank Transfer"/>
    <n v="9"/>
    <n v="126101.5"/>
    <n v="985213.92"/>
    <n v="0"/>
    <n v="985213.92"/>
    <n v="0.12799402996660866"/>
    <n v="1"/>
    <n v="0.12799402996660866"/>
    <n v="0"/>
  </r>
  <r>
    <s v="ORD0676"/>
    <x v="226"/>
    <x v="2"/>
    <s v="USA"/>
    <s v="New York"/>
    <s v="New York"/>
    <s v="CUST_721"/>
    <x v="2"/>
    <x v="0"/>
    <x v="0"/>
    <s v="LG UltraFine"/>
    <n v="34"/>
    <n v="48758.720000000001"/>
    <n v="65351.92"/>
    <n v="0"/>
    <s v="Returned"/>
    <s v="Credit Card"/>
    <n v="4"/>
    <n v="564168.80000000005"/>
    <n v="2221965.2799999998"/>
    <n v="0"/>
    <n v="2221965.2799999998"/>
    <n v="0.25390531754843626"/>
    <n v="1"/>
    <n v="0.25390531754843626"/>
    <n v="0"/>
  </r>
  <r>
    <s v="ORD0677"/>
    <x v="159"/>
    <x v="1"/>
    <s v="India"/>
    <s v="Karnataka"/>
    <s v="Bangalore"/>
    <s v="CUST_273"/>
    <x v="3"/>
    <x v="2"/>
    <x v="11"/>
    <s v="Folding Table"/>
    <n v="5"/>
    <n v="54423.9"/>
    <n v="62961.279999999999"/>
    <n v="0.15"/>
    <s v="Not Returned"/>
    <s v="Credit Card"/>
    <n v="2"/>
    <n v="36283.86"/>
    <n v="314806.40000000002"/>
    <n v="47220.959999999999"/>
    <n v="267585.44"/>
    <n v="0.13559728810356797"/>
    <n v="0"/>
    <n v="0.13559728810356797"/>
    <n v="0.1764705882352941"/>
  </r>
  <r>
    <s v="ORD0678"/>
    <x v="232"/>
    <x v="2"/>
    <s v="India"/>
    <s v="Karnataka"/>
    <s v="Bangalore"/>
    <s v="CUST_922"/>
    <x v="1"/>
    <x v="0"/>
    <x v="4"/>
    <s v="HP Spectre x360"/>
    <n v="7"/>
    <n v="61995.24"/>
    <n v="90805.84"/>
    <n v="0.15"/>
    <s v="Not Returned"/>
    <s v="Bank Transfer"/>
    <n v="12"/>
    <n v="171423.1"/>
    <n v="635640.88"/>
    <n v="95346.131999999998"/>
    <n v="540294.74800000002"/>
    <n v="0.31727700599451319"/>
    <n v="0"/>
    <n v="0.31727700599451319"/>
    <n v="0.1764705882352941"/>
  </r>
  <r>
    <s v="ORD0679"/>
    <x v="80"/>
    <x v="2"/>
    <s v="Brazil"/>
    <s v="Rio de Janeiro"/>
    <s v="Rio de Janeiro"/>
    <s v="CUST_596"/>
    <x v="0"/>
    <x v="1"/>
    <x v="5"/>
    <s v="Mini Stapler"/>
    <n v="41"/>
    <n v="68832.52"/>
    <n v="92706.12"/>
    <n v="0.15"/>
    <s v="Returned"/>
    <s v="Bank Transfer"/>
    <n v="15"/>
    <n v="831995"/>
    <n v="3800950.92"/>
    <n v="570142.63799999992"/>
    <n v="3230808.2820000001"/>
    <n v="0.25751914919722863"/>
    <n v="1"/>
    <n v="0.25751914919722863"/>
    <n v="0.17647058823529407"/>
  </r>
  <r>
    <s v="ORD0680"/>
    <x v="106"/>
    <x v="2"/>
    <s v="USA"/>
    <s v="California"/>
    <s v="San Francisco"/>
    <s v="CUST_942"/>
    <x v="1"/>
    <x v="2"/>
    <x v="3"/>
    <s v="Executive Desk"/>
    <n v="19"/>
    <n v="70362.44"/>
    <n v="79904.88"/>
    <n v="0.1"/>
    <s v="Returned"/>
    <s v="Bank Transfer"/>
    <n v="11"/>
    <n v="163175.70000000001"/>
    <n v="1518192.7200000002"/>
    <n v="151819.27200000003"/>
    <n v="1366373.4480000001"/>
    <n v="0.11942247577984258"/>
    <n v="1"/>
    <n v="0.11942247577984258"/>
    <n v="0.11111111111111112"/>
  </r>
  <r>
    <s v="ORD0681"/>
    <x v="122"/>
    <x v="2"/>
    <s v="USA"/>
    <s v="Texas"/>
    <s v="Dallas"/>
    <s v="CUST_913"/>
    <x v="2"/>
    <x v="1"/>
    <x v="2"/>
    <s v="Gel Pen"/>
    <n v="26"/>
    <n v="31595.68"/>
    <n v="40092.39"/>
    <n v="0.05"/>
    <s v="Returned"/>
    <s v="Bank Transfer"/>
    <n v="11"/>
    <n v="209868.7"/>
    <n v="1042402.14"/>
    <n v="52120.107000000004"/>
    <n v="990282.03300000005"/>
    <n v="0.21192821136440834"/>
    <n v="1"/>
    <n v="0.21192821136440834"/>
    <n v="5.2631578947368425E-2"/>
  </r>
  <r>
    <s v="ORD0682"/>
    <x v="235"/>
    <x v="1"/>
    <s v="India"/>
    <s v="Karnataka"/>
    <s v="Bangalore"/>
    <s v="CUST_125"/>
    <x v="0"/>
    <x v="2"/>
    <x v="11"/>
    <s v="Coffee Table"/>
    <n v="32"/>
    <n v="1611.19"/>
    <n v="2201.31"/>
    <n v="0.05"/>
    <s v="Returned"/>
    <s v="PayPal"/>
    <n v="2"/>
    <n v="17939.650000000001"/>
    <n v="70441.919999999998"/>
    <n v="3522.096"/>
    <n v="66919.823999999993"/>
    <n v="0.2680767660118174"/>
    <n v="1"/>
    <n v="0.2680767660118174"/>
    <n v="5.2631578947368425E-2"/>
  </r>
  <r>
    <s v="ORD0683"/>
    <x v="65"/>
    <x v="3"/>
    <s v="Germany"/>
    <s v="Berlin"/>
    <s v="Berlin"/>
    <s v="CUST_957"/>
    <x v="1"/>
    <x v="1"/>
    <x v="2"/>
    <s v="Fountain Pen"/>
    <n v="27"/>
    <n v="8882.98"/>
    <n v="11187.97"/>
    <n v="0.1"/>
    <s v="Returned"/>
    <s v="Credit Card"/>
    <n v="16"/>
    <n v="56011.26"/>
    <n v="302075.19"/>
    <n v="30207.519"/>
    <n v="271867.67099999997"/>
    <n v="0.20602398142440412"/>
    <n v="1"/>
    <n v="0.20602398142440412"/>
    <n v="0.11111111111111112"/>
  </r>
  <r>
    <s v="ORD0684"/>
    <x v="22"/>
    <x v="0"/>
    <s v="Brazil"/>
    <s v="Rio de Janeiro"/>
    <s v="Rio de Janeiro"/>
    <s v="CUST_195"/>
    <x v="0"/>
    <x v="2"/>
    <x v="8"/>
    <s v="Wooden Bookcase"/>
    <n v="31"/>
    <n v="24572.66"/>
    <n v="33153.449999999997"/>
    <n v="0"/>
    <s v="Returned"/>
    <s v="Credit Card"/>
    <n v="3"/>
    <n v="266004.5"/>
    <n v="1027756.95"/>
    <n v="0"/>
    <n v="1027756.95"/>
    <n v="0.25882043415031153"/>
    <n v="1"/>
    <n v="0.25882043415031153"/>
    <n v="0"/>
  </r>
  <r>
    <s v="ORD0685"/>
    <x v="46"/>
    <x v="2"/>
    <s v="Germany"/>
    <s v="Berlin"/>
    <s v="Berlin"/>
    <s v="CUST_909"/>
    <x v="0"/>
    <x v="0"/>
    <x v="4"/>
    <s v="Lenovo ThinkPad X1"/>
    <n v="32"/>
    <n v="17029.28"/>
    <n v="20431.02"/>
    <n v="0.1"/>
    <s v="Not Returned"/>
    <s v="Cash"/>
    <n v="15"/>
    <n v="97970.11"/>
    <n v="653792.64"/>
    <n v="65379.264000000003"/>
    <n v="588413.37600000005"/>
    <n v="0.16649878129215062"/>
    <n v="0"/>
    <n v="0.16649878129215062"/>
    <n v="0.1111111111111111"/>
  </r>
  <r>
    <s v="ORD0686"/>
    <x v="68"/>
    <x v="3"/>
    <s v="USA"/>
    <s v="Texas"/>
    <s v="Dallas"/>
    <s v="CUST_937"/>
    <x v="2"/>
    <x v="1"/>
    <x v="7"/>
    <s v="File Organizer"/>
    <n v="28"/>
    <n v="67073.289999999994"/>
    <n v="98766.65"/>
    <n v="0.15"/>
    <s v="Not Returned"/>
    <s v="Bank Transfer"/>
    <n v="3"/>
    <n v="754302"/>
    <n v="2765466.1999999997"/>
    <n v="414819.92999999993"/>
    <n v="2350646.2699999996"/>
    <n v="0.32089132662227404"/>
    <n v="0"/>
    <n v="0.32089132662227404"/>
    <n v="0.17647058823529413"/>
  </r>
  <r>
    <s v="ORD0687"/>
    <x v="4"/>
    <x v="2"/>
    <s v="Brazil"/>
    <s v="Rio de Janeiro"/>
    <s v="Rio de Janeiro"/>
    <s v="CUST_104"/>
    <x v="0"/>
    <x v="0"/>
    <x v="1"/>
    <s v="iPad Pro"/>
    <n v="47"/>
    <n v="47491.32"/>
    <n v="60270.6"/>
    <n v="0.05"/>
    <s v="Returned"/>
    <s v="Cash"/>
    <n v="5"/>
    <n v="570594.9"/>
    <n v="2832718.1999999997"/>
    <n v="141635.91"/>
    <n v="2691082.2899999996"/>
    <n v="0.21203175470342087"/>
    <n v="1"/>
    <n v="0.21203175470342087"/>
    <n v="5.2631578947368432E-2"/>
  </r>
  <r>
    <s v="ORD0688"/>
    <x v="16"/>
    <x v="0"/>
    <s v="USA"/>
    <s v="Texas"/>
    <s v="Dallas"/>
    <s v="CUST_773"/>
    <x v="2"/>
    <x v="0"/>
    <x v="0"/>
    <s v="HP Z27"/>
    <n v="30"/>
    <n v="46319.09"/>
    <n v="61720.11"/>
    <n v="0.15"/>
    <s v="Returned"/>
    <s v="Bank Transfer"/>
    <n v="20"/>
    <n v="392726"/>
    <n v="1851603.3"/>
    <n v="277740.495"/>
    <n v="1573862.8050000002"/>
    <n v="0.2495300090658156"/>
    <n v="1"/>
    <n v="0.2495300090658156"/>
    <n v="0.1764705882352941"/>
  </r>
  <r>
    <s v="ORD0689"/>
    <x v="37"/>
    <x v="0"/>
    <s v="India"/>
    <s v="Delhi"/>
    <s v="New Delhi"/>
    <s v="CUST_500"/>
    <x v="0"/>
    <x v="1"/>
    <x v="7"/>
    <s v="Ring Binder"/>
    <n v="28"/>
    <n v="10790.78"/>
    <n v="12095.94"/>
    <n v="0.15"/>
    <s v="Returned"/>
    <s v="Bank Transfer"/>
    <n v="15"/>
    <n v="31062.81"/>
    <n v="338686.32"/>
    <n v="50802.947999999997"/>
    <n v="287883.37200000003"/>
    <n v="0.10790067444395503"/>
    <n v="1"/>
    <n v="0.10790067444395503"/>
    <n v="0.17647058823529407"/>
  </r>
  <r>
    <s v="ORD0690"/>
    <x v="154"/>
    <x v="2"/>
    <s v="USA"/>
    <s v="California"/>
    <s v="San Francisco"/>
    <s v="CUST_811"/>
    <x v="1"/>
    <x v="1"/>
    <x v="7"/>
    <s v="Cardboard Folder"/>
    <n v="39"/>
    <n v="23312.99"/>
    <n v="31347.68"/>
    <n v="0.15"/>
    <s v="Returned"/>
    <s v="Bank Transfer"/>
    <n v="12"/>
    <n v="266350"/>
    <n v="1222559.52"/>
    <n v="183383.92799999999"/>
    <n v="1039175.5920000001"/>
    <n v="0.25630894533173371"/>
    <n v="1"/>
    <n v="0.25630894533173371"/>
    <n v="0.1764705882352941"/>
  </r>
  <r>
    <s v="ORD0691"/>
    <x v="104"/>
    <x v="1"/>
    <s v="USA"/>
    <s v="Texas"/>
    <s v="Dallas"/>
    <s v="CUST_865"/>
    <x v="3"/>
    <x v="2"/>
    <x v="3"/>
    <s v="Corner Desk"/>
    <n v="2"/>
    <n v="17401.669999999998"/>
    <n v="23124.37"/>
    <n v="0.15"/>
    <s v="Returned"/>
    <s v="PayPal"/>
    <n v="6"/>
    <n v="9728.59"/>
    <n v="46248.74"/>
    <n v="6937.3109999999997"/>
    <n v="39311.428999999996"/>
    <n v="0.24747485012564668"/>
    <n v="1"/>
    <n v="0.24747485012564668"/>
    <n v="0.17647058823529413"/>
  </r>
  <r>
    <s v="ORD0692"/>
    <x v="195"/>
    <x v="1"/>
    <s v="India"/>
    <s v="Delhi"/>
    <s v="New Delhi"/>
    <s v="CUST_770"/>
    <x v="2"/>
    <x v="2"/>
    <x v="6"/>
    <s v="Executive Comfort"/>
    <n v="32"/>
    <n v="37374.129999999997"/>
    <n v="44912.959999999999"/>
    <n v="0.1"/>
    <s v="Returned"/>
    <s v="Cash"/>
    <n v="5"/>
    <n v="217118.3"/>
    <n v="1437214.72"/>
    <n v="143721.47200000001"/>
    <n v="1293493.2479999999"/>
    <n v="0.16785421983122714"/>
    <n v="1"/>
    <n v="0.16785421983122714"/>
    <n v="0.11111111111111113"/>
  </r>
  <r>
    <s v="ORD0693"/>
    <x v="72"/>
    <x v="3"/>
    <s v="India"/>
    <s v="Maharashtra"/>
    <s v="Mumbai"/>
    <s v="CUST_597"/>
    <x v="3"/>
    <x v="0"/>
    <x v="4"/>
    <s v="Lenovo ThinkPad X1"/>
    <n v="47"/>
    <n v="18526.75"/>
    <n v="21015.93"/>
    <n v="0.1"/>
    <s v="Not Returned"/>
    <s v="Credit Card"/>
    <n v="14"/>
    <n v="105292.3"/>
    <n v="987748.71"/>
    <n v="98774.870999999999"/>
    <n v="888973.83899999992"/>
    <n v="0.11844251808179478"/>
    <n v="0"/>
    <n v="0.11844251808179478"/>
    <n v="0.11111111111111112"/>
  </r>
  <r>
    <s v="ORD0694"/>
    <x v="60"/>
    <x v="1"/>
    <s v="Brazil"/>
    <s v="Rio de Janeiro"/>
    <s v="Rio de Janeiro"/>
    <s v="CUST_738"/>
    <x v="2"/>
    <x v="1"/>
    <x v="7"/>
    <s v="Ring Binder"/>
    <n v="48"/>
    <n v="17070.04"/>
    <n v="21437.34"/>
    <n v="0"/>
    <s v="Not Returned"/>
    <s v="Cash"/>
    <n v="15"/>
    <n v="209630.4"/>
    <n v="1028992.3200000001"/>
    <n v="0"/>
    <n v="1028992.3200000001"/>
    <n v="0.20372396948502006"/>
    <n v="0"/>
    <n v="0.20372396948502006"/>
    <n v="0"/>
  </r>
  <r>
    <s v="ORD0695"/>
    <x v="177"/>
    <x v="3"/>
    <s v="USA"/>
    <s v="California"/>
    <s v="San Francisco"/>
    <s v="CUST_733"/>
    <x v="0"/>
    <x v="0"/>
    <x v="4"/>
    <s v="HP Spectre x360"/>
    <n v="8"/>
    <n v="31910.98"/>
    <n v="43396.99"/>
    <n v="0.15"/>
    <s v="Not Returned"/>
    <s v="Cash"/>
    <n v="16"/>
    <n v="78104.87"/>
    <n v="347175.92"/>
    <n v="52076.387999999999"/>
    <n v="295099.53200000001"/>
    <n v="0.264672971423079"/>
    <n v="0"/>
    <n v="0.264672971423079"/>
    <n v="0.1764705882352941"/>
  </r>
  <r>
    <s v="ORD0696"/>
    <x v="34"/>
    <x v="0"/>
    <s v="USA"/>
    <s v="California"/>
    <s v="San Francisco"/>
    <s v="CUST_940"/>
    <x v="3"/>
    <x v="1"/>
    <x v="7"/>
    <s v="Ring Binder"/>
    <n v="25"/>
    <n v="4989.41"/>
    <n v="5855.92"/>
    <n v="0"/>
    <s v="Not Returned"/>
    <s v="Bank Transfer"/>
    <n v="10"/>
    <n v="21662.75"/>
    <n v="146398"/>
    <n v="0"/>
    <n v="146398"/>
    <n v="0.14797162529542754"/>
    <n v="0"/>
    <n v="0.14797162529542754"/>
    <n v="0"/>
  </r>
  <r>
    <s v="ORD0697"/>
    <x v="58"/>
    <x v="0"/>
    <s v="Brazil"/>
    <s v="Sao Paulo"/>
    <s v="Sao Paulo"/>
    <s v="CUST_368"/>
    <x v="2"/>
    <x v="2"/>
    <x v="6"/>
    <s v="Executive Comfort"/>
    <n v="35"/>
    <n v="4877.1400000000003"/>
    <n v="6886.23"/>
    <n v="0.05"/>
    <s v="Not Returned"/>
    <s v="Credit Card"/>
    <n v="1"/>
    <n v="66802.240000000005"/>
    <n v="241018.05"/>
    <n v="12050.9025"/>
    <n v="228967.14749999999"/>
    <n v="0.29175469376016056"/>
    <n v="0"/>
    <n v="0.29175469376016056"/>
    <n v="5.2631578947368425E-2"/>
  </r>
  <r>
    <s v="ORD0698"/>
    <x v="194"/>
    <x v="3"/>
    <s v="USA"/>
    <s v="Texas"/>
    <s v="Dallas"/>
    <s v="CUST_896"/>
    <x v="0"/>
    <x v="1"/>
    <x v="5"/>
    <s v="Electric Stapler"/>
    <n v="36"/>
    <n v="64617.91"/>
    <n v="78435.460000000006"/>
    <n v="0"/>
    <s v="Not Returned"/>
    <s v="Credit Card"/>
    <n v="2"/>
    <n v="497431.8"/>
    <n v="2823676.56"/>
    <n v="0"/>
    <n v="2823676.56"/>
    <n v="0.17616458168282559"/>
    <n v="0"/>
    <n v="0.17616458168282559"/>
    <n v="0"/>
  </r>
  <r>
    <s v="ORD0699"/>
    <x v="58"/>
    <x v="3"/>
    <s v="Germany"/>
    <s v="Bavaria"/>
    <s v="Munich"/>
    <s v="CUST_357"/>
    <x v="0"/>
    <x v="2"/>
    <x v="6"/>
    <s v="Mesh Chair"/>
    <n v="30"/>
    <n v="41017.42"/>
    <n v="45793.33"/>
    <n v="0.05"/>
    <s v="Not Returned"/>
    <s v="Bank Transfer"/>
    <n v="13"/>
    <n v="136113.4"/>
    <n v="1373799.9000000001"/>
    <n v="68689.99500000001"/>
    <n v="1305109.905"/>
    <n v="0.10429267257764011"/>
    <n v="0"/>
    <n v="0.10429267257764011"/>
    <n v="5.2631578947368425E-2"/>
  </r>
  <r>
    <s v="ORD0700"/>
    <x v="215"/>
    <x v="3"/>
    <s v="USA"/>
    <s v="California"/>
    <s v="San Francisco"/>
    <s v="CUST_922"/>
    <x v="3"/>
    <x v="2"/>
    <x v="6"/>
    <s v="Task Chair"/>
    <n v="36"/>
    <n v="14795.65"/>
    <n v="17447.689999999999"/>
    <n v="0.1"/>
    <s v="Returned"/>
    <s v="Bank Transfer"/>
    <n v="19"/>
    <n v="85926.1"/>
    <n v="628116.84"/>
    <n v="62811.684000000001"/>
    <n v="565305.15599999996"/>
    <n v="0.15199949812592903"/>
    <n v="1"/>
    <n v="0.15199949812592903"/>
    <n v="0.11111111111111112"/>
  </r>
  <r>
    <s v="ORD0701"/>
    <x v="121"/>
    <x v="0"/>
    <s v="USA"/>
    <s v="California"/>
    <s v="San Francisco"/>
    <s v="CUST_544"/>
    <x v="2"/>
    <x v="1"/>
    <x v="9"/>
    <s v="A4 Ream Pack"/>
    <n v="21"/>
    <n v="62780.91"/>
    <n v="87072.43"/>
    <n v="0.1"/>
    <s v="Returned"/>
    <s v="Cash"/>
    <n v="1"/>
    <n v="459109.7"/>
    <n v="1828521.0299999998"/>
    <n v="182852.103"/>
    <n v="1645668.9269999997"/>
    <n v="0.2789805971708671"/>
    <n v="1"/>
    <n v="0.2789805971708671"/>
    <n v="0.11111111111111113"/>
  </r>
  <r>
    <s v="ORD0702"/>
    <x v="165"/>
    <x v="3"/>
    <s v="India"/>
    <s v="Delhi"/>
    <s v="New Delhi"/>
    <s v="CUST_840"/>
    <x v="1"/>
    <x v="0"/>
    <x v="10"/>
    <s v="OnePlus 11"/>
    <n v="32"/>
    <n v="9502.93"/>
    <n v="12742.14"/>
    <n v="0.15"/>
    <s v="Returned"/>
    <s v="PayPal"/>
    <n v="2"/>
    <n v="88106.51"/>
    <n v="407748.48"/>
    <n v="61162.271999999997"/>
    <n v="346586.20799999998"/>
    <n v="0.2542123949721623"/>
    <n v="1"/>
    <n v="0.2542123949721623"/>
    <n v="0.17647058823529413"/>
  </r>
  <r>
    <s v="ORD0703"/>
    <x v="155"/>
    <x v="2"/>
    <s v="Brazil"/>
    <s v="Rio de Janeiro"/>
    <s v="Rio de Janeiro"/>
    <s v="CUST_828"/>
    <x v="2"/>
    <x v="2"/>
    <x v="11"/>
    <s v="Folding Table"/>
    <n v="5"/>
    <n v="6634.48"/>
    <n v="9631.08"/>
    <n v="0.1"/>
    <s v="Not Returned"/>
    <s v="Credit Card"/>
    <n v="3"/>
    <n v="13484.7"/>
    <n v="48155.4"/>
    <n v="4815.54"/>
    <n v="43339.86"/>
    <n v="0.31113852236716966"/>
    <n v="0"/>
    <n v="0.31113852236716966"/>
    <n v="0.1111111111111111"/>
  </r>
  <r>
    <s v="ORD0704"/>
    <x v="236"/>
    <x v="1"/>
    <s v="Brazil"/>
    <s v="Rio de Janeiro"/>
    <s v="Rio de Janeiro"/>
    <s v="CUST_443"/>
    <x v="1"/>
    <x v="0"/>
    <x v="1"/>
    <s v="Samsung Galaxy Tab S8"/>
    <n v="43"/>
    <n v="7930.78"/>
    <n v="11634.83"/>
    <n v="0.1"/>
    <s v="Returned"/>
    <s v="PayPal"/>
    <n v="17"/>
    <n v="143346.70000000001"/>
    <n v="500297.69"/>
    <n v="50029.769"/>
    <n v="450267.92099999997"/>
    <n v="0.31835867783261429"/>
    <n v="1"/>
    <n v="0.31835867783261429"/>
    <n v="0.11111111111111112"/>
  </r>
  <r>
    <s v="ORD0705"/>
    <x v="237"/>
    <x v="0"/>
    <s v="Brazil"/>
    <s v="Sao Paulo"/>
    <s v="Sao Paulo"/>
    <s v="CUST_276"/>
    <x v="2"/>
    <x v="1"/>
    <x v="7"/>
    <s v="Cardboard Folder"/>
    <n v="30"/>
    <n v="58724.99"/>
    <n v="75982.39"/>
    <n v="0.1"/>
    <s v="Returned"/>
    <s v="PayPal"/>
    <n v="9"/>
    <n v="465949.8"/>
    <n v="2279471.7000000002"/>
    <n v="227947.17000000004"/>
    <n v="2051524.5300000003"/>
    <n v="0.22712367957891291"/>
    <n v="1"/>
    <n v="0.22712367957891291"/>
    <n v="0.11111111111111112"/>
  </r>
  <r>
    <s v="ORD0706"/>
    <x v="151"/>
    <x v="3"/>
    <s v="India"/>
    <s v="Delhi"/>
    <s v="New Delhi"/>
    <s v="CUST_139"/>
    <x v="2"/>
    <x v="0"/>
    <x v="1"/>
    <s v="iPad Pro"/>
    <n v="8"/>
    <n v="9431.42"/>
    <n v="11550.55"/>
    <n v="0.05"/>
    <s v="Returned"/>
    <s v="Cash"/>
    <n v="7"/>
    <n v="16105.39"/>
    <n v="92404.4"/>
    <n v="4620.22"/>
    <n v="87784.18"/>
    <n v="0.18346574519463529"/>
    <n v="1"/>
    <n v="0.18346574519463529"/>
    <n v="5.2631578947368425E-2"/>
  </r>
  <r>
    <s v="ORD0707"/>
    <x v="199"/>
    <x v="0"/>
    <s v="Brazil"/>
    <s v="Sao Paulo"/>
    <s v="Sao Paulo"/>
    <s v="CUST_200"/>
    <x v="1"/>
    <x v="2"/>
    <x v="8"/>
    <s v="Wooden Bookcase"/>
    <n v="48"/>
    <n v="65590.91"/>
    <n v="83199.58"/>
    <n v="0.15"/>
    <s v="Not Returned"/>
    <s v="PayPal"/>
    <n v="19"/>
    <n v="718433.7"/>
    <n v="3993579.84"/>
    <n v="599036.97599999991"/>
    <n v="3394542.8640000001"/>
    <n v="0.21164372605783655"/>
    <n v="0"/>
    <n v="0.21164372605783655"/>
    <n v="0.17647058823529407"/>
  </r>
  <r>
    <s v="ORD0708"/>
    <x v="113"/>
    <x v="1"/>
    <s v="USA"/>
    <s v="Texas"/>
    <s v="Dallas"/>
    <s v="CUST_444"/>
    <x v="0"/>
    <x v="2"/>
    <x v="3"/>
    <s v="Compact Desk"/>
    <n v="40"/>
    <n v="74030.25"/>
    <n v="100947"/>
    <n v="0"/>
    <s v="Not Returned"/>
    <s v="Bank Transfer"/>
    <n v="10"/>
    <n v="1076670"/>
    <n v="4037880"/>
    <n v="0"/>
    <n v="4037880"/>
    <n v="0.26664239650509675"/>
    <n v="0"/>
    <n v="0.26664239650509675"/>
    <n v="0"/>
  </r>
  <r>
    <s v="ORD0709"/>
    <x v="169"/>
    <x v="0"/>
    <s v="Brazil"/>
    <s v="Sao Paulo"/>
    <s v="Sao Paulo"/>
    <s v="CUST_955"/>
    <x v="2"/>
    <x v="2"/>
    <x v="3"/>
    <s v="Corner Desk"/>
    <n v="37"/>
    <n v="66736.240000000005"/>
    <n v="86309.08"/>
    <n v="0"/>
    <s v="Not Returned"/>
    <s v="Credit Card"/>
    <n v="10"/>
    <n v="724195.1"/>
    <n v="3193435.96"/>
    <n v="0"/>
    <n v="3193435.96"/>
    <n v="0.22677614615450123"/>
    <n v="0"/>
    <n v="0.22677614615450123"/>
    <n v="0"/>
  </r>
  <r>
    <s v="ORD0710"/>
    <x v="112"/>
    <x v="1"/>
    <s v="Germany"/>
    <s v="Bavaria"/>
    <s v="Munich"/>
    <s v="CUST_770"/>
    <x v="1"/>
    <x v="0"/>
    <x v="4"/>
    <s v="Dell XPS 13"/>
    <n v="41"/>
    <n v="36006.51"/>
    <n v="52773.37"/>
    <n v="0"/>
    <s v="Not Returned"/>
    <s v="PayPal"/>
    <n v="3"/>
    <n v="687441.3"/>
    <n v="2163708.17"/>
    <n v="0"/>
    <n v="2163708.17"/>
    <n v="0.31771442634059105"/>
    <n v="0"/>
    <n v="0.31771442634059105"/>
    <n v="0"/>
  </r>
  <r>
    <s v="ORD0711"/>
    <x v="104"/>
    <x v="1"/>
    <s v="Brazil"/>
    <s v="Sao Paulo"/>
    <s v="Sao Paulo"/>
    <s v="CUST_671"/>
    <x v="3"/>
    <x v="2"/>
    <x v="3"/>
    <s v="Compact Desk"/>
    <n v="8"/>
    <n v="2262.2800000000002"/>
    <n v="2557.1"/>
    <n v="0"/>
    <s v="Not Returned"/>
    <s v="Credit Card"/>
    <n v="15"/>
    <n v="2358.56"/>
    <n v="20456.8"/>
    <n v="0"/>
    <n v="20456.8"/>
    <n v="0.11529466974306832"/>
    <n v="0"/>
    <n v="0.11529466974306832"/>
    <n v="0"/>
  </r>
  <r>
    <s v="ORD0712"/>
    <x v="214"/>
    <x v="0"/>
    <s v="USA"/>
    <s v="Texas"/>
    <s v="Dallas"/>
    <s v="CUST_267"/>
    <x v="1"/>
    <x v="2"/>
    <x v="11"/>
    <s v="Conference Table"/>
    <n v="7"/>
    <n v="76743.179999999993"/>
    <n v="106896.3"/>
    <n v="0.05"/>
    <s v="Returned"/>
    <s v="Bank Transfer"/>
    <n v="1"/>
    <n v="200517.9"/>
    <n v="748274.1"/>
    <n v="37413.705000000002"/>
    <n v="710860.39500000002"/>
    <n v="0.28207774889470383"/>
    <n v="1"/>
    <n v="0.28207774889470383"/>
    <n v="5.2631578947368425E-2"/>
  </r>
  <r>
    <s v="ORD0713"/>
    <x v="47"/>
    <x v="1"/>
    <s v="India"/>
    <s v="Delhi"/>
    <s v="New Delhi"/>
    <s v="CUST_156"/>
    <x v="0"/>
    <x v="2"/>
    <x v="11"/>
    <s v="Coffee Table"/>
    <n v="19"/>
    <n v="58156"/>
    <n v="73341.83"/>
    <n v="0.05"/>
    <s v="Returned"/>
    <s v="Cash"/>
    <n v="12"/>
    <n v="274104.2"/>
    <n v="1393494.77"/>
    <n v="69674.738500000007"/>
    <n v="1323820.0315"/>
    <n v="0.20705548600093079"/>
    <n v="1"/>
    <n v="0.20705548600093079"/>
    <n v="5.2631578947368425E-2"/>
  </r>
  <r>
    <s v="ORD0714"/>
    <x v="52"/>
    <x v="1"/>
    <s v="USA"/>
    <s v="Texas"/>
    <s v="Dallas"/>
    <s v="CUST_403"/>
    <x v="0"/>
    <x v="1"/>
    <x v="5"/>
    <s v="Mini Stapler"/>
    <n v="33"/>
    <n v="2967.91"/>
    <n v="4047.06"/>
    <n v="0"/>
    <s v="Returned"/>
    <s v="PayPal"/>
    <n v="18"/>
    <n v="35611.949999999997"/>
    <n v="133552.98000000001"/>
    <n v="0"/>
    <n v="133552.98000000001"/>
    <n v="0.26665035853187247"/>
    <n v="1"/>
    <n v="0.26665035853187247"/>
    <n v="0"/>
  </r>
  <r>
    <s v="ORD0715"/>
    <x v="163"/>
    <x v="2"/>
    <s v="USA"/>
    <s v="California"/>
    <s v="San Francisco"/>
    <s v="CUST_535"/>
    <x v="2"/>
    <x v="1"/>
    <x v="5"/>
    <s v="Mini Stapler"/>
    <n v="47"/>
    <n v="33863.4"/>
    <n v="49090.49"/>
    <n v="0.05"/>
    <s v="Not Returned"/>
    <s v="PayPal"/>
    <n v="14"/>
    <n v="679889.6"/>
    <n v="2307253.0299999998"/>
    <n v="115362.65149999999"/>
    <n v="2191890.3784999996"/>
    <n v="0.31018412538736373"/>
    <n v="0"/>
    <n v="0.31018412538736373"/>
    <n v="5.2631578947368425E-2"/>
  </r>
  <r>
    <s v="ORD0716"/>
    <x v="176"/>
    <x v="3"/>
    <s v="Brazil"/>
    <s v="Sao Paulo"/>
    <s v="Sao Paulo"/>
    <s v="CUST_169"/>
    <x v="3"/>
    <x v="0"/>
    <x v="4"/>
    <s v="MacBook Pro"/>
    <n v="48"/>
    <n v="59963.79"/>
    <n v="69377.259999999995"/>
    <n v="0.15"/>
    <s v="Returned"/>
    <s v="Credit Card"/>
    <n v="11"/>
    <n v="384069.6"/>
    <n v="3330108.4799999995"/>
    <n v="499516.27199999988"/>
    <n v="2830592.2079999996"/>
    <n v="0.13568524597591913"/>
    <n v="1"/>
    <n v="0.13568524597591913"/>
    <n v="0.1764705882352941"/>
  </r>
  <r>
    <s v="ORD0717"/>
    <x v="4"/>
    <x v="2"/>
    <s v="Brazil"/>
    <s v="Rio de Janeiro"/>
    <s v="Rio de Janeiro"/>
    <s v="CUST_176"/>
    <x v="0"/>
    <x v="1"/>
    <x v="2"/>
    <s v="Ballpoint Pen"/>
    <n v="48"/>
    <n v="24908.53"/>
    <n v="31138.16"/>
    <n v="0.15"/>
    <s v="Not Returned"/>
    <s v="PayPal"/>
    <n v="18"/>
    <n v="254168.9"/>
    <n v="1494631.68"/>
    <n v="224194.75199999998"/>
    <n v="1270436.9279999998"/>
    <n v="0.20006416249260667"/>
    <n v="0"/>
    <n v="0.20006416249260667"/>
    <n v="0.17647058823529413"/>
  </r>
  <r>
    <s v="ORD0718"/>
    <x v="238"/>
    <x v="1"/>
    <s v="Germany"/>
    <s v="Bavaria"/>
    <s v="Munich"/>
    <s v="CUST_275"/>
    <x v="2"/>
    <x v="0"/>
    <x v="4"/>
    <s v="Dell XPS 13"/>
    <n v="14"/>
    <n v="53408.15"/>
    <n v="71321.899999999994"/>
    <n v="0"/>
    <s v="Returned"/>
    <s v="Credit Card"/>
    <n v="7"/>
    <n v="250792.5"/>
    <n v="998506.59999999986"/>
    <n v="0"/>
    <n v="998506.59999999986"/>
    <n v="0.25116759368440833"/>
    <n v="1"/>
    <n v="0.25116759368440833"/>
    <n v="0"/>
  </r>
  <r>
    <s v="ORD0719"/>
    <x v="78"/>
    <x v="3"/>
    <s v="Brazil"/>
    <s v="Rio de Janeiro"/>
    <s v="Rio de Janeiro"/>
    <s v="CUST_301"/>
    <x v="3"/>
    <x v="0"/>
    <x v="4"/>
    <s v="MacBook Pro"/>
    <n v="1"/>
    <n v="19040.490000000002"/>
    <n v="27365"/>
    <n v="0.15"/>
    <s v="Returned"/>
    <s v="PayPal"/>
    <n v="15"/>
    <n v="7075.83"/>
    <n v="27365"/>
    <n v="4104.75"/>
    <n v="23260.25"/>
    <n v="0.30420266334196749"/>
    <n v="1"/>
    <n v="0.30420266334196749"/>
    <n v="0.17647058823529413"/>
  </r>
  <r>
    <s v="ORD0720"/>
    <x v="210"/>
    <x v="0"/>
    <s v="Brazil"/>
    <s v="Sao Paulo"/>
    <s v="Sao Paulo"/>
    <s v="CUST_382"/>
    <x v="2"/>
    <x v="0"/>
    <x v="4"/>
    <s v="HP Spectre x360"/>
    <n v="45"/>
    <n v="58115.92"/>
    <n v="74555.47"/>
    <n v="0"/>
    <s v="Not Returned"/>
    <s v="PayPal"/>
    <n v="16"/>
    <n v="739779.8"/>
    <n v="3354996.15"/>
    <n v="0"/>
    <n v="3354996.15"/>
    <n v="0.22050093857782818"/>
    <n v="0"/>
    <n v="0.22050093857782818"/>
    <n v="0"/>
  </r>
  <r>
    <s v="ORD0721"/>
    <x v="23"/>
    <x v="2"/>
    <s v="Germany"/>
    <s v="Berlin"/>
    <s v="Berlin"/>
    <s v="CUST_790"/>
    <x v="3"/>
    <x v="2"/>
    <x v="3"/>
    <s v="Corner Desk"/>
    <n v="14"/>
    <n v="33.93"/>
    <n v="47.12"/>
    <n v="0.1"/>
    <s v="Not Returned"/>
    <s v="Cash"/>
    <n v="4"/>
    <n v="166.19"/>
    <n v="659.68"/>
    <n v="65.968000000000004"/>
    <n v="593.71199999999999"/>
    <n v="0.27991686204759209"/>
    <n v="0"/>
    <n v="0.27991686204759209"/>
    <n v="0.11111111111111112"/>
  </r>
  <r>
    <s v="ORD0722"/>
    <x v="209"/>
    <x v="3"/>
    <s v="Germany"/>
    <s v="Bavaria"/>
    <s v="Munich"/>
    <s v="CUST_648"/>
    <x v="0"/>
    <x v="1"/>
    <x v="7"/>
    <s v="Cardboard Folder"/>
    <n v="22"/>
    <n v="38531.78"/>
    <n v="45290.1"/>
    <n v="0"/>
    <s v="Returned"/>
    <s v="Credit Card"/>
    <n v="18"/>
    <n v="148683"/>
    <n v="996382.2"/>
    <n v="0"/>
    <n v="996382.2"/>
    <n v="0.14922285845732691"/>
    <n v="1"/>
    <n v="0.14922285845732691"/>
    <n v="0"/>
  </r>
  <r>
    <s v="ORD0723"/>
    <x v="195"/>
    <x v="0"/>
    <s v="USA"/>
    <s v="New York"/>
    <s v="New York"/>
    <s v="CUST_786"/>
    <x v="1"/>
    <x v="2"/>
    <x v="3"/>
    <s v="Compact Desk"/>
    <n v="13"/>
    <n v="78608.38"/>
    <n v="88105.29"/>
    <n v="0"/>
    <s v="Returned"/>
    <s v="PayPal"/>
    <n v="20"/>
    <n v="123459.8"/>
    <n v="1145368.77"/>
    <n v="0"/>
    <n v="1145368.77"/>
    <n v="0.10779043678657312"/>
    <n v="1"/>
    <n v="0.10779043678657312"/>
    <n v="0"/>
  </r>
  <r>
    <s v="ORD0724"/>
    <x v="94"/>
    <x v="0"/>
    <s v="Germany"/>
    <s v="Berlin"/>
    <s v="Berlin"/>
    <s v="CUST_378"/>
    <x v="3"/>
    <x v="2"/>
    <x v="8"/>
    <s v="Glass Bookcase"/>
    <n v="33"/>
    <n v="79349.7"/>
    <n v="92984.54"/>
    <n v="0.05"/>
    <s v="Returned"/>
    <s v="Cash"/>
    <n v="7"/>
    <n v="427452.2"/>
    <n v="3068489.82"/>
    <n v="153424.49100000001"/>
    <n v="2915065.3289999999"/>
    <n v="0.14663554732292589"/>
    <n v="1"/>
    <n v="0.14663554732292589"/>
    <n v="5.2631578947368425E-2"/>
  </r>
  <r>
    <s v="ORD0725"/>
    <x v="139"/>
    <x v="3"/>
    <s v="India"/>
    <s v="Delhi"/>
    <s v="New Delhi"/>
    <s v="CUST_893"/>
    <x v="2"/>
    <x v="1"/>
    <x v="9"/>
    <s v="Graph Paper"/>
    <n v="2"/>
    <n v="74096.33"/>
    <n v="85124.57"/>
    <n v="0.1"/>
    <s v="Not Returned"/>
    <s v="Credit Card"/>
    <n v="5"/>
    <n v="19850.830000000002"/>
    <n v="170249.14"/>
    <n v="17024.914000000001"/>
    <n v="153224.22600000002"/>
    <n v="0.12955412155255397"/>
    <n v="0"/>
    <n v="0.12955412155255397"/>
    <n v="0.11111111111111109"/>
  </r>
  <r>
    <s v="ORD0726"/>
    <x v="60"/>
    <x v="0"/>
    <s v="USA"/>
    <s v="California"/>
    <s v="San Francisco"/>
    <s v="CUST_694"/>
    <x v="3"/>
    <x v="1"/>
    <x v="7"/>
    <s v="Ring Binder"/>
    <n v="35"/>
    <n v="45066.46"/>
    <n v="66342.960000000006"/>
    <n v="0.1"/>
    <s v="Not Returned"/>
    <s v="Bank Transfer"/>
    <n v="9"/>
    <n v="670209.80000000005"/>
    <n v="2322003.6"/>
    <n v="232200.36000000002"/>
    <n v="2089803.24"/>
    <n v="0.32070473773406538"/>
    <n v="0"/>
    <n v="0.32070473773406538"/>
    <n v="0.11111111111111112"/>
  </r>
  <r>
    <s v="ORD0727"/>
    <x v="81"/>
    <x v="1"/>
    <s v="Brazil"/>
    <s v="Rio de Janeiro"/>
    <s v="Rio de Janeiro"/>
    <s v="CUST_467"/>
    <x v="3"/>
    <x v="2"/>
    <x v="8"/>
    <s v="Wooden Bookcase"/>
    <n v="33"/>
    <n v="2566.69"/>
    <n v="3678.83"/>
    <n v="0.1"/>
    <s v="Returned"/>
    <s v="Bank Transfer"/>
    <n v="9"/>
    <n v="33030.559999999998"/>
    <n v="121401.39"/>
    <n v="12140.139000000001"/>
    <n v="109261.251"/>
    <n v="0.30230808907725204"/>
    <n v="1"/>
    <n v="0.30230808907725204"/>
    <n v="0.11111111111111112"/>
  </r>
  <r>
    <s v="ORD0728"/>
    <x v="30"/>
    <x v="0"/>
    <s v="USA"/>
    <s v="California"/>
    <s v="San Francisco"/>
    <s v="CUST_850"/>
    <x v="0"/>
    <x v="0"/>
    <x v="1"/>
    <s v="iPad Pro"/>
    <n v="12"/>
    <n v="78117.16"/>
    <n v="113454.1"/>
    <n v="0.15"/>
    <s v="Not Returned"/>
    <s v="Bank Transfer"/>
    <n v="17"/>
    <n v="360436.6"/>
    <n v="1361449.2000000002"/>
    <n v="204217.38000000003"/>
    <n v="1157231.82"/>
    <n v="0.31146447390290388"/>
    <n v="0"/>
    <n v="0.31146447390290388"/>
    <n v="0.17647058823529413"/>
  </r>
  <r>
    <s v="ORD0729"/>
    <x v="138"/>
    <x v="1"/>
    <s v="Germany"/>
    <s v="Bavaria"/>
    <s v="Munich"/>
    <s v="CUST_468"/>
    <x v="3"/>
    <x v="1"/>
    <x v="9"/>
    <s v="A4 Ream Pack"/>
    <n v="23"/>
    <n v="60365.02"/>
    <n v="88279.72"/>
    <n v="0"/>
    <s v="Not Returned"/>
    <s v="Bank Transfer"/>
    <n v="6"/>
    <n v="642038.1"/>
    <n v="2030433.56"/>
    <n v="0"/>
    <n v="2030433.56"/>
    <n v="0.31620739168633522"/>
    <n v="0"/>
    <n v="0.31620739168633522"/>
    <n v="0"/>
  </r>
  <r>
    <s v="ORD0730"/>
    <x v="127"/>
    <x v="0"/>
    <s v="USA"/>
    <s v="Texas"/>
    <s v="Dallas"/>
    <s v="CUST_159"/>
    <x v="2"/>
    <x v="1"/>
    <x v="5"/>
    <s v="Mini Stapler"/>
    <n v="39"/>
    <n v="69906.179999999993"/>
    <n v="102965.9"/>
    <n v="0"/>
    <s v="Not Returned"/>
    <s v="Cash"/>
    <n v="20"/>
    <n v="1289329"/>
    <n v="4015670.0999999996"/>
    <n v="0"/>
    <n v="4015670.0999999996"/>
    <n v="0.32107443288232274"/>
    <n v="0"/>
    <n v="0.32107443288232274"/>
    <n v="0"/>
  </r>
  <r>
    <s v="ORD0731"/>
    <x v="125"/>
    <x v="0"/>
    <s v="USA"/>
    <s v="California"/>
    <s v="San Francisco"/>
    <s v="CUST_804"/>
    <x v="1"/>
    <x v="0"/>
    <x v="4"/>
    <s v="MacBook Pro"/>
    <n v="20"/>
    <n v="8577.61"/>
    <n v="11122.12"/>
    <n v="0.05"/>
    <s v="Not Returned"/>
    <s v="Cash"/>
    <n v="1"/>
    <n v="48345.69"/>
    <n v="222442.40000000002"/>
    <n v="11122.120000000003"/>
    <n v="211320.28000000003"/>
    <n v="0.22877922554333166"/>
    <n v="0"/>
    <n v="0.22877922554333166"/>
    <n v="5.2631578947368425E-2"/>
  </r>
  <r>
    <s v="ORD0732"/>
    <x v="15"/>
    <x v="2"/>
    <s v="USA"/>
    <s v="New York"/>
    <s v="New York"/>
    <s v="CUST_151"/>
    <x v="3"/>
    <x v="2"/>
    <x v="6"/>
    <s v="Executive Comfort"/>
    <n v="46"/>
    <n v="22602.22"/>
    <n v="25943.78"/>
    <n v="0.05"/>
    <s v="Returned"/>
    <s v="Bank Transfer"/>
    <n v="8"/>
    <n v="146026.20000000001"/>
    <n v="1193413.8799999999"/>
    <n v="59670.693999999996"/>
    <n v="1133743.186"/>
    <n v="0.12880006848393971"/>
    <n v="1"/>
    <n v="0.12880006848393971"/>
    <n v="5.2631578947368418E-2"/>
  </r>
  <r>
    <s v="ORD0733"/>
    <x v="57"/>
    <x v="0"/>
    <s v="USA"/>
    <s v="New York"/>
    <s v="New York"/>
    <s v="CUST_435"/>
    <x v="0"/>
    <x v="0"/>
    <x v="1"/>
    <s v="Samsung Galaxy Tab S8"/>
    <n v="49"/>
    <n v="11780.24"/>
    <n v="15072.97"/>
    <n v="0.1"/>
    <s v="Returned"/>
    <s v="Cash"/>
    <n v="13"/>
    <n v="145209.4"/>
    <n v="738575.52999999991"/>
    <n v="73857.553"/>
    <n v="664717.97699999996"/>
    <n v="0.21845264461683125"/>
    <n v="1"/>
    <n v="0.21845264461683125"/>
    <n v="0.11111111111111112"/>
  </r>
  <r>
    <s v="ORD0734"/>
    <x v="125"/>
    <x v="3"/>
    <s v="India"/>
    <s v="Delhi"/>
    <s v="New Delhi"/>
    <s v="CUST_391"/>
    <x v="2"/>
    <x v="1"/>
    <x v="7"/>
    <s v="File Organizer"/>
    <n v="38"/>
    <n v="39504.1"/>
    <n v="44703.43"/>
    <n v="0.15"/>
    <s v="Returned"/>
    <s v="PayPal"/>
    <n v="6"/>
    <n v="167938.4"/>
    <n v="1698730.34"/>
    <n v="254809.55100000001"/>
    <n v="1443920.7890000001"/>
    <n v="0.1163072110876021"/>
    <n v="1"/>
    <n v="0.1163072110876021"/>
    <n v="0.1764705882352941"/>
  </r>
  <r>
    <s v="ORD0735"/>
    <x v="218"/>
    <x v="1"/>
    <s v="USA"/>
    <s v="California"/>
    <s v="San Francisco"/>
    <s v="CUST_452"/>
    <x v="0"/>
    <x v="1"/>
    <x v="5"/>
    <s v="Standard Stapler"/>
    <n v="39"/>
    <n v="46951.01"/>
    <n v="60394.63"/>
    <n v="0.05"/>
    <s v="Not Returned"/>
    <s v="PayPal"/>
    <n v="18"/>
    <n v="498086.1"/>
    <n v="2355390.5699999998"/>
    <n v="117769.5285"/>
    <n v="2237621.0414999998"/>
    <n v="0.22259627111215652"/>
    <n v="0"/>
    <n v="0.22259627111215652"/>
    <n v="5.2631578947368425E-2"/>
  </r>
  <r>
    <s v="ORD0736"/>
    <x v="85"/>
    <x v="0"/>
    <s v="USA"/>
    <s v="Texas"/>
    <s v="Dallas"/>
    <s v="CUST_660"/>
    <x v="3"/>
    <x v="0"/>
    <x v="4"/>
    <s v="Lenovo ThinkPad X1"/>
    <n v="49"/>
    <n v="58031.53"/>
    <n v="72849.86"/>
    <n v="0.05"/>
    <s v="Not Returned"/>
    <s v="PayPal"/>
    <n v="15"/>
    <n v="689793.3"/>
    <n v="3569643.14"/>
    <n v="178482.15700000001"/>
    <n v="3391160.983"/>
    <n v="0.20340918743107633"/>
    <n v="0"/>
    <n v="0.20340918743107633"/>
    <n v="5.2631578947368425E-2"/>
  </r>
  <r>
    <s v="ORD0737"/>
    <x v="169"/>
    <x v="2"/>
    <s v="USA"/>
    <s v="Texas"/>
    <s v="Dallas"/>
    <s v="CUST_654"/>
    <x v="0"/>
    <x v="0"/>
    <x v="0"/>
    <s v="LG UltraFine"/>
    <n v="1"/>
    <n v="18250.150000000001"/>
    <n v="20269.72"/>
    <n v="0.05"/>
    <s v="Not Returned"/>
    <s v="PayPal"/>
    <n v="20"/>
    <n v="1918.59"/>
    <n v="20269.72"/>
    <n v="1013.4860000000001"/>
    <n v="19256.234"/>
    <n v="9.9634746856524486E-2"/>
    <n v="0"/>
    <n v="9.9634746856524486E-2"/>
    <n v="5.2631578947368425E-2"/>
  </r>
  <r>
    <s v="ORD0738"/>
    <x v="239"/>
    <x v="0"/>
    <s v="India"/>
    <s v="Karnataka"/>
    <s v="Bangalore"/>
    <s v="CUST_288"/>
    <x v="2"/>
    <x v="1"/>
    <x v="7"/>
    <s v="Plastic Folder"/>
    <n v="21"/>
    <n v="31323.54"/>
    <n v="41478.51"/>
    <n v="0.15"/>
    <s v="Not Returned"/>
    <s v="PayPal"/>
    <n v="16"/>
    <n v="181266.2"/>
    <n v="871048.71000000008"/>
    <n v="130657.30650000001"/>
    <n v="740391.40350000001"/>
    <n v="0.24482483068160044"/>
    <n v="0"/>
    <n v="0.24482483068160044"/>
    <n v="0.17647058823529413"/>
  </r>
  <r>
    <s v="ORD0739"/>
    <x v="221"/>
    <x v="0"/>
    <s v="Germany"/>
    <s v="Bavaria"/>
    <s v="Munich"/>
    <s v="CUST_803"/>
    <x v="0"/>
    <x v="0"/>
    <x v="1"/>
    <s v="Samsung Galaxy Tab S8"/>
    <n v="26"/>
    <n v="25527.63"/>
    <n v="37228.68"/>
    <n v="0.1"/>
    <s v="Returned"/>
    <s v="Credit Card"/>
    <n v="10"/>
    <n v="273804.59999999998"/>
    <n v="967945.68"/>
    <n v="96794.568000000014"/>
    <n v="871151.11200000008"/>
    <n v="0.31430207254329939"/>
    <n v="1"/>
    <n v="0.31430207254329939"/>
    <n v="0.11111111111111112"/>
  </r>
  <r>
    <s v="ORD0740"/>
    <x v="27"/>
    <x v="2"/>
    <s v="Brazil"/>
    <s v="Sao Paulo"/>
    <s v="Sao Paulo"/>
    <s v="CUST_824"/>
    <x v="3"/>
    <x v="2"/>
    <x v="6"/>
    <s v="Executive Comfort"/>
    <n v="23"/>
    <n v="58546.39"/>
    <n v="80230.33"/>
    <n v="0.1"/>
    <s v="Returned"/>
    <s v="PayPal"/>
    <n v="11"/>
    <n v="448857.59999999998"/>
    <n v="1845297.59"/>
    <n v="184529.75900000002"/>
    <n v="1660767.831"/>
    <n v="0.2702711309923006"/>
    <n v="1"/>
    <n v="0.2702711309923006"/>
    <n v="0.11111111111111112"/>
  </r>
  <r>
    <s v="ORD0741"/>
    <x v="93"/>
    <x v="0"/>
    <s v="India"/>
    <s v="Karnataka"/>
    <s v="Bangalore"/>
    <s v="CUST_697"/>
    <x v="1"/>
    <x v="1"/>
    <x v="9"/>
    <s v="A4 Ream Pack"/>
    <n v="47"/>
    <n v="30489.68"/>
    <n v="39121.25"/>
    <n v="0.15"/>
    <s v="Not Returned"/>
    <s v="Credit Card"/>
    <n v="6"/>
    <n v="344831.2"/>
    <n v="1838698.75"/>
    <n v="275804.8125"/>
    <n v="1562893.9375"/>
    <n v="0.22063634116566533"/>
    <n v="0"/>
    <n v="0.22063634116566533"/>
    <n v="0.17647058823529413"/>
  </r>
  <r>
    <s v="ORD0742"/>
    <x v="100"/>
    <x v="3"/>
    <s v="India"/>
    <s v="Delhi"/>
    <s v="New Delhi"/>
    <s v="CUST_836"/>
    <x v="2"/>
    <x v="2"/>
    <x v="6"/>
    <s v="Task Chair"/>
    <n v="26"/>
    <n v="23666.1"/>
    <n v="27236.39"/>
    <n v="0.1"/>
    <s v="Not Returned"/>
    <s v="Bank Transfer"/>
    <n v="2"/>
    <n v="83544.789999999994"/>
    <n v="708146.14"/>
    <n v="70814.614000000001"/>
    <n v="637331.52600000007"/>
    <n v="0.13108529327639126"/>
    <n v="0"/>
    <n v="0.13108529327639126"/>
    <n v="0.1111111111111111"/>
  </r>
  <r>
    <s v="ORD0743"/>
    <x v="84"/>
    <x v="2"/>
    <s v="India"/>
    <s v="Karnataka"/>
    <s v="Bangalore"/>
    <s v="CUST_201"/>
    <x v="2"/>
    <x v="1"/>
    <x v="7"/>
    <s v="Cardboard Folder"/>
    <n v="2"/>
    <n v="36803.53"/>
    <n v="43808.26"/>
    <n v="0"/>
    <s v="Returned"/>
    <s v="PayPal"/>
    <n v="20"/>
    <n v="14009.46"/>
    <n v="87616.52"/>
    <n v="0"/>
    <n v="87616.52"/>
    <n v="0.15989518871555272"/>
    <n v="1"/>
    <n v="0.15989518871555272"/>
    <n v="0"/>
  </r>
  <r>
    <s v="ORD0744"/>
    <x v="83"/>
    <x v="3"/>
    <s v="Brazil"/>
    <s v="Sao Paulo"/>
    <s v="Sao Paulo"/>
    <s v="CUST_965"/>
    <x v="2"/>
    <x v="2"/>
    <x v="11"/>
    <s v="Conference Table"/>
    <n v="16"/>
    <n v="72342.83"/>
    <n v="79762.149999999994"/>
    <n v="0.15"/>
    <s v="Not Returned"/>
    <s v="PayPal"/>
    <n v="6"/>
    <n v="100902.8"/>
    <n v="1276194.3999999999"/>
    <n v="191429.15999999997"/>
    <n v="1084765.24"/>
    <n v="9.3018098551904196E-2"/>
    <n v="0"/>
    <n v="9.3018098551904196E-2"/>
    <n v="0.1764705882352941"/>
  </r>
  <r>
    <s v="ORD0745"/>
    <x v="123"/>
    <x v="2"/>
    <s v="India"/>
    <s v="Delhi"/>
    <s v="New Delhi"/>
    <s v="CUST_818"/>
    <x v="1"/>
    <x v="1"/>
    <x v="7"/>
    <s v="Cardboard Folder"/>
    <n v="16"/>
    <n v="39210.160000000003"/>
    <n v="52631.57"/>
    <n v="0.15"/>
    <s v="Returned"/>
    <s v="Cash"/>
    <n v="7"/>
    <n v="182531.20000000001"/>
    <n v="842105.12"/>
    <n v="126315.768"/>
    <n v="715789.35199999996"/>
    <n v="0.25500686688057916"/>
    <n v="1"/>
    <n v="0.25500686688057916"/>
    <n v="0.17647058823529413"/>
  </r>
  <r>
    <s v="ORD0746"/>
    <x v="57"/>
    <x v="0"/>
    <s v="Brazil"/>
    <s v="Sao Paulo"/>
    <s v="Sao Paulo"/>
    <s v="CUST_593"/>
    <x v="1"/>
    <x v="0"/>
    <x v="10"/>
    <s v="Samsung Galaxy S23"/>
    <n v="18"/>
    <n v="8028.25"/>
    <n v="11903.61"/>
    <n v="0.1"/>
    <s v="Not Returned"/>
    <s v="Bank Transfer"/>
    <n v="11"/>
    <n v="62780.83"/>
    <n v="214264.98"/>
    <n v="21426.498000000003"/>
    <n v="192838.48200000002"/>
    <n v="0.32556173098271951"/>
    <n v="0"/>
    <n v="0.32556173098271951"/>
    <n v="0.11111111111111112"/>
  </r>
  <r>
    <s v="ORD0747"/>
    <x v="95"/>
    <x v="1"/>
    <s v="India"/>
    <s v="Maharashtra"/>
    <s v="Mumbai"/>
    <s v="CUST_371"/>
    <x v="1"/>
    <x v="1"/>
    <x v="2"/>
    <s v="Ballpoint Pen"/>
    <n v="4"/>
    <n v="9722.1"/>
    <n v="11544.16"/>
    <n v="0"/>
    <s v="Returned"/>
    <s v="PayPal"/>
    <n v="19"/>
    <n v="7288.24"/>
    <n v="46176.639999999999"/>
    <n v="0"/>
    <n v="46176.639999999999"/>
    <n v="0.15783391775581765"/>
    <n v="1"/>
    <n v="0.15783391775581765"/>
    <n v="0"/>
  </r>
  <r>
    <s v="ORD0748"/>
    <x v="98"/>
    <x v="3"/>
    <s v="India"/>
    <s v="Karnataka"/>
    <s v="Bangalore"/>
    <s v="CUST_972"/>
    <x v="1"/>
    <x v="0"/>
    <x v="1"/>
    <s v="iPad Pro"/>
    <n v="35"/>
    <n v="21145.23"/>
    <n v="29274.14"/>
    <n v="0"/>
    <s v="Returned"/>
    <s v="Bank Transfer"/>
    <n v="14"/>
    <n v="284511.90000000002"/>
    <n v="1024594.9"/>
    <n v="0"/>
    <n v="1024594.9"/>
    <n v="0.27768233084119393"/>
    <n v="1"/>
    <n v="0.27768233084119393"/>
    <n v="0"/>
  </r>
  <r>
    <s v="ORD0749"/>
    <x v="123"/>
    <x v="1"/>
    <s v="India"/>
    <s v="Delhi"/>
    <s v="New Delhi"/>
    <s v="CUST_461"/>
    <x v="3"/>
    <x v="1"/>
    <x v="7"/>
    <s v="Plastic Folder"/>
    <n v="19"/>
    <n v="63966.36"/>
    <n v="83012.009999999995"/>
    <n v="0.05"/>
    <s v="Not Returned"/>
    <s v="Cash"/>
    <n v="1"/>
    <n v="343774"/>
    <n v="1577228.19"/>
    <n v="78861.409500000009"/>
    <n v="1498366.7804999999"/>
    <n v="0.22943247572886247"/>
    <n v="0"/>
    <n v="0.22943247572886247"/>
    <n v="5.2631578947368432E-2"/>
  </r>
  <r>
    <s v="ORD0750"/>
    <x v="145"/>
    <x v="3"/>
    <s v="Brazil"/>
    <s v="Rio de Janeiro"/>
    <s v="Rio de Janeiro"/>
    <s v="CUST_725"/>
    <x v="3"/>
    <x v="0"/>
    <x v="4"/>
    <s v="MacBook Pro"/>
    <n v="23"/>
    <n v="37553.78"/>
    <n v="44985.279999999999"/>
    <n v="0.1"/>
    <s v="Returned"/>
    <s v="Bank Transfer"/>
    <n v="18"/>
    <n v="153832.1"/>
    <n v="1034661.44"/>
    <n v="103466.144"/>
    <n v="931195.29599999997"/>
    <n v="0.16519853639810483"/>
    <n v="1"/>
    <n v="0.16519853639810483"/>
    <n v="0.11111111111111112"/>
  </r>
  <r>
    <s v="ORD0751"/>
    <x v="157"/>
    <x v="1"/>
    <s v="India"/>
    <s v="Karnataka"/>
    <s v="Bangalore"/>
    <s v="CUST_450"/>
    <x v="3"/>
    <x v="1"/>
    <x v="7"/>
    <s v="Plastic Folder"/>
    <n v="35"/>
    <n v="34213.29"/>
    <n v="47045.63"/>
    <n v="0"/>
    <s v="Not Returned"/>
    <s v="Cash"/>
    <n v="8"/>
    <n v="449131.9"/>
    <n v="1646597.0499999998"/>
    <n v="0"/>
    <n v="1646597.0499999998"/>
    <n v="0.27276369771219988"/>
    <n v="0"/>
    <n v="0.27276369771219988"/>
    <n v="0"/>
  </r>
  <r>
    <s v="ORD0752"/>
    <x v="54"/>
    <x v="1"/>
    <s v="Brazil"/>
    <s v="Rio de Janeiro"/>
    <s v="Rio de Janeiro"/>
    <s v="CUST_223"/>
    <x v="1"/>
    <x v="2"/>
    <x v="6"/>
    <s v="Ergonomic Pro"/>
    <n v="10"/>
    <n v="58552.43"/>
    <n v="75964.47"/>
    <n v="0"/>
    <s v="Returned"/>
    <s v="Cash"/>
    <n v="10"/>
    <n v="174120.4"/>
    <n v="759644.7"/>
    <n v="0"/>
    <n v="759644.7"/>
    <n v="0.22921294652618521"/>
    <n v="1"/>
    <n v="0.22921294652618521"/>
    <n v="0"/>
  </r>
  <r>
    <s v="ORD0753"/>
    <x v="206"/>
    <x v="0"/>
    <s v="India"/>
    <s v="Maharashtra"/>
    <s v="Mumbai"/>
    <s v="CUST_646"/>
    <x v="0"/>
    <x v="0"/>
    <x v="0"/>
    <s v="LG UltraFine"/>
    <n v="33"/>
    <n v="72117.11"/>
    <n v="100276.5"/>
    <n v="0.05"/>
    <s v="Not Returned"/>
    <s v="Cash"/>
    <n v="11"/>
    <n v="882796.9"/>
    <n v="3309124.5"/>
    <n v="165456.22500000001"/>
    <n v="3143668.2749999999"/>
    <n v="0.28081744725435448"/>
    <n v="0"/>
    <n v="0.28081744725435448"/>
    <n v="5.2631578947368425E-2"/>
  </r>
  <r>
    <s v="ORD0754"/>
    <x v="197"/>
    <x v="0"/>
    <s v="Germany"/>
    <s v="Bavaria"/>
    <s v="Munich"/>
    <s v="CUST_546"/>
    <x v="2"/>
    <x v="0"/>
    <x v="10"/>
    <s v="Samsung Galaxy S23"/>
    <n v="40"/>
    <n v="31331"/>
    <n v="37204.93"/>
    <n v="0.15"/>
    <s v="Returned"/>
    <s v="PayPal"/>
    <n v="6"/>
    <n v="199713.6"/>
    <n v="1488197.2"/>
    <n v="223229.58"/>
    <n v="1264967.6199999999"/>
    <n v="0.1578804048755019"/>
    <n v="1"/>
    <n v="0.1578804048755019"/>
    <n v="0.17647058823529413"/>
  </r>
  <r>
    <s v="ORD0755"/>
    <x v="3"/>
    <x v="3"/>
    <s v="Germany"/>
    <s v="Berlin"/>
    <s v="Berlin"/>
    <s v="CUST_604"/>
    <x v="3"/>
    <x v="2"/>
    <x v="3"/>
    <s v="Executive Desk"/>
    <n v="1"/>
    <n v="53595.27"/>
    <n v="72557.009999999995"/>
    <n v="0.1"/>
    <s v="Returned"/>
    <s v="Cash"/>
    <n v="4"/>
    <n v="17065.57"/>
    <n v="72557.009999999995"/>
    <n v="7255.701"/>
    <n v="65301.308999999994"/>
    <n v="0.26133580262533485"/>
    <n v="1"/>
    <n v="0.26133580262533485"/>
    <n v="0.11111111111111112"/>
  </r>
  <r>
    <s v="ORD0756"/>
    <x v="219"/>
    <x v="2"/>
    <s v="India"/>
    <s v="Delhi"/>
    <s v="New Delhi"/>
    <s v="CUST_780"/>
    <x v="1"/>
    <x v="0"/>
    <x v="4"/>
    <s v="MacBook Pro"/>
    <n v="19"/>
    <n v="3135.85"/>
    <n v="4131.2700000000004"/>
    <n v="0"/>
    <s v="Not Returned"/>
    <s v="Credit Card"/>
    <n v="11"/>
    <n v="18912.98"/>
    <n v="78494.13"/>
    <n v="0"/>
    <n v="78494.13"/>
    <n v="0.2409476988916241"/>
    <n v="0"/>
    <n v="0.2409476988916241"/>
    <n v="0"/>
  </r>
  <r>
    <s v="ORD0757"/>
    <x v="108"/>
    <x v="3"/>
    <s v="USA"/>
    <s v="Texas"/>
    <s v="Dallas"/>
    <s v="CUST_870"/>
    <x v="0"/>
    <x v="1"/>
    <x v="7"/>
    <s v="Ring Binder"/>
    <n v="24"/>
    <n v="61465.41"/>
    <n v="71013.539999999994"/>
    <n v="0.1"/>
    <s v="Not Returned"/>
    <s v="Bank Transfer"/>
    <n v="4"/>
    <n v="206239.6"/>
    <n v="1704324.96"/>
    <n v="170432.49600000001"/>
    <n v="1533892.4639999999"/>
    <n v="0.13445505786121395"/>
    <n v="0"/>
    <n v="0.13445505786121395"/>
    <n v="0.11111111111111113"/>
  </r>
  <r>
    <s v="ORD0758"/>
    <x v="238"/>
    <x v="0"/>
    <s v="Brazil"/>
    <s v="Sao Paulo"/>
    <s v="Sao Paulo"/>
    <s v="CUST_935"/>
    <x v="3"/>
    <x v="2"/>
    <x v="3"/>
    <s v="Executive Desk"/>
    <n v="14"/>
    <n v="25861.86"/>
    <n v="37525.160000000003"/>
    <n v="0"/>
    <s v="Returned"/>
    <s v="Bank Transfer"/>
    <n v="2"/>
    <n v="163286.20000000001"/>
    <n v="525352.24"/>
    <n v="0"/>
    <n v="525352.24"/>
    <n v="0.31081279866628153"/>
    <n v="1"/>
    <n v="0.31081279866628153"/>
    <n v="0"/>
  </r>
  <r>
    <s v="ORD0759"/>
    <x v="165"/>
    <x v="2"/>
    <s v="India"/>
    <s v="Karnataka"/>
    <s v="Bangalore"/>
    <s v="CUST_311"/>
    <x v="3"/>
    <x v="0"/>
    <x v="4"/>
    <s v="Lenovo ThinkPad X1"/>
    <n v="35"/>
    <n v="9039.07"/>
    <n v="10473.4"/>
    <n v="0.15"/>
    <s v="Not Returned"/>
    <s v="Credit Card"/>
    <n v="2"/>
    <n v="42671.32"/>
    <n v="366569"/>
    <n v="54985.35"/>
    <n v="311583.65000000002"/>
    <n v="0.13694980465117473"/>
    <n v="0"/>
    <n v="0.13694980465117473"/>
    <n v="0.1764705882352941"/>
  </r>
  <r>
    <s v="ORD0760"/>
    <x v="177"/>
    <x v="2"/>
    <s v="Brazil"/>
    <s v="Rio de Janeiro"/>
    <s v="Rio de Janeiro"/>
    <s v="CUST_633"/>
    <x v="2"/>
    <x v="2"/>
    <x v="8"/>
    <s v="Metal Bookcase"/>
    <n v="1"/>
    <n v="17487.32"/>
    <n v="24992.25"/>
    <n v="0.15"/>
    <s v="Not Returned"/>
    <s v="Cash"/>
    <n v="4"/>
    <n v="6379.19"/>
    <n v="24992.25"/>
    <n v="3748.8374999999996"/>
    <n v="21243.412499999999"/>
    <n v="0.30029026645318874"/>
    <n v="0"/>
    <n v="0.30029026645318874"/>
    <n v="0.1764705882352941"/>
  </r>
  <r>
    <s v="ORD0761"/>
    <x v="227"/>
    <x v="2"/>
    <s v="Germany"/>
    <s v="Berlin"/>
    <s v="Berlin"/>
    <s v="CUST_543"/>
    <x v="1"/>
    <x v="1"/>
    <x v="9"/>
    <s v="Graph Paper"/>
    <n v="42"/>
    <n v="63483.14"/>
    <n v="76688"/>
    <n v="0.05"/>
    <s v="Not Returned"/>
    <s v="Cash"/>
    <n v="7"/>
    <n v="526873.9"/>
    <n v="3220896"/>
    <n v="161044.80000000002"/>
    <n v="3059851.2"/>
    <n v="0.17218938620283233"/>
    <n v="0"/>
    <n v="0.17218938620283233"/>
    <n v="5.2631578947368425E-2"/>
  </r>
  <r>
    <s v="ORD0762"/>
    <x v="13"/>
    <x v="2"/>
    <s v="Brazil"/>
    <s v="Rio de Janeiro"/>
    <s v="Rio de Janeiro"/>
    <s v="CUST_356"/>
    <x v="0"/>
    <x v="2"/>
    <x v="6"/>
    <s v="Task Chair"/>
    <n v="33"/>
    <n v="44944.01"/>
    <n v="55598.11"/>
    <n v="0"/>
    <s v="Not Returned"/>
    <s v="Credit Card"/>
    <n v="15"/>
    <n v="351585.3"/>
    <n v="1834737.6300000001"/>
    <n v="0"/>
    <n v="1834737.6300000001"/>
    <n v="0.1916270175371069"/>
    <n v="0"/>
    <n v="0.1916270175371069"/>
    <n v="0"/>
  </r>
  <r>
    <s v="ORD0763"/>
    <x v="123"/>
    <x v="0"/>
    <s v="Germany"/>
    <s v="Berlin"/>
    <s v="Berlin"/>
    <s v="CUST_891"/>
    <x v="0"/>
    <x v="2"/>
    <x v="8"/>
    <s v="Adjustable Bookcase"/>
    <n v="12"/>
    <n v="55684.15"/>
    <n v="76236.23"/>
    <n v="0.15"/>
    <s v="Returned"/>
    <s v="Credit Card"/>
    <n v="6"/>
    <n v="209631.2"/>
    <n v="914834.76"/>
    <n v="137225.21400000001"/>
    <n v="777609.54599999997"/>
    <n v="0.26958413908154366"/>
    <n v="1"/>
    <n v="0.26958413908154366"/>
    <n v="0.17647058823529413"/>
  </r>
  <r>
    <s v="ORD0764"/>
    <x v="1"/>
    <x v="0"/>
    <s v="India"/>
    <s v="Karnataka"/>
    <s v="Bangalore"/>
    <s v="CUST_292"/>
    <x v="3"/>
    <x v="1"/>
    <x v="7"/>
    <s v="Cardboard Folder"/>
    <n v="44"/>
    <n v="12273.44"/>
    <n v="14941.52"/>
    <n v="0"/>
    <s v="Returned"/>
    <s v="Bank Transfer"/>
    <n v="16"/>
    <n v="117395.5"/>
    <n v="657426.88"/>
    <n v="0"/>
    <n v="657426.88"/>
    <n v="0.178568147380892"/>
    <n v="1"/>
    <n v="0.178568147380892"/>
    <n v="0"/>
  </r>
  <r>
    <s v="ORD0765"/>
    <x v="2"/>
    <x v="2"/>
    <s v="Germany"/>
    <s v="Berlin"/>
    <s v="Berlin"/>
    <s v="CUST_513"/>
    <x v="3"/>
    <x v="2"/>
    <x v="11"/>
    <s v="Folding Table"/>
    <n v="21"/>
    <n v="26119.72"/>
    <n v="37643.39"/>
    <n v="0.1"/>
    <s v="Not Returned"/>
    <s v="Bank Transfer"/>
    <n v="19"/>
    <n v="217797.4"/>
    <n v="790511.19"/>
    <n v="79051.119000000006"/>
    <n v="711460.071"/>
    <n v="0.30612736944446178"/>
    <n v="0"/>
    <n v="0.30612736944446178"/>
    <n v="0.11111111111111112"/>
  </r>
  <r>
    <s v="ORD0766"/>
    <x v="240"/>
    <x v="0"/>
    <s v="India"/>
    <s v="Karnataka"/>
    <s v="Bangalore"/>
    <s v="CUST_918"/>
    <x v="1"/>
    <x v="2"/>
    <x v="8"/>
    <s v="Glass Bookcase"/>
    <n v="6"/>
    <n v="14997.44"/>
    <n v="19197.2"/>
    <n v="0.1"/>
    <s v="Not Returned"/>
    <s v="Bank Transfer"/>
    <n v="16"/>
    <n v="22678.7"/>
    <n v="115183.20000000001"/>
    <n v="11518.320000000002"/>
    <n v="103664.88"/>
    <n v="0.21876936528552388"/>
    <n v="0"/>
    <n v="0.21876936528552388"/>
    <n v="0.11111111111111112"/>
  </r>
  <r>
    <s v="ORD0767"/>
    <x v="99"/>
    <x v="3"/>
    <s v="Germany"/>
    <s v="Berlin"/>
    <s v="Berlin"/>
    <s v="CUST_498"/>
    <x v="1"/>
    <x v="2"/>
    <x v="11"/>
    <s v="Dining Table"/>
    <n v="5"/>
    <n v="12431.97"/>
    <n v="17473.64"/>
    <n v="0.05"/>
    <s v="Returned"/>
    <s v="Bank Transfer"/>
    <n v="12"/>
    <n v="23947.93"/>
    <n v="87368.2"/>
    <n v="4368.41"/>
    <n v="82999.789999999994"/>
    <n v="0.28853000712411442"/>
    <n v="1"/>
    <n v="0.28853000712411442"/>
    <n v="5.2631578947368425E-2"/>
  </r>
  <r>
    <s v="ORD0768"/>
    <x v="43"/>
    <x v="1"/>
    <s v="Germany"/>
    <s v="Berlin"/>
    <s v="Berlin"/>
    <s v="CUST_140"/>
    <x v="1"/>
    <x v="1"/>
    <x v="5"/>
    <s v="Mini Stapler"/>
    <n v="47"/>
    <n v="38477.230000000003"/>
    <n v="52417.64"/>
    <n v="0.1"/>
    <s v="Returned"/>
    <s v="Bank Transfer"/>
    <n v="5"/>
    <n v="589679.30000000005"/>
    <n v="2463629.08"/>
    <n v="246362.90800000002"/>
    <n v="2217266.1720000003"/>
    <n v="0.26594881004660903"/>
    <n v="1"/>
    <n v="0.26594881004660903"/>
    <n v="0.1111111111111111"/>
  </r>
  <r>
    <s v="ORD0769"/>
    <x v="11"/>
    <x v="0"/>
    <s v="USA"/>
    <s v="California"/>
    <s v="San Francisco"/>
    <s v="CUST_449"/>
    <x v="0"/>
    <x v="1"/>
    <x v="9"/>
    <s v="Graph Paper"/>
    <n v="40"/>
    <n v="43566.13"/>
    <n v="56609.85"/>
    <n v="0"/>
    <s v="Not Returned"/>
    <s v="Cash"/>
    <n v="1"/>
    <n v="521748.8"/>
    <n v="2264394"/>
    <n v="0"/>
    <n v="2264394"/>
    <n v="0.23041431835625778"/>
    <n v="0"/>
    <n v="0.23041431835625778"/>
    <n v="0"/>
  </r>
  <r>
    <s v="ORD0770"/>
    <x v="173"/>
    <x v="3"/>
    <s v="Brazil"/>
    <s v="Sao Paulo"/>
    <s v="Sao Paulo"/>
    <s v="CUST_107"/>
    <x v="3"/>
    <x v="2"/>
    <x v="11"/>
    <s v="Dining Table"/>
    <n v="36"/>
    <n v="36942.99"/>
    <n v="45224.18"/>
    <n v="0.1"/>
    <s v="Not Returned"/>
    <s v="Credit Card"/>
    <n v="19"/>
    <n v="268310.59999999998"/>
    <n v="1628070.48"/>
    <n v="162807.04800000001"/>
    <n v="1465263.432"/>
    <n v="0.18311424017029584"/>
    <n v="0"/>
    <n v="0.18311424017029584"/>
    <n v="0.11111111111111112"/>
  </r>
  <r>
    <s v="ORD0771"/>
    <x v="99"/>
    <x v="3"/>
    <s v="Brazil"/>
    <s v="Sao Paulo"/>
    <s v="Sao Paulo"/>
    <s v="CUST_202"/>
    <x v="0"/>
    <x v="1"/>
    <x v="7"/>
    <s v="Ring Binder"/>
    <n v="9"/>
    <n v="55779.199999999997"/>
    <n v="77651.22"/>
    <n v="0.1"/>
    <s v="Not Returned"/>
    <s v="Bank Transfer"/>
    <n v="13"/>
    <n v="177163.4"/>
    <n v="698860.98"/>
    <n v="69886.097999999998"/>
    <n v="628974.88199999998"/>
    <n v="0.2816700715244142"/>
    <n v="0"/>
    <n v="0.2816700715244142"/>
    <n v="0.1111111111111111"/>
  </r>
  <r>
    <s v="ORD0772"/>
    <x v="73"/>
    <x v="1"/>
    <s v="India"/>
    <s v="Delhi"/>
    <s v="New Delhi"/>
    <s v="CUST_736"/>
    <x v="3"/>
    <x v="1"/>
    <x v="5"/>
    <s v="Standard Stapler"/>
    <n v="17"/>
    <n v="42370.25"/>
    <n v="61817.31"/>
    <n v="0.1"/>
    <s v="Not Returned"/>
    <s v="Bank Transfer"/>
    <n v="13"/>
    <n v="297540"/>
    <n v="1050894.27"/>
    <n v="105089.42700000001"/>
    <n v="945804.84299999999"/>
    <n v="0.31458921171965282"/>
    <n v="0"/>
    <n v="0.31458921171965282"/>
    <n v="0.11111111111111112"/>
  </r>
  <r>
    <s v="ORD0773"/>
    <x v="235"/>
    <x v="0"/>
    <s v="Germany"/>
    <s v="Bavaria"/>
    <s v="Munich"/>
    <s v="CUST_956"/>
    <x v="1"/>
    <x v="2"/>
    <x v="6"/>
    <s v="Task Chair"/>
    <n v="47"/>
    <n v="38293.4"/>
    <n v="56232.97"/>
    <n v="0.15"/>
    <s v="Not Returned"/>
    <s v="Credit Card"/>
    <n v="18"/>
    <n v="716685.8"/>
    <n v="2642949.59"/>
    <n v="396442.43849999999"/>
    <n v="2246507.1514999997"/>
    <n v="0.31902226508447423"/>
    <n v="0"/>
    <n v="0.31902226508447423"/>
    <n v="0.17647058823529413"/>
  </r>
  <r>
    <s v="ORD0774"/>
    <x v="51"/>
    <x v="1"/>
    <s v="Germany"/>
    <s v="Berlin"/>
    <s v="Berlin"/>
    <s v="CUST_248"/>
    <x v="1"/>
    <x v="1"/>
    <x v="9"/>
    <s v="Legal Pad"/>
    <n v="5"/>
    <n v="76497.08"/>
    <n v="106642.7"/>
    <n v="0.15"/>
    <s v="Returned"/>
    <s v="PayPal"/>
    <n v="14"/>
    <n v="128118.8"/>
    <n v="533213.5"/>
    <n v="79982.024999999994"/>
    <n v="453231.47499999998"/>
    <n v="0.28267851432868824"/>
    <n v="1"/>
    <n v="0.28267851432868824"/>
    <n v="0.1764705882352941"/>
  </r>
  <r>
    <s v="ORD0775"/>
    <x v="199"/>
    <x v="2"/>
    <s v="Germany"/>
    <s v="Berlin"/>
    <s v="Berlin"/>
    <s v="CUST_986"/>
    <x v="0"/>
    <x v="2"/>
    <x v="3"/>
    <s v="Corner Desk"/>
    <n v="25"/>
    <n v="60481.26"/>
    <n v="71338.33"/>
    <n v="0.05"/>
    <s v="Not Returned"/>
    <s v="Bank Transfer"/>
    <n v="4"/>
    <n v="257855.4"/>
    <n v="1783458.25"/>
    <n v="89172.912500000006"/>
    <n v="1694285.3374999999"/>
    <n v="0.15219124801049044"/>
    <n v="0"/>
    <n v="0.15219124801049044"/>
    <n v="5.2631578947368425E-2"/>
  </r>
  <r>
    <s v="ORD0776"/>
    <x v="241"/>
    <x v="2"/>
    <s v="USA"/>
    <s v="New York"/>
    <s v="New York"/>
    <s v="CUST_314"/>
    <x v="0"/>
    <x v="2"/>
    <x v="11"/>
    <s v="Conference Table"/>
    <n v="48"/>
    <n v="45757.9"/>
    <n v="66957.89"/>
    <n v="0.15"/>
    <s v="Returned"/>
    <s v="Cash"/>
    <n v="13"/>
    <n v="864959.6"/>
    <n v="3213978.7199999997"/>
    <n v="482096.80799999996"/>
    <n v="2731881.9119999995"/>
    <n v="0.31661676011711892"/>
    <n v="1"/>
    <n v="0.31661676011711892"/>
    <n v="0.17647058823529413"/>
  </r>
  <r>
    <s v="ORD0777"/>
    <x v="156"/>
    <x v="2"/>
    <s v="Germany"/>
    <s v="Berlin"/>
    <s v="Berlin"/>
    <s v="CUST_883"/>
    <x v="1"/>
    <x v="0"/>
    <x v="10"/>
    <s v="OnePlus 11"/>
    <n v="6"/>
    <n v="56503.7"/>
    <n v="63944.29"/>
    <n v="0.1"/>
    <s v="Returned"/>
    <s v="Credit Card"/>
    <n v="14"/>
    <n v="40179.19"/>
    <n v="383665.74"/>
    <n v="38366.574000000001"/>
    <n v="345299.16599999997"/>
    <n v="0.11636051851917883"/>
    <n v="1"/>
    <n v="0.11636051851917883"/>
    <n v="0.11111111111111112"/>
  </r>
  <r>
    <s v="ORD0778"/>
    <x v="205"/>
    <x v="3"/>
    <s v="Germany"/>
    <s v="Berlin"/>
    <s v="Berlin"/>
    <s v="CUST_409"/>
    <x v="2"/>
    <x v="0"/>
    <x v="4"/>
    <s v="MacBook Pro"/>
    <n v="16"/>
    <n v="37318.43"/>
    <n v="52347.33"/>
    <n v="0.1"/>
    <s v="Returned"/>
    <s v="Cash"/>
    <n v="6"/>
    <n v="216416.2"/>
    <n v="837557.28"/>
    <n v="83755.728000000003"/>
    <n v="753801.55200000003"/>
    <n v="0.28709970074458008"/>
    <n v="1"/>
    <n v="0.28709970074458008"/>
    <n v="0.1111111111111111"/>
  </r>
  <r>
    <s v="ORD0779"/>
    <x v="28"/>
    <x v="3"/>
    <s v="Brazil"/>
    <s v="Rio de Janeiro"/>
    <s v="Rio de Janeiro"/>
    <s v="CUST_135"/>
    <x v="1"/>
    <x v="1"/>
    <x v="2"/>
    <s v="Ballpoint Pen"/>
    <n v="49"/>
    <n v="35625.160000000003"/>
    <n v="40799.96"/>
    <n v="0"/>
    <s v="Not Returned"/>
    <s v="Credit Card"/>
    <n v="17"/>
    <n v="253565.2"/>
    <n v="1999198.04"/>
    <n v="0"/>
    <n v="1999198.04"/>
    <n v="0.12683345767986048"/>
    <n v="0"/>
    <n v="0.12683345767986048"/>
    <n v="0"/>
  </r>
  <r>
    <s v="ORD0780"/>
    <x v="31"/>
    <x v="0"/>
    <s v="India"/>
    <s v="Delhi"/>
    <s v="New Delhi"/>
    <s v="CUST_853"/>
    <x v="1"/>
    <x v="0"/>
    <x v="10"/>
    <s v="Google Pixel 7"/>
    <n v="20"/>
    <n v="72216.679999999993"/>
    <n v="81380.34"/>
    <n v="0.1"/>
    <s v="Returned"/>
    <s v="Bank Transfer"/>
    <n v="19"/>
    <n v="164945.9"/>
    <n v="1627606.7999999998"/>
    <n v="162760.68"/>
    <n v="1464846.1199999999"/>
    <n v="0.11260288555087275"/>
    <n v="1"/>
    <n v="0.11260288555087275"/>
    <n v="0.11111111111111112"/>
  </r>
  <r>
    <s v="ORD0781"/>
    <x v="232"/>
    <x v="1"/>
    <s v="Brazil"/>
    <s v="Sao Paulo"/>
    <s v="Sao Paulo"/>
    <s v="CUST_796"/>
    <x v="0"/>
    <x v="1"/>
    <x v="7"/>
    <s v="Ring Binder"/>
    <n v="21"/>
    <n v="20602.13"/>
    <n v="26076.080000000002"/>
    <n v="0.05"/>
    <s v="Not Returned"/>
    <s v="Bank Transfer"/>
    <n v="19"/>
    <n v="109205.3"/>
    <n v="547597.68000000005"/>
    <n v="27379.884000000005"/>
    <n v="520217.79600000003"/>
    <n v="0.20992226878759065"/>
    <n v="0"/>
    <n v="0.20992226878759065"/>
    <n v="5.2631578947368425E-2"/>
  </r>
  <r>
    <s v="ORD0782"/>
    <x v="206"/>
    <x v="1"/>
    <s v="India"/>
    <s v="Delhi"/>
    <s v="New Delhi"/>
    <s v="CUST_349"/>
    <x v="1"/>
    <x v="1"/>
    <x v="2"/>
    <s v="Gel Pen"/>
    <n v="40"/>
    <n v="18898.150000000001"/>
    <n v="24305.25"/>
    <n v="0.15"/>
    <s v="Not Returned"/>
    <s v="Cash"/>
    <n v="6"/>
    <n v="183841.4"/>
    <n v="972210"/>
    <n v="145831.5"/>
    <n v="826378.5"/>
    <n v="0.22246633957684039"/>
    <n v="0"/>
    <n v="0.22246633957684039"/>
    <n v="0.17647058823529413"/>
  </r>
  <r>
    <s v="ORD0783"/>
    <x v="87"/>
    <x v="3"/>
    <s v="Germany"/>
    <s v="Berlin"/>
    <s v="Berlin"/>
    <s v="CUST_230"/>
    <x v="1"/>
    <x v="2"/>
    <x v="3"/>
    <s v="Executive Desk"/>
    <n v="29"/>
    <n v="50442.47"/>
    <n v="65098.42"/>
    <n v="0.1"/>
    <s v="Not Returned"/>
    <s v="Cash"/>
    <n v="15"/>
    <n v="382520.3"/>
    <n v="1887854.18"/>
    <n v="188785.41800000001"/>
    <n v="1699068.7619999999"/>
    <n v="0.22513526736241651"/>
    <n v="0"/>
    <n v="0.22513526736241651"/>
    <n v="0.11111111111111112"/>
  </r>
  <r>
    <s v="ORD0784"/>
    <x v="103"/>
    <x v="1"/>
    <s v="USA"/>
    <s v="New York"/>
    <s v="New York"/>
    <s v="CUST_791"/>
    <x v="2"/>
    <x v="1"/>
    <x v="9"/>
    <s v="A4 Ream Pack"/>
    <n v="49"/>
    <n v="13676.03"/>
    <n v="17231.939999999999"/>
    <n v="0.1"/>
    <s v="Returned"/>
    <s v="Bank Transfer"/>
    <n v="15"/>
    <n v="156815.6"/>
    <n v="844365.05999999994"/>
    <n v="84436.505999999994"/>
    <n v="759928.554"/>
    <n v="0.20635571485579421"/>
    <n v="1"/>
    <n v="0.20635571485579421"/>
    <n v="0.1111111111111111"/>
  </r>
  <r>
    <s v="ORD0785"/>
    <x v="75"/>
    <x v="1"/>
    <s v="Germany"/>
    <s v="Berlin"/>
    <s v="Berlin"/>
    <s v="CUST_146"/>
    <x v="0"/>
    <x v="0"/>
    <x v="10"/>
    <s v="Google Pixel 7"/>
    <n v="37"/>
    <n v="16456.13"/>
    <n v="24009.65"/>
    <n v="0.05"/>
    <s v="Not Returned"/>
    <s v="PayPal"/>
    <n v="15"/>
    <n v="265506.2"/>
    <n v="888357.05"/>
    <n v="44417.852500000008"/>
    <n v="843939.19750000001"/>
    <n v="0.31460346999701955"/>
    <n v="0"/>
    <n v="0.31460346999701955"/>
    <n v="5.2631578947368432E-2"/>
  </r>
  <r>
    <s v="ORD0786"/>
    <x v="144"/>
    <x v="3"/>
    <s v="India"/>
    <s v="Delhi"/>
    <s v="New Delhi"/>
    <s v="CUST_173"/>
    <x v="2"/>
    <x v="0"/>
    <x v="1"/>
    <s v="Samsung Galaxy Tab S8"/>
    <n v="47"/>
    <n v="34753.01"/>
    <n v="50133.31"/>
    <n v="0.15"/>
    <s v="Not Returned"/>
    <s v="Cash"/>
    <n v="18"/>
    <n v="614443"/>
    <n v="2356265.5699999998"/>
    <n v="353439.83549999999"/>
    <n v="2002825.7344999998"/>
    <n v="0.30678804921257619"/>
    <n v="0"/>
    <n v="0.30678804921257619"/>
    <n v="0.17647058823529413"/>
  </r>
  <r>
    <s v="ORD0787"/>
    <x v="242"/>
    <x v="1"/>
    <s v="USA"/>
    <s v="Texas"/>
    <s v="Dallas"/>
    <s v="CUST_266"/>
    <x v="2"/>
    <x v="2"/>
    <x v="6"/>
    <s v="Ergonomic Pro"/>
    <n v="33"/>
    <n v="34254.03"/>
    <n v="44266.78"/>
    <n v="0.1"/>
    <s v="Returned"/>
    <s v="Bank Transfer"/>
    <n v="13"/>
    <n v="297378.7"/>
    <n v="1460803.74"/>
    <n v="146080.37400000001"/>
    <n v="1314723.3659999999"/>
    <n v="0.22619108147804839"/>
    <n v="1"/>
    <n v="0.22619108147804839"/>
    <n v="0.11111111111111113"/>
  </r>
  <r>
    <s v="ORD0788"/>
    <x v="161"/>
    <x v="2"/>
    <s v="USA"/>
    <s v="California"/>
    <s v="San Francisco"/>
    <s v="CUST_819"/>
    <x v="1"/>
    <x v="2"/>
    <x v="3"/>
    <s v="Executive Desk"/>
    <n v="14"/>
    <n v="23095.02"/>
    <n v="30564.91"/>
    <n v="0.05"/>
    <s v="Returned"/>
    <s v="PayPal"/>
    <n v="19"/>
    <n v="99349.54"/>
    <n v="427908.74"/>
    <n v="21395.437000000002"/>
    <n v="406513.30300000001"/>
    <n v="0.24439431444633433"/>
    <n v="1"/>
    <n v="0.24439431444633433"/>
    <n v="5.2631578947368425E-2"/>
  </r>
  <r>
    <s v="ORD0789"/>
    <x v="176"/>
    <x v="2"/>
    <s v="India"/>
    <s v="Delhi"/>
    <s v="New Delhi"/>
    <s v="CUST_859"/>
    <x v="0"/>
    <x v="2"/>
    <x v="6"/>
    <s v="Executive Comfort"/>
    <n v="31"/>
    <n v="5853.8"/>
    <n v="7445.75"/>
    <n v="0.05"/>
    <s v="Not Returned"/>
    <s v="Credit Card"/>
    <n v="16"/>
    <n v="46882.93"/>
    <n v="230818.25"/>
    <n v="11540.9125"/>
    <n v="219277.33749999999"/>
    <n v="0.21380654532983831"/>
    <n v="0"/>
    <n v="0.21380654532983831"/>
    <n v="5.2631578947368425E-2"/>
  </r>
  <r>
    <s v="ORD0790"/>
    <x v="148"/>
    <x v="3"/>
    <s v="Germany"/>
    <s v="Berlin"/>
    <s v="Berlin"/>
    <s v="CUST_385"/>
    <x v="1"/>
    <x v="2"/>
    <x v="3"/>
    <s v="Executive Desk"/>
    <n v="2"/>
    <n v="79413.179999999993"/>
    <n v="97243.11"/>
    <n v="0.15"/>
    <s v="Not Returned"/>
    <s v="PayPal"/>
    <n v="12"/>
    <n v="30310.880000000001"/>
    <n v="194486.22"/>
    <n v="29172.933000000001"/>
    <n v="165313.28700000001"/>
    <n v="0.18335416680693065"/>
    <n v="0"/>
    <n v="0.18335416680693065"/>
    <n v="0.1764705882352941"/>
  </r>
  <r>
    <s v="ORD0791"/>
    <x v="91"/>
    <x v="3"/>
    <s v="Germany"/>
    <s v="Berlin"/>
    <s v="Berlin"/>
    <s v="CUST_103"/>
    <x v="1"/>
    <x v="2"/>
    <x v="3"/>
    <s v="Executive Desk"/>
    <n v="29"/>
    <n v="71247.22"/>
    <n v="101430.39999999999"/>
    <n v="0.1"/>
    <s v="Returned"/>
    <s v="Bank Transfer"/>
    <n v="1"/>
    <n v="787781"/>
    <n v="2941481.5999999996"/>
    <n v="294148.15999999997"/>
    <n v="2647333.4399999995"/>
    <n v="0.29757528390530213"/>
    <n v="1"/>
    <n v="0.29757528390530213"/>
    <n v="0.11111111111111112"/>
  </r>
  <r>
    <s v="ORD0792"/>
    <x v="236"/>
    <x v="0"/>
    <s v="Germany"/>
    <s v="Berlin"/>
    <s v="Berlin"/>
    <s v="CUST_855"/>
    <x v="0"/>
    <x v="1"/>
    <x v="9"/>
    <s v="Legal Pad"/>
    <n v="2"/>
    <n v="56923.79"/>
    <n v="72595.850000000006"/>
    <n v="0.05"/>
    <s v="Returned"/>
    <s v="Bank Transfer"/>
    <n v="14"/>
    <n v="29776.91"/>
    <n v="145191.70000000001"/>
    <n v="7259.5850000000009"/>
    <n v="137932.11500000002"/>
    <n v="0.2158809063429499"/>
    <n v="1"/>
    <n v="0.2158809063429499"/>
    <n v="5.2631578947368418E-2"/>
  </r>
  <r>
    <s v="ORD0793"/>
    <x v="196"/>
    <x v="0"/>
    <s v="Germany"/>
    <s v="Bavaria"/>
    <s v="Munich"/>
    <s v="CUST_353"/>
    <x v="1"/>
    <x v="2"/>
    <x v="11"/>
    <s v="Coffee Table"/>
    <n v="50"/>
    <n v="75764.37"/>
    <n v="97771.54"/>
    <n v="0.05"/>
    <s v="Returned"/>
    <s v="Cash"/>
    <n v="5"/>
    <n v="1045341"/>
    <n v="4888577"/>
    <n v="244428.85"/>
    <n v="4644148.1500000004"/>
    <n v="0.22508778062990947"/>
    <n v="1"/>
    <n v="0.22508778062990947"/>
    <n v="5.2631578947368418E-2"/>
  </r>
  <r>
    <s v="ORD0794"/>
    <x v="225"/>
    <x v="0"/>
    <s v="Germany"/>
    <s v="Berlin"/>
    <s v="Berlin"/>
    <s v="CUST_489"/>
    <x v="3"/>
    <x v="0"/>
    <x v="1"/>
    <s v="Microsoft Surface Go"/>
    <n v="35"/>
    <n v="19514.689999999999"/>
    <n v="25680.41"/>
    <n v="0.1"/>
    <s v="Not Returned"/>
    <s v="Credit Card"/>
    <n v="2"/>
    <n v="194220.2"/>
    <n v="898814.35"/>
    <n v="89881.434999999998"/>
    <n v="808932.91500000004"/>
    <n v="0.24009432228382005"/>
    <n v="0"/>
    <n v="0.24009432228382005"/>
    <n v="0.1111111111111111"/>
  </r>
  <r>
    <s v="ORD0795"/>
    <x v="226"/>
    <x v="1"/>
    <s v="India"/>
    <s v="Maharashtra"/>
    <s v="Mumbai"/>
    <s v="CUST_622"/>
    <x v="1"/>
    <x v="1"/>
    <x v="9"/>
    <s v="Notebook"/>
    <n v="18"/>
    <n v="78216.539999999994"/>
    <n v="101839.9"/>
    <n v="0.1"/>
    <s v="Returned"/>
    <s v="Credit Card"/>
    <n v="10"/>
    <n v="382697.8"/>
    <n v="1833118.2"/>
    <n v="183311.82"/>
    <n v="1649806.38"/>
    <n v="0.23196528067736047"/>
    <n v="1"/>
    <n v="0.23196528067736047"/>
    <n v="0.11111111111111112"/>
  </r>
  <r>
    <s v="ORD0796"/>
    <x v="37"/>
    <x v="1"/>
    <s v="Germany"/>
    <s v="Berlin"/>
    <s v="Berlin"/>
    <s v="CUST_257"/>
    <x v="3"/>
    <x v="2"/>
    <x v="11"/>
    <s v="Folding Table"/>
    <n v="34"/>
    <n v="67101.7"/>
    <n v="90417.41"/>
    <n v="0.1"/>
    <s v="Not Returned"/>
    <s v="Bank Transfer"/>
    <n v="8"/>
    <n v="713460.7"/>
    <n v="3074191.94"/>
    <n v="307419.19400000002"/>
    <n v="2766772.7459999998"/>
    <n v="0.25786747430972418"/>
    <n v="0"/>
    <n v="0.25786747430972418"/>
    <n v="0.11111111111111112"/>
  </r>
  <r>
    <s v="ORD0797"/>
    <x v="39"/>
    <x v="1"/>
    <s v="Brazil"/>
    <s v="Rio de Janeiro"/>
    <s v="Rio de Janeiro"/>
    <s v="CUST_147"/>
    <x v="1"/>
    <x v="1"/>
    <x v="7"/>
    <s v="Plastic Folder"/>
    <n v="10"/>
    <n v="52396.639999999999"/>
    <n v="77924.94"/>
    <n v="0.1"/>
    <s v="Returned"/>
    <s v="PayPal"/>
    <n v="5"/>
    <n v="229754.7"/>
    <n v="779249.4"/>
    <n v="77924.94"/>
    <n v="701324.46"/>
    <n v="0.32760115054307393"/>
    <n v="1"/>
    <n v="0.32760115054307393"/>
    <n v="0.11111111111111112"/>
  </r>
  <r>
    <s v="ORD0798"/>
    <x v="198"/>
    <x v="2"/>
    <s v="Brazil"/>
    <s v="Rio de Janeiro"/>
    <s v="Rio de Janeiro"/>
    <s v="CUST_225"/>
    <x v="3"/>
    <x v="0"/>
    <x v="0"/>
    <s v="Dell UltraSharp"/>
    <n v="14"/>
    <n v="18313.73"/>
    <n v="20549.310000000001"/>
    <n v="0"/>
    <s v="Not Returned"/>
    <s v="Credit Card"/>
    <n v="16"/>
    <n v="31298.12"/>
    <n v="287690.34000000003"/>
    <n v="0"/>
    <n v="287690.34000000003"/>
    <n v="0.10879100076839561"/>
    <n v="0"/>
    <n v="0.10879100076839561"/>
    <n v="0"/>
  </r>
  <r>
    <s v="ORD0799"/>
    <x v="52"/>
    <x v="3"/>
    <s v="Germany"/>
    <s v="Bavaria"/>
    <s v="Munich"/>
    <s v="CUST_911"/>
    <x v="1"/>
    <x v="2"/>
    <x v="8"/>
    <s v="Wooden Bookcase"/>
    <n v="44"/>
    <n v="76694.509999999995"/>
    <n v="90494.39"/>
    <n v="0.05"/>
    <s v="Not Returned"/>
    <s v="Cash"/>
    <n v="7"/>
    <n v="576835"/>
    <n v="3981753.16"/>
    <n v="199087.65800000002"/>
    <n v="3782665.5020000003"/>
    <n v="0.15249431907077465"/>
    <n v="0"/>
    <n v="0.15249431907077465"/>
    <n v="5.2631578947368425E-2"/>
  </r>
  <r>
    <s v="ORD0800"/>
    <x v="81"/>
    <x v="2"/>
    <s v="Brazil"/>
    <s v="Rio de Janeiro"/>
    <s v="Rio de Janeiro"/>
    <s v="CUST_357"/>
    <x v="1"/>
    <x v="0"/>
    <x v="4"/>
    <s v="HP Spectre x360"/>
    <n v="28"/>
    <n v="57092.39"/>
    <n v="66000.429999999993"/>
    <n v="0"/>
    <s v="Not Returned"/>
    <s v="Credit Card"/>
    <n v="14"/>
    <n v="249425.1"/>
    <n v="1848012.0399999998"/>
    <n v="0"/>
    <n v="1848012.0399999998"/>
    <n v="0.13496941286161751"/>
    <n v="0"/>
    <n v="0.13496941286161751"/>
    <n v="0"/>
  </r>
  <r>
    <s v="ORD0801"/>
    <x v="102"/>
    <x v="0"/>
    <s v="India"/>
    <s v="Delhi"/>
    <s v="New Delhi"/>
    <s v="CUST_363"/>
    <x v="3"/>
    <x v="2"/>
    <x v="11"/>
    <s v="Coffee Table"/>
    <n v="27"/>
    <n v="39335.08"/>
    <n v="45916.58"/>
    <n v="0"/>
    <s v="Not Returned"/>
    <s v="Credit Card"/>
    <n v="7"/>
    <n v="177700.5"/>
    <n v="1239747.6600000001"/>
    <n v="0"/>
    <n v="1239747.6600000001"/>
    <n v="0.14333602371953658"/>
    <n v="0"/>
    <n v="0.14333602371953658"/>
    <n v="0"/>
  </r>
  <r>
    <s v="ORD0802"/>
    <x v="23"/>
    <x v="3"/>
    <s v="India"/>
    <s v="Maharashtra"/>
    <s v="Mumbai"/>
    <s v="CUST_223"/>
    <x v="0"/>
    <x v="2"/>
    <x v="8"/>
    <s v="Wooden Bookcase"/>
    <n v="12"/>
    <n v="20902.02"/>
    <n v="27677.27"/>
    <n v="0.05"/>
    <s v="Returned"/>
    <s v="Credit Card"/>
    <n v="12"/>
    <n v="77237.850000000006"/>
    <n v="332127.24"/>
    <n v="16606.362000000001"/>
    <n v="315520.87799999997"/>
    <n v="0.24479473589700146"/>
    <n v="1"/>
    <n v="0.24479473589700146"/>
    <n v="5.2631578947368432E-2"/>
  </r>
  <r>
    <s v="ORD0803"/>
    <x v="104"/>
    <x v="2"/>
    <s v="India"/>
    <s v="Karnataka"/>
    <s v="Bangalore"/>
    <s v="CUST_676"/>
    <x v="2"/>
    <x v="1"/>
    <x v="2"/>
    <s v="Gel Pen"/>
    <n v="20"/>
    <n v="7298.62"/>
    <n v="8771.39"/>
    <n v="0"/>
    <s v="Not Returned"/>
    <s v="Cash"/>
    <n v="8"/>
    <n v="29455.4"/>
    <n v="175427.8"/>
    <n v="0"/>
    <n v="175427.8"/>
    <n v="0.16790611294219049"/>
    <n v="0"/>
    <n v="0.16790611294219049"/>
    <n v="0"/>
  </r>
  <r>
    <s v="ORD0804"/>
    <x v="59"/>
    <x v="3"/>
    <s v="Germany"/>
    <s v="Bavaria"/>
    <s v="Munich"/>
    <s v="CUST_303"/>
    <x v="0"/>
    <x v="0"/>
    <x v="4"/>
    <s v="Lenovo ThinkPad X1"/>
    <n v="30"/>
    <n v="74925.100000000006"/>
    <n v="102790.2"/>
    <n v="0.05"/>
    <s v="Returned"/>
    <s v="PayPal"/>
    <n v="17"/>
    <n v="794156.2"/>
    <n v="3083706"/>
    <n v="154185.30000000002"/>
    <n v="2929520.7"/>
    <n v="0.27108741713277529"/>
    <n v="1"/>
    <n v="0.27108741713277529"/>
    <n v="5.2631578947368425E-2"/>
  </r>
  <r>
    <s v="ORD0805"/>
    <x v="119"/>
    <x v="2"/>
    <s v="USA"/>
    <s v="Texas"/>
    <s v="Dallas"/>
    <s v="CUST_442"/>
    <x v="3"/>
    <x v="0"/>
    <x v="0"/>
    <s v="HP Z27"/>
    <n v="18"/>
    <n v="77942.94"/>
    <n v="95044.84"/>
    <n v="0.05"/>
    <s v="Returned"/>
    <s v="PayPal"/>
    <n v="13"/>
    <n v="292442.5"/>
    <n v="1710807.1199999999"/>
    <n v="85540.356"/>
    <n v="1625266.764"/>
    <n v="0.17993507679949086"/>
    <n v="1"/>
    <n v="0.17993507679949086"/>
    <n v="5.2631578947368425E-2"/>
  </r>
  <r>
    <s v="ORD0806"/>
    <x v="220"/>
    <x v="3"/>
    <s v="Germany"/>
    <s v="Bavaria"/>
    <s v="Munich"/>
    <s v="CUST_439"/>
    <x v="0"/>
    <x v="2"/>
    <x v="11"/>
    <s v="Folding Table"/>
    <n v="44"/>
    <n v="70849.399999999994"/>
    <n v="105840.2"/>
    <n v="0.15"/>
    <s v="Returned"/>
    <s v="Bank Transfer"/>
    <n v="14"/>
    <n v="1308656"/>
    <n v="4656968.8"/>
    <n v="698545.32"/>
    <n v="3958423.48"/>
    <n v="0.33060030252245776"/>
    <n v="1"/>
    <n v="0.33060030252245776"/>
    <n v="0.1764705882352941"/>
  </r>
  <r>
    <s v="ORD0807"/>
    <x v="8"/>
    <x v="1"/>
    <s v="Germany"/>
    <s v="Bavaria"/>
    <s v="Munich"/>
    <s v="CUST_931"/>
    <x v="2"/>
    <x v="0"/>
    <x v="10"/>
    <s v="Samsung Galaxy S23"/>
    <n v="6"/>
    <n v="41383.870000000003"/>
    <n v="54538.720000000001"/>
    <n v="0"/>
    <s v="Not Returned"/>
    <s v="PayPal"/>
    <n v="2"/>
    <n v="78929.100000000006"/>
    <n v="327232.32"/>
    <n v="0"/>
    <n v="327232.32"/>
    <n v="0.24120203041068805"/>
    <n v="0"/>
    <n v="0.24120203041068805"/>
    <n v="0"/>
  </r>
  <r>
    <s v="ORD0808"/>
    <x v="74"/>
    <x v="0"/>
    <s v="USA"/>
    <s v="California"/>
    <s v="San Francisco"/>
    <s v="CUST_153"/>
    <x v="1"/>
    <x v="0"/>
    <x v="4"/>
    <s v="MacBook Pro"/>
    <n v="17"/>
    <n v="78929.56"/>
    <n v="117902.8"/>
    <n v="0.15"/>
    <s v="Not Returned"/>
    <s v="Cash"/>
    <n v="17"/>
    <n v="563162.9"/>
    <n v="2004347.6"/>
    <n v="300652.14"/>
    <n v="1703695.46"/>
    <n v="0.33055373640544894"/>
    <n v="0"/>
    <n v="0.33055373640544894"/>
    <n v="0.17647058823529413"/>
  </r>
  <r>
    <s v="ORD0809"/>
    <x v="18"/>
    <x v="3"/>
    <s v="India"/>
    <s v="Karnataka"/>
    <s v="Bangalore"/>
    <s v="CUST_339"/>
    <x v="2"/>
    <x v="0"/>
    <x v="0"/>
    <s v="Dell UltraSharp"/>
    <n v="33"/>
    <n v="18145.82"/>
    <n v="24658.639999999999"/>
    <n v="0"/>
    <s v="Not Returned"/>
    <s v="Bank Transfer"/>
    <n v="20"/>
    <n v="214923.1"/>
    <n v="813735.12"/>
    <n v="0"/>
    <n v="813735.12"/>
    <n v="0.26411923821107786"/>
    <n v="0"/>
    <n v="0.26411923821107786"/>
    <n v="0"/>
  </r>
  <r>
    <s v="ORD0810"/>
    <x v="62"/>
    <x v="2"/>
    <s v="Brazil"/>
    <s v="Rio de Janeiro"/>
    <s v="Rio de Janeiro"/>
    <s v="CUST_857"/>
    <x v="1"/>
    <x v="0"/>
    <x v="10"/>
    <s v="OnePlus 11"/>
    <n v="12"/>
    <n v="59087.02"/>
    <n v="66419.41"/>
    <n v="0.05"/>
    <s v="Not Returned"/>
    <s v="Cash"/>
    <n v="7"/>
    <n v="83589.25"/>
    <n v="797032.92"/>
    <n v="39851.646000000008"/>
    <n v="757181.27399999998"/>
    <n v="0.11039529485247149"/>
    <n v="0"/>
    <n v="0.11039529485247149"/>
    <n v="5.2631578947368432E-2"/>
  </r>
  <r>
    <s v="ORD0811"/>
    <x v="205"/>
    <x v="0"/>
    <s v="USA"/>
    <s v="California"/>
    <s v="San Francisco"/>
    <s v="CUST_959"/>
    <x v="3"/>
    <x v="0"/>
    <x v="4"/>
    <s v="Dell XPS 13"/>
    <n v="1"/>
    <n v="10000.219999999999"/>
    <n v="14381.68"/>
    <n v="0.15"/>
    <s v="Not Returned"/>
    <s v="Cash"/>
    <n v="10"/>
    <n v="3724.24"/>
    <n v="14381.68"/>
    <n v="2157.252"/>
    <n v="12224.428"/>
    <n v="0.30465556343413369"/>
    <n v="0"/>
    <n v="0.30465556343413369"/>
    <n v="0.17647058823529413"/>
  </r>
  <r>
    <s v="ORD0812"/>
    <x v="146"/>
    <x v="1"/>
    <s v="India"/>
    <s v="Maharashtra"/>
    <s v="Mumbai"/>
    <s v="CUST_942"/>
    <x v="1"/>
    <x v="2"/>
    <x v="11"/>
    <s v="Dining Table"/>
    <n v="38"/>
    <n v="12436.78"/>
    <n v="14007.72"/>
    <n v="0.1"/>
    <s v="Not Returned"/>
    <s v="Bank Transfer"/>
    <n v="19"/>
    <n v="53726.15"/>
    <n v="532293.36"/>
    <n v="53229.336000000003"/>
    <n v="479064.02399999998"/>
    <n v="0.11214816247608692"/>
    <n v="0"/>
    <n v="0.11214816247608692"/>
    <n v="0.11111111111111112"/>
  </r>
  <r>
    <s v="ORD0813"/>
    <x v="201"/>
    <x v="1"/>
    <s v="USA"/>
    <s v="Texas"/>
    <s v="Dallas"/>
    <s v="CUST_867"/>
    <x v="3"/>
    <x v="1"/>
    <x v="9"/>
    <s v="Legal Pad"/>
    <n v="26"/>
    <n v="12307"/>
    <n v="17369.23"/>
    <n v="0.1"/>
    <s v="Returned"/>
    <s v="Cash"/>
    <n v="16"/>
    <n v="118456.2"/>
    <n v="451599.98"/>
    <n v="45159.998"/>
    <n v="406439.98199999996"/>
    <n v="0.29144819714119563"/>
    <n v="1"/>
    <n v="0.29144819714119563"/>
    <n v="0.11111111111111112"/>
  </r>
  <r>
    <s v="ORD0814"/>
    <x v="7"/>
    <x v="1"/>
    <s v="USA"/>
    <s v="Texas"/>
    <s v="Dallas"/>
    <s v="CUST_728"/>
    <x v="1"/>
    <x v="0"/>
    <x v="0"/>
    <s v="Dell UltraSharp"/>
    <n v="35"/>
    <n v="21018.44"/>
    <n v="26146.37"/>
    <n v="0.15"/>
    <s v="Returned"/>
    <s v="Cash"/>
    <n v="14"/>
    <n v="152555.9"/>
    <n v="915122.95"/>
    <n v="137268.44249999998"/>
    <n v="777854.50749999995"/>
    <n v="0.19612395188183698"/>
    <n v="1"/>
    <n v="0.19612395188183698"/>
    <n v="0.1764705882352941"/>
  </r>
  <r>
    <s v="ORD0815"/>
    <x v="92"/>
    <x v="0"/>
    <s v="India"/>
    <s v="Karnataka"/>
    <s v="Bangalore"/>
    <s v="CUST_321"/>
    <x v="3"/>
    <x v="0"/>
    <x v="1"/>
    <s v="iPad Pro"/>
    <n v="38"/>
    <n v="64384.38"/>
    <n v="75213.84"/>
    <n v="0.15"/>
    <s v="Not Returned"/>
    <s v="PayPal"/>
    <n v="5"/>
    <n v="349791.6"/>
    <n v="2858125.92"/>
    <n v="428718.88799999998"/>
    <n v="2429407.0320000001"/>
    <n v="0.14398229501790624"/>
    <n v="0"/>
    <n v="0.14398229501790624"/>
    <n v="0.1764705882352941"/>
  </r>
  <r>
    <s v="ORD0816"/>
    <x v="138"/>
    <x v="3"/>
    <s v="USA"/>
    <s v="New York"/>
    <s v="New York"/>
    <s v="CUST_723"/>
    <x v="2"/>
    <x v="0"/>
    <x v="1"/>
    <s v="iPad Pro"/>
    <n v="30"/>
    <n v="50949.52"/>
    <n v="73382.399999999994"/>
    <n v="0.1"/>
    <s v="Not Returned"/>
    <s v="PayPal"/>
    <n v="1"/>
    <n v="605687.80000000005"/>
    <n v="2201472"/>
    <n v="220147.20000000001"/>
    <n v="1981324.8"/>
    <n v="0.30569838927973852"/>
    <n v="0"/>
    <n v="0.30569838927973852"/>
    <n v="0.11111111111111112"/>
  </r>
  <r>
    <s v="ORD0817"/>
    <x v="243"/>
    <x v="3"/>
    <s v="Brazil"/>
    <s v="Rio de Janeiro"/>
    <s v="Rio de Janeiro"/>
    <s v="CUST_949"/>
    <x v="3"/>
    <x v="0"/>
    <x v="4"/>
    <s v="HP Spectre x360"/>
    <n v="15"/>
    <n v="69166.58"/>
    <n v="97077.69"/>
    <n v="0.1"/>
    <s v="Returned"/>
    <s v="PayPal"/>
    <n v="6"/>
    <n v="376800"/>
    <n v="1456165.35"/>
    <n v="145616.535"/>
    <n v="1310548.8150000002"/>
    <n v="0.28751313624284947"/>
    <n v="1"/>
    <n v="0.28751313624284947"/>
    <n v="0.1111111111111111"/>
  </r>
  <r>
    <s v="ORD0818"/>
    <x v="233"/>
    <x v="0"/>
    <s v="Germany"/>
    <s v="Berlin"/>
    <s v="Berlin"/>
    <s v="CUST_575"/>
    <x v="1"/>
    <x v="0"/>
    <x v="10"/>
    <s v="Google Pixel 7"/>
    <n v="33"/>
    <n v="40806.57"/>
    <n v="57861.7"/>
    <n v="0.1"/>
    <s v="Not Returned"/>
    <s v="Credit Card"/>
    <n v="9"/>
    <n v="506537.4"/>
    <n v="1909436.0999999999"/>
    <n v="190943.61"/>
    <n v="1718492.4899999998"/>
    <n v="0.29475683073831771"/>
    <n v="0"/>
    <n v="0.29475683073831771"/>
    <n v="0.11111111111111112"/>
  </r>
  <r>
    <s v="ORD0819"/>
    <x v="72"/>
    <x v="0"/>
    <s v="Brazil"/>
    <s v="Sao Paulo"/>
    <s v="Sao Paulo"/>
    <s v="CUST_277"/>
    <x v="0"/>
    <x v="0"/>
    <x v="4"/>
    <s v="Lenovo ThinkPad X1"/>
    <n v="41"/>
    <n v="2594.14"/>
    <n v="3818.77"/>
    <n v="0.15"/>
    <s v="Not Returned"/>
    <s v="Bank Transfer"/>
    <n v="9"/>
    <n v="42678.36"/>
    <n v="156569.57"/>
    <n v="23485.4355"/>
    <n v="133084.13450000001"/>
    <n v="0.32068706131157954"/>
    <n v="0"/>
    <n v="0.32068706131157954"/>
    <n v="0.1764705882352941"/>
  </r>
  <r>
    <s v="ORD0820"/>
    <x v="72"/>
    <x v="3"/>
    <s v="Brazil"/>
    <s v="Sao Paulo"/>
    <s v="Sao Paulo"/>
    <s v="CUST_198"/>
    <x v="2"/>
    <x v="0"/>
    <x v="10"/>
    <s v="iPhone 14"/>
    <n v="10"/>
    <n v="78524.92"/>
    <n v="99584.26"/>
    <n v="0.15"/>
    <s v="Returned"/>
    <s v="Cash"/>
    <n v="9"/>
    <n v="179004.4"/>
    <n v="995842.6"/>
    <n v="149376.38999999998"/>
    <n v="846466.21"/>
    <n v="0.21147258790164819"/>
    <n v="1"/>
    <n v="0.21147258790164819"/>
    <n v="0.1764705882352941"/>
  </r>
  <r>
    <s v="ORD0821"/>
    <x v="97"/>
    <x v="0"/>
    <s v="India"/>
    <s v="Karnataka"/>
    <s v="Bangalore"/>
    <s v="CUST_524"/>
    <x v="1"/>
    <x v="2"/>
    <x v="6"/>
    <s v="Mesh Chair"/>
    <n v="21"/>
    <n v="16517.2"/>
    <n v="20459.53"/>
    <n v="0"/>
    <s v="Not Returned"/>
    <s v="Credit Card"/>
    <n v="8"/>
    <n v="82788.929999999993"/>
    <n v="429650.13"/>
    <n v="0"/>
    <n v="429650.13"/>
    <n v="0.19268917712185957"/>
    <n v="0"/>
    <n v="0.19268917712185957"/>
    <n v="0"/>
  </r>
  <r>
    <s v="ORD0822"/>
    <x v="17"/>
    <x v="0"/>
    <s v="USA"/>
    <s v="New York"/>
    <s v="New York"/>
    <s v="CUST_668"/>
    <x v="2"/>
    <x v="1"/>
    <x v="2"/>
    <s v="Marker Set"/>
    <n v="15"/>
    <n v="7929.37"/>
    <n v="11231.46"/>
    <n v="0.15"/>
    <s v="Not Returned"/>
    <s v="Bank Transfer"/>
    <n v="12"/>
    <n v="42101.65"/>
    <n v="168471.9"/>
    <n v="25270.785"/>
    <n v="143201.11499999999"/>
    <n v="0.29400364654981914"/>
    <n v="0"/>
    <n v="0.29400364654981914"/>
    <n v="0.17647058823529413"/>
  </r>
  <r>
    <s v="ORD0823"/>
    <x v="231"/>
    <x v="2"/>
    <s v="Brazil"/>
    <s v="Rio de Janeiro"/>
    <s v="Rio de Janeiro"/>
    <s v="CUST_299"/>
    <x v="3"/>
    <x v="0"/>
    <x v="4"/>
    <s v="HP Spectre x360"/>
    <n v="12"/>
    <n v="70180.149999999994"/>
    <n v="96241.31"/>
    <n v="0.1"/>
    <s v="Not Returned"/>
    <s v="PayPal"/>
    <n v="15"/>
    <n v="281460.5"/>
    <n v="1154895.72"/>
    <n v="115489.572"/>
    <n v="1039406.1479999999"/>
    <n v="0.27078972020858205"/>
    <n v="0"/>
    <n v="0.27078972020858205"/>
    <n v="0.11111111111111112"/>
  </r>
  <r>
    <s v="ORD0824"/>
    <x v="12"/>
    <x v="2"/>
    <s v="Brazil"/>
    <s v="Rio de Janeiro"/>
    <s v="Rio de Janeiro"/>
    <s v="CUST_107"/>
    <x v="3"/>
    <x v="2"/>
    <x v="11"/>
    <s v="Folding Table"/>
    <n v="13"/>
    <n v="72617.25"/>
    <n v="84145.73"/>
    <n v="0.1"/>
    <s v="Not Returned"/>
    <s v="Credit Card"/>
    <n v="8"/>
    <n v="134883.20000000001"/>
    <n v="1093894.49"/>
    <n v="109389.44900000001"/>
    <n v="984505.04099999997"/>
    <n v="0.13700610396366678"/>
    <n v="0"/>
    <n v="0.13700610396366678"/>
    <n v="0.11111111111111112"/>
  </r>
  <r>
    <s v="ORD0825"/>
    <x v="157"/>
    <x v="3"/>
    <s v="Germany"/>
    <s v="Berlin"/>
    <s v="Berlin"/>
    <s v="CUST_334"/>
    <x v="3"/>
    <x v="0"/>
    <x v="4"/>
    <s v="MacBook Pro"/>
    <n v="22"/>
    <n v="29316.79"/>
    <n v="39113.14"/>
    <n v="0.1"/>
    <s v="Not Returned"/>
    <s v="Bank Transfer"/>
    <n v="14"/>
    <n v="193967.7"/>
    <n v="860489.08"/>
    <n v="86048.907999999996"/>
    <n v="774440.17200000002"/>
    <n v="0.25046182650762594"/>
    <n v="0"/>
    <n v="0.25046182650762594"/>
    <n v="0.1111111111111111"/>
  </r>
  <r>
    <s v="ORD0826"/>
    <x v="158"/>
    <x v="1"/>
    <s v="Brazil"/>
    <s v="Rio de Janeiro"/>
    <s v="Rio de Janeiro"/>
    <s v="CUST_454"/>
    <x v="1"/>
    <x v="2"/>
    <x v="11"/>
    <s v="Coffee Table"/>
    <n v="22"/>
    <n v="33927.839999999997"/>
    <n v="40404.620000000003"/>
    <n v="0.1"/>
    <s v="Not Returned"/>
    <s v="PayPal"/>
    <n v="12"/>
    <n v="128240.2"/>
    <n v="888901.64"/>
    <n v="88890.164000000004"/>
    <n v="800011.47600000002"/>
    <n v="0.16029795052589971"/>
    <n v="0"/>
    <n v="0.16029795052589971"/>
    <n v="0.11111111111111112"/>
  </r>
  <r>
    <s v="ORD0827"/>
    <x v="140"/>
    <x v="1"/>
    <s v="Brazil"/>
    <s v="Rio de Janeiro"/>
    <s v="Rio de Janeiro"/>
    <s v="CUST_224"/>
    <x v="0"/>
    <x v="2"/>
    <x v="6"/>
    <s v="Ergonomic Pro"/>
    <n v="18"/>
    <n v="39295.31"/>
    <n v="44741.93"/>
    <n v="0"/>
    <s v="Not Returned"/>
    <s v="Cash"/>
    <n v="19"/>
    <n v="98039.16"/>
    <n v="805354.74"/>
    <n v="0"/>
    <n v="805354.74"/>
    <n v="0.12173413171939611"/>
    <n v="0"/>
    <n v="0.12173413171939611"/>
    <n v="0"/>
  </r>
  <r>
    <s v="ORD0828"/>
    <x v="106"/>
    <x v="3"/>
    <s v="India"/>
    <s v="Maharashtra"/>
    <s v="Mumbai"/>
    <s v="CUST_495"/>
    <x v="2"/>
    <x v="1"/>
    <x v="7"/>
    <s v="Cardboard Folder"/>
    <n v="38"/>
    <n v="7545.48"/>
    <n v="11098.09"/>
    <n v="0"/>
    <s v="Returned"/>
    <s v="Credit Card"/>
    <n v="6"/>
    <n v="134999.20000000001"/>
    <n v="421727.42"/>
    <n v="0"/>
    <n v="421727.42"/>
    <n v="0.32011008437630167"/>
    <n v="1"/>
    <n v="0.32011008437630167"/>
    <n v="0"/>
  </r>
  <r>
    <s v="ORD0829"/>
    <x v="8"/>
    <x v="2"/>
    <s v="Brazil"/>
    <s v="Rio de Janeiro"/>
    <s v="Rio de Janeiro"/>
    <s v="CUST_304"/>
    <x v="0"/>
    <x v="0"/>
    <x v="10"/>
    <s v="Google Pixel 7"/>
    <n v="18"/>
    <n v="17984.099999999999"/>
    <n v="26453.17"/>
    <n v="0"/>
    <s v="Not Returned"/>
    <s v="PayPal"/>
    <n v="16"/>
    <n v="152443.29999999999"/>
    <n v="476157.05999999994"/>
    <n v="0"/>
    <n v="476157.05999999994"/>
    <n v="0.32015339644444213"/>
    <n v="0"/>
    <n v="0.32015339644444213"/>
    <n v="0"/>
  </r>
  <r>
    <s v="ORD0830"/>
    <x v="129"/>
    <x v="3"/>
    <s v="Brazil"/>
    <s v="Rio de Janeiro"/>
    <s v="Rio de Janeiro"/>
    <s v="CUST_993"/>
    <x v="3"/>
    <x v="2"/>
    <x v="3"/>
    <s v="Standing Desk"/>
    <n v="43"/>
    <n v="74287.8"/>
    <n v="91508.800000000003"/>
    <n v="0.05"/>
    <s v="Not Returned"/>
    <s v="PayPal"/>
    <n v="17"/>
    <n v="703477.9"/>
    <n v="3934878.4"/>
    <n v="196743.92"/>
    <n v="3738134.48"/>
    <n v="0.18818956454450511"/>
    <n v="0"/>
    <n v="0.18818956454450511"/>
    <n v="5.2631578947368425E-2"/>
  </r>
  <r>
    <s v="ORD0831"/>
    <x v="129"/>
    <x v="2"/>
    <s v="Germany"/>
    <s v="Berlin"/>
    <s v="Berlin"/>
    <s v="CUST_324"/>
    <x v="3"/>
    <x v="1"/>
    <x v="7"/>
    <s v="File Organizer"/>
    <n v="24"/>
    <n v="11771.26"/>
    <n v="14857.37"/>
    <n v="0.05"/>
    <s v="Returned"/>
    <s v="Credit Card"/>
    <n v="5"/>
    <n v="70363.31"/>
    <n v="356576.88"/>
    <n v="17828.844000000001"/>
    <n v="338748.03600000002"/>
    <n v="0.20771577255727616"/>
    <n v="1"/>
    <n v="0.20771577255727616"/>
    <n v="5.2631578947368418E-2"/>
  </r>
  <r>
    <s v="ORD0832"/>
    <x v="233"/>
    <x v="1"/>
    <s v="Germany"/>
    <s v="Berlin"/>
    <s v="Berlin"/>
    <s v="CUST_405"/>
    <x v="1"/>
    <x v="0"/>
    <x v="0"/>
    <s v="LG UltraFine"/>
    <n v="49"/>
    <n v="2864.6"/>
    <n v="3207.1"/>
    <n v="0.15"/>
    <s v="Not Returned"/>
    <s v="Bank Transfer"/>
    <n v="12"/>
    <n v="14265.12"/>
    <n v="157147.9"/>
    <n v="23572.184999999998"/>
    <n v="133575.715"/>
    <n v="0.10679426271459599"/>
    <n v="0"/>
    <n v="0.10679426271459599"/>
    <n v="0.1764705882352941"/>
  </r>
  <r>
    <s v="ORD0833"/>
    <x v="90"/>
    <x v="3"/>
    <s v="Brazil"/>
    <s v="Rio de Janeiro"/>
    <s v="Rio de Janeiro"/>
    <s v="CUST_211"/>
    <x v="1"/>
    <x v="1"/>
    <x v="2"/>
    <s v="Ballpoint Pen"/>
    <n v="27"/>
    <n v="53812.09"/>
    <n v="74438.69"/>
    <n v="0"/>
    <s v="Returned"/>
    <s v="Bank Transfer"/>
    <n v="1"/>
    <n v="556918.19999999995"/>
    <n v="2009844.6300000001"/>
    <n v="0"/>
    <n v="2009844.6300000001"/>
    <n v="0.27709515038483346"/>
    <n v="1"/>
    <n v="0.27709515038483346"/>
    <n v="0"/>
  </r>
  <r>
    <s v="ORD0834"/>
    <x v="121"/>
    <x v="3"/>
    <s v="Brazil"/>
    <s v="Sao Paulo"/>
    <s v="Sao Paulo"/>
    <s v="CUST_632"/>
    <x v="2"/>
    <x v="0"/>
    <x v="10"/>
    <s v="Google Pixel 7"/>
    <n v="29"/>
    <n v="28311.91"/>
    <n v="37470.82"/>
    <n v="0.05"/>
    <s v="Returned"/>
    <s v="Cash"/>
    <n v="10"/>
    <n v="252328"/>
    <n v="1086653.78"/>
    <n v="54332.689000000006"/>
    <n v="1032321.091"/>
    <n v="0.24442782599314344"/>
    <n v="1"/>
    <n v="0.24442782599314344"/>
    <n v="5.2631578947368425E-2"/>
  </r>
  <r>
    <s v="ORD0835"/>
    <x v="235"/>
    <x v="0"/>
    <s v="Germany"/>
    <s v="Berlin"/>
    <s v="Berlin"/>
    <s v="CUST_127"/>
    <x v="3"/>
    <x v="1"/>
    <x v="7"/>
    <s v="File Organizer"/>
    <n v="39"/>
    <n v="7542.02"/>
    <n v="10240.77"/>
    <n v="0.1"/>
    <s v="Returned"/>
    <s v="Bank Transfer"/>
    <n v="19"/>
    <n v="94726.12"/>
    <n v="399390.03"/>
    <n v="39939.003000000004"/>
    <n v="359451.027"/>
    <n v="0.26352997455756327"/>
    <n v="1"/>
    <n v="0.26352997455756327"/>
    <n v="0.11111111111111112"/>
  </r>
  <r>
    <s v="ORD0836"/>
    <x v="161"/>
    <x v="0"/>
    <s v="Brazil"/>
    <s v="Sao Paulo"/>
    <s v="Sao Paulo"/>
    <s v="CUST_993"/>
    <x v="3"/>
    <x v="2"/>
    <x v="6"/>
    <s v="Executive Comfort"/>
    <n v="11"/>
    <n v="47629.49"/>
    <n v="69954.81"/>
    <n v="0"/>
    <s v="Not Returned"/>
    <s v="Bank Transfer"/>
    <n v="19"/>
    <n v="245578.5"/>
    <n v="769502.90999999992"/>
    <n v="0"/>
    <n v="769502.90999999992"/>
    <n v="0.31913914399621962"/>
    <n v="0"/>
    <n v="0.31913914399621962"/>
    <n v="0"/>
  </r>
  <r>
    <s v="ORD0837"/>
    <x v="100"/>
    <x v="1"/>
    <s v="Germany"/>
    <s v="Berlin"/>
    <s v="Berlin"/>
    <s v="CUST_160"/>
    <x v="2"/>
    <x v="0"/>
    <x v="4"/>
    <s v="MacBook Pro"/>
    <n v="49"/>
    <n v="23851.42"/>
    <n v="28709.4"/>
    <n v="0.15"/>
    <s v="Not Returned"/>
    <s v="Bank Transfer"/>
    <n v="10"/>
    <n v="202334.9"/>
    <n v="1406760.6"/>
    <n v="211014.09"/>
    <n v="1195746.51"/>
    <n v="0.16921220200759773"/>
    <n v="0"/>
    <n v="0.16921220200759773"/>
    <n v="0.1764705882352941"/>
  </r>
  <r>
    <s v="ORD0838"/>
    <x v="230"/>
    <x v="3"/>
    <s v="Brazil"/>
    <s v="Rio de Janeiro"/>
    <s v="Rio de Janeiro"/>
    <s v="CUST_452"/>
    <x v="1"/>
    <x v="0"/>
    <x v="10"/>
    <s v="iPhone 14"/>
    <n v="40"/>
    <n v="42930.47"/>
    <n v="52672.54"/>
    <n v="0"/>
    <s v="Returned"/>
    <s v="Cash"/>
    <n v="13"/>
    <n v="389682.8"/>
    <n v="2106901.6"/>
    <n v="0"/>
    <n v="2106901.6"/>
    <n v="0.18495538662080849"/>
    <n v="1"/>
    <n v="0.18495538662080849"/>
    <n v="0"/>
  </r>
  <r>
    <s v="ORD0839"/>
    <x v="137"/>
    <x v="2"/>
    <s v="Brazil"/>
    <s v="Sao Paulo"/>
    <s v="Sao Paulo"/>
    <s v="CUST_545"/>
    <x v="0"/>
    <x v="1"/>
    <x v="7"/>
    <s v="Ring Binder"/>
    <n v="18"/>
    <n v="19931.43"/>
    <n v="25038.16"/>
    <n v="0.1"/>
    <s v="Returned"/>
    <s v="Bank Transfer"/>
    <n v="7"/>
    <n v="82729.03"/>
    <n v="450686.88"/>
    <n v="45068.688000000002"/>
    <n v="405618.19199999998"/>
    <n v="0.20395788855545219"/>
    <n v="1"/>
    <n v="0.20395788855545219"/>
    <n v="0.11111111111111112"/>
  </r>
  <r>
    <s v="ORD0840"/>
    <x v="72"/>
    <x v="2"/>
    <s v="India"/>
    <s v="Karnataka"/>
    <s v="Bangalore"/>
    <s v="CUST_808"/>
    <x v="2"/>
    <x v="1"/>
    <x v="5"/>
    <s v="Heavy Duty Stapler"/>
    <n v="8"/>
    <n v="32426.32"/>
    <n v="44273.52"/>
    <n v="0"/>
    <s v="Not Returned"/>
    <s v="Bank Transfer"/>
    <n v="16"/>
    <n v="94777.600000000006"/>
    <n v="354188.16"/>
    <n v="0"/>
    <n v="354188.16"/>
    <n v="0.26759110185953144"/>
    <n v="0"/>
    <n v="0.26759110185953144"/>
    <n v="0"/>
  </r>
  <r>
    <s v="ORD0841"/>
    <x v="162"/>
    <x v="1"/>
    <s v="USA"/>
    <s v="Texas"/>
    <s v="Dallas"/>
    <s v="CUST_866"/>
    <x v="0"/>
    <x v="2"/>
    <x v="3"/>
    <s v="Standing Desk"/>
    <n v="30"/>
    <n v="70454.97"/>
    <n v="92886.61"/>
    <n v="0.15"/>
    <s v="Not Returned"/>
    <s v="Bank Transfer"/>
    <n v="6"/>
    <n v="572006.80000000005"/>
    <n v="2786598.3"/>
    <n v="417989.74499999994"/>
    <n v="2368608.5549999997"/>
    <n v="0.24149486363735612"/>
    <n v="0"/>
    <n v="0.24149486363735612"/>
    <n v="0.1764705882352941"/>
  </r>
  <r>
    <s v="ORD0842"/>
    <x v="170"/>
    <x v="0"/>
    <s v="USA"/>
    <s v="Texas"/>
    <s v="Dallas"/>
    <s v="CUST_537"/>
    <x v="0"/>
    <x v="0"/>
    <x v="0"/>
    <s v="LG UltraFine"/>
    <n v="1"/>
    <n v="3390.39"/>
    <n v="4251.28"/>
    <n v="0.15"/>
    <s v="Returned"/>
    <s v="Bank Transfer"/>
    <n v="10"/>
    <n v="731.76"/>
    <n v="4251.28"/>
    <n v="637.69199999999989"/>
    <n v="3613.5879999999997"/>
    <n v="0.20250233286141089"/>
    <n v="1"/>
    <n v="0.20250233286141089"/>
    <n v="0.1764705882352941"/>
  </r>
  <r>
    <s v="ORD0843"/>
    <x v="13"/>
    <x v="2"/>
    <s v="India"/>
    <s v="Karnataka"/>
    <s v="Bangalore"/>
    <s v="CUST_138"/>
    <x v="0"/>
    <x v="1"/>
    <x v="2"/>
    <s v="Ballpoint Pen"/>
    <n v="32"/>
    <n v="56899.17"/>
    <n v="72886.87"/>
    <n v="0.1"/>
    <s v="Not Returned"/>
    <s v="PayPal"/>
    <n v="10"/>
    <n v="460445.8"/>
    <n v="2332379.84"/>
    <n v="233237.984"/>
    <n v="2099141.8559999997"/>
    <n v="0.21934953975783142"/>
    <n v="0"/>
    <n v="0.21934953975783142"/>
    <n v="0.11111111111111113"/>
  </r>
  <r>
    <s v="ORD0844"/>
    <x v="202"/>
    <x v="1"/>
    <s v="India"/>
    <s v="Maharashtra"/>
    <s v="Mumbai"/>
    <s v="CUST_765"/>
    <x v="3"/>
    <x v="0"/>
    <x v="0"/>
    <s v="Dell UltraSharp"/>
    <n v="24"/>
    <n v="70944.89"/>
    <n v="89299.48"/>
    <n v="0"/>
    <s v="Not Returned"/>
    <s v="Cash"/>
    <n v="14"/>
    <n v="440510.2"/>
    <n v="2143187.52"/>
    <n v="0"/>
    <n v="2143187.52"/>
    <n v="0.20553973737211759"/>
    <n v="0"/>
    <n v="0.20553973737211759"/>
    <n v="0"/>
  </r>
  <r>
    <s v="ORD0845"/>
    <x v="165"/>
    <x v="2"/>
    <s v="Germany"/>
    <s v="Berlin"/>
    <s v="Berlin"/>
    <s v="CUST_153"/>
    <x v="3"/>
    <x v="2"/>
    <x v="11"/>
    <s v="Conference Table"/>
    <n v="26"/>
    <n v="71232.5"/>
    <n v="80218.14"/>
    <n v="0.05"/>
    <s v="Returned"/>
    <s v="Credit Card"/>
    <n v="6"/>
    <n v="221945.3"/>
    <n v="2085671.64"/>
    <n v="104283.58199999999"/>
    <n v="1981388.058"/>
    <n v="0.11201505888958981"/>
    <n v="1"/>
    <n v="0.11201505888958981"/>
    <n v="5.2631578947368418E-2"/>
  </r>
  <r>
    <s v="ORD0846"/>
    <x v="240"/>
    <x v="3"/>
    <s v="USA"/>
    <s v="California"/>
    <s v="San Francisco"/>
    <s v="CUST_269"/>
    <x v="2"/>
    <x v="1"/>
    <x v="5"/>
    <s v="Standard Stapler"/>
    <n v="13"/>
    <n v="22732.82"/>
    <n v="32308.42"/>
    <n v="0.1"/>
    <s v="Not Returned"/>
    <s v="Credit Card"/>
    <n v="15"/>
    <n v="112034.5"/>
    <n v="420009.45999999996"/>
    <n v="42000.945999999996"/>
    <n v="378008.51399999997"/>
    <n v="0.29638089051084182"/>
    <n v="0"/>
    <n v="0.29638089051084182"/>
    <n v="0.1111111111111111"/>
  </r>
  <r>
    <s v="ORD0847"/>
    <x v="176"/>
    <x v="3"/>
    <s v="Brazil"/>
    <s v="Rio de Janeiro"/>
    <s v="Rio de Janeiro"/>
    <s v="CUST_699"/>
    <x v="3"/>
    <x v="0"/>
    <x v="1"/>
    <s v="Microsoft Surface Go"/>
    <n v="12"/>
    <n v="76914"/>
    <n v="103635.4"/>
    <n v="0.15"/>
    <s v="Not Returned"/>
    <s v="Credit Card"/>
    <n v="10"/>
    <n v="272558.40000000002"/>
    <n v="1243624.7999999998"/>
    <n v="186543.71999999997"/>
    <n v="1057081.0799999998"/>
    <n v="0.25784058115958342"/>
    <n v="0"/>
    <n v="0.25784058115958342"/>
    <n v="0.17647058823529413"/>
  </r>
  <r>
    <s v="ORD0848"/>
    <x v="169"/>
    <x v="2"/>
    <s v="USA"/>
    <s v="California"/>
    <s v="San Francisco"/>
    <s v="CUST_262"/>
    <x v="2"/>
    <x v="2"/>
    <x v="11"/>
    <s v="Coffee Table"/>
    <n v="31"/>
    <n v="35621.919999999998"/>
    <n v="40670.519999999997"/>
    <n v="0.15"/>
    <s v="Not Returned"/>
    <s v="Bank Transfer"/>
    <n v="6"/>
    <n v="133030.6"/>
    <n v="1260786.1199999999"/>
    <n v="189117.91799999998"/>
    <n v="1071668.2019999998"/>
    <n v="0.12413413008964133"/>
    <n v="0"/>
    <n v="0.12413413008964133"/>
    <n v="0.17647058823529413"/>
  </r>
  <r>
    <s v="ORD0849"/>
    <x v="212"/>
    <x v="0"/>
    <s v="Germany"/>
    <s v="Berlin"/>
    <s v="Berlin"/>
    <s v="CUST_319"/>
    <x v="0"/>
    <x v="0"/>
    <x v="4"/>
    <s v="MacBook Pro"/>
    <n v="35"/>
    <n v="9364.59"/>
    <n v="13409.98"/>
    <n v="0.1"/>
    <s v="Not Returned"/>
    <s v="PayPal"/>
    <n v="5"/>
    <n v="127429.8"/>
    <n v="469349.3"/>
    <n v="46934.93"/>
    <n v="422414.37"/>
    <n v="0.30167013494356265"/>
    <n v="0"/>
    <n v="0.30167013494356265"/>
    <n v="0.11111111111111112"/>
  </r>
  <r>
    <s v="ORD0850"/>
    <x v="178"/>
    <x v="2"/>
    <s v="USA"/>
    <s v="Texas"/>
    <s v="Dallas"/>
    <s v="CUST_853"/>
    <x v="3"/>
    <x v="0"/>
    <x v="4"/>
    <s v="MacBook Pro"/>
    <n v="2"/>
    <n v="26385.599999999999"/>
    <n v="32685.41"/>
    <n v="0"/>
    <s v="Not Returned"/>
    <s v="PayPal"/>
    <n v="2"/>
    <n v="12599.62"/>
    <n v="65370.82"/>
    <n v="0"/>
    <n v="65370.82"/>
    <n v="0.19274073661612323"/>
    <n v="0"/>
    <n v="0.19274073661612323"/>
    <n v="0"/>
  </r>
  <r>
    <s v="ORD0851"/>
    <x v="86"/>
    <x v="1"/>
    <s v="USA"/>
    <s v="New York"/>
    <s v="New York"/>
    <s v="CUST_895"/>
    <x v="3"/>
    <x v="2"/>
    <x v="6"/>
    <s v="Ergonomic Pro"/>
    <n v="15"/>
    <n v="58036.66"/>
    <n v="65418.03"/>
    <n v="0.05"/>
    <s v="Not Returned"/>
    <s v="Cash"/>
    <n v="13"/>
    <n v="105184.5"/>
    <n v="981270.45"/>
    <n v="49063.522499999999"/>
    <n v="932206.92749999999"/>
    <n v="0.11283385361883615"/>
    <n v="0"/>
    <n v="0.11283385361883615"/>
    <n v="5.2631578947368418E-2"/>
  </r>
  <r>
    <s v="ORD0852"/>
    <x v="87"/>
    <x v="3"/>
    <s v="Brazil"/>
    <s v="Rio de Janeiro"/>
    <s v="Rio de Janeiro"/>
    <s v="CUST_291"/>
    <x v="0"/>
    <x v="0"/>
    <x v="10"/>
    <s v="OnePlus 11"/>
    <n v="14"/>
    <n v="30259.43"/>
    <n v="37896.03"/>
    <n v="0.1"/>
    <s v="Returned"/>
    <s v="PayPal"/>
    <n v="12"/>
    <n v="96221.16"/>
    <n v="530544.41999999993"/>
    <n v="53054.441999999995"/>
    <n v="477489.97799999994"/>
    <n v="0.20151451220615987"/>
    <n v="1"/>
    <n v="0.20151451220615987"/>
    <n v="0.11111111111111112"/>
  </r>
  <r>
    <s v="ORD0853"/>
    <x v="244"/>
    <x v="3"/>
    <s v="India"/>
    <s v="Karnataka"/>
    <s v="Bangalore"/>
    <s v="CUST_392"/>
    <x v="1"/>
    <x v="2"/>
    <x v="6"/>
    <s v="Mesh Chair"/>
    <n v="5"/>
    <n v="18347.45"/>
    <n v="26261.21"/>
    <n v="0.15"/>
    <s v="Returned"/>
    <s v="Bank Transfer"/>
    <n v="18"/>
    <n v="33633.480000000003"/>
    <n v="131306.04999999999"/>
    <n v="19695.907499999998"/>
    <n v="111610.14249999999"/>
    <n v="0.30134788153325764"/>
    <n v="1"/>
    <n v="0.30134788153325764"/>
    <n v="0.17647058823529413"/>
  </r>
  <r>
    <s v="ORD0854"/>
    <x v="151"/>
    <x v="3"/>
    <s v="Brazil"/>
    <s v="Rio de Janeiro"/>
    <s v="Rio de Janeiro"/>
    <s v="CUST_747"/>
    <x v="3"/>
    <x v="0"/>
    <x v="10"/>
    <s v="OnePlus 11"/>
    <n v="26"/>
    <n v="32687.23"/>
    <n v="36357.839999999997"/>
    <n v="0"/>
    <s v="Not Returned"/>
    <s v="Bank Transfer"/>
    <n v="6"/>
    <n v="95435.86"/>
    <n v="945303.83999999985"/>
    <n v="0"/>
    <n v="945303.83999999985"/>
    <n v="0.10095786768410886"/>
    <n v="0"/>
    <n v="0.10095786768410886"/>
    <n v="0"/>
  </r>
  <r>
    <s v="ORD0855"/>
    <x v="185"/>
    <x v="0"/>
    <s v="Brazil"/>
    <s v="Rio de Janeiro"/>
    <s v="Rio de Janeiro"/>
    <s v="CUST_676"/>
    <x v="2"/>
    <x v="2"/>
    <x v="11"/>
    <s v="Conference Table"/>
    <n v="7"/>
    <n v="67959.44"/>
    <n v="81462.92"/>
    <n v="0.1"/>
    <s v="Not Returned"/>
    <s v="Credit Card"/>
    <n v="13"/>
    <n v="85071.92"/>
    <n v="570240.43999999994"/>
    <n v="57024.043999999994"/>
    <n v="513216.39599999995"/>
    <n v="0.16576228012793265"/>
    <n v="0"/>
    <n v="0.16576228012793265"/>
    <n v="0.1111111111111111"/>
  </r>
  <r>
    <s v="ORD0856"/>
    <x v="46"/>
    <x v="3"/>
    <s v="USA"/>
    <s v="California"/>
    <s v="San Francisco"/>
    <s v="CUST_544"/>
    <x v="0"/>
    <x v="0"/>
    <x v="1"/>
    <s v="iPad Pro"/>
    <n v="46"/>
    <n v="17129.349999999999"/>
    <n v="20133.490000000002"/>
    <n v="0.1"/>
    <s v="Not Returned"/>
    <s v="Credit Card"/>
    <n v="4"/>
    <n v="124371.4"/>
    <n v="926140.54"/>
    <n v="92614.054000000004"/>
    <n v="833526.48600000003"/>
    <n v="0.14921109537483851"/>
    <n v="0"/>
    <n v="0.14921109537483851"/>
    <n v="0.1111111111111111"/>
  </r>
  <r>
    <s v="ORD0857"/>
    <x v="232"/>
    <x v="0"/>
    <s v="USA"/>
    <s v="California"/>
    <s v="San Francisco"/>
    <s v="CUST_875"/>
    <x v="1"/>
    <x v="2"/>
    <x v="6"/>
    <s v="Mesh Chair"/>
    <n v="8"/>
    <n v="25014.89"/>
    <n v="34397.64"/>
    <n v="0"/>
    <s v="Not Returned"/>
    <s v="Cash"/>
    <n v="18"/>
    <n v="75062"/>
    <n v="275181.12"/>
    <n v="0"/>
    <n v="275181.12"/>
    <n v="0.27277307396670236"/>
    <n v="0"/>
    <n v="0.27277307396670236"/>
    <n v="0"/>
  </r>
  <r>
    <s v="ORD0858"/>
    <x v="219"/>
    <x v="1"/>
    <s v="India"/>
    <s v="Karnataka"/>
    <s v="Bangalore"/>
    <s v="CUST_561"/>
    <x v="3"/>
    <x v="0"/>
    <x v="4"/>
    <s v="HP Spectre x360"/>
    <n v="30"/>
    <n v="30069.41"/>
    <n v="40260.730000000003"/>
    <n v="0.05"/>
    <s v="Not Returned"/>
    <s v="Credit Card"/>
    <n v="8"/>
    <n v="290452.59999999998"/>
    <n v="1207821.9000000001"/>
    <n v="60391.095000000008"/>
    <n v="1147430.8050000002"/>
    <n v="0.25313299829003627"/>
    <n v="0"/>
    <n v="0.25313299829003627"/>
    <n v="5.2631578947368418E-2"/>
  </r>
  <r>
    <s v="ORD0859"/>
    <x v="190"/>
    <x v="3"/>
    <s v="India"/>
    <s v="Karnataka"/>
    <s v="Bangalore"/>
    <s v="CUST_552"/>
    <x v="1"/>
    <x v="1"/>
    <x v="7"/>
    <s v="Cardboard Folder"/>
    <n v="2"/>
    <n v="56143.07"/>
    <n v="72390.64"/>
    <n v="0.1"/>
    <s v="Returned"/>
    <s v="Credit Card"/>
    <n v="9"/>
    <n v="29245.63"/>
    <n v="144781.28"/>
    <n v="14478.128000000001"/>
    <n v="130303.152"/>
    <n v="0.22444299735742387"/>
    <n v="1"/>
    <n v="0.22444299735742387"/>
    <n v="0.11111111111111112"/>
  </r>
  <r>
    <s v="ORD0860"/>
    <x v="69"/>
    <x v="3"/>
    <s v="Brazil"/>
    <s v="Rio de Janeiro"/>
    <s v="Rio de Janeiro"/>
    <s v="CUST_258"/>
    <x v="2"/>
    <x v="2"/>
    <x v="6"/>
    <s v="Task Chair"/>
    <n v="48"/>
    <n v="39827.160000000003"/>
    <n v="55586.73"/>
    <n v="0.05"/>
    <s v="Returned"/>
    <s v="PayPal"/>
    <n v="9"/>
    <n v="718636.4"/>
    <n v="2668163.04"/>
    <n v="133408.152"/>
    <n v="2534754.8880000003"/>
    <n v="0.28351317257623526"/>
    <n v="1"/>
    <n v="0.28351317257623526"/>
    <n v="5.2631578947368418E-2"/>
  </r>
  <r>
    <s v="ORD0861"/>
    <x v="199"/>
    <x v="2"/>
    <s v="Germany"/>
    <s v="Berlin"/>
    <s v="Berlin"/>
    <s v="CUST_539"/>
    <x v="3"/>
    <x v="1"/>
    <x v="5"/>
    <s v="Standard Stapler"/>
    <n v="8"/>
    <n v="1551.53"/>
    <n v="1901.74"/>
    <n v="0.05"/>
    <s v="Returned"/>
    <s v="Bank Transfer"/>
    <n v="7"/>
    <n v="2661.6"/>
    <n v="15213.92"/>
    <n v="760.69600000000003"/>
    <n v="14453.224"/>
    <n v="0.18415268454982778"/>
    <n v="1"/>
    <n v="0.18415268454982778"/>
    <n v="5.2631578947368425E-2"/>
  </r>
  <r>
    <s v="ORD0862"/>
    <x v="144"/>
    <x v="3"/>
    <s v="Germany"/>
    <s v="Berlin"/>
    <s v="Berlin"/>
    <s v="CUST_535"/>
    <x v="2"/>
    <x v="1"/>
    <x v="5"/>
    <s v="Standard Stapler"/>
    <n v="37"/>
    <n v="38523.949999999997"/>
    <n v="48429.21"/>
    <n v="0.05"/>
    <s v="Not Returned"/>
    <s v="Cash"/>
    <n v="12"/>
    <n v="348169.9"/>
    <n v="1791880.77"/>
    <n v="89594.03850000001"/>
    <n v="1702286.7315"/>
    <n v="0.2045307018831099"/>
    <n v="0"/>
    <n v="0.2045307018831099"/>
    <n v="5.2631578947368425E-2"/>
  </r>
  <r>
    <s v="ORD0863"/>
    <x v="111"/>
    <x v="3"/>
    <s v="India"/>
    <s v="Karnataka"/>
    <s v="Bangalore"/>
    <s v="CUST_145"/>
    <x v="1"/>
    <x v="2"/>
    <x v="3"/>
    <s v="Compact Desk"/>
    <n v="49"/>
    <n v="59844.33"/>
    <n v="86811.62"/>
    <n v="0.1"/>
    <s v="Not Returned"/>
    <s v="PayPal"/>
    <n v="13"/>
    <n v="1189257"/>
    <n v="4253769.38"/>
    <n v="425376.93800000002"/>
    <n v="3828392.4419999998"/>
    <n v="0.31064135091091061"/>
    <n v="0"/>
    <n v="0.31064135091091061"/>
    <n v="0.11111111111111112"/>
  </r>
  <r>
    <s v="ORD0864"/>
    <x v="51"/>
    <x v="1"/>
    <s v="Brazil"/>
    <s v="Rio de Janeiro"/>
    <s v="Rio de Janeiro"/>
    <s v="CUST_627"/>
    <x v="3"/>
    <x v="0"/>
    <x v="4"/>
    <s v="MacBook Pro"/>
    <n v="21"/>
    <n v="65827.06"/>
    <n v="81405.34"/>
    <n v="0.1"/>
    <s v="Not Returned"/>
    <s v="Cash"/>
    <n v="10"/>
    <n v="294429.5"/>
    <n v="1709512.14"/>
    <n v="170951.21400000001"/>
    <n v="1538560.926"/>
    <n v="0.19136681234032588"/>
    <n v="0"/>
    <n v="0.19136681234032588"/>
    <n v="0.11111111111111112"/>
  </r>
  <r>
    <s v="ORD0865"/>
    <x v="137"/>
    <x v="1"/>
    <s v="Brazil"/>
    <s v="Rio de Janeiro"/>
    <s v="Rio de Janeiro"/>
    <s v="CUST_215"/>
    <x v="1"/>
    <x v="0"/>
    <x v="0"/>
    <s v="Samsung Odyssey"/>
    <n v="25"/>
    <n v="38537.49"/>
    <n v="49525.88"/>
    <n v="0"/>
    <s v="Not Returned"/>
    <s v="PayPal"/>
    <n v="6"/>
    <n v="274709.8"/>
    <n v="1238147"/>
    <n v="0"/>
    <n v="1238147"/>
    <n v="0.22187171636324279"/>
    <n v="0"/>
    <n v="0.22187171636324279"/>
    <n v="0"/>
  </r>
  <r>
    <s v="ORD0866"/>
    <x v="108"/>
    <x v="1"/>
    <s v="Brazil"/>
    <s v="Rio de Janeiro"/>
    <s v="Rio de Janeiro"/>
    <s v="CUST_369"/>
    <x v="2"/>
    <x v="2"/>
    <x v="3"/>
    <s v="Compact Desk"/>
    <n v="44"/>
    <n v="3372.61"/>
    <n v="4085.23"/>
    <n v="0.15"/>
    <s v="Returned"/>
    <s v="Bank Transfer"/>
    <n v="5"/>
    <n v="26651.99"/>
    <n v="179750.12"/>
    <n v="26962.518"/>
    <n v="152787.60199999998"/>
    <n v="0.17443817201869563"/>
    <n v="1"/>
    <n v="0.17443817201869563"/>
    <n v="0.17647058823529413"/>
  </r>
  <r>
    <s v="ORD0867"/>
    <x v="64"/>
    <x v="3"/>
    <s v="India"/>
    <s v="Delhi"/>
    <s v="New Delhi"/>
    <s v="CUST_788"/>
    <x v="2"/>
    <x v="0"/>
    <x v="0"/>
    <s v="Samsung Odyssey"/>
    <n v="5"/>
    <n v="33257.599999999999"/>
    <n v="45660.42"/>
    <n v="0.15"/>
    <s v="Not Returned"/>
    <s v="Credit Card"/>
    <n v="4"/>
    <n v="52711.99"/>
    <n v="228302.09999999998"/>
    <n v="34245.314999999995"/>
    <n v="194056.78499999997"/>
    <n v="0.27163178035748664"/>
    <n v="0"/>
    <n v="0.27163178035748664"/>
    <n v="0.17647058823529413"/>
  </r>
  <r>
    <s v="ORD0868"/>
    <x v="196"/>
    <x v="2"/>
    <s v="India"/>
    <s v="Maharashtra"/>
    <s v="Mumbai"/>
    <s v="CUST_734"/>
    <x v="0"/>
    <x v="1"/>
    <x v="7"/>
    <s v="Plastic Folder"/>
    <n v="6"/>
    <n v="23584.93"/>
    <n v="31662.23"/>
    <n v="0.15"/>
    <s v="Returned"/>
    <s v="Bank Transfer"/>
    <n v="14"/>
    <n v="41194.230000000003"/>
    <n v="189973.38"/>
    <n v="28496.007000000001"/>
    <n v="161477.37299999999"/>
    <n v="0.25510837360476507"/>
    <n v="1"/>
    <n v="0.25510837360476507"/>
    <n v="0.17647058823529413"/>
  </r>
  <r>
    <s v="ORD0869"/>
    <x v="91"/>
    <x v="2"/>
    <s v="Brazil"/>
    <s v="Sao Paulo"/>
    <s v="Sao Paulo"/>
    <s v="CUST_488"/>
    <x v="0"/>
    <x v="2"/>
    <x v="6"/>
    <s v="Ergonomic Pro"/>
    <n v="37"/>
    <n v="28495.88"/>
    <n v="38833.35"/>
    <n v="0"/>
    <s v="Returned"/>
    <s v="PayPal"/>
    <n v="17"/>
    <n v="382486.4"/>
    <n v="1436833.95"/>
    <n v="0"/>
    <n v="1436833.95"/>
    <n v="0.26620083691647184"/>
    <n v="1"/>
    <n v="0.26620083691647184"/>
    <n v="0"/>
  </r>
  <r>
    <s v="ORD0870"/>
    <x v="136"/>
    <x v="0"/>
    <s v="USA"/>
    <s v="New York"/>
    <s v="New York"/>
    <s v="CUST_662"/>
    <x v="0"/>
    <x v="1"/>
    <x v="2"/>
    <s v="Gel Pen"/>
    <n v="24"/>
    <n v="17545.2"/>
    <n v="19849.34"/>
    <n v="0.1"/>
    <s v="Not Returned"/>
    <s v="Cash"/>
    <n v="9"/>
    <n v="49769.42"/>
    <n v="476384.16000000003"/>
    <n v="47638.416000000005"/>
    <n v="428745.74400000001"/>
    <n v="0.11608143216927186"/>
    <n v="0"/>
    <n v="0.11608143216927186"/>
    <n v="0.11111111111111112"/>
  </r>
  <r>
    <s v="ORD0871"/>
    <x v="88"/>
    <x v="1"/>
    <s v="Brazil"/>
    <s v="Sao Paulo"/>
    <s v="Sao Paulo"/>
    <s v="CUST_162"/>
    <x v="3"/>
    <x v="0"/>
    <x v="0"/>
    <s v="Samsung Odyssey"/>
    <n v="22"/>
    <n v="74553.679999999993"/>
    <n v="86637.45"/>
    <n v="0"/>
    <s v="Not Returned"/>
    <s v="Credit Card"/>
    <n v="20"/>
    <n v="265842.90000000002"/>
    <n v="1906023.9"/>
    <n v="0"/>
    <n v="1906023.9"/>
    <n v="0.13947511361216405"/>
    <n v="0"/>
    <n v="0.13947511361216405"/>
    <n v="0"/>
  </r>
  <r>
    <s v="ORD0872"/>
    <x v="240"/>
    <x v="2"/>
    <s v="Brazil"/>
    <s v="Sao Paulo"/>
    <s v="Sao Paulo"/>
    <s v="CUST_171"/>
    <x v="2"/>
    <x v="1"/>
    <x v="9"/>
    <s v="Legal Pad"/>
    <n v="37"/>
    <n v="48839.42"/>
    <n v="57644.99"/>
    <n v="0.1"/>
    <s v="Returned"/>
    <s v="Credit Card"/>
    <n v="12"/>
    <n v="293225.5"/>
    <n v="2132864.63"/>
    <n v="213286.46299999999"/>
    <n v="1919578.1669999999"/>
    <n v="0.15275517561145507"/>
    <n v="1"/>
    <n v="0.15275517561145507"/>
    <n v="0.1111111111111111"/>
  </r>
  <r>
    <s v="ORD0873"/>
    <x v="94"/>
    <x v="0"/>
    <s v="Brazil"/>
    <s v="Rio de Janeiro"/>
    <s v="Rio de Janeiro"/>
    <s v="CUST_990"/>
    <x v="3"/>
    <x v="1"/>
    <x v="5"/>
    <s v="Electric Stapler"/>
    <n v="1"/>
    <n v="77542.89"/>
    <n v="98170.58"/>
    <n v="0.15"/>
    <s v="Returned"/>
    <s v="Cash"/>
    <n v="13"/>
    <n v="17533.54"/>
    <n v="98170.58"/>
    <n v="14725.587"/>
    <n v="83444.993000000002"/>
    <n v="0.21012093559645934"/>
    <n v="1"/>
    <n v="0.21012093559645934"/>
    <n v="0.1764705882352941"/>
  </r>
  <r>
    <s v="ORD0874"/>
    <x v="126"/>
    <x v="2"/>
    <s v="USA"/>
    <s v="California"/>
    <s v="San Francisco"/>
    <s v="CUST_659"/>
    <x v="0"/>
    <x v="1"/>
    <x v="9"/>
    <s v="Legal Pad"/>
    <n v="40"/>
    <n v="79268.429999999993"/>
    <n v="104141"/>
    <n v="0.15"/>
    <s v="Not Returned"/>
    <s v="PayPal"/>
    <n v="11"/>
    <n v="845667.4"/>
    <n v="4165640"/>
    <n v="624846"/>
    <n v="3540794"/>
    <n v="0.23883552672084285"/>
    <n v="0"/>
    <n v="0.23883552672084285"/>
    <n v="0.17647058823529413"/>
  </r>
  <r>
    <s v="ORD0875"/>
    <x v="140"/>
    <x v="3"/>
    <s v="Brazil"/>
    <s v="Sao Paulo"/>
    <s v="Sao Paulo"/>
    <s v="CUST_482"/>
    <x v="2"/>
    <x v="0"/>
    <x v="0"/>
    <s v="LG UltraFine"/>
    <n v="7"/>
    <n v="7648.17"/>
    <n v="10748.37"/>
    <n v="0"/>
    <s v="Returned"/>
    <s v="PayPal"/>
    <n v="10"/>
    <n v="21701.4"/>
    <n v="75238.590000000011"/>
    <n v="0"/>
    <n v="75238.590000000011"/>
    <n v="0.28843443238370092"/>
    <n v="1"/>
    <n v="0.28843443238370092"/>
    <n v="0"/>
  </r>
  <r>
    <s v="ORD0876"/>
    <x v="199"/>
    <x v="1"/>
    <s v="USA"/>
    <s v="Texas"/>
    <s v="Dallas"/>
    <s v="CUST_229"/>
    <x v="0"/>
    <x v="2"/>
    <x v="6"/>
    <s v="Mesh Chair"/>
    <n v="18"/>
    <n v="48296.44"/>
    <n v="54888.42"/>
    <n v="0.1"/>
    <s v="Not Returned"/>
    <s v="Cash"/>
    <n v="3"/>
    <n v="106790.1"/>
    <n v="987991.55999999994"/>
    <n v="98799.156000000003"/>
    <n v="889192.40399999998"/>
    <n v="0.12009785454712454"/>
    <n v="0"/>
    <n v="0.12009785454712454"/>
    <n v="0.11111111111111112"/>
  </r>
  <r>
    <s v="ORD0877"/>
    <x v="153"/>
    <x v="3"/>
    <s v="Germany"/>
    <s v="Berlin"/>
    <s v="Berlin"/>
    <s v="CUST_220"/>
    <x v="3"/>
    <x v="0"/>
    <x v="4"/>
    <s v="Lenovo ThinkPad X1"/>
    <n v="14"/>
    <n v="59173.04"/>
    <n v="81901.86"/>
    <n v="0.1"/>
    <s v="Returned"/>
    <s v="Bank Transfer"/>
    <n v="17"/>
    <n v="286383.09999999998"/>
    <n v="1146626.04"/>
    <n v="114662.60400000001"/>
    <n v="1031963.436"/>
    <n v="0.2775128362202941"/>
    <n v="1"/>
    <n v="0.2775128362202941"/>
    <n v="0.11111111111111112"/>
  </r>
  <r>
    <s v="ORD0878"/>
    <x v="54"/>
    <x v="2"/>
    <s v="India"/>
    <s v="Maharashtra"/>
    <s v="Mumbai"/>
    <s v="CUST_987"/>
    <x v="3"/>
    <x v="2"/>
    <x v="3"/>
    <s v="Corner Desk"/>
    <n v="19"/>
    <n v="7352.48"/>
    <n v="9056.94"/>
    <n v="0.1"/>
    <s v="Returned"/>
    <s v="Credit Card"/>
    <n v="3"/>
    <n v="29146.27"/>
    <n v="172081.86000000002"/>
    <n v="17208.186000000002"/>
    <n v="154873.674"/>
    <n v="0.1881938307991583"/>
    <n v="1"/>
    <n v="0.1881938307991583"/>
    <n v="0.11111111111111112"/>
  </r>
  <r>
    <s v="ORD0879"/>
    <x v="34"/>
    <x v="1"/>
    <s v="Germany"/>
    <s v="Berlin"/>
    <s v="Berlin"/>
    <s v="CUST_387"/>
    <x v="2"/>
    <x v="1"/>
    <x v="7"/>
    <s v="File Organizer"/>
    <n v="10"/>
    <n v="17182.689999999999"/>
    <n v="22032.17"/>
    <n v="0.15"/>
    <s v="Not Returned"/>
    <s v="Cash"/>
    <n v="2"/>
    <n v="41220.58"/>
    <n v="220321.69999999998"/>
    <n v="33048.254999999997"/>
    <n v="187273.44499999998"/>
    <n v="0.22010904963060837"/>
    <n v="0"/>
    <n v="0.22010904963060837"/>
    <n v="0.17647058823529413"/>
  </r>
  <r>
    <s v="ORD0880"/>
    <x v="203"/>
    <x v="0"/>
    <s v="Germany"/>
    <s v="Berlin"/>
    <s v="Berlin"/>
    <s v="CUST_376"/>
    <x v="0"/>
    <x v="2"/>
    <x v="3"/>
    <s v="Compact Desk"/>
    <n v="25"/>
    <n v="17570.32"/>
    <n v="20663.68"/>
    <n v="0.05"/>
    <s v="Not Returned"/>
    <s v="PayPal"/>
    <n v="8"/>
    <n v="73467.3"/>
    <n v="516592"/>
    <n v="25829.600000000002"/>
    <n v="490762.4"/>
    <n v="0.14970034379161892"/>
    <n v="0"/>
    <n v="0.14970034379161892"/>
    <n v="5.2631578947368425E-2"/>
  </r>
  <r>
    <s v="ORD0881"/>
    <x v="123"/>
    <x v="3"/>
    <s v="Brazil"/>
    <s v="Sao Paulo"/>
    <s v="Sao Paulo"/>
    <s v="CUST_302"/>
    <x v="3"/>
    <x v="2"/>
    <x v="11"/>
    <s v="Dining Table"/>
    <n v="15"/>
    <n v="24865"/>
    <n v="30328.09"/>
    <n v="0.05"/>
    <s v="Not Returned"/>
    <s v="Credit Card"/>
    <n v="8"/>
    <n v="77849.03"/>
    <n v="454921.35"/>
    <n v="22746.067500000001"/>
    <n v="432175.28249999997"/>
    <n v="0.18013299962382739"/>
    <n v="0"/>
    <n v="0.18013299962382739"/>
    <n v="5.2631578947368425E-2"/>
  </r>
  <r>
    <s v="ORD0882"/>
    <x v="24"/>
    <x v="0"/>
    <s v="Brazil"/>
    <s v="Rio de Janeiro"/>
    <s v="Rio de Janeiro"/>
    <s v="CUST_635"/>
    <x v="2"/>
    <x v="0"/>
    <x v="4"/>
    <s v="MacBook Pro"/>
    <n v="17"/>
    <n v="52191.89"/>
    <n v="74451.350000000006"/>
    <n v="0.05"/>
    <s v="Returned"/>
    <s v="Bank Transfer"/>
    <n v="7"/>
    <n v="359490.3"/>
    <n v="1265672.9500000002"/>
    <n v="63283.647500000014"/>
    <n v="1202389.3025000002"/>
    <n v="0.2989799553709851"/>
    <n v="1"/>
    <n v="0.2989799553709851"/>
    <n v="5.2631578947368425E-2"/>
  </r>
  <r>
    <s v="ORD0883"/>
    <x v="137"/>
    <x v="3"/>
    <s v="India"/>
    <s v="Delhi"/>
    <s v="New Delhi"/>
    <s v="CUST_841"/>
    <x v="1"/>
    <x v="0"/>
    <x v="4"/>
    <s v="HP Spectre x360"/>
    <n v="11"/>
    <n v="70555.56"/>
    <n v="90653.39"/>
    <n v="0.15"/>
    <s v="Returned"/>
    <s v="PayPal"/>
    <n v="10"/>
    <n v="187914.7"/>
    <n v="997187.29"/>
    <n v="149578.09349999999"/>
    <n v="847609.19650000008"/>
    <n v="0.22169969459504324"/>
    <n v="1"/>
    <n v="0.22169969459504324"/>
    <n v="0.17647058823529407"/>
  </r>
  <r>
    <s v="ORD0884"/>
    <x v="229"/>
    <x v="2"/>
    <s v="India"/>
    <s v="Karnataka"/>
    <s v="Bangalore"/>
    <s v="CUST_459"/>
    <x v="1"/>
    <x v="2"/>
    <x v="8"/>
    <s v="Glass Bookcase"/>
    <n v="5"/>
    <n v="57743.57"/>
    <n v="70154.240000000005"/>
    <n v="0"/>
    <s v="Not Returned"/>
    <s v="Cash"/>
    <n v="12"/>
    <n v="62053.35"/>
    <n v="350771.20000000001"/>
    <n v="0"/>
    <n v="350771.20000000001"/>
    <n v="0.17690548710954604"/>
    <n v="0"/>
    <n v="0.17690548710954604"/>
    <n v="0"/>
  </r>
  <r>
    <s v="ORD0885"/>
    <x v="0"/>
    <x v="2"/>
    <s v="USA"/>
    <s v="Texas"/>
    <s v="Dallas"/>
    <s v="CUST_429"/>
    <x v="1"/>
    <x v="0"/>
    <x v="1"/>
    <s v="Samsung Galaxy Tab S8"/>
    <n v="8"/>
    <n v="11635.14"/>
    <n v="14498.32"/>
    <n v="0.15"/>
    <s v="Returned"/>
    <s v="Bank Transfer"/>
    <n v="7"/>
    <n v="19469.62"/>
    <n v="115986.56"/>
    <n v="17397.984"/>
    <n v="98588.576000000001"/>
    <n v="0.19748352993758628"/>
    <n v="1"/>
    <n v="0.19748352993758628"/>
    <n v="0.17647058823529413"/>
  </r>
  <r>
    <s v="ORD0886"/>
    <x v="115"/>
    <x v="3"/>
    <s v="Brazil"/>
    <s v="Rio de Janeiro"/>
    <s v="Rio de Janeiro"/>
    <s v="CUST_834"/>
    <x v="3"/>
    <x v="0"/>
    <x v="10"/>
    <s v="Google Pixel 7"/>
    <n v="13"/>
    <n v="27063.9"/>
    <n v="33927.58"/>
    <n v="0.05"/>
    <s v="Not Returned"/>
    <s v="PayPal"/>
    <n v="11"/>
    <n v="84766.45"/>
    <n v="441058.54000000004"/>
    <n v="22052.927000000003"/>
    <n v="419005.61300000001"/>
    <n v="0.2023038531467119"/>
    <n v="0"/>
    <n v="0.2023038531467119"/>
    <n v="5.2631578947368425E-2"/>
  </r>
  <r>
    <s v="ORD0887"/>
    <x v="226"/>
    <x v="1"/>
    <s v="Germany"/>
    <s v="Bavaria"/>
    <s v="Munich"/>
    <s v="CUST_536"/>
    <x v="0"/>
    <x v="2"/>
    <x v="8"/>
    <s v="Adjustable Bookcase"/>
    <n v="1"/>
    <n v="42045.85"/>
    <n v="50972.59"/>
    <n v="0.05"/>
    <s v="Not Returned"/>
    <s v="Cash"/>
    <n v="18"/>
    <n v="8480.4"/>
    <n v="50972.59"/>
    <n v="2548.6295"/>
    <n v="48423.960499999994"/>
    <n v="0.17512817853880416"/>
    <n v="0"/>
    <n v="0.17512817853880416"/>
    <n v="5.2631578947368425E-2"/>
  </r>
  <r>
    <s v="ORD0888"/>
    <x v="245"/>
    <x v="3"/>
    <s v="USA"/>
    <s v="Texas"/>
    <s v="Dallas"/>
    <s v="CUST_969"/>
    <x v="2"/>
    <x v="0"/>
    <x v="10"/>
    <s v="OnePlus 11"/>
    <n v="28"/>
    <n v="64657.9"/>
    <n v="71509.429999999993"/>
    <n v="0.05"/>
    <s v="Returned"/>
    <s v="Cash"/>
    <n v="9"/>
    <n v="182250.7"/>
    <n v="2002264.0399999998"/>
    <n v="100113.20199999999"/>
    <n v="1902150.8379999998"/>
    <n v="9.5812958866935055E-2"/>
    <n v="1"/>
    <n v="9.5812958866935055E-2"/>
    <n v="5.2631578947368425E-2"/>
  </r>
  <r>
    <s v="ORD0889"/>
    <x v="56"/>
    <x v="3"/>
    <s v="India"/>
    <s v="Karnataka"/>
    <s v="Bangalore"/>
    <s v="CUST_697"/>
    <x v="1"/>
    <x v="1"/>
    <x v="2"/>
    <s v="Gel Pen"/>
    <n v="29"/>
    <n v="49777.43"/>
    <n v="55946.22"/>
    <n v="0.15"/>
    <s v="Not Returned"/>
    <s v="Credit Card"/>
    <n v="8"/>
    <n v="152060.70000000001"/>
    <n v="1622440.3800000001"/>
    <n v="243366.057"/>
    <n v="1379074.3230000001"/>
    <n v="0.11026287522286063"/>
    <n v="0"/>
    <n v="0.11026287522286063"/>
    <n v="0.1764705882352941"/>
  </r>
  <r>
    <s v="ORD0890"/>
    <x v="201"/>
    <x v="1"/>
    <s v="USA"/>
    <s v="New York"/>
    <s v="New York"/>
    <s v="CUST_701"/>
    <x v="1"/>
    <x v="0"/>
    <x v="4"/>
    <s v="Dell XPS 13"/>
    <n v="24"/>
    <n v="16342.5"/>
    <n v="23040.92"/>
    <n v="0"/>
    <s v="Returned"/>
    <s v="Bank Transfer"/>
    <n v="14"/>
    <n v="160762.1"/>
    <n v="552982.07999999996"/>
    <n v="0"/>
    <n v="552982.07999999996"/>
    <n v="0.29071846234149218"/>
    <n v="1"/>
    <n v="0.29071846234149218"/>
    <n v="0"/>
  </r>
  <r>
    <s v="ORD0891"/>
    <x v="199"/>
    <x v="3"/>
    <s v="USA"/>
    <s v="California"/>
    <s v="San Francisco"/>
    <s v="CUST_685"/>
    <x v="2"/>
    <x v="2"/>
    <x v="8"/>
    <s v="Metal Bookcase"/>
    <n v="39"/>
    <n v="40413.29"/>
    <n v="57940.33"/>
    <n v="0.1"/>
    <s v="Not Returned"/>
    <s v="Cash"/>
    <n v="5"/>
    <n v="615199.1"/>
    <n v="2259672.87"/>
    <n v="225967.28700000001"/>
    <n v="2033705.5830000001"/>
    <n v="0.30250155437568071"/>
    <n v="0"/>
    <n v="0.30250155437568071"/>
    <n v="0.1111111111111111"/>
  </r>
  <r>
    <s v="ORD0892"/>
    <x v="246"/>
    <x v="2"/>
    <s v="Brazil"/>
    <s v="Sao Paulo"/>
    <s v="Sao Paulo"/>
    <s v="CUST_185"/>
    <x v="0"/>
    <x v="2"/>
    <x v="6"/>
    <s v="Mesh Chair"/>
    <n v="5"/>
    <n v="18143.84"/>
    <n v="21784.3"/>
    <n v="0.15"/>
    <s v="Not Returned"/>
    <s v="Credit Card"/>
    <n v="10"/>
    <n v="15471.95"/>
    <n v="108921.5"/>
    <n v="16338.224999999999"/>
    <n v="92583.274999999994"/>
    <n v="0.16711387666940927"/>
    <n v="0"/>
    <n v="0.16711387666940927"/>
    <n v="0.1764705882352941"/>
  </r>
  <r>
    <s v="ORD0893"/>
    <x v="181"/>
    <x v="0"/>
    <s v="Germany"/>
    <s v="Berlin"/>
    <s v="Berlin"/>
    <s v="CUST_888"/>
    <x v="1"/>
    <x v="1"/>
    <x v="9"/>
    <s v="Notebook"/>
    <n v="30"/>
    <n v="35017.879999999997"/>
    <n v="40491.050000000003"/>
    <n v="0.05"/>
    <s v="Not Returned"/>
    <s v="Credit Card"/>
    <n v="14"/>
    <n v="155985.4"/>
    <n v="1214731.5"/>
    <n v="60736.575000000004"/>
    <n v="1153994.925"/>
    <n v="0.13516991853322058"/>
    <n v="0"/>
    <n v="0.13516991853322058"/>
    <n v="5.2631578947368425E-2"/>
  </r>
  <r>
    <s v="ORD0894"/>
    <x v="55"/>
    <x v="1"/>
    <s v="Brazil"/>
    <s v="Sao Paulo"/>
    <s v="Sao Paulo"/>
    <s v="CUST_374"/>
    <x v="0"/>
    <x v="1"/>
    <x v="2"/>
    <s v="Gel Pen"/>
    <n v="31"/>
    <n v="33674.53"/>
    <n v="37480.9"/>
    <n v="0.15"/>
    <s v="Returned"/>
    <s v="Cash"/>
    <n v="14"/>
    <n v="100297.9"/>
    <n v="1161907.9000000001"/>
    <n v="174286.18500000003"/>
    <n v="987621.71500000008"/>
    <n v="0.10155497644156193"/>
    <n v="1"/>
    <n v="0.10155497644156193"/>
    <n v="0.17647058823529413"/>
  </r>
  <r>
    <s v="ORD0895"/>
    <x v="46"/>
    <x v="0"/>
    <s v="Germany"/>
    <s v="Bavaria"/>
    <s v="Munich"/>
    <s v="CUST_777"/>
    <x v="0"/>
    <x v="1"/>
    <x v="7"/>
    <s v="Ring Binder"/>
    <n v="18"/>
    <n v="56292.1"/>
    <n v="67913.399999999994"/>
    <n v="0.1"/>
    <s v="Not Returned"/>
    <s v="PayPal"/>
    <n v="10"/>
    <n v="188265.1"/>
    <n v="1222441.2"/>
    <n v="122244.12"/>
    <n v="1100197.08"/>
    <n v="0.17111943252930648"/>
    <n v="0"/>
    <n v="0.17111943252930648"/>
    <n v="0.1111111111111111"/>
  </r>
  <r>
    <s v="ORD0896"/>
    <x v="66"/>
    <x v="0"/>
    <s v="USA"/>
    <s v="California"/>
    <s v="San Francisco"/>
    <s v="CUST_265"/>
    <x v="1"/>
    <x v="2"/>
    <x v="6"/>
    <s v="Ergonomic Pro"/>
    <n v="42"/>
    <n v="19419.400000000001"/>
    <n v="29016.82"/>
    <n v="0"/>
    <s v="Returned"/>
    <s v="Cash"/>
    <n v="16"/>
    <n v="403091.6"/>
    <n v="1218706.44"/>
    <n v="0"/>
    <n v="1218706.44"/>
    <n v="0.33075364728523138"/>
    <n v="1"/>
    <n v="0.33075364728523138"/>
    <n v="0"/>
  </r>
  <r>
    <s v="ORD0897"/>
    <x v="12"/>
    <x v="0"/>
    <s v="Brazil"/>
    <s v="Rio de Janeiro"/>
    <s v="Rio de Janeiro"/>
    <s v="CUST_738"/>
    <x v="3"/>
    <x v="1"/>
    <x v="7"/>
    <s v="Ring Binder"/>
    <n v="3"/>
    <n v="37161.81"/>
    <n v="42176.56"/>
    <n v="0.05"/>
    <s v="Returned"/>
    <s v="Bank Transfer"/>
    <n v="5"/>
    <n v="14292.04"/>
    <n v="126529.68"/>
    <n v="6326.4840000000004"/>
    <n v="120203.196"/>
    <n v="0.11889900165383291"/>
    <n v="1"/>
    <n v="0.11889900165383291"/>
    <n v="5.2631578947368425E-2"/>
  </r>
  <r>
    <s v="ORD0898"/>
    <x v="148"/>
    <x v="3"/>
    <s v="India"/>
    <s v="Delhi"/>
    <s v="New Delhi"/>
    <s v="CUST_684"/>
    <x v="3"/>
    <x v="1"/>
    <x v="7"/>
    <s v="Cardboard Folder"/>
    <n v="36"/>
    <n v="14710.36"/>
    <n v="18271.79"/>
    <n v="0.15"/>
    <s v="Returned"/>
    <s v="PayPal"/>
    <n v="11"/>
    <n v="108979.8"/>
    <n v="657784.44000000006"/>
    <n v="98667.666000000012"/>
    <n v="559116.77400000009"/>
    <n v="0.19491420230579592"/>
    <n v="1"/>
    <n v="0.19491420230579592"/>
    <n v="0.1764705882352941"/>
  </r>
  <r>
    <s v="ORD0899"/>
    <x v="108"/>
    <x v="3"/>
    <s v="Germany"/>
    <s v="Berlin"/>
    <s v="Berlin"/>
    <s v="CUST_245"/>
    <x v="1"/>
    <x v="2"/>
    <x v="3"/>
    <s v="Standing Desk"/>
    <n v="6"/>
    <n v="36168.81"/>
    <n v="50353.95"/>
    <n v="0.1"/>
    <s v="Not Returned"/>
    <s v="PayPal"/>
    <n v="15"/>
    <n v="76599.759999999995"/>
    <n v="302123.69999999995"/>
    <n v="30212.369999999995"/>
    <n v="271911.32999999996"/>
    <n v="0.28170859963797762"/>
    <n v="0"/>
    <n v="0.28170859963797762"/>
    <n v="0.1111111111111111"/>
  </r>
  <r>
    <s v="ORD0900"/>
    <x v="96"/>
    <x v="0"/>
    <s v="USA"/>
    <s v="New York"/>
    <s v="New York"/>
    <s v="CUST_304"/>
    <x v="0"/>
    <x v="2"/>
    <x v="6"/>
    <s v="Ergonomic Pro"/>
    <n v="20"/>
    <n v="25979.48"/>
    <n v="36456.769999999997"/>
    <n v="0.15"/>
    <s v="Returned"/>
    <s v="Bank Transfer"/>
    <n v="16"/>
    <n v="178113.9"/>
    <n v="729135.39999999991"/>
    <n v="109370.30999999998"/>
    <n v="619765.09"/>
    <n v="0.28738937199576697"/>
    <n v="1"/>
    <n v="0.28738937199576697"/>
    <n v="0.1764705882352941"/>
  </r>
  <r>
    <s v="ORD0901"/>
    <x v="234"/>
    <x v="0"/>
    <s v="Brazil"/>
    <s v="Sao Paulo"/>
    <s v="Sao Paulo"/>
    <s v="CUST_185"/>
    <x v="3"/>
    <x v="2"/>
    <x v="8"/>
    <s v="Metal Bookcase"/>
    <n v="4"/>
    <n v="29482.57"/>
    <n v="33014.85"/>
    <n v="0.1"/>
    <s v="Not Returned"/>
    <s v="PayPal"/>
    <n v="9"/>
    <n v="12716.21"/>
    <n v="132059.4"/>
    <n v="13205.94"/>
    <n v="118853.45999999999"/>
    <n v="0.10699065891729194"/>
    <n v="0"/>
    <n v="0.10699065891729194"/>
    <n v="0.11111111111111112"/>
  </r>
  <r>
    <s v="ORD0902"/>
    <x v="218"/>
    <x v="1"/>
    <s v="India"/>
    <s v="Maharashtra"/>
    <s v="Mumbai"/>
    <s v="CUST_176"/>
    <x v="0"/>
    <x v="2"/>
    <x v="11"/>
    <s v="Coffee Table"/>
    <n v="6"/>
    <n v="58175.53"/>
    <n v="81478.990000000005"/>
    <n v="0.1"/>
    <s v="Returned"/>
    <s v="Cash"/>
    <n v="4"/>
    <n v="125838.7"/>
    <n v="488873.94000000006"/>
    <n v="48887.394000000008"/>
    <n v="439986.54600000003"/>
    <n v="0.2860057907316102"/>
    <n v="1"/>
    <n v="0.2860057907316102"/>
    <n v="0.11111111111111112"/>
  </r>
  <r>
    <s v="ORD0903"/>
    <x v="129"/>
    <x v="1"/>
    <s v="USA"/>
    <s v="New York"/>
    <s v="New York"/>
    <s v="CUST_113"/>
    <x v="0"/>
    <x v="2"/>
    <x v="8"/>
    <s v="Glass Bookcase"/>
    <n v="27"/>
    <n v="66579.289999999994"/>
    <n v="85159.57"/>
    <n v="0.1"/>
    <s v="Not Returned"/>
    <s v="PayPal"/>
    <n v="12"/>
    <n v="451500.79999999999"/>
    <n v="2299308.39"/>
    <n v="229930.83900000004"/>
    <n v="2069377.551"/>
    <n v="0.21818193581051368"/>
    <n v="0"/>
    <n v="0.21818193581051368"/>
    <n v="0.11111111111111113"/>
  </r>
  <r>
    <s v="ORD0904"/>
    <x v="23"/>
    <x v="1"/>
    <s v="USA"/>
    <s v="Texas"/>
    <s v="Dallas"/>
    <s v="CUST_231"/>
    <x v="1"/>
    <x v="2"/>
    <x v="6"/>
    <s v="Task Chair"/>
    <n v="16"/>
    <n v="75749.23"/>
    <n v="88523.02"/>
    <n v="0.1"/>
    <s v="Returned"/>
    <s v="Credit Card"/>
    <n v="20"/>
    <n v="183942.6"/>
    <n v="1416368.32"/>
    <n v="141636.83200000002"/>
    <n v="1274731.4880000001"/>
    <n v="0.14429909493221837"/>
    <n v="1"/>
    <n v="0.14429909493221837"/>
    <n v="0.11111111111111112"/>
  </r>
  <r>
    <s v="ORD0905"/>
    <x v="176"/>
    <x v="2"/>
    <s v="Germany"/>
    <s v="Berlin"/>
    <s v="Berlin"/>
    <s v="CUST_462"/>
    <x v="3"/>
    <x v="1"/>
    <x v="2"/>
    <s v="Ballpoint Pen"/>
    <n v="17"/>
    <n v="37475.379999999997"/>
    <n v="48717.45"/>
    <n v="0"/>
    <s v="Returned"/>
    <s v="Bank Transfer"/>
    <n v="6"/>
    <n v="191115.2"/>
    <n v="828196.64999999991"/>
    <n v="0"/>
    <n v="828196.64999999991"/>
    <n v="0.23076065328204362"/>
    <n v="1"/>
    <n v="0.23076065328204362"/>
    <n v="0"/>
  </r>
  <r>
    <s v="ORD0906"/>
    <x v="5"/>
    <x v="3"/>
    <s v="Brazil"/>
    <s v="Sao Paulo"/>
    <s v="Sao Paulo"/>
    <s v="CUST_533"/>
    <x v="1"/>
    <x v="0"/>
    <x v="4"/>
    <s v="Dell XPS 13"/>
    <n v="46"/>
    <n v="76812.19"/>
    <n v="99185.21"/>
    <n v="0"/>
    <s v="Returned"/>
    <s v="PayPal"/>
    <n v="9"/>
    <n v="1029159"/>
    <n v="4562519.66"/>
    <n v="0"/>
    <n v="4562519.66"/>
    <n v="0.22556812390809511"/>
    <n v="1"/>
    <n v="0.22556812390809511"/>
    <n v="0"/>
  </r>
  <r>
    <s v="ORD0907"/>
    <x v="187"/>
    <x v="0"/>
    <s v="India"/>
    <s v="Karnataka"/>
    <s v="Bangalore"/>
    <s v="CUST_103"/>
    <x v="2"/>
    <x v="0"/>
    <x v="1"/>
    <s v="Samsung Galaxy Tab S8"/>
    <n v="12"/>
    <n v="37031.760000000002"/>
    <n v="52370.33"/>
    <n v="0"/>
    <s v="Not Returned"/>
    <s v="Cash"/>
    <n v="4"/>
    <n v="184062.8"/>
    <n v="628443.96"/>
    <n v="0"/>
    <n v="628443.96"/>
    <n v="0.29288657655330158"/>
    <n v="0"/>
    <n v="0.29288657655330158"/>
    <n v="0"/>
  </r>
  <r>
    <s v="ORD0908"/>
    <x v="53"/>
    <x v="2"/>
    <s v="USA"/>
    <s v="New York"/>
    <s v="New York"/>
    <s v="CUST_365"/>
    <x v="2"/>
    <x v="2"/>
    <x v="8"/>
    <s v="Glass Bookcase"/>
    <n v="10"/>
    <n v="74910.429999999993"/>
    <n v="97784.95"/>
    <n v="0.15"/>
    <s v="Not Returned"/>
    <s v="PayPal"/>
    <n v="9"/>
    <n v="194433.4"/>
    <n v="977849.5"/>
    <n v="146677.42499999999"/>
    <n v="831172.07499999995"/>
    <n v="0.23392677142094795"/>
    <n v="0"/>
    <n v="0.23392677142094795"/>
    <n v="0.1764705882352941"/>
  </r>
  <r>
    <s v="ORD0909"/>
    <x v="96"/>
    <x v="2"/>
    <s v="India"/>
    <s v="Delhi"/>
    <s v="New Delhi"/>
    <s v="CUST_499"/>
    <x v="2"/>
    <x v="2"/>
    <x v="3"/>
    <s v="Executive Desk"/>
    <n v="23"/>
    <n v="68162.86"/>
    <n v="102125.2"/>
    <n v="0.05"/>
    <s v="Not Returned"/>
    <s v="Credit Card"/>
    <n v="14"/>
    <n v="742077.8"/>
    <n v="2348879.6"/>
    <n v="117443.98000000001"/>
    <n v="2231435.62"/>
    <n v="0.33255622225838627"/>
    <n v="0"/>
    <n v="0.33255622225838627"/>
    <n v="5.2631578947368425E-2"/>
  </r>
  <r>
    <s v="ORD0910"/>
    <x v="1"/>
    <x v="1"/>
    <s v="India"/>
    <s v="Karnataka"/>
    <s v="Bangalore"/>
    <s v="CUST_904"/>
    <x v="2"/>
    <x v="0"/>
    <x v="10"/>
    <s v="Samsung Galaxy S23"/>
    <n v="23"/>
    <n v="38252.339999999997"/>
    <n v="45960.33"/>
    <n v="0"/>
    <s v="Not Returned"/>
    <s v="PayPal"/>
    <n v="14"/>
    <n v="177283.8"/>
    <n v="1057087.5900000001"/>
    <n v="0"/>
    <n v="1057087.5900000001"/>
    <n v="0.16770965970757445"/>
    <n v="0"/>
    <n v="0.16770965970757445"/>
    <n v="0"/>
  </r>
  <r>
    <s v="ORD0911"/>
    <x v="97"/>
    <x v="2"/>
    <s v="India"/>
    <s v="Delhi"/>
    <s v="New Delhi"/>
    <s v="CUST_438"/>
    <x v="1"/>
    <x v="2"/>
    <x v="8"/>
    <s v="Metal Bookcase"/>
    <n v="23"/>
    <n v="8639.23"/>
    <n v="12592.8"/>
    <n v="0.15"/>
    <s v="Returned"/>
    <s v="PayPal"/>
    <n v="10"/>
    <n v="77292.289999999994"/>
    <n v="289634.39999999997"/>
    <n v="43445.159999999996"/>
    <n v="246189.23999999996"/>
    <n v="0.31395478535130134"/>
    <n v="1"/>
    <n v="0.31395478535130134"/>
    <n v="0.17647058823529413"/>
  </r>
  <r>
    <s v="ORD0912"/>
    <x v="115"/>
    <x v="3"/>
    <s v="India"/>
    <s v="Maharashtra"/>
    <s v="Mumbai"/>
    <s v="CUST_714"/>
    <x v="0"/>
    <x v="1"/>
    <x v="7"/>
    <s v="Plastic Folder"/>
    <n v="3"/>
    <n v="47643.68"/>
    <n v="65287"/>
    <n v="0.15"/>
    <s v="Returned"/>
    <s v="Credit Card"/>
    <n v="12"/>
    <n v="44990.47"/>
    <n v="195861"/>
    <n v="29379.149999999998"/>
    <n v="166481.85"/>
    <n v="0.27024249189926708"/>
    <n v="1"/>
    <n v="0.27024249189926708"/>
    <n v="0.1764705882352941"/>
  </r>
  <r>
    <s v="ORD0913"/>
    <x v="108"/>
    <x v="0"/>
    <s v="USA"/>
    <s v="Texas"/>
    <s v="Dallas"/>
    <s v="CUST_283"/>
    <x v="1"/>
    <x v="1"/>
    <x v="5"/>
    <s v="Mini Stapler"/>
    <n v="14"/>
    <n v="49602.57"/>
    <n v="62747.75"/>
    <n v="0.1"/>
    <s v="Not Returned"/>
    <s v="Credit Card"/>
    <n v="16"/>
    <n v="165629.29999999999"/>
    <n v="878468.5"/>
    <n v="87846.85"/>
    <n v="790621.65"/>
    <n v="0.20949249239506657"/>
    <n v="0"/>
    <n v="0.20949249239506657"/>
    <n v="0.11111111111111112"/>
  </r>
  <r>
    <s v="ORD0914"/>
    <x v="14"/>
    <x v="1"/>
    <s v="Brazil"/>
    <s v="Sao Paulo"/>
    <s v="Sao Paulo"/>
    <s v="CUST_630"/>
    <x v="0"/>
    <x v="2"/>
    <x v="8"/>
    <s v="Metal Bookcase"/>
    <n v="16"/>
    <n v="7181.72"/>
    <n v="9157.7900000000009"/>
    <n v="0.15"/>
    <s v="Not Returned"/>
    <s v="Credit Card"/>
    <n v="7"/>
    <n v="26874.55"/>
    <n v="146524.64000000001"/>
    <n v="21978.696"/>
    <n v="124545.94400000002"/>
    <n v="0.21578021039368409"/>
    <n v="0"/>
    <n v="0.21578021039368409"/>
    <n v="0.1764705882352941"/>
  </r>
  <r>
    <s v="ORD0915"/>
    <x v="94"/>
    <x v="2"/>
    <s v="Brazil"/>
    <s v="Rio de Janeiro"/>
    <s v="Rio de Janeiro"/>
    <s v="CUST_378"/>
    <x v="1"/>
    <x v="0"/>
    <x v="0"/>
    <s v="Dell UltraSharp"/>
    <n v="33"/>
    <n v="39621.660000000003"/>
    <n v="51607.79"/>
    <n v="0.15"/>
    <s v="Not Returned"/>
    <s v="Cash"/>
    <n v="1"/>
    <n v="336211"/>
    <n v="1703057.07"/>
    <n v="255458.56049999999"/>
    <n v="1447598.5095000002"/>
    <n v="0.23225431484875397"/>
    <n v="0"/>
    <n v="0.23225431484875397"/>
    <n v="0.1764705882352941"/>
  </r>
  <r>
    <s v="ORD0916"/>
    <x v="30"/>
    <x v="2"/>
    <s v="Brazil"/>
    <s v="Rio de Janeiro"/>
    <s v="Rio de Janeiro"/>
    <s v="CUST_200"/>
    <x v="2"/>
    <x v="0"/>
    <x v="10"/>
    <s v="Google Pixel 7"/>
    <n v="3"/>
    <n v="62230.62"/>
    <n v="75220.86"/>
    <n v="0.15"/>
    <s v="Returned"/>
    <s v="Bank Transfer"/>
    <n v="8"/>
    <n v="33125.11"/>
    <n v="225662.58000000002"/>
    <n v="33849.387000000002"/>
    <n v="191813.19300000003"/>
    <n v="0.17269463837140753"/>
    <n v="1"/>
    <n v="0.17269463837140753"/>
    <n v="0.1764705882352941"/>
  </r>
  <r>
    <s v="ORD0917"/>
    <x v="146"/>
    <x v="1"/>
    <s v="USA"/>
    <s v="Texas"/>
    <s v="Dallas"/>
    <s v="CUST_421"/>
    <x v="1"/>
    <x v="2"/>
    <x v="11"/>
    <s v="Folding Table"/>
    <n v="48"/>
    <n v="70812.37"/>
    <n v="96571.51"/>
    <n v="0"/>
    <s v="Returned"/>
    <s v="Bank Transfer"/>
    <n v="6"/>
    <n v="1236439"/>
    <n v="4635432.4799999995"/>
    <n v="0"/>
    <n v="4635432.4799999995"/>
    <n v="0.26673649229812535"/>
    <n v="1"/>
    <n v="0.26673649229812535"/>
    <n v="0"/>
  </r>
  <r>
    <s v="ORD0918"/>
    <x v="218"/>
    <x v="0"/>
    <s v="Brazil"/>
    <s v="Rio de Janeiro"/>
    <s v="Rio de Janeiro"/>
    <s v="CUST_901"/>
    <x v="3"/>
    <x v="0"/>
    <x v="1"/>
    <s v="Samsung Galaxy Tab S8"/>
    <n v="42"/>
    <n v="37799.24"/>
    <n v="45243.96"/>
    <n v="0.1"/>
    <s v="Returned"/>
    <s v="Bank Transfer"/>
    <n v="13"/>
    <n v="281410.40000000002"/>
    <n v="1900246.32"/>
    <n v="190024.63200000001"/>
    <n v="1710221.6880000001"/>
    <n v="0.16454615327039404"/>
    <n v="1"/>
    <n v="0.16454615327039404"/>
    <n v="0.11111111111111112"/>
  </r>
  <r>
    <s v="ORD0919"/>
    <x v="133"/>
    <x v="0"/>
    <s v="Brazil"/>
    <s v="Rio de Janeiro"/>
    <s v="Rio de Janeiro"/>
    <s v="CUST_915"/>
    <x v="0"/>
    <x v="0"/>
    <x v="0"/>
    <s v="Samsung Odyssey"/>
    <n v="6"/>
    <n v="28138.05"/>
    <n v="42066.05"/>
    <n v="0"/>
    <s v="Not Returned"/>
    <s v="Bank Transfer"/>
    <n v="19"/>
    <n v="83568"/>
    <n v="252396.30000000002"/>
    <n v="0"/>
    <n v="252396.30000000002"/>
    <n v="0.33109835603770732"/>
    <n v="0"/>
    <n v="0.33109835603770732"/>
    <n v="0"/>
  </r>
  <r>
    <s v="ORD0920"/>
    <x v="7"/>
    <x v="1"/>
    <s v="India"/>
    <s v="Maharashtra"/>
    <s v="Mumbai"/>
    <s v="CUST_142"/>
    <x v="2"/>
    <x v="0"/>
    <x v="1"/>
    <s v="Samsung Galaxy Tab S8"/>
    <n v="40"/>
    <n v="58757.5"/>
    <n v="86404.4"/>
    <n v="0.05"/>
    <s v="Returned"/>
    <s v="Bank Transfer"/>
    <n v="11"/>
    <n v="1050582"/>
    <n v="3456176"/>
    <n v="172808.80000000002"/>
    <n v="3283367.2"/>
    <n v="0.31997091278733608"/>
    <n v="1"/>
    <n v="0.31997091278733608"/>
    <n v="5.2631578947368425E-2"/>
  </r>
  <r>
    <s v="ORD0921"/>
    <x v="179"/>
    <x v="0"/>
    <s v="India"/>
    <s v="Maharashtra"/>
    <s v="Mumbai"/>
    <s v="CUST_837"/>
    <x v="2"/>
    <x v="2"/>
    <x v="8"/>
    <s v="Wooden Bookcase"/>
    <n v="2"/>
    <n v="65407.94"/>
    <n v="75568.52"/>
    <n v="0.15"/>
    <s v="Returned"/>
    <s v="Cash"/>
    <n v="2"/>
    <n v="17272.990000000002"/>
    <n v="151137.04"/>
    <n v="22670.556"/>
    <n v="128466.48400000001"/>
    <n v="0.13445522491298198"/>
    <n v="1"/>
    <n v="0.13445522491298198"/>
    <n v="0.1764705882352941"/>
  </r>
  <r>
    <s v="ORD0922"/>
    <x v="179"/>
    <x v="1"/>
    <s v="Brazil"/>
    <s v="Sao Paulo"/>
    <s v="Sao Paulo"/>
    <s v="CUST_768"/>
    <x v="0"/>
    <x v="1"/>
    <x v="7"/>
    <s v="Ring Binder"/>
    <n v="10"/>
    <n v="51570.21"/>
    <n v="73537.56"/>
    <n v="0.1"/>
    <s v="Not Returned"/>
    <s v="Bank Transfer"/>
    <n v="12"/>
    <n v="197706.2"/>
    <n v="735375.6"/>
    <n v="73537.56"/>
    <n v="661838.04"/>
    <n v="0.29872293227509256"/>
    <n v="0"/>
    <n v="0.29872293227509256"/>
    <n v="0.1111111111111111"/>
  </r>
  <r>
    <s v="ORD0923"/>
    <x v="128"/>
    <x v="1"/>
    <s v="Germany"/>
    <s v="Bavaria"/>
    <s v="Munich"/>
    <s v="CUST_771"/>
    <x v="1"/>
    <x v="2"/>
    <x v="6"/>
    <s v="Executive Comfort"/>
    <n v="22"/>
    <n v="61716.81"/>
    <n v="78020.58"/>
    <n v="0"/>
    <s v="Returned"/>
    <s v="Bank Transfer"/>
    <n v="13"/>
    <n v="358682.9"/>
    <n v="1716452.76"/>
    <n v="0"/>
    <n v="1716452.76"/>
    <n v="0.20896753371761889"/>
    <n v="1"/>
    <n v="0.20896753371761889"/>
    <n v="0"/>
  </r>
  <r>
    <s v="ORD0924"/>
    <x v="134"/>
    <x v="0"/>
    <s v="USA"/>
    <s v="California"/>
    <s v="San Francisco"/>
    <s v="CUST_585"/>
    <x v="1"/>
    <x v="0"/>
    <x v="4"/>
    <s v="MacBook Pro"/>
    <n v="2"/>
    <n v="52059.28"/>
    <n v="59499.86"/>
    <n v="0"/>
    <s v="Returned"/>
    <s v="PayPal"/>
    <n v="8"/>
    <n v="14881.16"/>
    <n v="118999.72"/>
    <n v="0"/>
    <n v="118999.72"/>
    <n v="0.12505205894602106"/>
    <n v="1"/>
    <n v="0.12505205894602106"/>
    <n v="0"/>
  </r>
  <r>
    <s v="ORD0925"/>
    <x v="90"/>
    <x v="2"/>
    <s v="Brazil"/>
    <s v="Rio de Janeiro"/>
    <s v="Rio de Janeiro"/>
    <s v="CUST_422"/>
    <x v="3"/>
    <x v="2"/>
    <x v="11"/>
    <s v="Dining Table"/>
    <n v="8"/>
    <n v="65370.63"/>
    <n v="95595.09"/>
    <n v="0.1"/>
    <s v="Returned"/>
    <s v="PayPal"/>
    <n v="2"/>
    <n v="217616.1"/>
    <n v="764760.72"/>
    <n v="76476.072"/>
    <n v="688284.64799999993"/>
    <n v="0.31617166042035566"/>
    <n v="1"/>
    <n v="0.31617166042035566"/>
    <n v="0.11111111111111112"/>
  </r>
  <r>
    <s v="ORD0926"/>
    <x v="221"/>
    <x v="1"/>
    <s v="Brazil"/>
    <s v="Sao Paulo"/>
    <s v="Sao Paulo"/>
    <s v="CUST_281"/>
    <x v="3"/>
    <x v="2"/>
    <x v="8"/>
    <s v="Glass Bookcase"/>
    <n v="35"/>
    <n v="68498.070000000007"/>
    <n v="93064.91"/>
    <n v="0.1"/>
    <s v="Returned"/>
    <s v="PayPal"/>
    <n v="13"/>
    <n v="773855.5"/>
    <n v="3257271.85"/>
    <n v="325727.18500000006"/>
    <n v="2931544.665"/>
    <n v="0.26397534011305945"/>
    <n v="1"/>
    <n v="0.26397534011305945"/>
    <n v="0.11111111111111113"/>
  </r>
  <r>
    <s v="ORD0927"/>
    <x v="90"/>
    <x v="1"/>
    <s v="USA"/>
    <s v="California"/>
    <s v="San Francisco"/>
    <s v="CUST_501"/>
    <x v="1"/>
    <x v="0"/>
    <x v="10"/>
    <s v="OnePlus 11"/>
    <n v="45"/>
    <n v="958.7"/>
    <n v="1330.86"/>
    <n v="0.15"/>
    <s v="Returned"/>
    <s v="Cash"/>
    <n v="6"/>
    <n v="14235.12"/>
    <n v="59888.7"/>
    <n v="8983.3049999999985"/>
    <n v="50905.394999999997"/>
    <n v="0.2796387298438604"/>
    <n v="1"/>
    <n v="0.2796387298438604"/>
    <n v="0.1764705882352941"/>
  </r>
  <r>
    <s v="ORD0928"/>
    <x v="214"/>
    <x v="3"/>
    <s v="Brazil"/>
    <s v="Sao Paulo"/>
    <s v="Sao Paulo"/>
    <s v="CUST_397"/>
    <x v="0"/>
    <x v="0"/>
    <x v="1"/>
    <s v="iPad Pro"/>
    <n v="11"/>
    <n v="71602.509999999995"/>
    <n v="98774.399999999994"/>
    <n v="0.1"/>
    <s v="Not Returned"/>
    <s v="PayPal"/>
    <n v="8"/>
    <n v="269001.7"/>
    <n v="1086518.3999999999"/>
    <n v="108651.84"/>
    <n v="977866.55999999994"/>
    <n v="0.27509039679197134"/>
    <n v="0"/>
    <n v="0.27509039679197134"/>
    <n v="0.11111111111111112"/>
  </r>
  <r>
    <s v="ORD0929"/>
    <x v="143"/>
    <x v="1"/>
    <s v="Germany"/>
    <s v="Berlin"/>
    <s v="Berlin"/>
    <s v="CUST_427"/>
    <x v="1"/>
    <x v="0"/>
    <x v="4"/>
    <s v="Lenovo ThinkPad X1"/>
    <n v="19"/>
    <n v="35603.79"/>
    <n v="39830.980000000003"/>
    <n v="0.15"/>
    <s v="Not Returned"/>
    <s v="Bank Transfer"/>
    <n v="1"/>
    <n v="68269.119999999995"/>
    <n v="756788.62000000011"/>
    <n v="113518.29300000002"/>
    <n v="643270.32700000005"/>
    <n v="0.10612819701848301"/>
    <n v="0"/>
    <n v="0.10612819701848301"/>
    <n v="0.17647058823529413"/>
  </r>
  <r>
    <s v="ORD0930"/>
    <x v="63"/>
    <x v="3"/>
    <s v="Germany"/>
    <s v="Bavaria"/>
    <s v="Munich"/>
    <s v="CUST_910"/>
    <x v="2"/>
    <x v="2"/>
    <x v="11"/>
    <s v="Conference Table"/>
    <n v="40"/>
    <n v="34233"/>
    <n v="43832.39"/>
    <n v="0.15"/>
    <s v="Returned"/>
    <s v="Bank Transfer"/>
    <n v="3"/>
    <n v="326379.3"/>
    <n v="1753295.6"/>
    <n v="262994.34000000003"/>
    <n v="1490301.26"/>
    <n v="0.21900223046177925"/>
    <n v="1"/>
    <n v="0.21900223046177925"/>
    <n v="0.17647058823529413"/>
  </r>
  <r>
    <s v="ORD0931"/>
    <x v="181"/>
    <x v="1"/>
    <s v="Germany"/>
    <s v="Bavaria"/>
    <s v="Munich"/>
    <s v="CUST_229"/>
    <x v="3"/>
    <x v="0"/>
    <x v="10"/>
    <s v="Samsung Galaxy S23"/>
    <n v="37"/>
    <n v="41268.43"/>
    <n v="54183.77"/>
    <n v="0"/>
    <s v="Not Returned"/>
    <s v="Bank Transfer"/>
    <n v="12"/>
    <n v="477867.6"/>
    <n v="2004799.49"/>
    <n v="0"/>
    <n v="2004799.49"/>
    <n v="0.23836179248030434"/>
    <n v="0"/>
    <n v="0.23836179248030434"/>
    <n v="0"/>
  </r>
  <r>
    <s v="ORD0932"/>
    <x v="134"/>
    <x v="0"/>
    <s v="Germany"/>
    <s v="Bavaria"/>
    <s v="Munich"/>
    <s v="CUST_480"/>
    <x v="0"/>
    <x v="2"/>
    <x v="8"/>
    <s v="Metal Bookcase"/>
    <n v="40"/>
    <n v="72035.19"/>
    <n v="104015.9"/>
    <n v="0.1"/>
    <s v="Not Returned"/>
    <s v="Cash"/>
    <n v="15"/>
    <n v="1151306"/>
    <n v="4160636"/>
    <n v="416063.60000000003"/>
    <n v="3744572.4"/>
    <n v="0.30745993854999304"/>
    <n v="0"/>
    <n v="0.30745993854999304"/>
    <n v="0.11111111111111112"/>
  </r>
  <r>
    <s v="ORD0933"/>
    <x v="114"/>
    <x v="3"/>
    <s v="Germany"/>
    <s v="Berlin"/>
    <s v="Berlin"/>
    <s v="CUST_494"/>
    <x v="2"/>
    <x v="2"/>
    <x v="8"/>
    <s v="Glass Bookcase"/>
    <n v="33"/>
    <n v="42006.49"/>
    <n v="62816.6"/>
    <n v="0.1"/>
    <s v="Not Returned"/>
    <s v="PayPal"/>
    <n v="2"/>
    <n v="618060.30000000005"/>
    <n v="2072947.8"/>
    <n v="207294.78000000003"/>
    <n v="1865653.02"/>
    <n v="0.33128362743464485"/>
    <n v="0"/>
    <n v="0.33128362743464485"/>
    <n v="0.11111111111111112"/>
  </r>
  <r>
    <s v="ORD0934"/>
    <x v="84"/>
    <x v="0"/>
    <s v="Germany"/>
    <s v="Bavaria"/>
    <s v="Munich"/>
    <s v="CUST_229"/>
    <x v="2"/>
    <x v="2"/>
    <x v="3"/>
    <s v="Compact Desk"/>
    <n v="19"/>
    <n v="75014.55"/>
    <n v="93011.07"/>
    <n v="0.1"/>
    <s v="Not Returned"/>
    <s v="PayPal"/>
    <n v="17"/>
    <n v="307740.5"/>
    <n v="1767210.33"/>
    <n v="176721.03300000002"/>
    <n v="1590489.297"/>
    <n v="0.19348794146585194"/>
    <n v="0"/>
    <n v="0.19348794146585194"/>
    <n v="0.11111111111111112"/>
  </r>
  <r>
    <s v="ORD0935"/>
    <x v="207"/>
    <x v="1"/>
    <s v="USA"/>
    <s v="California"/>
    <s v="San Francisco"/>
    <s v="CUST_432"/>
    <x v="2"/>
    <x v="0"/>
    <x v="10"/>
    <s v="Google Pixel 7"/>
    <n v="22"/>
    <n v="40533.96"/>
    <n v="59411.93"/>
    <n v="0.05"/>
    <s v="Not Returned"/>
    <s v="PayPal"/>
    <n v="6"/>
    <n v="394549.6"/>
    <n v="1307062.46"/>
    <n v="65353.123"/>
    <n v="1241709.3370000001"/>
    <n v="0.31774714761607686"/>
    <n v="0"/>
    <n v="0.31774714761607686"/>
    <n v="5.2631578947368418E-2"/>
  </r>
  <r>
    <s v="ORD0936"/>
    <x v="7"/>
    <x v="1"/>
    <s v="USA"/>
    <s v="New York"/>
    <s v="New York"/>
    <s v="CUST_334"/>
    <x v="1"/>
    <x v="0"/>
    <x v="4"/>
    <s v="Lenovo ThinkPad X1"/>
    <n v="37"/>
    <n v="38902.17"/>
    <n v="49125.31"/>
    <n v="0"/>
    <s v="Not Returned"/>
    <s v="Cash"/>
    <n v="11"/>
    <n v="378256.2"/>
    <n v="1817636.47"/>
    <n v="0"/>
    <n v="1817636.47"/>
    <n v="0.20810332882460267"/>
    <n v="0"/>
    <n v="0.20810332882460267"/>
    <n v="0"/>
  </r>
  <r>
    <s v="ORD0937"/>
    <x v="143"/>
    <x v="1"/>
    <s v="USA"/>
    <s v="Texas"/>
    <s v="Dallas"/>
    <s v="CUST_289"/>
    <x v="2"/>
    <x v="1"/>
    <x v="9"/>
    <s v="A4 Ream Pack"/>
    <n v="21"/>
    <n v="58410.42"/>
    <n v="82930.3"/>
    <n v="0.1"/>
    <s v="Not Returned"/>
    <s v="Cash"/>
    <n v="13"/>
    <n v="463425.7"/>
    <n v="1741536.3"/>
    <n v="174153.63"/>
    <n v="1567382.67"/>
    <n v="0.29566851086850415"/>
    <n v="0"/>
    <n v="0.29566851086850415"/>
    <n v="0.11111111111111112"/>
  </r>
  <r>
    <s v="ORD0938"/>
    <x v="74"/>
    <x v="1"/>
    <s v="USA"/>
    <s v="New York"/>
    <s v="New York"/>
    <s v="CUST_322"/>
    <x v="2"/>
    <x v="1"/>
    <x v="9"/>
    <s v="Notebook"/>
    <n v="17"/>
    <n v="21071.05"/>
    <n v="27963.37"/>
    <n v="0.05"/>
    <s v="Returned"/>
    <s v="Bank Transfer"/>
    <n v="13"/>
    <n v="111311"/>
    <n v="475377.29"/>
    <n v="23768.8645"/>
    <n v="451608.42549999995"/>
    <n v="0.24647680095153585"/>
    <n v="1"/>
    <n v="0.24647680095153585"/>
    <n v="5.2631578947368425E-2"/>
  </r>
  <r>
    <s v="ORD0939"/>
    <x v="242"/>
    <x v="1"/>
    <s v="Germany"/>
    <s v="Bavaria"/>
    <s v="Munich"/>
    <s v="CUST_587"/>
    <x v="1"/>
    <x v="1"/>
    <x v="9"/>
    <s v="A4 Ream Pack"/>
    <n v="39"/>
    <n v="14389.73"/>
    <n v="17415.650000000001"/>
    <n v="0"/>
    <s v="Returned"/>
    <s v="Cash"/>
    <n v="5"/>
    <n v="118010.9"/>
    <n v="679210.35000000009"/>
    <n v="0"/>
    <n v="679210.35000000009"/>
    <n v="0.17374720511841432"/>
    <n v="1"/>
    <n v="0.17374720511841432"/>
    <n v="0"/>
  </r>
  <r>
    <s v="ORD0940"/>
    <x v="24"/>
    <x v="1"/>
    <s v="USA"/>
    <s v="California"/>
    <s v="San Francisco"/>
    <s v="CUST_661"/>
    <x v="2"/>
    <x v="0"/>
    <x v="4"/>
    <s v="Lenovo ThinkPad X1"/>
    <n v="34"/>
    <n v="52915.12"/>
    <n v="77477.95"/>
    <n v="0"/>
    <s v="Returned"/>
    <s v="Bank Transfer"/>
    <n v="20"/>
    <n v="835136.2"/>
    <n v="2634250.2999999998"/>
    <n v="0"/>
    <n v="2634250.2999999998"/>
    <n v="0.31702993447509525"/>
    <n v="1"/>
    <n v="0.31702993447509525"/>
    <n v="0"/>
  </r>
  <r>
    <s v="ORD0941"/>
    <x v="69"/>
    <x v="1"/>
    <s v="India"/>
    <s v="Maharashtra"/>
    <s v="Mumbai"/>
    <s v="CUST_655"/>
    <x v="3"/>
    <x v="1"/>
    <x v="2"/>
    <s v="Marker Set"/>
    <n v="46"/>
    <n v="34863.9"/>
    <n v="44229.760000000002"/>
    <n v="0"/>
    <s v="Not Returned"/>
    <s v="Bank Transfer"/>
    <n v="3"/>
    <n v="430829.6"/>
    <n v="2034568.9600000002"/>
    <n v="0"/>
    <n v="2034568.9600000002"/>
    <n v="0.21175472961113095"/>
    <n v="0"/>
    <n v="0.21175472961113095"/>
    <n v="0"/>
  </r>
  <r>
    <s v="ORD0942"/>
    <x v="116"/>
    <x v="3"/>
    <s v="India"/>
    <s v="Karnataka"/>
    <s v="Bangalore"/>
    <s v="CUST_412"/>
    <x v="0"/>
    <x v="0"/>
    <x v="10"/>
    <s v="Google Pixel 7"/>
    <n v="28"/>
    <n v="72571.72"/>
    <n v="108603.1"/>
    <n v="0.05"/>
    <s v="Not Returned"/>
    <s v="Credit Card"/>
    <n v="1"/>
    <n v="958435"/>
    <n v="3040886.8000000003"/>
    <n v="152044.34000000003"/>
    <n v="2888842.4600000004"/>
    <n v="0.33177129361356722"/>
    <n v="0"/>
    <n v="0.33177129361356722"/>
    <n v="5.2631578947368425E-2"/>
  </r>
  <r>
    <s v="ORD0943"/>
    <x v="19"/>
    <x v="3"/>
    <s v="Brazil"/>
    <s v="Rio de Janeiro"/>
    <s v="Rio de Janeiro"/>
    <s v="CUST_275"/>
    <x v="0"/>
    <x v="0"/>
    <x v="0"/>
    <s v="LG UltraFine"/>
    <n v="30"/>
    <n v="59082.22"/>
    <n v="75959.789999999994"/>
    <n v="0"/>
    <s v="Returned"/>
    <s v="Cash"/>
    <n v="6"/>
    <n v="506327.1"/>
    <n v="2278793.6999999997"/>
    <n v="0"/>
    <n v="2278793.6999999997"/>
    <n v="0.22219084597258631"/>
    <n v="1"/>
    <n v="0.22219084597258631"/>
    <n v="0"/>
  </r>
  <r>
    <s v="ORD0944"/>
    <x v="207"/>
    <x v="1"/>
    <s v="India"/>
    <s v="Karnataka"/>
    <s v="Bangalore"/>
    <s v="CUST_211"/>
    <x v="1"/>
    <x v="1"/>
    <x v="9"/>
    <s v="Notebook"/>
    <n v="34"/>
    <n v="9762.35"/>
    <n v="12624.76"/>
    <n v="0.15"/>
    <s v="Returned"/>
    <s v="Bank Transfer"/>
    <n v="10"/>
    <n v="82723.649999999994"/>
    <n v="429241.84"/>
    <n v="64386.275999999998"/>
    <n v="364855.56400000001"/>
    <n v="0.22672985740735474"/>
    <n v="1"/>
    <n v="0.22672985740735474"/>
    <n v="0.1764705882352941"/>
  </r>
  <r>
    <s v="ORD0945"/>
    <x v="239"/>
    <x v="2"/>
    <s v="India"/>
    <s v="Delhi"/>
    <s v="New Delhi"/>
    <s v="CUST_339"/>
    <x v="3"/>
    <x v="0"/>
    <x v="1"/>
    <s v="Microsoft Surface Go"/>
    <n v="6"/>
    <n v="65768.009999999995"/>
    <n v="94085.02"/>
    <n v="0.05"/>
    <s v="Not Returned"/>
    <s v="PayPal"/>
    <n v="3"/>
    <n v="161407"/>
    <n v="564510.12"/>
    <n v="28225.506000000001"/>
    <n v="536284.61399999994"/>
    <n v="0.3009726473338652"/>
    <n v="0"/>
    <n v="0.3009726473338652"/>
    <n v="5.2631578947368432E-2"/>
  </r>
  <r>
    <s v="ORD0946"/>
    <x v="49"/>
    <x v="2"/>
    <s v="Brazil"/>
    <s v="Rio de Janeiro"/>
    <s v="Rio de Janeiro"/>
    <s v="CUST_992"/>
    <x v="0"/>
    <x v="1"/>
    <x v="9"/>
    <s v="Notebook"/>
    <n v="36"/>
    <n v="73280.89"/>
    <n v="100928.9"/>
    <n v="0.05"/>
    <s v="Returned"/>
    <s v="Bank Transfer"/>
    <n v="8"/>
    <n v="945562.3"/>
    <n v="3633440.4"/>
    <n v="181672.02000000002"/>
    <n v="3451768.38"/>
    <n v="0.27393561673451566"/>
    <n v="1"/>
    <n v="0.27393561673451566"/>
    <n v="5.2631578947368425E-2"/>
  </r>
  <r>
    <s v="ORD0947"/>
    <x v="22"/>
    <x v="1"/>
    <s v="USA"/>
    <s v="Texas"/>
    <s v="Dallas"/>
    <s v="CUST_959"/>
    <x v="3"/>
    <x v="1"/>
    <x v="5"/>
    <s v="Heavy Duty Stapler"/>
    <n v="7"/>
    <n v="59961.13"/>
    <n v="89317.37"/>
    <n v="0.1"/>
    <s v="Returned"/>
    <s v="Credit Card"/>
    <n v="11"/>
    <n v="184944.3"/>
    <n v="625221.59"/>
    <n v="62522.159"/>
    <n v="562699.43099999998"/>
    <n v="0.32867333750689359"/>
    <n v="1"/>
    <n v="0.32867333750689359"/>
    <n v="0.11111111111111112"/>
  </r>
  <r>
    <s v="ORD0948"/>
    <x v="213"/>
    <x v="3"/>
    <s v="USA"/>
    <s v="California"/>
    <s v="San Francisco"/>
    <s v="CUST_468"/>
    <x v="3"/>
    <x v="1"/>
    <x v="7"/>
    <s v="Plastic Folder"/>
    <n v="13"/>
    <n v="18224.509999999998"/>
    <n v="26323.4"/>
    <n v="0"/>
    <s v="Returned"/>
    <s v="PayPal"/>
    <n v="18"/>
    <n v="105285.6"/>
    <n v="342204.2"/>
    <n v="0"/>
    <n v="342204.2"/>
    <n v="0.30766892983779859"/>
    <n v="1"/>
    <n v="0.30766892983779859"/>
    <n v="0"/>
  </r>
  <r>
    <s v="ORD0949"/>
    <x v="214"/>
    <x v="3"/>
    <s v="USA"/>
    <s v="California"/>
    <s v="San Francisco"/>
    <s v="CUST_254"/>
    <x v="3"/>
    <x v="1"/>
    <x v="9"/>
    <s v="A4 Ream Pack"/>
    <n v="35"/>
    <n v="6262.48"/>
    <n v="8829.43"/>
    <n v="0.1"/>
    <s v="Returned"/>
    <s v="PayPal"/>
    <n v="13"/>
    <n v="80858.929999999993"/>
    <n v="309030.05"/>
    <n v="30903.005000000001"/>
    <n v="278127.04499999998"/>
    <n v="0.2907265994214982"/>
    <n v="1"/>
    <n v="0.2907265994214982"/>
    <n v="0.11111111111111112"/>
  </r>
  <r>
    <s v="ORD0950"/>
    <x v="173"/>
    <x v="3"/>
    <s v="Germany"/>
    <s v="Bavaria"/>
    <s v="Munich"/>
    <s v="CUST_331"/>
    <x v="2"/>
    <x v="2"/>
    <x v="11"/>
    <s v="Folding Table"/>
    <n v="45"/>
    <n v="16724.060000000001"/>
    <n v="23756.41"/>
    <n v="0.05"/>
    <s v="Returned"/>
    <s v="Cash"/>
    <n v="9"/>
    <n v="300633"/>
    <n v="1069038.45"/>
    <n v="53451.922500000001"/>
    <n v="1015586.5275"/>
    <n v="0.29601909030838341"/>
    <n v="1"/>
    <n v="0.29601909030838341"/>
    <n v="5.2631578947368425E-2"/>
  </r>
  <r>
    <s v="ORD0951"/>
    <x v="180"/>
    <x v="1"/>
    <s v="India"/>
    <s v="Maharashtra"/>
    <s v="Mumbai"/>
    <s v="CUST_290"/>
    <x v="2"/>
    <x v="0"/>
    <x v="10"/>
    <s v="OnePlus 11"/>
    <n v="16"/>
    <n v="38668.75"/>
    <n v="43064.51"/>
    <n v="0"/>
    <s v="Returned"/>
    <s v="Credit Card"/>
    <n v="2"/>
    <n v="70332.160000000003"/>
    <n v="689032.16"/>
    <n v="0"/>
    <n v="689032.16"/>
    <n v="0.10207384224271912"/>
    <n v="1"/>
    <n v="0.10207384224271912"/>
    <n v="0"/>
  </r>
  <r>
    <s v="ORD0952"/>
    <x v="48"/>
    <x v="3"/>
    <s v="Brazil"/>
    <s v="Sao Paulo"/>
    <s v="Sao Paulo"/>
    <s v="CUST_500"/>
    <x v="0"/>
    <x v="0"/>
    <x v="4"/>
    <s v="Lenovo ThinkPad X1"/>
    <n v="40"/>
    <n v="46074.44"/>
    <n v="58937.88"/>
    <n v="0"/>
    <s v="Returned"/>
    <s v="Bank Transfer"/>
    <n v="19"/>
    <n v="514537.6"/>
    <n v="2357515.1999999997"/>
    <n v="0"/>
    <n v="2357515.1999999997"/>
    <n v="0.21825420256039071"/>
    <n v="1"/>
    <n v="0.21825420256039071"/>
    <n v="0"/>
  </r>
  <r>
    <s v="ORD0953"/>
    <x v="247"/>
    <x v="0"/>
    <s v="Germany"/>
    <s v="Bavaria"/>
    <s v="Munich"/>
    <s v="CUST_150"/>
    <x v="1"/>
    <x v="1"/>
    <x v="7"/>
    <s v="Plastic Folder"/>
    <n v="15"/>
    <n v="64171.92"/>
    <n v="72282.44"/>
    <n v="0.15"/>
    <s v="Not Returned"/>
    <s v="Cash"/>
    <n v="19"/>
    <n v="103409.1"/>
    <n v="1084236.6000000001"/>
    <n v="162635.49000000002"/>
    <n v="921601.1100000001"/>
    <n v="0.11220591954365158"/>
    <n v="0"/>
    <n v="0.11220591954365158"/>
    <n v="0.17647058823529413"/>
  </r>
  <r>
    <s v="ORD0954"/>
    <x v="144"/>
    <x v="1"/>
    <s v="USA"/>
    <s v="New York"/>
    <s v="New York"/>
    <s v="CUST_697"/>
    <x v="3"/>
    <x v="1"/>
    <x v="9"/>
    <s v="Notebook"/>
    <n v="19"/>
    <n v="81.17"/>
    <n v="90.93"/>
    <n v="0.05"/>
    <s v="Not Returned"/>
    <s v="Bank Transfer"/>
    <n v="9"/>
    <n v="176.17"/>
    <n v="1727.67"/>
    <n v="86.383500000000012"/>
    <n v="1641.2865000000002"/>
    <n v="0.10733653143433518"/>
    <n v="0"/>
    <n v="0.10733653143433518"/>
    <n v="5.2631578947368425E-2"/>
  </r>
  <r>
    <s v="ORD0955"/>
    <x v="112"/>
    <x v="2"/>
    <s v="India"/>
    <s v="Maharashtra"/>
    <s v="Mumbai"/>
    <s v="CUST_631"/>
    <x v="1"/>
    <x v="0"/>
    <x v="1"/>
    <s v="iPad Pro"/>
    <n v="7"/>
    <n v="45803.41"/>
    <n v="63648.81"/>
    <n v="0.05"/>
    <s v="Returned"/>
    <s v="PayPal"/>
    <n v="3"/>
    <n v="118671.9"/>
    <n v="445541.67"/>
    <n v="22277.083500000001"/>
    <n v="423264.58649999998"/>
    <n v="0.28037285373034626"/>
    <n v="1"/>
    <n v="0.28037285373034626"/>
    <n v="5.2631578947368425E-2"/>
  </r>
  <r>
    <s v="ORD0956"/>
    <x v="96"/>
    <x v="3"/>
    <s v="Germany"/>
    <s v="Berlin"/>
    <s v="Berlin"/>
    <s v="CUST_769"/>
    <x v="2"/>
    <x v="0"/>
    <x v="10"/>
    <s v="Samsung Galaxy S23"/>
    <n v="45"/>
    <n v="48150.62"/>
    <n v="65168.54"/>
    <n v="0.15"/>
    <s v="Not Returned"/>
    <s v="Credit Card"/>
    <n v="1"/>
    <n v="650935.4"/>
    <n v="2932584.3"/>
    <n v="439887.64499999996"/>
    <n v="2492696.6549999998"/>
    <n v="0.26113702952756601"/>
    <n v="0"/>
    <n v="0.26113702952756601"/>
    <n v="0.17647058823529413"/>
  </r>
  <r>
    <s v="ORD0957"/>
    <x v="187"/>
    <x v="1"/>
    <s v="Brazil"/>
    <s v="Sao Paulo"/>
    <s v="Sao Paulo"/>
    <s v="CUST_700"/>
    <x v="3"/>
    <x v="1"/>
    <x v="5"/>
    <s v="Electric Stapler"/>
    <n v="15"/>
    <n v="10035.040000000001"/>
    <n v="12544.71"/>
    <n v="0.1"/>
    <s v="Not Returned"/>
    <s v="PayPal"/>
    <n v="13"/>
    <n v="33880.54"/>
    <n v="188170.65"/>
    <n v="18817.064999999999"/>
    <n v="169353.58499999999"/>
    <n v="0.20005800290557771"/>
    <n v="0"/>
    <n v="0.20005800290557771"/>
    <n v="0.1111111111111111"/>
  </r>
  <r>
    <s v="ORD0958"/>
    <x v="151"/>
    <x v="2"/>
    <s v="Brazil"/>
    <s v="Sao Paulo"/>
    <s v="Sao Paulo"/>
    <s v="CUST_246"/>
    <x v="0"/>
    <x v="1"/>
    <x v="5"/>
    <s v="Standard Stapler"/>
    <n v="36"/>
    <n v="995.25"/>
    <n v="1432.98"/>
    <n v="0.05"/>
    <s v="Returned"/>
    <s v="PayPal"/>
    <n v="9"/>
    <n v="14970.37"/>
    <n v="51587.28"/>
    <n v="2579.364"/>
    <n v="49007.915999999997"/>
    <n v="0.30546840636928946"/>
    <n v="1"/>
    <n v="0.30546840636928946"/>
    <n v="5.2631578947368425E-2"/>
  </r>
  <r>
    <s v="ORD0959"/>
    <x v="69"/>
    <x v="2"/>
    <s v="USA"/>
    <s v="New York"/>
    <s v="New York"/>
    <s v="CUST_425"/>
    <x v="0"/>
    <x v="0"/>
    <x v="1"/>
    <s v="Samsung Galaxy Tab S8"/>
    <n v="10"/>
    <n v="31261.72"/>
    <n v="37888.959999999999"/>
    <n v="0.1"/>
    <s v="Returned"/>
    <s v="Bank Transfer"/>
    <n v="8"/>
    <n v="59645.16"/>
    <n v="378889.6"/>
    <n v="37888.959999999999"/>
    <n v="341000.63999999996"/>
    <n v="0.17491216438772669"/>
    <n v="1"/>
    <n v="0.17491216438772669"/>
    <n v="0.11111111111111112"/>
  </r>
  <r>
    <s v="ORD0960"/>
    <x v="147"/>
    <x v="1"/>
    <s v="USA"/>
    <s v="New York"/>
    <s v="New York"/>
    <s v="CUST_847"/>
    <x v="3"/>
    <x v="1"/>
    <x v="5"/>
    <s v="Mini Stapler"/>
    <n v="30"/>
    <n v="48388.19"/>
    <n v="70419.47"/>
    <n v="0.1"/>
    <s v="Not Returned"/>
    <s v="Cash"/>
    <n v="20"/>
    <n v="594844.6"/>
    <n v="2112584.1"/>
    <n v="211258.41000000003"/>
    <n v="1901325.69"/>
    <n v="0.31285781448627037"/>
    <n v="0"/>
    <n v="0.31285781448627037"/>
    <n v="0.11111111111111113"/>
  </r>
  <r>
    <s v="ORD0961"/>
    <x v="168"/>
    <x v="2"/>
    <s v="India"/>
    <s v="Maharashtra"/>
    <s v="Mumbai"/>
    <s v="CUST_878"/>
    <x v="3"/>
    <x v="2"/>
    <x v="3"/>
    <s v="Corner Desk"/>
    <n v="15"/>
    <n v="4093.76"/>
    <n v="5237.2700000000004"/>
    <n v="0.1"/>
    <s v="Returned"/>
    <s v="Bank Transfer"/>
    <n v="15"/>
    <n v="15437.39"/>
    <n v="78559.05"/>
    <n v="7855.9050000000007"/>
    <n v="70703.145000000004"/>
    <n v="0.21834092387262261"/>
    <n v="1"/>
    <n v="0.21834092387262261"/>
    <n v="0.11111111111111112"/>
  </r>
  <r>
    <s v="ORD0962"/>
    <x v="72"/>
    <x v="3"/>
    <s v="USA"/>
    <s v="Texas"/>
    <s v="Dallas"/>
    <s v="CUST_840"/>
    <x v="1"/>
    <x v="0"/>
    <x v="4"/>
    <s v="Dell XPS 13"/>
    <n v="50"/>
    <n v="74166.39"/>
    <n v="96508.77"/>
    <n v="0.1"/>
    <s v="Not Returned"/>
    <s v="Cash"/>
    <n v="11"/>
    <n v="1005407"/>
    <n v="4825438.5"/>
    <n v="482543.85000000003"/>
    <n v="4342894.6500000004"/>
    <n v="0.23150619138320566"/>
    <n v="0"/>
    <n v="0.23150619138320566"/>
    <n v="0.1111111111111111"/>
  </r>
  <r>
    <s v="ORD0963"/>
    <x v="91"/>
    <x v="2"/>
    <s v="Germany"/>
    <s v="Berlin"/>
    <s v="Berlin"/>
    <s v="CUST_211"/>
    <x v="2"/>
    <x v="2"/>
    <x v="3"/>
    <s v="Corner Desk"/>
    <n v="18"/>
    <n v="7808.09"/>
    <n v="8679.73"/>
    <n v="0.1"/>
    <s v="Returned"/>
    <s v="Bank Transfer"/>
    <n v="12"/>
    <n v="14120.57"/>
    <n v="156235.13999999998"/>
    <n v="15623.513999999999"/>
    <n v="140611.62599999999"/>
    <n v="0.10042249280297776"/>
    <n v="1"/>
    <n v="0.10042249280297776"/>
    <n v="0.11111111111111112"/>
  </r>
  <r>
    <s v="ORD0964"/>
    <x v="106"/>
    <x v="0"/>
    <s v="India"/>
    <s v="Delhi"/>
    <s v="New Delhi"/>
    <s v="CUST_647"/>
    <x v="2"/>
    <x v="2"/>
    <x v="8"/>
    <s v="Glass Bookcase"/>
    <n v="37"/>
    <n v="27398.76"/>
    <n v="35743.1"/>
    <n v="0.1"/>
    <s v="Not Returned"/>
    <s v="PayPal"/>
    <n v="2"/>
    <n v="277866.5"/>
    <n v="1322494.7"/>
    <n v="132249.47"/>
    <n v="1190245.23"/>
    <n v="0.23345315149887222"/>
    <n v="0"/>
    <n v="0.23345315149887222"/>
    <n v="0.11111111111111112"/>
  </r>
  <r>
    <s v="ORD0965"/>
    <x v="91"/>
    <x v="0"/>
    <s v="Brazil"/>
    <s v="Sao Paulo"/>
    <s v="Sao Paulo"/>
    <s v="CUST_387"/>
    <x v="0"/>
    <x v="1"/>
    <x v="2"/>
    <s v="Fountain Pen"/>
    <n v="33"/>
    <n v="5270.18"/>
    <n v="6740.68"/>
    <n v="0"/>
    <s v="Not Returned"/>
    <s v="PayPal"/>
    <n v="4"/>
    <n v="48526.5"/>
    <n v="222442.44"/>
    <n v="0"/>
    <n v="222442.44"/>
    <n v="0.2181530646759674"/>
    <n v="0"/>
    <n v="0.2181530646759674"/>
    <n v="0"/>
  </r>
  <r>
    <s v="ORD0966"/>
    <x v="218"/>
    <x v="0"/>
    <s v="USA"/>
    <s v="New York"/>
    <s v="New York"/>
    <s v="CUST_759"/>
    <x v="0"/>
    <x v="0"/>
    <x v="0"/>
    <s v="HP Z27"/>
    <n v="45"/>
    <n v="58463.11"/>
    <n v="85816.66"/>
    <n v="0.05"/>
    <s v="Not Returned"/>
    <s v="PayPal"/>
    <n v="9"/>
    <n v="1169364"/>
    <n v="3861749.7"/>
    <n v="193087.48500000002"/>
    <n v="3668662.2150000003"/>
    <n v="0.31874398117625552"/>
    <n v="0"/>
    <n v="0.31874398117625552"/>
    <n v="5.2631578947368418E-2"/>
  </r>
  <r>
    <s v="ORD0967"/>
    <x v="162"/>
    <x v="3"/>
    <s v="USA"/>
    <s v="Texas"/>
    <s v="Dallas"/>
    <s v="CUST_407"/>
    <x v="3"/>
    <x v="0"/>
    <x v="4"/>
    <s v="MacBook Pro"/>
    <n v="49"/>
    <n v="53734.55"/>
    <n v="74185.289999999994"/>
    <n v="0"/>
    <s v="Not Returned"/>
    <s v="Credit Card"/>
    <n v="7"/>
    <n v="1002086"/>
    <n v="3635079.2099999995"/>
    <n v="0"/>
    <n v="3635079.2099999995"/>
    <n v="0.27567102176021085"/>
    <n v="0"/>
    <n v="0.27567102176021085"/>
    <n v="0"/>
  </r>
  <r>
    <s v="ORD0968"/>
    <x v="28"/>
    <x v="0"/>
    <s v="Brazil"/>
    <s v="Sao Paulo"/>
    <s v="Sao Paulo"/>
    <s v="CUST_352"/>
    <x v="3"/>
    <x v="0"/>
    <x v="0"/>
    <s v="Dell UltraSharp"/>
    <n v="16"/>
    <n v="73927.14"/>
    <n v="94754.61"/>
    <n v="0.15"/>
    <s v="Returned"/>
    <s v="PayPal"/>
    <n v="17"/>
    <n v="283253.59999999998"/>
    <n v="1516073.76"/>
    <n v="227411.06399999998"/>
    <n v="1288662.696"/>
    <n v="0.21980429857961836"/>
    <n v="1"/>
    <n v="0.21980429857961836"/>
    <n v="0.1764705882352941"/>
  </r>
  <r>
    <s v="ORD0969"/>
    <x v="161"/>
    <x v="2"/>
    <s v="Germany"/>
    <s v="Bavaria"/>
    <s v="Munich"/>
    <s v="CUST_381"/>
    <x v="1"/>
    <x v="0"/>
    <x v="4"/>
    <s v="MacBook Pro"/>
    <n v="49"/>
    <n v="50839.94"/>
    <n v="71368"/>
    <n v="0.05"/>
    <s v="Not Returned"/>
    <s v="Cash"/>
    <n v="5"/>
    <n v="955581.2"/>
    <n v="3497032"/>
    <n v="174851.6"/>
    <n v="3322180.4"/>
    <n v="0.28763675807611172"/>
    <n v="0"/>
    <n v="0.28763675807611172"/>
    <n v="5.2631578947368425E-2"/>
  </r>
  <r>
    <s v="ORD0970"/>
    <x v="162"/>
    <x v="3"/>
    <s v="India"/>
    <s v="Delhi"/>
    <s v="New Delhi"/>
    <s v="CUST_726"/>
    <x v="1"/>
    <x v="1"/>
    <x v="9"/>
    <s v="Graph Paper"/>
    <n v="2"/>
    <n v="20447.990000000002"/>
    <n v="27291.95"/>
    <n v="0.05"/>
    <s v="Returned"/>
    <s v="Cash"/>
    <n v="18"/>
    <n v="13003.52"/>
    <n v="54583.9"/>
    <n v="2729.1950000000002"/>
    <n v="51854.705000000002"/>
    <n v="0.25076837289885268"/>
    <n v="1"/>
    <n v="0.25076837289885268"/>
    <n v="5.2631578947368425E-2"/>
  </r>
  <r>
    <s v="ORD0971"/>
    <x v="149"/>
    <x v="0"/>
    <s v="India"/>
    <s v="Karnataka"/>
    <s v="Bangalore"/>
    <s v="CUST_532"/>
    <x v="1"/>
    <x v="2"/>
    <x v="3"/>
    <s v="Executive Desk"/>
    <n v="19"/>
    <n v="74050.69"/>
    <n v="86764.47"/>
    <n v="0"/>
    <s v="Returned"/>
    <s v="Credit Card"/>
    <n v="8"/>
    <n v="241561.8"/>
    <n v="1648524.93"/>
    <n v="0"/>
    <n v="1648524.93"/>
    <n v="0.14653208793148187"/>
    <n v="1"/>
    <n v="0.14653208793148187"/>
    <n v="0"/>
  </r>
  <r>
    <s v="ORD0972"/>
    <x v="49"/>
    <x v="1"/>
    <s v="Germany"/>
    <s v="Berlin"/>
    <s v="Berlin"/>
    <s v="CUST_147"/>
    <x v="2"/>
    <x v="0"/>
    <x v="4"/>
    <s v="Dell XPS 13"/>
    <n v="33"/>
    <n v="59013.75"/>
    <n v="74272.09"/>
    <n v="0.15"/>
    <s v="Returned"/>
    <s v="PayPal"/>
    <n v="9"/>
    <n v="427996.4"/>
    <n v="2450978.9699999997"/>
    <n v="367646.84549999994"/>
    <n v="2083332.1244999999"/>
    <n v="0.20543839120357213"/>
    <n v="1"/>
    <n v="0.20543839120357213"/>
    <n v="0.1764705882352941"/>
  </r>
  <r>
    <s v="ORD0973"/>
    <x v="242"/>
    <x v="0"/>
    <s v="Germany"/>
    <s v="Bavaria"/>
    <s v="Munich"/>
    <s v="CUST_586"/>
    <x v="2"/>
    <x v="2"/>
    <x v="6"/>
    <s v="Mesh Chair"/>
    <n v="50"/>
    <n v="12203.99"/>
    <n v="17148.849999999999"/>
    <n v="0.05"/>
    <s v="Returned"/>
    <s v="Credit Card"/>
    <n v="7"/>
    <n v="234880.9"/>
    <n v="857442.49999999988"/>
    <n v="42872.125"/>
    <n v="814570.37499999988"/>
    <n v="0.28834942591669876"/>
    <n v="1"/>
    <n v="0.28834942591669876"/>
    <n v="5.2631578947368432E-2"/>
  </r>
  <r>
    <s v="ORD0974"/>
    <x v="137"/>
    <x v="3"/>
    <s v="Brazil"/>
    <s v="Sao Paulo"/>
    <s v="Sao Paulo"/>
    <s v="CUST_643"/>
    <x v="1"/>
    <x v="0"/>
    <x v="4"/>
    <s v="MacBook Pro"/>
    <n v="36"/>
    <n v="25013.47"/>
    <n v="33416.81"/>
    <n v="0.05"/>
    <s v="Returned"/>
    <s v="Credit Card"/>
    <n v="8"/>
    <n v="287394.2"/>
    <n v="1203005.1599999999"/>
    <n v="60150.258000000002"/>
    <n v="1142854.902"/>
    <n v="0.25147041807062226"/>
    <n v="1"/>
    <n v="0.25147041807062226"/>
    <n v="5.2631578947368425E-2"/>
  </r>
  <r>
    <s v="ORD0975"/>
    <x v="25"/>
    <x v="0"/>
    <s v="USA"/>
    <s v="New York"/>
    <s v="New York"/>
    <s v="CUST_558"/>
    <x v="3"/>
    <x v="0"/>
    <x v="1"/>
    <s v="iPad Pro"/>
    <n v="4"/>
    <n v="5346.78"/>
    <n v="7653.95"/>
    <n v="0.15"/>
    <s v="Not Returned"/>
    <s v="PayPal"/>
    <n v="18"/>
    <n v="7844.38"/>
    <n v="30615.8"/>
    <n v="4592.37"/>
    <n v="26023.43"/>
    <n v="0.30143528351181992"/>
    <n v="0"/>
    <n v="0.30143528351181992"/>
    <n v="0.1764705882352941"/>
  </r>
  <r>
    <s v="ORD0976"/>
    <x v="46"/>
    <x v="0"/>
    <s v="Germany"/>
    <s v="Bavaria"/>
    <s v="Munich"/>
    <s v="CUST_920"/>
    <x v="0"/>
    <x v="2"/>
    <x v="11"/>
    <s v="Coffee Table"/>
    <n v="21"/>
    <n v="19772.55"/>
    <n v="22501.34"/>
    <n v="0.15"/>
    <s v="Returned"/>
    <s v="Bank Transfer"/>
    <n v="19"/>
    <n v="48708.9"/>
    <n v="472528.14"/>
    <n v="70879.221000000005"/>
    <n v="401648.91899999999"/>
    <n v="0.12127232937977857"/>
    <n v="1"/>
    <n v="0.12127232937977857"/>
    <n v="0.17647058823529413"/>
  </r>
  <r>
    <s v="ORD0977"/>
    <x v="78"/>
    <x v="1"/>
    <s v="Germany"/>
    <s v="Berlin"/>
    <s v="Berlin"/>
    <s v="CUST_466"/>
    <x v="3"/>
    <x v="0"/>
    <x v="0"/>
    <s v="Dell UltraSharp"/>
    <n v="26"/>
    <n v="56373.49"/>
    <n v="65715.42"/>
    <n v="0.05"/>
    <s v="Returned"/>
    <s v="Cash"/>
    <n v="4"/>
    <n v="230745.7"/>
    <n v="1708600.92"/>
    <n v="85430.046000000002"/>
    <n v="1623170.8739999998"/>
    <n v="0.14215736845460428"/>
    <n v="1"/>
    <n v="0.14215736845460428"/>
    <n v="5.2631578947368425E-2"/>
  </r>
  <r>
    <s v="ORD0978"/>
    <x v="5"/>
    <x v="0"/>
    <s v="Germany"/>
    <s v="Berlin"/>
    <s v="Berlin"/>
    <s v="CUST_808"/>
    <x v="0"/>
    <x v="2"/>
    <x v="3"/>
    <s v="Standing Desk"/>
    <n v="40"/>
    <n v="56911.34"/>
    <n v="81171.98"/>
    <n v="0"/>
    <s v="Not Returned"/>
    <s v="Bank Transfer"/>
    <n v="13"/>
    <n v="970425.6"/>
    <n v="3246879.1999999997"/>
    <n v="0"/>
    <n v="3246879.1999999997"/>
    <n v="0.29887949018860943"/>
    <n v="0"/>
    <n v="0.29887949018860943"/>
    <n v="0"/>
  </r>
  <r>
    <s v="ORD0979"/>
    <x v="209"/>
    <x v="0"/>
    <s v="Brazil"/>
    <s v="Rio de Janeiro"/>
    <s v="Rio de Janeiro"/>
    <s v="CUST_756"/>
    <x v="0"/>
    <x v="2"/>
    <x v="11"/>
    <s v="Folding Table"/>
    <n v="43"/>
    <n v="23363.47"/>
    <n v="33666.980000000003"/>
    <n v="0.15"/>
    <s v="Returned"/>
    <s v="Bank Transfer"/>
    <n v="11"/>
    <n v="376593.3"/>
    <n v="1447680.1400000001"/>
    <n v="217152.02100000001"/>
    <n v="1230528.1190000002"/>
    <n v="0.3060420108936982"/>
    <n v="1"/>
    <n v="0.3060420108936982"/>
    <n v="0.1764705882352941"/>
  </r>
  <r>
    <s v="ORD0980"/>
    <x v="143"/>
    <x v="1"/>
    <s v="India"/>
    <s v="Karnataka"/>
    <s v="Bangalore"/>
    <s v="CUST_120"/>
    <x v="1"/>
    <x v="0"/>
    <x v="0"/>
    <s v="Dell UltraSharp"/>
    <n v="27"/>
    <n v="77374.36"/>
    <n v="91972.4"/>
    <n v="0.15"/>
    <s v="Not Returned"/>
    <s v="Bank Transfer"/>
    <n v="3"/>
    <n v="335025"/>
    <n v="2483254.7999999998"/>
    <n v="372488.22"/>
    <n v="2110766.58"/>
    <n v="0.15872195588770407"/>
    <n v="0"/>
    <n v="0.15872195588770407"/>
    <n v="0.1764705882352941"/>
  </r>
  <r>
    <s v="ORD0981"/>
    <x v="232"/>
    <x v="0"/>
    <s v="Germany"/>
    <s v="Bavaria"/>
    <s v="Munich"/>
    <s v="CUST_415"/>
    <x v="0"/>
    <x v="2"/>
    <x v="6"/>
    <s v="Ergonomic Pro"/>
    <n v="12"/>
    <n v="44412.9"/>
    <n v="52663.91"/>
    <n v="0.15"/>
    <s v="Returned"/>
    <s v="Bank Transfer"/>
    <n v="15"/>
    <n v="84160.3"/>
    <n v="631966.92000000004"/>
    <n v="94795.038"/>
    <n v="537171.88199999998"/>
    <n v="0.15667294365195386"/>
    <n v="1"/>
    <n v="0.15667294365195386"/>
    <n v="0.17647058823529413"/>
  </r>
  <r>
    <s v="ORD0982"/>
    <x v="70"/>
    <x v="3"/>
    <s v="Germany"/>
    <s v="Bavaria"/>
    <s v="Munich"/>
    <s v="CUST_623"/>
    <x v="3"/>
    <x v="2"/>
    <x v="11"/>
    <s v="Folding Table"/>
    <n v="14"/>
    <n v="10168.98"/>
    <n v="13146.99"/>
    <n v="0.15"/>
    <s v="Not Returned"/>
    <s v="Credit Card"/>
    <n v="16"/>
    <n v="35438.32"/>
    <n v="184057.86"/>
    <n v="27608.678999999996"/>
    <n v="156449.18099999998"/>
    <n v="0.22651649419628475"/>
    <n v="0"/>
    <n v="0.22651649419628475"/>
    <n v="0.1764705882352941"/>
  </r>
  <r>
    <s v="ORD0983"/>
    <x v="217"/>
    <x v="1"/>
    <s v="Germany"/>
    <s v="Berlin"/>
    <s v="Berlin"/>
    <s v="CUST_662"/>
    <x v="0"/>
    <x v="2"/>
    <x v="3"/>
    <s v="Compact Desk"/>
    <n v="43"/>
    <n v="24299.78"/>
    <n v="34478.29"/>
    <n v="0.05"/>
    <s v="Not Returned"/>
    <s v="Credit Card"/>
    <n v="20"/>
    <n v="415792.1"/>
    <n v="1482566.47"/>
    <n v="74128.323499999999"/>
    <n v="1408438.1465"/>
    <n v="0.29521502313271802"/>
    <n v="0"/>
    <n v="0.29521502313271802"/>
    <n v="5.2631578947368418E-2"/>
  </r>
  <r>
    <s v="ORD0984"/>
    <x v="11"/>
    <x v="2"/>
    <s v="Germany"/>
    <s v="Berlin"/>
    <s v="Berlin"/>
    <s v="CUST_144"/>
    <x v="1"/>
    <x v="1"/>
    <x v="2"/>
    <s v="Gel Pen"/>
    <n v="43"/>
    <n v="66543.97"/>
    <n v="95539.88"/>
    <n v="0.05"/>
    <s v="Not Returned"/>
    <s v="Bank Transfer"/>
    <n v="13"/>
    <n v="1184483"/>
    <n v="4108214.8400000003"/>
    <n v="205410.74200000003"/>
    <n v="3902804.0980000002"/>
    <n v="0.3034953767233643"/>
    <n v="0"/>
    <n v="0.3034953767233643"/>
    <n v="5.2631578947368425E-2"/>
  </r>
  <r>
    <s v="ORD0985"/>
    <x v="201"/>
    <x v="2"/>
    <s v="USA"/>
    <s v="New York"/>
    <s v="New York"/>
    <s v="CUST_795"/>
    <x v="0"/>
    <x v="1"/>
    <x v="5"/>
    <s v="Heavy Duty Stapler"/>
    <n v="41"/>
    <n v="64507.92"/>
    <n v="95198.65"/>
    <n v="0.1"/>
    <s v="Not Returned"/>
    <s v="Bank Transfer"/>
    <n v="13"/>
    <n v="1132488"/>
    <n v="3903144.65"/>
    <n v="390314.46500000003"/>
    <n v="3512830.1850000001"/>
    <n v="0.32238620723421052"/>
    <n v="0"/>
    <n v="0.32238620723421052"/>
    <n v="0.11111111111111112"/>
  </r>
  <r>
    <s v="ORD0986"/>
    <x v="233"/>
    <x v="3"/>
    <s v="USA"/>
    <s v="Texas"/>
    <s v="Dallas"/>
    <s v="CUST_171"/>
    <x v="3"/>
    <x v="2"/>
    <x v="8"/>
    <s v="Wooden Bookcase"/>
    <n v="13"/>
    <n v="50833.41"/>
    <n v="56091.44"/>
    <n v="0"/>
    <s v="Not Returned"/>
    <s v="Credit Card"/>
    <n v="3"/>
    <n v="68354.39"/>
    <n v="729188.72"/>
    <n v="0"/>
    <n v="729188.72"/>
    <n v="9.3740328292516648E-2"/>
    <n v="0"/>
    <n v="9.3740328292516648E-2"/>
    <n v="0"/>
  </r>
  <r>
    <s v="ORD0987"/>
    <x v="226"/>
    <x v="0"/>
    <s v="USA"/>
    <s v="New York"/>
    <s v="New York"/>
    <s v="CUST_993"/>
    <x v="3"/>
    <x v="0"/>
    <x v="0"/>
    <s v="Samsung Odyssey"/>
    <n v="26"/>
    <n v="62355.71"/>
    <n v="77887.070000000007"/>
    <n v="0.1"/>
    <s v="Not Returned"/>
    <s v="Cash"/>
    <n v="3"/>
    <n v="363433.8"/>
    <n v="2025063.8200000003"/>
    <n v="202506.38200000004"/>
    <n v="1822557.4380000003"/>
    <n v="0.19940869484959406"/>
    <n v="0"/>
    <n v="0.19940869484959406"/>
    <n v="0.11111111111111112"/>
  </r>
  <r>
    <s v="ORD0988"/>
    <x v="242"/>
    <x v="2"/>
    <s v="Brazil"/>
    <s v="Rio de Janeiro"/>
    <s v="Rio de Janeiro"/>
    <s v="CUST_348"/>
    <x v="1"/>
    <x v="2"/>
    <x v="8"/>
    <s v="Wooden Bookcase"/>
    <n v="20"/>
    <n v="106.8"/>
    <n v="124.12"/>
    <n v="0"/>
    <s v="Returned"/>
    <s v="Credit Card"/>
    <n v="11"/>
    <n v="346.4"/>
    <n v="2482.4"/>
    <n v="0"/>
    <n v="2482.4"/>
    <n v="0.1395423783435385"/>
    <n v="1"/>
    <n v="0.1395423783435385"/>
    <n v="0"/>
  </r>
  <r>
    <s v="ORD0989"/>
    <x v="228"/>
    <x v="3"/>
    <s v="India"/>
    <s v="Maharashtra"/>
    <s v="Mumbai"/>
    <s v="CUST_796"/>
    <x v="0"/>
    <x v="0"/>
    <x v="4"/>
    <s v="HP Spectre x360"/>
    <n v="46"/>
    <n v="11235.93"/>
    <n v="13041.67"/>
    <n v="0"/>
    <s v="Returned"/>
    <s v="Cash"/>
    <n v="19"/>
    <n v="83064.039999999994"/>
    <n v="599916.81999999995"/>
    <n v="0"/>
    <n v="599916.81999999995"/>
    <n v="0.13845926173565196"/>
    <n v="1"/>
    <n v="0.13845926173565196"/>
    <n v="0"/>
  </r>
  <r>
    <s v="ORD0990"/>
    <x v="56"/>
    <x v="0"/>
    <s v="Germany"/>
    <s v="Bavaria"/>
    <s v="Munich"/>
    <s v="CUST_724"/>
    <x v="3"/>
    <x v="2"/>
    <x v="8"/>
    <s v="Metal Bookcase"/>
    <n v="9"/>
    <n v="33215.64"/>
    <n v="37064.400000000001"/>
    <n v="0.05"/>
    <s v="Not Returned"/>
    <s v="Cash"/>
    <n v="9"/>
    <n v="32906.9"/>
    <n v="333579.60000000003"/>
    <n v="16678.980000000003"/>
    <n v="316900.62000000005"/>
    <n v="0.10383980946455705"/>
    <n v="0"/>
    <n v="0.10383980946455705"/>
    <n v="5.2631578947368425E-2"/>
  </r>
  <r>
    <s v="ORD0991"/>
    <x v="59"/>
    <x v="1"/>
    <s v="Brazil"/>
    <s v="Sao Paulo"/>
    <s v="Sao Paulo"/>
    <s v="CUST_610"/>
    <x v="1"/>
    <x v="2"/>
    <x v="8"/>
    <s v="Wooden Bookcase"/>
    <n v="29"/>
    <n v="17540.98"/>
    <n v="25939.040000000001"/>
    <n v="0.15"/>
    <s v="Returned"/>
    <s v="Bank Transfer"/>
    <n v="14"/>
    <n v="207012.2"/>
    <n v="752232.16"/>
    <n v="112834.82400000001"/>
    <n v="639397.33600000001"/>
    <n v="0.32376143650370171"/>
    <n v="1"/>
    <n v="0.32376143650370171"/>
    <n v="0.17647058823529413"/>
  </r>
  <r>
    <s v="ORD0992"/>
    <x v="102"/>
    <x v="1"/>
    <s v="India"/>
    <s v="Delhi"/>
    <s v="New Delhi"/>
    <s v="CUST_641"/>
    <x v="2"/>
    <x v="2"/>
    <x v="11"/>
    <s v="Dining Table"/>
    <n v="28"/>
    <n v="11103.32"/>
    <n v="13340.63"/>
    <n v="0.05"/>
    <s v="Not Returned"/>
    <s v="Bank Transfer"/>
    <n v="19"/>
    <n v="59512.45"/>
    <n v="373537.63999999996"/>
    <n v="18676.881999999998"/>
    <n v="354860.75799999997"/>
    <n v="0.16770648390487855"/>
    <n v="0"/>
    <n v="0.16770648390487855"/>
    <n v="5.2631578947368418E-2"/>
  </r>
  <r>
    <s v="ORD0993"/>
    <x v="41"/>
    <x v="1"/>
    <s v="India"/>
    <s v="Maharashtra"/>
    <s v="Mumbai"/>
    <s v="CUST_306"/>
    <x v="0"/>
    <x v="1"/>
    <x v="7"/>
    <s v="Cardboard Folder"/>
    <n v="19"/>
    <n v="51455.33"/>
    <n v="68349.14"/>
    <n v="0.05"/>
    <s v="Not Returned"/>
    <s v="Cash"/>
    <n v="18"/>
    <n v="304933.3"/>
    <n v="1298633.6599999999"/>
    <n v="64931.682999999997"/>
    <n v="1233701.977"/>
    <n v="0.24716933723451429"/>
    <n v="0"/>
    <n v="0.24716933723451429"/>
    <n v="5.2631578947368418E-2"/>
  </r>
  <r>
    <s v="ORD0994"/>
    <x v="246"/>
    <x v="0"/>
    <s v="Germany"/>
    <s v="Bavaria"/>
    <s v="Munich"/>
    <s v="CUST_923"/>
    <x v="0"/>
    <x v="1"/>
    <x v="5"/>
    <s v="Electric Stapler"/>
    <n v="34"/>
    <n v="34142.6"/>
    <n v="48354.23"/>
    <n v="0.15"/>
    <s v="Returned"/>
    <s v="Cash"/>
    <n v="14"/>
    <n v="410716.1"/>
    <n v="1644043.82"/>
    <n v="246606.573"/>
    <n v="1397437.247"/>
    <n v="0.29390665010662909"/>
    <n v="1"/>
    <n v="0.29390665010662909"/>
    <n v="0.17647058823529413"/>
  </r>
  <r>
    <s v="ORD0995"/>
    <x v="120"/>
    <x v="0"/>
    <s v="Germany"/>
    <s v="Bavaria"/>
    <s v="Munich"/>
    <s v="CUST_204"/>
    <x v="1"/>
    <x v="2"/>
    <x v="3"/>
    <s v="Compact Desk"/>
    <n v="19"/>
    <n v="36527.949999999997"/>
    <n v="52072.83"/>
    <n v="0.1"/>
    <s v="Returned"/>
    <s v="Cash"/>
    <n v="20"/>
    <n v="265817.5"/>
    <n v="989383.77"/>
    <n v="98938.377000000008"/>
    <n v="890445.39300000004"/>
    <n v="0.29852195551760241"/>
    <n v="1"/>
    <n v="0.29852195551760241"/>
    <n v="0.11111111111111112"/>
  </r>
  <r>
    <s v="ORD0996"/>
    <x v="105"/>
    <x v="1"/>
    <s v="Brazil"/>
    <s v="Rio de Janeiro"/>
    <s v="Rio de Janeiro"/>
    <s v="CUST_716"/>
    <x v="2"/>
    <x v="0"/>
    <x v="1"/>
    <s v="Samsung Galaxy Tab S8"/>
    <n v="39"/>
    <n v="59017.38"/>
    <n v="80950.649999999994"/>
    <n v="0"/>
    <s v="Returned"/>
    <s v="Credit Card"/>
    <n v="14"/>
    <n v="855397.5"/>
    <n v="3157075.3499999996"/>
    <n v="0"/>
    <n v="3157075.3499999996"/>
    <n v="0.27094617808219246"/>
    <n v="1"/>
    <n v="0.27094617808219246"/>
    <n v="0"/>
  </r>
  <r>
    <s v="ORD0997"/>
    <x v="172"/>
    <x v="2"/>
    <s v="Brazil"/>
    <s v="Sao Paulo"/>
    <s v="Sao Paulo"/>
    <s v="CUST_582"/>
    <x v="3"/>
    <x v="1"/>
    <x v="2"/>
    <s v="Marker Set"/>
    <n v="13"/>
    <n v="42535.44"/>
    <n v="52928.07"/>
    <n v="0.05"/>
    <s v="Not Returned"/>
    <s v="Credit Card"/>
    <n v="16"/>
    <n v="128349"/>
    <n v="688064.91"/>
    <n v="34403.245500000005"/>
    <n v="653661.66450000007"/>
    <n v="0.19635387383192637"/>
    <n v="0"/>
    <n v="0.19635387383192637"/>
    <n v="5.2631578947368425E-2"/>
  </r>
  <r>
    <s v="ORD0998"/>
    <x v="236"/>
    <x v="1"/>
    <s v="Brazil"/>
    <s v="Sao Paulo"/>
    <s v="Sao Paulo"/>
    <s v="CUST_868"/>
    <x v="1"/>
    <x v="1"/>
    <x v="7"/>
    <s v="Ring Binder"/>
    <n v="37"/>
    <n v="11479.94"/>
    <n v="17186.91"/>
    <n v="0.15"/>
    <s v="Returned"/>
    <s v="PayPal"/>
    <n v="7"/>
    <n v="179484.2"/>
    <n v="635915.67000000004"/>
    <n v="95387.3505"/>
    <n v="540528.31949999998"/>
    <n v="0.33205327736764406"/>
    <n v="1"/>
    <n v="0.33205327736764406"/>
    <n v="0.17647058823529413"/>
  </r>
  <r>
    <s v="ORD0999"/>
    <x v="151"/>
    <x v="1"/>
    <s v="Brazil"/>
    <s v="Rio de Janeiro"/>
    <s v="Rio de Janeiro"/>
    <s v="CUST_436"/>
    <x v="0"/>
    <x v="2"/>
    <x v="11"/>
    <s v="Dining Table"/>
    <n v="49"/>
    <n v="14469.77"/>
    <n v="19084.150000000001"/>
    <n v="0"/>
    <s v="Not Returned"/>
    <s v="PayPal"/>
    <n v="8"/>
    <n v="226104.6"/>
    <n v="935123.35000000009"/>
    <n v="0"/>
    <n v="935123.35000000009"/>
    <n v="0.24179120326746198"/>
    <n v="0"/>
    <n v="0.24179120326746198"/>
    <n v="0"/>
  </r>
  <r>
    <s v="ORD1000"/>
    <x v="193"/>
    <x v="1"/>
    <s v="Brazil"/>
    <s v="Sao Paulo"/>
    <s v="Sao Paulo"/>
    <s v="CUST_437"/>
    <x v="3"/>
    <x v="1"/>
    <x v="7"/>
    <s v="Cardboard Folder"/>
    <n v="29"/>
    <n v="42246.18"/>
    <n v="53078.55"/>
    <n v="0.1"/>
    <s v="Returned"/>
    <s v="Credit Card"/>
    <n v="10"/>
    <n v="282724.90000000002"/>
    <n v="1539277.9500000002"/>
    <n v="153927.79500000001"/>
    <n v="1385350.1550000003"/>
    <n v="0.20408190592074535"/>
    <n v="1"/>
    <n v="0.20408190592074535"/>
    <n v="0.1111111111111111"/>
  </r>
  <r>
    <s v="ORD1001"/>
    <x v="181"/>
    <x v="2"/>
    <s v="Brazil"/>
    <s v="Sao Paulo"/>
    <s v="Sao Paulo"/>
    <s v="CUST_457"/>
    <x v="0"/>
    <x v="0"/>
    <x v="1"/>
    <s v="iPad Pro"/>
    <n v="26"/>
    <n v="79560.490000000005"/>
    <n v="112808.3"/>
    <n v="0.15"/>
    <s v="Returned"/>
    <s v="Bank Transfer"/>
    <n v="2"/>
    <n v="734775.5"/>
    <n v="2933015.8000000003"/>
    <n v="439952.37000000005"/>
    <n v="2493063.4300000002"/>
    <n v="0.29472796045145144"/>
    <n v="1"/>
    <n v="0.29472796045145144"/>
    <n v="0.17647058823529413"/>
  </r>
  <r>
    <s v="ORD1002"/>
    <x v="71"/>
    <x v="3"/>
    <s v="USA"/>
    <s v="Texas"/>
    <s v="Dallas"/>
    <s v="CUST_813"/>
    <x v="3"/>
    <x v="2"/>
    <x v="8"/>
    <s v="Glass Bookcase"/>
    <n v="12"/>
    <n v="28134.58"/>
    <n v="39196.6"/>
    <n v="0.05"/>
    <s v="Returned"/>
    <s v="Credit Card"/>
    <n v="8"/>
    <n v="126107"/>
    <n v="470359.19999999995"/>
    <n v="23517.96"/>
    <n v="446841.23999999993"/>
    <n v="0.28221880325996773"/>
    <n v="1"/>
    <n v="0.28221880325996773"/>
    <n v="5.2631578947368425E-2"/>
  </r>
  <r>
    <s v="ORD1003"/>
    <x v="142"/>
    <x v="0"/>
    <s v="India"/>
    <s v="Karnataka"/>
    <s v="Bangalore"/>
    <s v="CUST_503"/>
    <x v="1"/>
    <x v="2"/>
    <x v="6"/>
    <s v="Ergonomic Pro"/>
    <n v="34"/>
    <n v="70119.28"/>
    <n v="81101.899999999994"/>
    <n v="0.05"/>
    <s v="Not Returned"/>
    <s v="Credit Card"/>
    <n v="9"/>
    <n v="354738.6"/>
    <n v="2757464.5999999996"/>
    <n v="137873.22999999998"/>
    <n v="2619591.3699999996"/>
    <n v="0.13541753269709392"/>
    <n v="0"/>
    <n v="0.13541753269709392"/>
    <n v="5.2631578947368418E-2"/>
  </r>
  <r>
    <s v="ORD1004"/>
    <x v="34"/>
    <x v="3"/>
    <s v="USA"/>
    <s v="California"/>
    <s v="San Francisco"/>
    <s v="CUST_458"/>
    <x v="1"/>
    <x v="1"/>
    <x v="5"/>
    <s v="Mini Stapler"/>
    <n v="43"/>
    <n v="14906.37"/>
    <n v="19057.919999999998"/>
    <n v="0.15"/>
    <s v="Not Returned"/>
    <s v="Bank Transfer"/>
    <n v="1"/>
    <n v="151739.20000000001"/>
    <n v="819490.55999999994"/>
    <n v="122923.58399999999"/>
    <n v="696566.97599999991"/>
    <n v="0.21783863609405454"/>
    <n v="0"/>
    <n v="0.21783863609405454"/>
    <n v="0.17647058823529413"/>
  </r>
  <r>
    <s v="ORD1005"/>
    <x v="111"/>
    <x v="2"/>
    <s v="Brazil"/>
    <s v="Rio de Janeiro"/>
    <s v="Rio de Janeiro"/>
    <s v="CUST_938"/>
    <x v="1"/>
    <x v="0"/>
    <x v="1"/>
    <s v="iPad Pro"/>
    <n v="46"/>
    <n v="65113.56"/>
    <n v="94520.11"/>
    <n v="0.15"/>
    <s v="Not Returned"/>
    <s v="Credit Card"/>
    <n v="13"/>
    <n v="1149796"/>
    <n v="4347925.0599999996"/>
    <n v="652188.75899999996"/>
    <n v="3695736.3009999995"/>
    <n v="0.31111418844707234"/>
    <n v="0"/>
    <n v="0.31111418844707234"/>
    <n v="0.17647058823529413"/>
  </r>
  <r>
    <s v="ORD1006"/>
    <x v="210"/>
    <x v="0"/>
    <s v="USA"/>
    <s v="Texas"/>
    <s v="Dallas"/>
    <s v="CUST_526"/>
    <x v="0"/>
    <x v="1"/>
    <x v="7"/>
    <s v="File Organizer"/>
    <n v="1"/>
    <n v="69265.86"/>
    <n v="93868.57"/>
    <n v="0.05"/>
    <s v="Returned"/>
    <s v="Credit Card"/>
    <n v="8"/>
    <n v="23372.57"/>
    <n v="93868.57"/>
    <n v="4693.4285000000009"/>
    <n v="89175.141500000012"/>
    <n v="0.26209736936610295"/>
    <n v="1"/>
    <n v="0.26209736936610295"/>
    <n v="5.2631578947368425E-2"/>
  </r>
  <r>
    <s v="ORD1007"/>
    <x v="147"/>
    <x v="3"/>
    <s v="Brazil"/>
    <s v="Sao Paulo"/>
    <s v="Sao Paulo"/>
    <s v="CUST_743"/>
    <x v="0"/>
    <x v="1"/>
    <x v="7"/>
    <s v="Cardboard Folder"/>
    <n v="25"/>
    <n v="7504.06"/>
    <n v="9160.49"/>
    <n v="0"/>
    <s v="Not Returned"/>
    <s v="Credit Card"/>
    <n v="4"/>
    <n v="41410.75"/>
    <n v="229012.25"/>
    <n v="0"/>
    <n v="229012.25"/>
    <n v="0.18082329657037996"/>
    <n v="0"/>
    <n v="0.18082329657037996"/>
    <n v="0"/>
  </r>
  <r>
    <s v="ORD1008"/>
    <x v="48"/>
    <x v="3"/>
    <s v="Brazil"/>
    <s v="Rio de Janeiro"/>
    <s v="Rio de Janeiro"/>
    <s v="CUST_242"/>
    <x v="1"/>
    <x v="1"/>
    <x v="5"/>
    <s v="Mini Stapler"/>
    <n v="46"/>
    <n v="59676.78"/>
    <n v="67741.06"/>
    <n v="0.1"/>
    <s v="Returned"/>
    <s v="Bank Transfer"/>
    <n v="4"/>
    <n v="333861.2"/>
    <n v="3116088.76"/>
    <n v="311608.87599999999"/>
    <n v="2804479.8839999996"/>
    <n v="0.11904567470949992"/>
    <n v="1"/>
    <n v="0.11904567470949992"/>
    <n v="0.11111111111111112"/>
  </r>
  <r>
    <s v="ORD1009"/>
    <x v="219"/>
    <x v="3"/>
    <s v="India"/>
    <s v="Maharashtra"/>
    <s v="Mumbai"/>
    <s v="CUST_321"/>
    <x v="2"/>
    <x v="0"/>
    <x v="4"/>
    <s v="MacBook Pro"/>
    <n v="31"/>
    <n v="47927.65"/>
    <n v="58471.23"/>
    <n v="0.15"/>
    <s v="Not Returned"/>
    <s v="Cash"/>
    <n v="13"/>
    <n v="277823.3"/>
    <n v="1812608.1300000001"/>
    <n v="271891.21950000001"/>
    <n v="1540716.9105000002"/>
    <n v="0.18032079618691246"/>
    <n v="0"/>
    <n v="0.18032079618691246"/>
    <n v="0.1764705882352941"/>
  </r>
  <r>
    <s v="ORD1010"/>
    <x v="228"/>
    <x v="0"/>
    <s v="USA"/>
    <s v="New York"/>
    <s v="New York"/>
    <s v="CUST_521"/>
    <x v="1"/>
    <x v="2"/>
    <x v="6"/>
    <s v="Executive Comfort"/>
    <n v="3"/>
    <n v="59053.63"/>
    <n v="69188.63"/>
    <n v="0.05"/>
    <s v="Returned"/>
    <s v="Cash"/>
    <n v="18"/>
    <n v="28884.75"/>
    <n v="207565.89"/>
    <n v="10378.294500000002"/>
    <n v="197187.59550000002"/>
    <n v="0.14648360576007935"/>
    <n v="1"/>
    <n v="0.14648360576007935"/>
    <n v="5.2631578947368425E-2"/>
  </r>
  <r>
    <s v="ORD1011"/>
    <x v="75"/>
    <x v="2"/>
    <s v="USA"/>
    <s v="Texas"/>
    <s v="Dallas"/>
    <s v="CUST_935"/>
    <x v="1"/>
    <x v="2"/>
    <x v="6"/>
    <s v="Executive Comfort"/>
    <n v="29"/>
    <n v="10554.06"/>
    <n v="15097.34"/>
    <n v="0.1"/>
    <s v="Returned"/>
    <s v="Cash"/>
    <n v="6"/>
    <n v="118579.6"/>
    <n v="437822.86"/>
    <n v="43782.286"/>
    <n v="394040.57399999996"/>
    <n v="0.30093246184338374"/>
    <n v="1"/>
    <n v="0.30093246184338374"/>
    <n v="0.11111111111111112"/>
  </r>
  <r>
    <s v="ORD1012"/>
    <x v="47"/>
    <x v="1"/>
    <s v="Germany"/>
    <s v="Bavaria"/>
    <s v="Munich"/>
    <s v="CUST_923"/>
    <x v="2"/>
    <x v="2"/>
    <x v="6"/>
    <s v="Ergonomic Pro"/>
    <n v="20"/>
    <n v="37221.11"/>
    <n v="49876.2"/>
    <n v="0.15"/>
    <s v="Returned"/>
    <s v="Cash"/>
    <n v="9"/>
    <n v="215136.5"/>
    <n v="997524"/>
    <n v="149628.6"/>
    <n v="847895.4"/>
    <n v="0.25373000018634373"/>
    <n v="1"/>
    <n v="0.25373000018634373"/>
    <n v="0.17647058823529413"/>
  </r>
  <r>
    <s v="ORD1013"/>
    <x v="25"/>
    <x v="2"/>
    <s v="Germany"/>
    <s v="Berlin"/>
    <s v="Berlin"/>
    <s v="CUST_822"/>
    <x v="3"/>
    <x v="1"/>
    <x v="7"/>
    <s v="File Organizer"/>
    <n v="43"/>
    <n v="657.51"/>
    <n v="828.34"/>
    <n v="0"/>
    <s v="Not Returned"/>
    <s v="Bank Transfer"/>
    <n v="9"/>
    <n v="7345.69"/>
    <n v="35618.620000000003"/>
    <n v="0"/>
    <n v="35618.620000000003"/>
    <n v="0.20623174058961294"/>
    <n v="0"/>
    <n v="0.20623174058961294"/>
    <n v="0"/>
  </r>
  <r>
    <s v="ORD1014"/>
    <x v="118"/>
    <x v="0"/>
    <s v="USA"/>
    <s v="California"/>
    <s v="San Francisco"/>
    <s v="CUST_660"/>
    <x v="1"/>
    <x v="1"/>
    <x v="9"/>
    <s v="Notebook"/>
    <n v="13"/>
    <n v="42878.71"/>
    <n v="53245.82"/>
    <n v="0.15"/>
    <s v="Not Returned"/>
    <s v="Cash"/>
    <n v="15"/>
    <n v="114556.6"/>
    <n v="692195.66"/>
    <n v="103829.349"/>
    <n v="588366.31099999999"/>
    <n v="0.19470285408642304"/>
    <n v="0"/>
    <n v="0.19470285408642304"/>
    <n v="0.17647058823529413"/>
  </r>
  <r>
    <s v="ORD1015"/>
    <x v="148"/>
    <x v="3"/>
    <s v="India"/>
    <s v="Maharashtra"/>
    <s v="Mumbai"/>
    <s v="CUST_274"/>
    <x v="3"/>
    <x v="2"/>
    <x v="6"/>
    <s v="Executive Comfort"/>
    <n v="4"/>
    <n v="43008.38"/>
    <n v="47975.63"/>
    <n v="0"/>
    <s v="Returned"/>
    <s v="Credit Card"/>
    <n v="3"/>
    <n v="19869"/>
    <n v="191902.52"/>
    <n v="0"/>
    <n v="191902.52"/>
    <n v="0.10353694156804194"/>
    <n v="1"/>
    <n v="0.10353694156804194"/>
    <n v="0"/>
  </r>
  <r>
    <s v="ORD1016"/>
    <x v="41"/>
    <x v="3"/>
    <s v="Brazil"/>
    <s v="Rio de Janeiro"/>
    <s v="Rio de Janeiro"/>
    <s v="CUST_746"/>
    <x v="3"/>
    <x v="2"/>
    <x v="3"/>
    <s v="Standing Desk"/>
    <n v="2"/>
    <n v="74878.47"/>
    <n v="111267.2"/>
    <n v="0.15"/>
    <s v="Not Returned"/>
    <s v="Bank Transfer"/>
    <n v="3"/>
    <n v="61860.86"/>
    <n v="222534.39999999999"/>
    <n v="33380.159999999996"/>
    <n v="189154.24"/>
    <n v="0.3270392458556573"/>
    <n v="0"/>
    <n v="0.3270392458556573"/>
    <n v="0.1764705882352941"/>
  </r>
  <r>
    <s v="ORD1017"/>
    <x v="0"/>
    <x v="1"/>
    <s v="Germany"/>
    <s v="Berlin"/>
    <s v="Berlin"/>
    <s v="CUST_203"/>
    <x v="3"/>
    <x v="2"/>
    <x v="8"/>
    <s v="Adjustable Bookcase"/>
    <n v="11"/>
    <n v="33084.39"/>
    <n v="49504.09"/>
    <n v="0.05"/>
    <s v="Not Returned"/>
    <s v="PayPal"/>
    <n v="1"/>
    <n v="171585.9"/>
    <n v="544544.99"/>
    <n v="27227.249500000002"/>
    <n v="517317.74050000001"/>
    <n v="0.33168377298284435"/>
    <n v="0"/>
    <n v="0.33168377298284435"/>
    <n v="5.2631578947368425E-2"/>
  </r>
  <r>
    <s v="ORD1018"/>
    <x v="90"/>
    <x v="0"/>
    <s v="India"/>
    <s v="Karnataka"/>
    <s v="Bangalore"/>
    <s v="CUST_454"/>
    <x v="1"/>
    <x v="0"/>
    <x v="4"/>
    <s v="HP Spectre x360"/>
    <n v="15"/>
    <n v="45249.09"/>
    <n v="52410.25"/>
    <n v="0.1"/>
    <s v="Returned"/>
    <s v="Bank Transfer"/>
    <n v="13"/>
    <n v="96675.66"/>
    <n v="786153.75"/>
    <n v="78615.375"/>
    <n v="707538.375"/>
    <n v="0.13663663119332572"/>
    <n v="1"/>
    <n v="0.13663663119332572"/>
    <n v="0.1111111111111111"/>
  </r>
  <r>
    <s v="ORD1019"/>
    <x v="163"/>
    <x v="0"/>
    <s v="Brazil"/>
    <s v="Sao Paulo"/>
    <s v="Sao Paulo"/>
    <s v="CUST_771"/>
    <x v="2"/>
    <x v="2"/>
    <x v="11"/>
    <s v="Conference Table"/>
    <n v="17"/>
    <n v="55938.05"/>
    <n v="82324.17"/>
    <n v="0.05"/>
    <s v="Not Returned"/>
    <s v="Cash"/>
    <n v="4"/>
    <n v="426135.8"/>
    <n v="1399510.89"/>
    <n v="69975.544500000004"/>
    <n v="1329535.3454999998"/>
    <n v="0.32051483357875127"/>
    <n v="0"/>
    <n v="0.32051483357875127"/>
    <n v="5.2631578947368432E-2"/>
  </r>
  <r>
    <s v="ORD1020"/>
    <x v="133"/>
    <x v="2"/>
    <s v="India"/>
    <s v="Delhi"/>
    <s v="New Delhi"/>
    <s v="CUST_661"/>
    <x v="2"/>
    <x v="1"/>
    <x v="2"/>
    <s v="Ballpoint Pen"/>
    <n v="31"/>
    <n v="53400.33"/>
    <n v="74684.69"/>
    <n v="0.05"/>
    <s v="Not Returned"/>
    <s v="Credit Card"/>
    <n v="7"/>
    <n v="626824.4"/>
    <n v="2315225.39"/>
    <n v="115761.26950000001"/>
    <n v="2199464.1205000002"/>
    <n v="0.28498960003835166"/>
    <n v="0"/>
    <n v="0.28498960003835166"/>
    <n v="5.2631578947368418E-2"/>
  </r>
  <r>
    <s v="ORD1021"/>
    <x v="36"/>
    <x v="2"/>
    <s v="Germany"/>
    <s v="Bavaria"/>
    <s v="Munich"/>
    <s v="CUST_823"/>
    <x v="1"/>
    <x v="2"/>
    <x v="11"/>
    <s v="Dining Table"/>
    <n v="33"/>
    <n v="44005.19"/>
    <n v="62128.76"/>
    <n v="0.1"/>
    <s v="Not Returned"/>
    <s v="Credit Card"/>
    <n v="4"/>
    <n v="538270"/>
    <n v="2050249.08"/>
    <n v="205024.90800000002"/>
    <n v="1845224.172"/>
    <n v="0.29170981399868634"/>
    <n v="0"/>
    <n v="0.29170981399868634"/>
    <n v="0.11111111111111112"/>
  </r>
  <r>
    <s v="ORD1022"/>
    <x v="233"/>
    <x v="0"/>
    <s v="Brazil"/>
    <s v="Sao Paulo"/>
    <s v="Sao Paulo"/>
    <s v="CUST_153"/>
    <x v="1"/>
    <x v="0"/>
    <x v="4"/>
    <s v="Dell XPS 13"/>
    <n v="20"/>
    <n v="23507.01"/>
    <n v="32770.14"/>
    <n v="0.15"/>
    <s v="Returned"/>
    <s v="Bank Transfer"/>
    <n v="2"/>
    <n v="157473.20000000001"/>
    <n v="655402.80000000005"/>
    <n v="98310.42"/>
    <n v="557092.38"/>
    <n v="0.28266981501344535"/>
    <n v="1"/>
    <n v="0.28266981501344535"/>
    <n v="0.1764705882352941"/>
  </r>
  <r>
    <s v="ORD1023"/>
    <x v="68"/>
    <x v="2"/>
    <s v="USA"/>
    <s v="California"/>
    <s v="San Francisco"/>
    <s v="CUST_707"/>
    <x v="0"/>
    <x v="0"/>
    <x v="0"/>
    <s v="HP Z27"/>
    <n v="44"/>
    <n v="35984.89"/>
    <n v="47328.76"/>
    <n v="0.05"/>
    <s v="Not Returned"/>
    <s v="Cash"/>
    <n v="6"/>
    <n v="474173.8"/>
    <n v="2082465.4400000002"/>
    <n v="104123.27200000001"/>
    <n v="1978342.1680000001"/>
    <n v="0.23968240058258716"/>
    <n v="0"/>
    <n v="0.23968240058258716"/>
    <n v="5.2631578947368425E-2"/>
  </r>
  <r>
    <s v="ORD1024"/>
    <x v="109"/>
    <x v="2"/>
    <s v="Germany"/>
    <s v="Berlin"/>
    <s v="Berlin"/>
    <s v="CUST_266"/>
    <x v="0"/>
    <x v="1"/>
    <x v="9"/>
    <s v="Graph Paper"/>
    <n v="29"/>
    <n v="15868.07"/>
    <n v="23348.09"/>
    <n v="0"/>
    <s v="Not Returned"/>
    <s v="Cash"/>
    <n v="2"/>
    <n v="216920.6"/>
    <n v="677094.61"/>
    <n v="0"/>
    <n v="677094.61"/>
    <n v="0.32036970431650608"/>
    <n v="0"/>
    <n v="0.32036970431650608"/>
    <n v="0"/>
  </r>
  <r>
    <s v="ORD1025"/>
    <x v="45"/>
    <x v="2"/>
    <s v="India"/>
    <s v="Delhi"/>
    <s v="New Delhi"/>
    <s v="CUST_356"/>
    <x v="0"/>
    <x v="1"/>
    <x v="7"/>
    <s v="Plastic Folder"/>
    <n v="12"/>
    <n v="32430.16"/>
    <n v="46104.03"/>
    <n v="0"/>
    <s v="Returned"/>
    <s v="Bank Transfer"/>
    <n v="5"/>
    <n v="164086.39999999999"/>
    <n v="553248.36"/>
    <n v="0"/>
    <n v="553248.36"/>
    <n v="0.29658723254055375"/>
    <n v="1"/>
    <n v="0.29658723254055375"/>
    <n v="0"/>
  </r>
  <r>
    <s v="ORD1026"/>
    <x v="212"/>
    <x v="3"/>
    <s v="USA"/>
    <s v="California"/>
    <s v="San Francisco"/>
    <s v="CUST_596"/>
    <x v="3"/>
    <x v="2"/>
    <x v="3"/>
    <s v="Compact Desk"/>
    <n v="21"/>
    <n v="73695.070000000007"/>
    <n v="89345.85"/>
    <n v="0"/>
    <s v="Not Returned"/>
    <s v="PayPal"/>
    <n v="13"/>
    <n v="328666.40000000002"/>
    <n v="1876262.85"/>
    <n v="0"/>
    <n v="1876262.85"/>
    <n v="0.17517076565258435"/>
    <n v="0"/>
    <n v="0.17517076565258435"/>
    <n v="0"/>
  </r>
  <r>
    <s v="ORD1027"/>
    <x v="87"/>
    <x v="3"/>
    <s v="Brazil"/>
    <s v="Rio de Janeiro"/>
    <s v="Rio de Janeiro"/>
    <s v="CUST_492"/>
    <x v="0"/>
    <x v="1"/>
    <x v="7"/>
    <s v="Plastic Folder"/>
    <n v="18"/>
    <n v="67981.679999999993"/>
    <n v="76821.740000000005"/>
    <n v="0.1"/>
    <s v="Not Returned"/>
    <s v="Cash"/>
    <n v="4"/>
    <n v="143209"/>
    <n v="1382791.32"/>
    <n v="138279.13200000001"/>
    <n v="1244512.1880000001"/>
    <n v="0.11507239654289347"/>
    <n v="0"/>
    <n v="0.11507239654289347"/>
    <n v="0.11111111111111112"/>
  </r>
  <r>
    <s v="ORD1028"/>
    <x v="115"/>
    <x v="0"/>
    <s v="Brazil"/>
    <s v="Sao Paulo"/>
    <s v="Sao Paulo"/>
    <s v="CUST_538"/>
    <x v="2"/>
    <x v="1"/>
    <x v="9"/>
    <s v="Graph Paper"/>
    <n v="9"/>
    <n v="25743.06"/>
    <n v="31591.87"/>
    <n v="0.05"/>
    <s v="Returned"/>
    <s v="Bank Transfer"/>
    <n v="16"/>
    <n v="50007.33"/>
    <n v="284326.83"/>
    <n v="14216.341500000002"/>
    <n v="270110.48850000004"/>
    <n v="0.18513657236231312"/>
    <n v="1"/>
    <n v="0.18513657236231312"/>
    <n v="5.2631578947368425E-2"/>
  </r>
  <r>
    <s v="ORD1029"/>
    <x v="195"/>
    <x v="2"/>
    <s v="USA"/>
    <s v="California"/>
    <s v="San Francisco"/>
    <s v="CUST_350"/>
    <x v="2"/>
    <x v="2"/>
    <x v="3"/>
    <s v="Executive Desk"/>
    <n v="7"/>
    <n v="69997.39"/>
    <n v="83780.149999999994"/>
    <n v="0"/>
    <s v="Not Returned"/>
    <s v="Cash"/>
    <n v="3"/>
    <n v="96479.32"/>
    <n v="586461.04999999993"/>
    <n v="0"/>
    <n v="586461.04999999993"/>
    <n v="0.16451104468063144"/>
    <n v="0"/>
    <n v="0.16451104468063144"/>
    <n v="0"/>
  </r>
  <r>
    <s v="ORD1030"/>
    <x v="36"/>
    <x v="3"/>
    <s v="India"/>
    <s v="Maharashtra"/>
    <s v="Mumbai"/>
    <s v="CUST_538"/>
    <x v="1"/>
    <x v="1"/>
    <x v="5"/>
    <s v="Heavy Duty Stapler"/>
    <n v="40"/>
    <n v="53897.59"/>
    <n v="68029.009999999995"/>
    <n v="0.05"/>
    <s v="Not Returned"/>
    <s v="Credit Card"/>
    <n v="6"/>
    <n v="536994"/>
    <n v="2721160.4"/>
    <n v="136058.01999999999"/>
    <n v="2585102.38"/>
    <n v="0.20772639573369625"/>
    <n v="0"/>
    <n v="0.20772639573369625"/>
    <n v="5.2631578947368418E-2"/>
  </r>
  <r>
    <s v="ORD1031"/>
    <x v="241"/>
    <x v="3"/>
    <s v="Brazil"/>
    <s v="Rio de Janeiro"/>
    <s v="Rio de Janeiro"/>
    <s v="CUST_740"/>
    <x v="3"/>
    <x v="1"/>
    <x v="5"/>
    <s v="Standard Stapler"/>
    <n v="38"/>
    <n v="76497.14"/>
    <n v="96788.49"/>
    <n v="0.15"/>
    <s v="Not Returned"/>
    <s v="PayPal"/>
    <n v="19"/>
    <n v="655410.6"/>
    <n v="3677962.62"/>
    <n v="551694.39300000004"/>
    <n v="3126268.227"/>
    <n v="0.20964631068426873"/>
    <n v="0"/>
    <n v="0.20964631068426873"/>
    <n v="0.17647058823529413"/>
  </r>
  <r>
    <s v="ORD1032"/>
    <x v="40"/>
    <x v="1"/>
    <s v="USA"/>
    <s v="California"/>
    <s v="San Francisco"/>
    <s v="CUST_510"/>
    <x v="3"/>
    <x v="0"/>
    <x v="4"/>
    <s v="Lenovo ThinkPad X1"/>
    <n v="32"/>
    <n v="58691.24"/>
    <n v="67319.89"/>
    <n v="0.15"/>
    <s v="Not Returned"/>
    <s v="Credit Card"/>
    <n v="1"/>
    <n v="234699.3"/>
    <n v="2154236.48"/>
    <n v="323135.47200000001"/>
    <n v="1831101.0079999999"/>
    <n v="0.128173868603976"/>
    <n v="0"/>
    <n v="0.128173868603976"/>
    <n v="0.17647058823529413"/>
  </r>
  <r>
    <s v="ORD1033"/>
    <x v="229"/>
    <x v="3"/>
    <s v="USA"/>
    <s v="New York"/>
    <s v="New York"/>
    <s v="CUST_784"/>
    <x v="3"/>
    <x v="1"/>
    <x v="9"/>
    <s v="Legal Pad"/>
    <n v="17"/>
    <n v="22270.23"/>
    <n v="32252.29"/>
    <n v="0.05"/>
    <s v="Not Returned"/>
    <s v="PayPal"/>
    <n v="7"/>
    <n v="161210.29999999999"/>
    <n v="548288.93000000005"/>
    <n v="27414.446500000005"/>
    <n v="520874.48350000003"/>
    <n v="0.30949932297845029"/>
    <n v="0"/>
    <n v="0.30949932297845029"/>
    <n v="5.2631578947368425E-2"/>
  </r>
  <r>
    <s v="ORD1034"/>
    <x v="76"/>
    <x v="3"/>
    <s v="USA"/>
    <s v="Texas"/>
    <s v="Dallas"/>
    <s v="CUST_331"/>
    <x v="1"/>
    <x v="2"/>
    <x v="6"/>
    <s v="Ergonomic Pro"/>
    <n v="30"/>
    <n v="65586.19"/>
    <n v="97331.26"/>
    <n v="0"/>
    <s v="Not Returned"/>
    <s v="PayPal"/>
    <n v="12"/>
    <n v="952352.1"/>
    <n v="2919937.8"/>
    <n v="0"/>
    <n v="2919937.8"/>
    <n v="0.32615492699878745"/>
    <n v="0"/>
    <n v="0.32615492699878745"/>
    <n v="0"/>
  </r>
  <r>
    <s v="ORD1035"/>
    <x v="122"/>
    <x v="0"/>
    <s v="USA"/>
    <s v="Texas"/>
    <s v="Dallas"/>
    <s v="CUST_868"/>
    <x v="3"/>
    <x v="0"/>
    <x v="1"/>
    <s v="Lenovo Tab P11"/>
    <n v="37"/>
    <n v="55393.11"/>
    <n v="77515.789999999994"/>
    <n v="0"/>
    <s v="Returned"/>
    <s v="Credit Card"/>
    <n v="19"/>
    <n v="818539.2"/>
    <n v="2868084.23"/>
    <n v="0"/>
    <n v="2868084.23"/>
    <n v="0.28539580234015649"/>
    <n v="1"/>
    <n v="0.28539580234015649"/>
    <n v="0"/>
  </r>
  <r>
    <s v="ORD1036"/>
    <x v="122"/>
    <x v="3"/>
    <s v="Germany"/>
    <s v="Berlin"/>
    <s v="Berlin"/>
    <s v="CUST_820"/>
    <x v="2"/>
    <x v="2"/>
    <x v="8"/>
    <s v="Glass Bookcase"/>
    <n v="1"/>
    <n v="53415.47"/>
    <n v="75546.320000000007"/>
    <n v="0"/>
    <s v="Returned"/>
    <s v="Bank Transfer"/>
    <n v="7"/>
    <n v="22130.85"/>
    <n v="75546.320000000007"/>
    <n v="0"/>
    <n v="75546.320000000007"/>
    <n v="0.29294411693382283"/>
    <n v="1"/>
    <n v="0.29294411693382283"/>
    <n v="0"/>
  </r>
  <r>
    <s v="ORD1037"/>
    <x v="207"/>
    <x v="0"/>
    <s v="USA"/>
    <s v="California"/>
    <s v="San Francisco"/>
    <s v="CUST_984"/>
    <x v="1"/>
    <x v="0"/>
    <x v="10"/>
    <s v="OnePlus 11"/>
    <n v="30"/>
    <n v="77673.42"/>
    <n v="88726.45"/>
    <n v="0.05"/>
    <s v="Returned"/>
    <s v="Cash"/>
    <n v="10"/>
    <n v="315011.40000000002"/>
    <n v="2661793.5"/>
    <n v="133089.67500000002"/>
    <n v="2528703.8250000002"/>
    <n v="0.12457425693180972"/>
    <n v="1"/>
    <n v="0.12457425693180972"/>
    <n v="5.2631578947368425E-2"/>
  </r>
  <r>
    <s v="ORD1038"/>
    <x v="72"/>
    <x v="2"/>
    <s v="Brazil"/>
    <s v="Sao Paulo"/>
    <s v="Sao Paulo"/>
    <s v="CUST_206"/>
    <x v="0"/>
    <x v="2"/>
    <x v="6"/>
    <s v="Ergonomic Pro"/>
    <n v="6"/>
    <n v="50199.74"/>
    <n v="75257.919999999998"/>
    <n v="0"/>
    <s v="Returned"/>
    <s v="PayPal"/>
    <n v="3"/>
    <n v="150349.1"/>
    <n v="451547.52"/>
    <n v="0"/>
    <n v="451547.52"/>
    <n v="0.3329640698724245"/>
    <n v="1"/>
    <n v="0.3329640698724245"/>
    <n v="0"/>
  </r>
  <r>
    <s v="ORD1039"/>
    <x v="184"/>
    <x v="1"/>
    <s v="Brazil"/>
    <s v="Sao Paulo"/>
    <s v="Sao Paulo"/>
    <s v="CUST_393"/>
    <x v="2"/>
    <x v="1"/>
    <x v="2"/>
    <s v="Fountain Pen"/>
    <n v="7"/>
    <n v="72557.09"/>
    <n v="86691.67"/>
    <n v="0"/>
    <s v="Returned"/>
    <s v="Cash"/>
    <n v="18"/>
    <n v="98942.06"/>
    <n v="606841.68999999994"/>
    <n v="0"/>
    <n v="606841.68999999994"/>
    <n v="0.16304426942057987"/>
    <n v="1"/>
    <n v="0.16304426942057987"/>
    <n v="0"/>
  </r>
  <r>
    <s v="ORD1040"/>
    <x v="17"/>
    <x v="2"/>
    <s v="India"/>
    <s v="Karnataka"/>
    <s v="Bangalore"/>
    <s v="CUST_435"/>
    <x v="1"/>
    <x v="2"/>
    <x v="11"/>
    <s v="Dining Table"/>
    <n v="7"/>
    <n v="33121.07"/>
    <n v="48340.21"/>
    <n v="0.1"/>
    <s v="Returned"/>
    <s v="Credit Card"/>
    <n v="10"/>
    <n v="95880.58"/>
    <n v="338381.47"/>
    <n v="33838.146999999997"/>
    <n v="304543.32299999997"/>
    <n v="0.3148339587796512"/>
    <n v="1"/>
    <n v="0.3148339587796512"/>
    <n v="0.1111111111111111"/>
  </r>
  <r>
    <s v="ORD1041"/>
    <x v="4"/>
    <x v="3"/>
    <s v="India"/>
    <s v="Delhi"/>
    <s v="New Delhi"/>
    <s v="CUST_286"/>
    <x v="2"/>
    <x v="2"/>
    <x v="6"/>
    <s v="Executive Comfort"/>
    <n v="2"/>
    <n v="46099.35"/>
    <n v="55816.06"/>
    <n v="0.15"/>
    <s v="Not Returned"/>
    <s v="PayPal"/>
    <n v="3"/>
    <n v="16518.41"/>
    <n v="111632.12"/>
    <n v="16744.817999999999"/>
    <n v="94887.301999999996"/>
    <n v="0.17408451554455623"/>
    <n v="0"/>
    <n v="0.17408451554455623"/>
    <n v="0.17647058823529413"/>
  </r>
  <r>
    <s v="ORD1042"/>
    <x v="49"/>
    <x v="3"/>
    <s v="India"/>
    <s v="Karnataka"/>
    <s v="Bangalore"/>
    <s v="CUST_154"/>
    <x v="3"/>
    <x v="2"/>
    <x v="3"/>
    <s v="Standing Desk"/>
    <n v="1"/>
    <n v="29813.74"/>
    <n v="43496.91"/>
    <n v="0.05"/>
    <s v="Returned"/>
    <s v="Cash"/>
    <n v="11"/>
    <n v="12999.01"/>
    <n v="43496.91"/>
    <n v="2174.8455000000004"/>
    <n v="41322.0645"/>
    <n v="0.31457794176764814"/>
    <n v="1"/>
    <n v="0.31457794176764814"/>
    <n v="5.2631578947368432E-2"/>
  </r>
  <r>
    <s v="ORD1043"/>
    <x v="201"/>
    <x v="1"/>
    <s v="Brazil"/>
    <s v="Rio de Janeiro"/>
    <s v="Rio de Janeiro"/>
    <s v="CUST_363"/>
    <x v="3"/>
    <x v="0"/>
    <x v="1"/>
    <s v="Lenovo Tab P11"/>
    <n v="49"/>
    <n v="9497.59"/>
    <n v="13006.92"/>
    <n v="0.05"/>
    <s v="Not Returned"/>
    <s v="Bank Transfer"/>
    <n v="2"/>
    <n v="163359.29999999999"/>
    <n v="637339.07999999996"/>
    <n v="31866.953999999998"/>
    <n v="605472.12599999993"/>
    <n v="0.26980482335201672"/>
    <n v="0"/>
    <n v="0.26980482335201672"/>
    <n v="5.2631578947368425E-2"/>
  </r>
  <r>
    <s v="ORD1044"/>
    <x v="122"/>
    <x v="1"/>
    <s v="Germany"/>
    <s v="Bavaria"/>
    <s v="Munich"/>
    <s v="CUST_908"/>
    <x v="0"/>
    <x v="2"/>
    <x v="8"/>
    <s v="Adjustable Bookcase"/>
    <n v="2"/>
    <n v="51125.39"/>
    <n v="59365.2"/>
    <n v="0"/>
    <s v="Returned"/>
    <s v="Bank Transfer"/>
    <n v="10"/>
    <n v="16479.62"/>
    <n v="118730.4"/>
    <n v="0"/>
    <n v="118730.4"/>
    <n v="0.13879865645192807"/>
    <n v="1"/>
    <n v="0.13879865645192807"/>
    <n v="0"/>
  </r>
  <r>
    <s v="ORD1045"/>
    <x v="26"/>
    <x v="1"/>
    <s v="USA"/>
    <s v="California"/>
    <s v="San Francisco"/>
    <s v="CUST_995"/>
    <x v="0"/>
    <x v="0"/>
    <x v="0"/>
    <s v="Dell UltraSharp"/>
    <n v="36"/>
    <n v="51314.62"/>
    <n v="56739.55"/>
    <n v="0.1"/>
    <s v="Not Returned"/>
    <s v="Cash"/>
    <n v="17"/>
    <n v="175767.7"/>
    <n v="2042623.8"/>
    <n v="204262.38"/>
    <n v="1838361.42"/>
    <n v="9.5611068687461914E-2"/>
    <n v="0"/>
    <n v="9.5611068687461914E-2"/>
    <n v="0.11111111111111112"/>
  </r>
  <r>
    <s v="ORD1046"/>
    <x v="125"/>
    <x v="3"/>
    <s v="Germany"/>
    <s v="Berlin"/>
    <s v="Berlin"/>
    <s v="CUST_226"/>
    <x v="3"/>
    <x v="0"/>
    <x v="10"/>
    <s v="iPhone 14"/>
    <n v="4"/>
    <n v="47887.08"/>
    <n v="59746.21"/>
    <n v="0.05"/>
    <s v="Not Returned"/>
    <s v="Credit Card"/>
    <n v="4"/>
    <n v="45064.69"/>
    <n v="238984.84"/>
    <n v="11949.242"/>
    <n v="227035.598"/>
    <n v="0.19849173608448839"/>
    <n v="0"/>
    <n v="0.19849173608448839"/>
    <n v="5.2631578947368425E-2"/>
  </r>
  <r>
    <s v="ORD1047"/>
    <x v="53"/>
    <x v="0"/>
    <s v="USA"/>
    <s v="Texas"/>
    <s v="Dallas"/>
    <s v="CUST_600"/>
    <x v="2"/>
    <x v="2"/>
    <x v="3"/>
    <s v="Compact Desk"/>
    <n v="20"/>
    <n v="10801.64"/>
    <n v="12981.27"/>
    <n v="0.05"/>
    <s v="Not Returned"/>
    <s v="Credit Card"/>
    <n v="18"/>
    <n v="41412.97"/>
    <n v="259625.40000000002"/>
    <n v="12981.270000000002"/>
    <n v="246644.13000000003"/>
    <n v="0.16790575960595533"/>
    <n v="0"/>
    <n v="0.16790575960595533"/>
    <n v="5.2631578947368425E-2"/>
  </r>
  <r>
    <s v="ORD1048"/>
    <x v="148"/>
    <x v="2"/>
    <s v="Brazil"/>
    <s v="Sao Paulo"/>
    <s v="Sao Paulo"/>
    <s v="CUST_718"/>
    <x v="2"/>
    <x v="2"/>
    <x v="8"/>
    <s v="Metal Bookcase"/>
    <n v="20"/>
    <n v="71660.490000000005"/>
    <n v="85179.88"/>
    <n v="0"/>
    <s v="Returned"/>
    <s v="Bank Transfer"/>
    <n v="8"/>
    <n v="270387.8"/>
    <n v="1703597.6"/>
    <n v="0"/>
    <n v="1703597.6"/>
    <n v="0.15871576715064636"/>
    <n v="1"/>
    <n v="0.15871576715064636"/>
    <n v="0"/>
  </r>
  <r>
    <s v="ORD1049"/>
    <x v="202"/>
    <x v="0"/>
    <s v="Brazil"/>
    <s v="Rio de Janeiro"/>
    <s v="Rio de Janeiro"/>
    <s v="CUST_285"/>
    <x v="3"/>
    <x v="0"/>
    <x v="1"/>
    <s v="iPad Pro"/>
    <n v="45"/>
    <n v="42103.78"/>
    <n v="59209.2"/>
    <n v="0.05"/>
    <s v="Not Returned"/>
    <s v="Credit Card"/>
    <n v="11"/>
    <n v="731256.7"/>
    <n v="2664414"/>
    <n v="133220.70000000001"/>
    <n v="2531193.2999999998"/>
    <n v="0.28889800711782859"/>
    <n v="0"/>
    <n v="0.28889800711782859"/>
    <n v="5.2631578947368432E-2"/>
  </r>
  <r>
    <s v="ORD1050"/>
    <x v="127"/>
    <x v="1"/>
    <s v="Brazil"/>
    <s v="Rio de Janeiro"/>
    <s v="Rio de Janeiro"/>
    <s v="CUST_830"/>
    <x v="1"/>
    <x v="1"/>
    <x v="2"/>
    <s v="Gel Pen"/>
    <n v="42"/>
    <n v="1900.14"/>
    <n v="2357.59"/>
    <n v="0.05"/>
    <s v="Not Returned"/>
    <s v="Credit Card"/>
    <n v="13"/>
    <n v="18252.259999999998"/>
    <n v="99018.78"/>
    <n v="4950.9390000000003"/>
    <n v="94067.841"/>
    <n v="0.19403294267166182"/>
    <n v="0"/>
    <n v="0.19403294267166182"/>
    <n v="5.2631578947368425E-2"/>
  </r>
  <r>
    <s v="ORD1051"/>
    <x v="158"/>
    <x v="1"/>
    <s v="India"/>
    <s v="Delhi"/>
    <s v="New Delhi"/>
    <s v="CUST_685"/>
    <x v="2"/>
    <x v="1"/>
    <x v="9"/>
    <s v="Graph Paper"/>
    <n v="20"/>
    <n v="77962.98"/>
    <n v="91719.14"/>
    <n v="0"/>
    <s v="Not Returned"/>
    <s v="Cash"/>
    <n v="4"/>
    <n v="275123.20000000001"/>
    <n v="1834382.8"/>
    <n v="0"/>
    <n v="1834382.8"/>
    <n v="0.14998134522412662"/>
    <n v="0"/>
    <n v="0.14998134522412662"/>
    <n v="0"/>
  </r>
  <r>
    <s v="ORD1052"/>
    <x v="194"/>
    <x v="0"/>
    <s v="Germany"/>
    <s v="Bavaria"/>
    <s v="Munich"/>
    <s v="CUST_340"/>
    <x v="3"/>
    <x v="2"/>
    <x v="6"/>
    <s v="Executive Comfort"/>
    <n v="45"/>
    <n v="25414.74"/>
    <n v="29187.279999999999"/>
    <n v="0.1"/>
    <s v="Not Returned"/>
    <s v="PayPal"/>
    <n v="11"/>
    <n v="152787.9"/>
    <n v="1313427.5999999999"/>
    <n v="131342.75999999998"/>
    <n v="1182084.8399999999"/>
    <n v="0.12925290540059714"/>
    <n v="0"/>
    <n v="0.12925290540059714"/>
    <n v="0.1111111111111111"/>
  </r>
  <r>
    <s v="ORD1053"/>
    <x v="8"/>
    <x v="1"/>
    <s v="USA"/>
    <s v="New York"/>
    <s v="New York"/>
    <s v="CUST_161"/>
    <x v="2"/>
    <x v="0"/>
    <x v="10"/>
    <s v="Samsung Galaxy S23"/>
    <n v="12"/>
    <n v="7983.27"/>
    <n v="10631.56"/>
    <n v="0.15"/>
    <s v="Not Returned"/>
    <s v="Cash"/>
    <n v="9"/>
    <n v="27012.560000000001"/>
    <n v="127578.72"/>
    <n v="19136.808000000001"/>
    <n v="108441.912"/>
    <n v="0.24909704653676709"/>
    <n v="0"/>
    <n v="0.24909704653676709"/>
    <n v="0.17647058823529413"/>
  </r>
  <r>
    <s v="ORD1054"/>
    <x v="162"/>
    <x v="3"/>
    <s v="India"/>
    <s v="Maharashtra"/>
    <s v="Mumbai"/>
    <s v="CUST_220"/>
    <x v="3"/>
    <x v="1"/>
    <x v="2"/>
    <s v="Fountain Pen"/>
    <n v="9"/>
    <n v="19436.939999999999"/>
    <n v="25432.49"/>
    <n v="0.05"/>
    <s v="Not Returned"/>
    <s v="Cash"/>
    <n v="12"/>
    <n v="51261.95"/>
    <n v="228892.41"/>
    <n v="11444.620500000001"/>
    <n v="217447.78950000001"/>
    <n v="0.23574371630942698"/>
    <n v="0"/>
    <n v="0.23574371630942698"/>
    <n v="5.2631578947368425E-2"/>
  </r>
  <r>
    <s v="ORD1055"/>
    <x v="111"/>
    <x v="0"/>
    <s v="Germany"/>
    <s v="Berlin"/>
    <s v="Berlin"/>
    <s v="CUST_900"/>
    <x v="3"/>
    <x v="2"/>
    <x v="6"/>
    <s v="Task Chair"/>
    <n v="6"/>
    <n v="20103.080000000002"/>
    <n v="29998.7"/>
    <n v="0"/>
    <s v="Returned"/>
    <s v="Bank Transfer"/>
    <n v="11"/>
    <n v="59373.72"/>
    <n v="179992.2"/>
    <n v="0"/>
    <n v="179992.2"/>
    <n v="0.32986829429275266"/>
    <n v="1"/>
    <n v="0.32986829429275266"/>
    <n v="0"/>
  </r>
  <r>
    <s v="ORD1056"/>
    <x v="186"/>
    <x v="2"/>
    <s v="USA"/>
    <s v="Texas"/>
    <s v="Dallas"/>
    <s v="CUST_482"/>
    <x v="3"/>
    <x v="0"/>
    <x v="4"/>
    <s v="Dell XPS 13"/>
    <n v="14"/>
    <n v="7901.68"/>
    <n v="9389.7000000000007"/>
    <n v="0"/>
    <s v="Not Returned"/>
    <s v="Cash"/>
    <n v="3"/>
    <n v="20832.28"/>
    <n v="131455.80000000002"/>
    <n v="0"/>
    <n v="131455.80000000002"/>
    <n v="0.15847364665537766"/>
    <n v="0"/>
    <n v="0.15847364665537766"/>
    <n v="0"/>
  </r>
  <r>
    <s v="ORD1057"/>
    <x v="28"/>
    <x v="3"/>
    <s v="India"/>
    <s v="Karnataka"/>
    <s v="Bangalore"/>
    <s v="CUST_540"/>
    <x v="2"/>
    <x v="1"/>
    <x v="7"/>
    <s v="Plastic Folder"/>
    <n v="3"/>
    <n v="24450.52"/>
    <n v="33223.480000000003"/>
    <n v="0.05"/>
    <s v="Returned"/>
    <s v="PayPal"/>
    <n v="9"/>
    <n v="25002.94"/>
    <n v="99670.44"/>
    <n v="4983.5220000000008"/>
    <n v="94686.918000000005"/>
    <n v="0.26405907519347072"/>
    <n v="1"/>
    <n v="0.26405907519347072"/>
    <n v="5.2631578947368425E-2"/>
  </r>
  <r>
    <s v="ORD1058"/>
    <x v="128"/>
    <x v="1"/>
    <s v="USA"/>
    <s v="New York"/>
    <s v="New York"/>
    <s v="CUST_422"/>
    <x v="1"/>
    <x v="2"/>
    <x v="6"/>
    <s v="Ergonomic Pro"/>
    <n v="6"/>
    <n v="18411.13"/>
    <n v="27560.49"/>
    <n v="0.1"/>
    <s v="Not Returned"/>
    <s v="PayPal"/>
    <n v="16"/>
    <n v="49406.54"/>
    <n v="165362.94"/>
    <n v="16536.294000000002"/>
    <n v="148826.64600000001"/>
    <n v="0.33197375152833852"/>
    <n v="0"/>
    <n v="0.33197375152833852"/>
    <n v="0.11111111111111112"/>
  </r>
  <r>
    <s v="ORD1059"/>
    <x v="10"/>
    <x v="3"/>
    <s v="India"/>
    <s v="Karnataka"/>
    <s v="Bangalore"/>
    <s v="CUST_244"/>
    <x v="0"/>
    <x v="1"/>
    <x v="2"/>
    <s v="Ballpoint Pen"/>
    <n v="7"/>
    <n v="54876.39"/>
    <n v="80537.31"/>
    <n v="0.15"/>
    <s v="Returned"/>
    <s v="Bank Transfer"/>
    <n v="14"/>
    <n v="152682.5"/>
    <n v="563761.16999999993"/>
    <n v="84564.175499999983"/>
    <n v="479196.99449999991"/>
    <n v="0.31862157265679603"/>
    <n v="1"/>
    <n v="0.31862157265679603"/>
    <n v="0.1764705882352941"/>
  </r>
  <r>
    <s v="ORD1060"/>
    <x v="248"/>
    <x v="3"/>
    <s v="Germany"/>
    <s v="Bavaria"/>
    <s v="Munich"/>
    <s v="CUST_608"/>
    <x v="1"/>
    <x v="1"/>
    <x v="2"/>
    <s v="Fountain Pen"/>
    <n v="38"/>
    <n v="7940.32"/>
    <n v="9297.32"/>
    <n v="0.05"/>
    <s v="Not Returned"/>
    <s v="Credit Card"/>
    <n v="7"/>
    <n v="48987.7"/>
    <n v="353298.16"/>
    <n v="17664.907999999999"/>
    <n v="335633.25199999998"/>
    <n v="0.14595603894455605"/>
    <n v="0"/>
    <n v="0.14595603894455605"/>
    <n v="5.2631578947368425E-2"/>
  </r>
  <r>
    <s v="ORD1061"/>
    <x v="20"/>
    <x v="1"/>
    <s v="Germany"/>
    <s v="Berlin"/>
    <s v="Berlin"/>
    <s v="CUST_861"/>
    <x v="3"/>
    <x v="1"/>
    <x v="2"/>
    <s v="Gel Pen"/>
    <n v="29"/>
    <n v="54392.6"/>
    <n v="68036.679999999993"/>
    <n v="0.15"/>
    <s v="Returned"/>
    <s v="Cash"/>
    <n v="20"/>
    <n v="336326.6"/>
    <n v="1973063.7199999997"/>
    <n v="295959.55799999996"/>
    <n v="1677104.1619999998"/>
    <n v="0.2005400783210268"/>
    <n v="1"/>
    <n v="0.2005400783210268"/>
    <n v="0.17647058823529413"/>
  </r>
  <r>
    <s v="ORD1062"/>
    <x v="157"/>
    <x v="3"/>
    <s v="India"/>
    <s v="Delhi"/>
    <s v="New Delhi"/>
    <s v="CUST_457"/>
    <x v="1"/>
    <x v="2"/>
    <x v="6"/>
    <s v="Mesh Chair"/>
    <n v="6"/>
    <n v="41598.75"/>
    <n v="49491.63"/>
    <n v="0"/>
    <s v="Returned"/>
    <s v="Bank Transfer"/>
    <n v="13"/>
    <n v="47357.279999999999"/>
    <n v="296949.77999999997"/>
    <n v="0"/>
    <n v="296949.77999999997"/>
    <n v="0.15947908767603736"/>
    <n v="1"/>
    <n v="0.15947908767603736"/>
    <n v="0"/>
  </r>
  <r>
    <s v="ORD1063"/>
    <x v="110"/>
    <x v="0"/>
    <s v="USA"/>
    <s v="New York"/>
    <s v="New York"/>
    <s v="CUST_546"/>
    <x v="1"/>
    <x v="2"/>
    <x v="3"/>
    <s v="Executive Desk"/>
    <n v="16"/>
    <n v="67508.070000000007"/>
    <n v="91115.77"/>
    <n v="0.1"/>
    <s v="Not Returned"/>
    <s v="Credit Card"/>
    <n v="13"/>
    <n v="339950.9"/>
    <n v="1457852.32"/>
    <n v="145785.23200000002"/>
    <n v="1312067.088"/>
    <n v="0.25909566904706938"/>
    <n v="0"/>
    <n v="0.25909566904706938"/>
    <n v="0.11111111111111113"/>
  </r>
  <r>
    <s v="ORD1064"/>
    <x v="90"/>
    <x v="2"/>
    <s v="USA"/>
    <s v="Texas"/>
    <s v="Dallas"/>
    <s v="CUST_166"/>
    <x v="0"/>
    <x v="1"/>
    <x v="7"/>
    <s v="Cardboard Folder"/>
    <n v="19"/>
    <n v="78620.52"/>
    <n v="93412.59"/>
    <n v="0.05"/>
    <s v="Not Returned"/>
    <s v="Bank Transfer"/>
    <n v="4"/>
    <n v="266996.90000000002"/>
    <n v="1774839.21"/>
    <n v="88741.960500000001"/>
    <n v="1686097.2494999999"/>
    <n v="0.15835201681230193"/>
    <n v="0"/>
    <n v="0.15835201681230193"/>
    <n v="5.2631578947368425E-2"/>
  </r>
  <r>
    <s v="ORD1065"/>
    <x v="248"/>
    <x v="1"/>
    <s v="Germany"/>
    <s v="Bavaria"/>
    <s v="Munich"/>
    <s v="CUST_614"/>
    <x v="1"/>
    <x v="1"/>
    <x v="7"/>
    <s v="File Organizer"/>
    <n v="28"/>
    <n v="38720.21"/>
    <n v="56195.49"/>
    <n v="0.15"/>
    <s v="Returned"/>
    <s v="Cash"/>
    <n v="12"/>
    <n v="415911.7"/>
    <n v="1573473.72"/>
    <n v="236021.05799999999"/>
    <n v="1337452.662"/>
    <n v="0.31097302492789086"/>
    <n v="1"/>
    <n v="0.31097302492789086"/>
    <n v="0.1764705882352941"/>
  </r>
  <r>
    <s v="ORD1066"/>
    <x v="5"/>
    <x v="1"/>
    <s v="Brazil"/>
    <s v="Sao Paulo"/>
    <s v="Sao Paulo"/>
    <s v="CUST_323"/>
    <x v="0"/>
    <x v="2"/>
    <x v="8"/>
    <s v="Glass Bookcase"/>
    <n v="10"/>
    <n v="73079.820000000007"/>
    <n v="96985.96"/>
    <n v="0"/>
    <s v="Returned"/>
    <s v="Bank Transfer"/>
    <n v="14"/>
    <n v="239061.4"/>
    <n v="969859.60000000009"/>
    <n v="0"/>
    <n v="969859.60000000009"/>
    <n v="0.24649072917358344"/>
    <n v="1"/>
    <n v="0.24649072917358344"/>
    <n v="0"/>
  </r>
  <r>
    <s v="ORD1067"/>
    <x v="34"/>
    <x v="2"/>
    <s v="Brazil"/>
    <s v="Sao Paulo"/>
    <s v="Sao Paulo"/>
    <s v="CUST_880"/>
    <x v="1"/>
    <x v="1"/>
    <x v="2"/>
    <s v="Gel Pen"/>
    <n v="37"/>
    <n v="11110.95"/>
    <n v="14973.66"/>
    <n v="0.1"/>
    <s v="Returned"/>
    <s v="Bank Transfer"/>
    <n v="12"/>
    <n v="128628.2"/>
    <n v="554025.42000000004"/>
    <n v="55402.542000000009"/>
    <n v="498622.87800000003"/>
    <n v="0.25796690379698139"/>
    <n v="1"/>
    <n v="0.25796690379698139"/>
    <n v="0.11111111111111112"/>
  </r>
  <r>
    <s v="ORD1068"/>
    <x v="14"/>
    <x v="2"/>
    <s v="Germany"/>
    <s v="Bavaria"/>
    <s v="Munich"/>
    <s v="CUST_932"/>
    <x v="3"/>
    <x v="2"/>
    <x v="8"/>
    <s v="Glass Bookcase"/>
    <n v="45"/>
    <n v="25852.68"/>
    <n v="29006.29"/>
    <n v="0"/>
    <s v="Returned"/>
    <s v="Bank Transfer"/>
    <n v="20"/>
    <n v="141912.5"/>
    <n v="1305283.05"/>
    <n v="0"/>
    <n v="1305283.05"/>
    <n v="0.10872162938145867"/>
    <n v="1"/>
    <n v="0.10872162938145867"/>
    <n v="0"/>
  </r>
  <r>
    <s v="ORD1069"/>
    <x v="231"/>
    <x v="2"/>
    <s v="USA"/>
    <s v="New York"/>
    <s v="New York"/>
    <s v="CUST_792"/>
    <x v="1"/>
    <x v="2"/>
    <x v="11"/>
    <s v="Coffee Table"/>
    <n v="48"/>
    <n v="75662.78"/>
    <n v="105359.7"/>
    <n v="0"/>
    <s v="Not Returned"/>
    <s v="Bank Transfer"/>
    <n v="10"/>
    <n v="1425452"/>
    <n v="5057265.5999999996"/>
    <n v="0"/>
    <n v="5057265.5999999996"/>
    <n v="0.28186219841805421"/>
    <n v="0"/>
    <n v="0.28186219841805421"/>
    <n v="0"/>
  </r>
  <r>
    <s v="ORD1070"/>
    <x v="45"/>
    <x v="1"/>
    <s v="USA"/>
    <s v="New York"/>
    <s v="New York"/>
    <s v="CUST_296"/>
    <x v="2"/>
    <x v="2"/>
    <x v="3"/>
    <s v="Standing Desk"/>
    <n v="22"/>
    <n v="30169.35"/>
    <n v="37321.72"/>
    <n v="0.15"/>
    <s v="Returned"/>
    <s v="PayPal"/>
    <n v="14"/>
    <n v="133749.29999999999"/>
    <n v="821077.84000000008"/>
    <n v="123161.67600000001"/>
    <n v="697916.16400000011"/>
    <n v="0.19164092608693323"/>
    <n v="1"/>
    <n v="0.19164092608693323"/>
    <n v="0.1764705882352941"/>
  </r>
  <r>
    <s v="ORD1071"/>
    <x v="71"/>
    <x v="2"/>
    <s v="USA"/>
    <s v="New York"/>
    <s v="New York"/>
    <s v="CUST_575"/>
    <x v="2"/>
    <x v="2"/>
    <x v="3"/>
    <s v="Compact Desk"/>
    <n v="49"/>
    <n v="7710.11"/>
    <n v="10426.68"/>
    <n v="0.15"/>
    <s v="Not Returned"/>
    <s v="Bank Transfer"/>
    <n v="4"/>
    <n v="113145.1"/>
    <n v="510907.32"/>
    <n v="76636.097999999998"/>
    <n v="434271.22200000001"/>
    <n v="0.26054017459162881"/>
    <n v="0"/>
    <n v="0.26054017459162881"/>
    <n v="0.1764705882352941"/>
  </r>
  <r>
    <s v="ORD1072"/>
    <x v="108"/>
    <x v="0"/>
    <s v="India"/>
    <s v="Maharashtra"/>
    <s v="Mumbai"/>
    <s v="CUST_602"/>
    <x v="0"/>
    <x v="2"/>
    <x v="8"/>
    <s v="Metal Bookcase"/>
    <n v="3"/>
    <n v="47839.77"/>
    <n v="63257.89"/>
    <n v="0"/>
    <s v="Returned"/>
    <s v="PayPal"/>
    <n v="4"/>
    <n v="46254.36"/>
    <n v="189773.66999999998"/>
    <n v="0"/>
    <n v="189773.66999999998"/>
    <n v="0.24373433891013441"/>
    <n v="1"/>
    <n v="0.24373433891013441"/>
    <n v="0"/>
  </r>
  <r>
    <s v="ORD1073"/>
    <x v="114"/>
    <x v="0"/>
    <s v="India"/>
    <s v="Delhi"/>
    <s v="New Delhi"/>
    <s v="CUST_215"/>
    <x v="3"/>
    <x v="0"/>
    <x v="10"/>
    <s v="Google Pixel 7"/>
    <n v="26"/>
    <n v="63876.66"/>
    <n v="76881"/>
    <n v="0"/>
    <s v="Returned"/>
    <s v="PayPal"/>
    <n v="14"/>
    <n v="338112.8"/>
    <n v="1998906"/>
    <n v="0"/>
    <n v="1998906"/>
    <n v="0.16914892446168053"/>
    <n v="1"/>
    <n v="0.16914892446168053"/>
    <n v="0"/>
  </r>
  <r>
    <s v="ORD1074"/>
    <x v="127"/>
    <x v="2"/>
    <s v="USA"/>
    <s v="Texas"/>
    <s v="Dallas"/>
    <s v="CUST_819"/>
    <x v="1"/>
    <x v="0"/>
    <x v="0"/>
    <s v="LG UltraFine"/>
    <n v="29"/>
    <n v="58192.67"/>
    <n v="82936.67"/>
    <n v="0.15"/>
    <s v="Not Returned"/>
    <s v="Cash"/>
    <n v="2"/>
    <n v="609939.6"/>
    <n v="2405163.4300000002"/>
    <n v="360774.51449999999"/>
    <n v="2044388.9155000001"/>
    <n v="0.29834812514174969"/>
    <n v="0"/>
    <n v="0.29834812514174969"/>
    <n v="0.1764705882352941"/>
  </r>
  <r>
    <s v="ORD1075"/>
    <x v="167"/>
    <x v="3"/>
    <s v="Brazil"/>
    <s v="Rio de Janeiro"/>
    <s v="Rio de Janeiro"/>
    <s v="CUST_903"/>
    <x v="1"/>
    <x v="2"/>
    <x v="6"/>
    <s v="Task Chair"/>
    <n v="1"/>
    <n v="53776.07"/>
    <n v="67892.600000000006"/>
    <n v="0.15"/>
    <s v="Not Returned"/>
    <s v="Credit Card"/>
    <n v="10"/>
    <n v="11999.05"/>
    <n v="67892.600000000006"/>
    <n v="10183.890000000001"/>
    <n v="57708.710000000006"/>
    <n v="0.20792441903483891"/>
    <n v="0"/>
    <n v="0.20792441903483891"/>
    <n v="0.17647058823529413"/>
  </r>
  <r>
    <s v="ORD1076"/>
    <x v="230"/>
    <x v="0"/>
    <s v="India"/>
    <s v="Maharashtra"/>
    <s v="Mumbai"/>
    <s v="CUST_618"/>
    <x v="0"/>
    <x v="0"/>
    <x v="0"/>
    <s v="HP Z27"/>
    <n v="20"/>
    <n v="73314.259999999995"/>
    <n v="94516.92"/>
    <n v="0.1"/>
    <s v="Returned"/>
    <s v="Bank Transfer"/>
    <n v="13"/>
    <n v="381647.9"/>
    <n v="1890338.4"/>
    <n v="189033.84"/>
    <n v="1701304.5599999998"/>
    <n v="0.22432661909752363"/>
    <n v="1"/>
    <n v="0.22432661909752363"/>
    <n v="0.11111111111111112"/>
  </r>
  <r>
    <s v="ORD1077"/>
    <x v="23"/>
    <x v="0"/>
    <s v="USA"/>
    <s v="Texas"/>
    <s v="Dallas"/>
    <s v="CUST_580"/>
    <x v="3"/>
    <x v="0"/>
    <x v="0"/>
    <s v="Dell UltraSharp"/>
    <n v="24"/>
    <n v="70888.84"/>
    <n v="84513.55"/>
    <n v="0.1"/>
    <s v="Returned"/>
    <s v="Cash"/>
    <n v="20"/>
    <n v="294293.7"/>
    <n v="2028325.2000000002"/>
    <n v="202832.52000000002"/>
    <n v="1825492.6800000002"/>
    <n v="0.16121330051019431"/>
    <n v="1"/>
    <n v="0.16121330051019431"/>
    <n v="0.1111111111111111"/>
  </r>
  <r>
    <s v="ORD1078"/>
    <x v="239"/>
    <x v="1"/>
    <s v="USA"/>
    <s v="New York"/>
    <s v="New York"/>
    <s v="CUST_855"/>
    <x v="3"/>
    <x v="0"/>
    <x v="10"/>
    <s v="OnePlus 11"/>
    <n v="22"/>
    <n v="73233.98"/>
    <n v="83015.8"/>
    <n v="0.1"/>
    <s v="Returned"/>
    <s v="Bank Transfer"/>
    <n v="20"/>
    <n v="193680"/>
    <n v="1826347.6"/>
    <n v="182634.76"/>
    <n v="1643712.84"/>
    <n v="0.11783080066467083"/>
    <n v="1"/>
    <n v="0.11783080066467083"/>
    <n v="0.1111111111111111"/>
  </r>
  <r>
    <s v="ORD1079"/>
    <x v="25"/>
    <x v="2"/>
    <s v="USA"/>
    <s v="California"/>
    <s v="San Francisco"/>
    <s v="CUST_916"/>
    <x v="0"/>
    <x v="1"/>
    <x v="7"/>
    <s v="Ring Binder"/>
    <n v="5"/>
    <n v="50300.86"/>
    <n v="62449.73"/>
    <n v="0.1"/>
    <s v="Not Returned"/>
    <s v="PayPal"/>
    <n v="4"/>
    <n v="54669.919999999998"/>
    <n v="312248.65000000002"/>
    <n v="31224.865000000005"/>
    <n v="281023.78500000003"/>
    <n v="0.19453840891083291"/>
    <n v="0"/>
    <n v="0.19453840891083291"/>
    <n v="0.11111111111111112"/>
  </r>
  <r>
    <s v="ORD1080"/>
    <x v="144"/>
    <x v="3"/>
    <s v="USA"/>
    <s v="Texas"/>
    <s v="Dallas"/>
    <s v="CUST_708"/>
    <x v="0"/>
    <x v="2"/>
    <x v="11"/>
    <s v="Dining Table"/>
    <n v="15"/>
    <n v="39396.550000000003"/>
    <n v="52447.75"/>
    <n v="0.05"/>
    <s v="Returned"/>
    <s v="Credit Card"/>
    <n v="16"/>
    <n v="185979.6"/>
    <n v="786716.25"/>
    <n v="39335.8125"/>
    <n v="747380.4375"/>
    <n v="0.24884194269534918"/>
    <n v="1"/>
    <n v="0.24884194269534918"/>
    <n v="5.2631578947368418E-2"/>
  </r>
  <r>
    <s v="ORD1081"/>
    <x v="117"/>
    <x v="3"/>
    <s v="Brazil"/>
    <s v="Rio de Janeiro"/>
    <s v="Rio de Janeiro"/>
    <s v="CUST_324"/>
    <x v="2"/>
    <x v="1"/>
    <x v="2"/>
    <s v="Ballpoint Pen"/>
    <n v="22"/>
    <n v="32268.66"/>
    <n v="37901.370000000003"/>
    <n v="0.15"/>
    <s v="Returned"/>
    <s v="PayPal"/>
    <n v="14"/>
    <n v="105331.7"/>
    <n v="833830.14"/>
    <n v="125074.52099999999"/>
    <n v="708755.61900000006"/>
    <n v="0.1486149769769938"/>
    <n v="1"/>
    <n v="0.1486149769769938"/>
    <n v="0.1764705882352941"/>
  </r>
  <r>
    <s v="ORD1082"/>
    <x v="219"/>
    <x v="3"/>
    <s v="India"/>
    <s v="Delhi"/>
    <s v="New Delhi"/>
    <s v="CUST_325"/>
    <x v="0"/>
    <x v="1"/>
    <x v="5"/>
    <s v="Heavy Duty Stapler"/>
    <n v="17"/>
    <n v="48684.07"/>
    <n v="61900.86"/>
    <n v="0.05"/>
    <s v="Not Returned"/>
    <s v="Credit Card"/>
    <n v="17"/>
    <n v="213451.2"/>
    <n v="1052314.6200000001"/>
    <n v="52615.731000000007"/>
    <n v="999698.88900000008"/>
    <n v="0.21351549186327043"/>
    <n v="0"/>
    <n v="0.21351549186327043"/>
    <n v="5.2631578947368425E-2"/>
  </r>
  <r>
    <s v="ORD1083"/>
    <x v="203"/>
    <x v="3"/>
    <s v="USA"/>
    <s v="Texas"/>
    <s v="Dallas"/>
    <s v="CUST_357"/>
    <x v="2"/>
    <x v="0"/>
    <x v="1"/>
    <s v="Microsoft Surface Go"/>
    <n v="16"/>
    <n v="17063.740000000002"/>
    <n v="23282.78"/>
    <n v="0"/>
    <s v="Returned"/>
    <s v="PayPal"/>
    <n v="2"/>
    <n v="99504.639999999999"/>
    <n v="372524.48"/>
    <n v="0"/>
    <n v="372524.48"/>
    <n v="0.2671089964342746"/>
    <n v="1"/>
    <n v="0.2671089964342746"/>
    <n v="0"/>
  </r>
  <r>
    <s v="ORD1084"/>
    <x v="134"/>
    <x v="2"/>
    <s v="USA"/>
    <s v="Texas"/>
    <s v="Dallas"/>
    <s v="CUST_183"/>
    <x v="0"/>
    <x v="1"/>
    <x v="7"/>
    <s v="Plastic Folder"/>
    <n v="40"/>
    <n v="72131.850000000006"/>
    <n v="103792"/>
    <n v="0.1"/>
    <s v="Not Returned"/>
    <s v="Cash"/>
    <n v="13"/>
    <n v="1139764"/>
    <n v="4151680"/>
    <n v="415168"/>
    <n v="3736512"/>
    <n v="0.3050342137265985"/>
    <n v="0"/>
    <n v="0.3050342137265985"/>
    <n v="0.1111111111111111"/>
  </r>
  <r>
    <s v="ORD1085"/>
    <x v="30"/>
    <x v="1"/>
    <s v="India"/>
    <s v="Delhi"/>
    <s v="New Delhi"/>
    <s v="CUST_801"/>
    <x v="0"/>
    <x v="2"/>
    <x v="3"/>
    <s v="Corner Desk"/>
    <n v="29"/>
    <n v="50810.37"/>
    <n v="68498.490000000005"/>
    <n v="0.15"/>
    <s v="Not Returned"/>
    <s v="Credit Card"/>
    <n v="1"/>
    <n v="436012.2"/>
    <n v="1986456.2100000002"/>
    <n v="297968.43150000001"/>
    <n v="1688487.7785000002"/>
    <n v="0.25822644709181114"/>
    <n v="0"/>
    <n v="0.25822644709181114"/>
    <n v="0.1764705882352941"/>
  </r>
  <r>
    <s v="ORD1086"/>
    <x v="153"/>
    <x v="2"/>
    <s v="India"/>
    <s v="Delhi"/>
    <s v="New Delhi"/>
    <s v="CUST_323"/>
    <x v="3"/>
    <x v="0"/>
    <x v="10"/>
    <s v="Google Pixel 7"/>
    <n v="6"/>
    <n v="51192.62"/>
    <n v="65497.48"/>
    <n v="0.15"/>
    <s v="Returned"/>
    <s v="Bank Transfer"/>
    <n v="4"/>
    <n v="72954.789999999994"/>
    <n v="392984.88"/>
    <n v="58947.731999999996"/>
    <n v="334037.14799999999"/>
    <n v="0.21840322382347724"/>
    <n v="1"/>
    <n v="0.21840322382347724"/>
    <n v="0.1764705882352941"/>
  </r>
  <r>
    <s v="ORD1087"/>
    <x v="180"/>
    <x v="0"/>
    <s v="Brazil"/>
    <s v="Sao Paulo"/>
    <s v="Sao Paulo"/>
    <s v="CUST_859"/>
    <x v="2"/>
    <x v="2"/>
    <x v="6"/>
    <s v="Ergonomic Pro"/>
    <n v="41"/>
    <n v="12788.32"/>
    <n v="14917.65"/>
    <n v="0.15"/>
    <s v="Returned"/>
    <s v="Credit Card"/>
    <n v="4"/>
    <n v="74207.149999999994"/>
    <n v="611623.65"/>
    <n v="91743.547500000001"/>
    <n v="519880.10250000004"/>
    <n v="0.14273896931841124"/>
    <n v="1"/>
    <n v="0.14273896931841124"/>
    <n v="0.1764705882352941"/>
  </r>
  <r>
    <s v="ORD1088"/>
    <x v="238"/>
    <x v="0"/>
    <s v="India"/>
    <s v="Karnataka"/>
    <s v="Bangalore"/>
    <s v="CUST_186"/>
    <x v="3"/>
    <x v="2"/>
    <x v="11"/>
    <s v="Dining Table"/>
    <n v="31"/>
    <n v="14267.8"/>
    <n v="19668.080000000002"/>
    <n v="0.15"/>
    <s v="Returned"/>
    <s v="PayPal"/>
    <n v="13"/>
    <n v="142297.4"/>
    <n v="609710.4800000001"/>
    <n v="91456.572000000015"/>
    <n v="518253.90800000005"/>
    <n v="0.27457081905883085"/>
    <n v="1"/>
    <n v="0.27457081905883085"/>
    <n v="0.17647058823529413"/>
  </r>
  <r>
    <s v="ORD1089"/>
    <x v="158"/>
    <x v="0"/>
    <s v="India"/>
    <s v="Delhi"/>
    <s v="New Delhi"/>
    <s v="CUST_762"/>
    <x v="0"/>
    <x v="1"/>
    <x v="7"/>
    <s v="Cardboard Folder"/>
    <n v="13"/>
    <n v="10777.67"/>
    <n v="15235.63"/>
    <n v="0.05"/>
    <s v="Not Returned"/>
    <s v="Bank Transfer"/>
    <n v="9"/>
    <n v="55055.81"/>
    <n v="198063.19"/>
    <n v="9903.1595000000016"/>
    <n v="188160.03049999999"/>
    <n v="0.29260098360794007"/>
    <n v="0"/>
    <n v="0.29260098360794007"/>
    <n v="5.2631578947368432E-2"/>
  </r>
  <r>
    <s v="ORD1090"/>
    <x v="129"/>
    <x v="0"/>
    <s v="Brazil"/>
    <s v="Rio de Janeiro"/>
    <s v="Rio de Janeiro"/>
    <s v="CUST_927"/>
    <x v="2"/>
    <x v="0"/>
    <x v="1"/>
    <s v="Microsoft Surface Go"/>
    <n v="30"/>
    <n v="6043.28"/>
    <n v="8762.75"/>
    <n v="0.15"/>
    <s v="Returned"/>
    <s v="Bank Transfer"/>
    <n v="9"/>
    <n v="69346.490000000005"/>
    <n v="262882.5"/>
    <n v="39432.375"/>
    <n v="223450.125"/>
    <n v="0.31034437774425055"/>
    <n v="1"/>
    <n v="0.31034437774425055"/>
    <n v="0.17647058823529413"/>
  </r>
  <r>
    <s v="ORD1091"/>
    <x v="76"/>
    <x v="0"/>
    <s v="Brazil"/>
    <s v="Sao Paulo"/>
    <s v="Sao Paulo"/>
    <s v="CUST_726"/>
    <x v="1"/>
    <x v="1"/>
    <x v="7"/>
    <s v="Ring Binder"/>
    <n v="36"/>
    <n v="4914.2700000000004"/>
    <n v="7313.36"/>
    <n v="0"/>
    <s v="Returned"/>
    <s v="PayPal"/>
    <n v="17"/>
    <n v="86367.24"/>
    <n v="263280.95999999996"/>
    <n v="0"/>
    <n v="263280.95999999996"/>
    <n v="0.32804210376625798"/>
    <n v="1"/>
    <n v="0.32804210376625798"/>
    <n v="0"/>
  </r>
  <r>
    <s v="ORD1092"/>
    <x v="162"/>
    <x v="1"/>
    <s v="India"/>
    <s v="Karnataka"/>
    <s v="Bangalore"/>
    <s v="CUST_207"/>
    <x v="0"/>
    <x v="0"/>
    <x v="1"/>
    <s v="Lenovo Tab P11"/>
    <n v="13"/>
    <n v="72659.22"/>
    <n v="97616.66"/>
    <n v="0.05"/>
    <s v="Returned"/>
    <s v="PayPal"/>
    <n v="1"/>
    <n v="308224.40000000002"/>
    <n v="1269016.58"/>
    <n v="63450.829000000005"/>
    <n v="1205565.7510000002"/>
    <n v="0.25566784702064749"/>
    <n v="1"/>
    <n v="0.25566784702064749"/>
    <n v="5.2631578947368418E-2"/>
  </r>
  <r>
    <s v="ORD1093"/>
    <x v="147"/>
    <x v="1"/>
    <s v="USA"/>
    <s v="New York"/>
    <s v="New York"/>
    <s v="CUST_167"/>
    <x v="1"/>
    <x v="0"/>
    <x v="10"/>
    <s v="OnePlus 11"/>
    <n v="24"/>
    <n v="73398.02"/>
    <n v="108639.3"/>
    <n v="0.05"/>
    <s v="Returned"/>
    <s v="Cash"/>
    <n v="5"/>
    <n v="803500.7"/>
    <n v="2607343.2000000002"/>
    <n v="130367.16000000002"/>
    <n v="2476976.04"/>
    <n v="0.3243877562901254"/>
    <n v="1"/>
    <n v="0.3243877562901254"/>
    <n v="5.2631578947368425E-2"/>
  </r>
  <r>
    <s v="ORD1094"/>
    <x v="48"/>
    <x v="0"/>
    <s v="Germany"/>
    <s v="Berlin"/>
    <s v="Berlin"/>
    <s v="CUST_801"/>
    <x v="0"/>
    <x v="0"/>
    <x v="10"/>
    <s v="Google Pixel 7"/>
    <n v="50"/>
    <n v="2620.71"/>
    <n v="3594.63"/>
    <n v="0.05"/>
    <s v="Not Returned"/>
    <s v="Credit Card"/>
    <n v="12"/>
    <n v="46261.2"/>
    <n v="179731.5"/>
    <n v="8986.5750000000007"/>
    <n v="170744.92499999999"/>
    <n v="0.27093748174360088"/>
    <n v="0"/>
    <n v="0.27093748174360088"/>
    <n v="5.2631578947368432E-2"/>
  </r>
  <r>
    <s v="ORD1095"/>
    <x v="79"/>
    <x v="0"/>
    <s v="India"/>
    <s v="Maharashtra"/>
    <s v="Mumbai"/>
    <s v="CUST_228"/>
    <x v="3"/>
    <x v="0"/>
    <x v="0"/>
    <s v="Dell UltraSharp"/>
    <n v="2"/>
    <n v="32390.05"/>
    <n v="42168.66"/>
    <n v="0.15"/>
    <s v="Not Returned"/>
    <s v="PayPal"/>
    <n v="14"/>
    <n v="16623.64"/>
    <n v="84337.32"/>
    <n v="12650.598"/>
    <n v="71686.722000000009"/>
    <n v="0.23189287410854129"/>
    <n v="0"/>
    <n v="0.23189287410854129"/>
    <n v="0.1764705882352941"/>
  </r>
  <r>
    <s v="ORD1096"/>
    <x v="233"/>
    <x v="0"/>
    <s v="India"/>
    <s v="Maharashtra"/>
    <s v="Mumbai"/>
    <s v="CUST_203"/>
    <x v="2"/>
    <x v="1"/>
    <x v="2"/>
    <s v="Fountain Pen"/>
    <n v="23"/>
    <n v="61351.29"/>
    <n v="82511.13"/>
    <n v="0.1"/>
    <s v="Returned"/>
    <s v="Bank Transfer"/>
    <n v="4"/>
    <n v="438008.7"/>
    <n v="1897755.9900000002"/>
    <n v="189775.59900000005"/>
    <n v="1707980.3910000003"/>
    <n v="0.25644831890812964"/>
    <n v="1"/>
    <n v="0.25644831890812964"/>
    <n v="0.11111111111111112"/>
  </r>
  <r>
    <s v="ORD1097"/>
    <x v="145"/>
    <x v="0"/>
    <s v="India"/>
    <s v="Delhi"/>
    <s v="New Delhi"/>
    <s v="CUST_578"/>
    <x v="3"/>
    <x v="2"/>
    <x v="11"/>
    <s v="Coffee Table"/>
    <n v="22"/>
    <n v="73987.73"/>
    <n v="104276.1"/>
    <n v="0.05"/>
    <s v="Returned"/>
    <s v="Cash"/>
    <n v="2"/>
    <n v="633026.30000000005"/>
    <n v="2294074.2000000002"/>
    <n v="114703.71000000002"/>
    <n v="2179370.4900000002"/>
    <n v="0.29046291252663514"/>
    <n v="1"/>
    <n v="0.29046291252663514"/>
    <n v="5.2631578947368425E-2"/>
  </r>
  <r>
    <s v="ORD1098"/>
    <x v="53"/>
    <x v="3"/>
    <s v="Germany"/>
    <s v="Berlin"/>
    <s v="Berlin"/>
    <s v="CUST_261"/>
    <x v="0"/>
    <x v="2"/>
    <x v="6"/>
    <s v="Ergonomic Pro"/>
    <n v="2"/>
    <n v="45535.67"/>
    <n v="59274.21"/>
    <n v="0"/>
    <s v="Not Returned"/>
    <s v="Cash"/>
    <n v="16"/>
    <n v="27477.08"/>
    <n v="118548.42"/>
    <n v="0"/>
    <n v="118548.42"/>
    <n v="0.23177938600953096"/>
    <n v="0"/>
    <n v="0.23177938600953096"/>
    <n v="0"/>
  </r>
  <r>
    <s v="ORD1099"/>
    <x v="195"/>
    <x v="3"/>
    <s v="Brazil"/>
    <s v="Rio de Janeiro"/>
    <s v="Rio de Janeiro"/>
    <s v="CUST_443"/>
    <x v="1"/>
    <x v="0"/>
    <x v="10"/>
    <s v="Samsung Galaxy S23"/>
    <n v="38"/>
    <n v="38431.15"/>
    <n v="53081.51"/>
    <n v="0.15"/>
    <s v="Returned"/>
    <s v="Bank Transfer"/>
    <n v="18"/>
    <n v="473206.6"/>
    <n v="2017097.3800000001"/>
    <n v="302564.60700000002"/>
    <n v="1714532.773"/>
    <n v="0.27599740725399358"/>
    <n v="1"/>
    <n v="0.27599740725399358"/>
    <n v="0.17647058823529413"/>
  </r>
  <r>
    <s v="ORD1100"/>
    <x v="210"/>
    <x v="1"/>
    <s v="India"/>
    <s v="Delhi"/>
    <s v="New Delhi"/>
    <s v="CUST_962"/>
    <x v="1"/>
    <x v="1"/>
    <x v="9"/>
    <s v="Notebook"/>
    <n v="5"/>
    <n v="7346.67"/>
    <n v="9682.0499999999993"/>
    <n v="0"/>
    <s v="Returned"/>
    <s v="Cash"/>
    <n v="3"/>
    <n v="11676.9"/>
    <n v="48410.25"/>
    <n v="0"/>
    <n v="48410.25"/>
    <n v="0.24120718236323918"/>
    <n v="1"/>
    <n v="0.24120718236323918"/>
    <n v="0"/>
  </r>
  <r>
    <s v="ORD1101"/>
    <x v="138"/>
    <x v="3"/>
    <s v="India"/>
    <s v="Karnataka"/>
    <s v="Bangalore"/>
    <s v="CUST_792"/>
    <x v="2"/>
    <x v="2"/>
    <x v="6"/>
    <s v="Ergonomic Pro"/>
    <n v="28"/>
    <n v="19788.099999999999"/>
    <n v="22383"/>
    <n v="0.1"/>
    <s v="Not Returned"/>
    <s v="Bank Transfer"/>
    <n v="7"/>
    <n v="65391.48"/>
    <n v="626724"/>
    <n v="62672.4"/>
    <n v="564051.6"/>
    <n v="0.11593173390519591"/>
    <n v="0"/>
    <n v="0.11593173390519591"/>
    <n v="0.11111111111111112"/>
  </r>
  <r>
    <s v="ORD1102"/>
    <x v="207"/>
    <x v="0"/>
    <s v="USA"/>
    <s v="Texas"/>
    <s v="Dallas"/>
    <s v="CUST_633"/>
    <x v="1"/>
    <x v="0"/>
    <x v="10"/>
    <s v="OnePlus 11"/>
    <n v="41"/>
    <n v="31332.58"/>
    <n v="39562.949999999997"/>
    <n v="0"/>
    <s v="Not Returned"/>
    <s v="Credit Card"/>
    <n v="9"/>
    <n v="337445.2"/>
    <n v="1622080.95"/>
    <n v="0"/>
    <n v="1622080.95"/>
    <n v="0.20803228100299187"/>
    <n v="0"/>
    <n v="0.20803228100299187"/>
    <n v="0"/>
  </r>
  <r>
    <s v="ORD1103"/>
    <x v="75"/>
    <x v="1"/>
    <s v="Germany"/>
    <s v="Bavaria"/>
    <s v="Munich"/>
    <s v="CUST_319"/>
    <x v="2"/>
    <x v="1"/>
    <x v="5"/>
    <s v="Standard Stapler"/>
    <n v="12"/>
    <n v="1803.84"/>
    <n v="2697.71"/>
    <n v="0.1"/>
    <s v="Not Returned"/>
    <s v="Bank Transfer"/>
    <n v="16"/>
    <n v="9653.7999999999993"/>
    <n v="32372.52"/>
    <n v="3237.2520000000004"/>
    <n v="29135.268"/>
    <n v="0.33134412904662486"/>
    <n v="0"/>
    <n v="0.33134412904662486"/>
    <n v="0.11111111111111112"/>
  </r>
  <r>
    <s v="ORD1104"/>
    <x v="93"/>
    <x v="0"/>
    <s v="Brazil"/>
    <s v="Sao Paulo"/>
    <s v="Sao Paulo"/>
    <s v="CUST_295"/>
    <x v="3"/>
    <x v="1"/>
    <x v="2"/>
    <s v="Fountain Pen"/>
    <n v="49"/>
    <n v="40262.97"/>
    <n v="55327.57"/>
    <n v="0.1"/>
    <s v="Returned"/>
    <s v="PayPal"/>
    <n v="8"/>
    <n v="664348.9"/>
    <n v="2711050.93"/>
    <n v="271105.09300000005"/>
    <n v="2439945.8370000003"/>
    <n v="0.27228018340638271"/>
    <n v="1"/>
    <n v="0.27228018340638271"/>
    <n v="0.11111111111111112"/>
  </r>
  <r>
    <s v="ORD1105"/>
    <x v="102"/>
    <x v="3"/>
    <s v="USA"/>
    <s v="New York"/>
    <s v="New York"/>
    <s v="CUST_664"/>
    <x v="2"/>
    <x v="1"/>
    <x v="5"/>
    <s v="Electric Stapler"/>
    <n v="47"/>
    <n v="74918.720000000001"/>
    <n v="107056.2"/>
    <n v="0.15"/>
    <s v="Returned"/>
    <s v="Credit Card"/>
    <n v="3"/>
    <n v="1283893"/>
    <n v="5031641.3999999994"/>
    <n v="754746.20999999985"/>
    <n v="4276895.1899999995"/>
    <n v="0.30019276670654166"/>
    <n v="1"/>
    <n v="0.30019276670654166"/>
    <n v="0.1764705882352941"/>
  </r>
  <r>
    <s v="ORD1106"/>
    <x v="102"/>
    <x v="1"/>
    <s v="India"/>
    <s v="Karnataka"/>
    <s v="Bangalore"/>
    <s v="CUST_352"/>
    <x v="3"/>
    <x v="2"/>
    <x v="6"/>
    <s v="Mesh Chair"/>
    <n v="22"/>
    <n v="55709.57"/>
    <n v="63578"/>
    <n v="0.05"/>
    <s v="Not Returned"/>
    <s v="Credit Card"/>
    <n v="13"/>
    <n v="164450.20000000001"/>
    <n v="1398716"/>
    <n v="69935.8"/>
    <n v="1328780.2"/>
    <n v="0.12376027276745998"/>
    <n v="0"/>
    <n v="0.12376027276745998"/>
    <n v="5.2631578947368425E-2"/>
  </r>
  <r>
    <s v="ORD1107"/>
    <x v="40"/>
    <x v="3"/>
    <s v="India"/>
    <s v="Delhi"/>
    <s v="New Delhi"/>
    <s v="CUST_550"/>
    <x v="2"/>
    <x v="0"/>
    <x v="1"/>
    <s v="Samsung Galaxy Tab S8"/>
    <n v="47"/>
    <n v="27957.02"/>
    <n v="32105.72"/>
    <n v="0.15"/>
    <s v="Not Returned"/>
    <s v="Bank Transfer"/>
    <n v="4"/>
    <n v="165740.6"/>
    <n v="1508968.84"/>
    <n v="226345.326"/>
    <n v="1282623.514"/>
    <n v="0.12921999182996424"/>
    <n v="0"/>
    <n v="0.12921999182996424"/>
    <n v="0.17647058823529413"/>
  </r>
  <r>
    <s v="ORD1108"/>
    <x v="144"/>
    <x v="2"/>
    <s v="USA"/>
    <s v="New York"/>
    <s v="New York"/>
    <s v="CUST_717"/>
    <x v="3"/>
    <x v="2"/>
    <x v="8"/>
    <s v="Metal Bookcase"/>
    <n v="24"/>
    <n v="45999.45"/>
    <n v="57520.04"/>
    <n v="0.05"/>
    <s v="Returned"/>
    <s v="PayPal"/>
    <n v="18"/>
    <n v="262669.5"/>
    <n v="1380480.96"/>
    <n v="69024.047999999995"/>
    <n v="1311456.912"/>
    <n v="0.20028831873662045"/>
    <n v="1"/>
    <n v="0.20028831873662045"/>
    <n v="5.2631578947368418E-2"/>
  </r>
  <r>
    <s v="ORD1109"/>
    <x v="129"/>
    <x v="1"/>
    <s v="USA"/>
    <s v="New York"/>
    <s v="New York"/>
    <s v="CUST_707"/>
    <x v="0"/>
    <x v="1"/>
    <x v="5"/>
    <s v="Mini Stapler"/>
    <n v="11"/>
    <n v="65517.17"/>
    <n v="90406.44"/>
    <n v="0.05"/>
    <s v="Returned"/>
    <s v="Credit Card"/>
    <n v="16"/>
    <n v="260092.9"/>
    <n v="994470.84000000008"/>
    <n v="49723.542000000009"/>
    <n v="944747.29800000007"/>
    <n v="0.27530420097586772"/>
    <n v="1"/>
    <n v="0.27530420097586772"/>
    <n v="5.2631578947368425E-2"/>
  </r>
  <r>
    <s v="ORD1110"/>
    <x v="1"/>
    <x v="2"/>
    <s v="Brazil"/>
    <s v="Sao Paulo"/>
    <s v="Sao Paulo"/>
    <s v="CUST_838"/>
    <x v="3"/>
    <x v="1"/>
    <x v="7"/>
    <s v="Ring Binder"/>
    <n v="31"/>
    <n v="15573.84"/>
    <n v="19230.45"/>
    <n v="0.1"/>
    <s v="Not Returned"/>
    <s v="Cash"/>
    <n v="2"/>
    <n v="102019.4"/>
    <n v="596143.95000000007"/>
    <n v="59614.395000000011"/>
    <n v="536529.55500000005"/>
    <n v="0.1901468410253746"/>
    <n v="0"/>
    <n v="0.1901468410253746"/>
    <n v="0.11111111111111112"/>
  </r>
  <r>
    <s v="ORD1111"/>
    <x v="17"/>
    <x v="0"/>
    <s v="India"/>
    <s v="Maharashtra"/>
    <s v="Mumbai"/>
    <s v="CUST_749"/>
    <x v="0"/>
    <x v="0"/>
    <x v="1"/>
    <s v="Microsoft Surface Go"/>
    <n v="30"/>
    <n v="2432.15"/>
    <n v="2836.94"/>
    <n v="0.05"/>
    <s v="Returned"/>
    <s v="Credit Card"/>
    <n v="8"/>
    <n v="11536.51"/>
    <n v="85108.2"/>
    <n v="4255.41"/>
    <n v="80852.789999999994"/>
    <n v="0.14268536682531302"/>
    <n v="1"/>
    <n v="0.14268536682531302"/>
    <n v="5.2631578947368425E-2"/>
  </r>
  <r>
    <s v="ORD1112"/>
    <x v="148"/>
    <x v="0"/>
    <s v="USA"/>
    <s v="Texas"/>
    <s v="Dallas"/>
    <s v="CUST_349"/>
    <x v="3"/>
    <x v="2"/>
    <x v="11"/>
    <s v="Conference Table"/>
    <n v="28"/>
    <n v="62390.36"/>
    <n v="74540.63"/>
    <n v="0.1"/>
    <s v="Not Returned"/>
    <s v="PayPal"/>
    <n v="4"/>
    <n v="306186.8"/>
    <n v="2087137.6400000001"/>
    <n v="208713.76400000002"/>
    <n v="1878423.8760000002"/>
    <n v="0.16300197410821238"/>
    <n v="0"/>
    <n v="0.16300197410821238"/>
    <n v="0.11111111111111112"/>
  </r>
  <r>
    <s v="ORD1113"/>
    <x v="34"/>
    <x v="0"/>
    <s v="USA"/>
    <s v="Texas"/>
    <s v="Dallas"/>
    <s v="CUST_307"/>
    <x v="1"/>
    <x v="1"/>
    <x v="2"/>
    <s v="Gel Pen"/>
    <n v="45"/>
    <n v="167.89"/>
    <n v="243.34"/>
    <n v="0.1"/>
    <s v="Returned"/>
    <s v="PayPal"/>
    <n v="2"/>
    <n v="3055.73"/>
    <n v="10950.3"/>
    <n v="1095.03"/>
    <n v="9855.2699999999986"/>
    <n v="0.31006050569898141"/>
    <n v="1"/>
    <n v="0.31006050569898141"/>
    <n v="0.11111111111111112"/>
  </r>
  <r>
    <s v="ORD1114"/>
    <x v="195"/>
    <x v="1"/>
    <s v="India"/>
    <s v="Delhi"/>
    <s v="New Delhi"/>
    <s v="CUST_796"/>
    <x v="0"/>
    <x v="0"/>
    <x v="1"/>
    <s v="iPad Pro"/>
    <n v="29"/>
    <n v="30548.52"/>
    <n v="36288.120000000003"/>
    <n v="0.1"/>
    <s v="Returned"/>
    <s v="Bank Transfer"/>
    <n v="17"/>
    <n v="149803.6"/>
    <n v="1052355.48"/>
    <n v="105235.54800000001"/>
    <n v="947119.93200000003"/>
    <n v="0.15816750861072576"/>
    <n v="1"/>
    <n v="0.15816750861072576"/>
    <n v="0.11111111111111112"/>
  </r>
  <r>
    <s v="ORD1115"/>
    <x v="191"/>
    <x v="1"/>
    <s v="India"/>
    <s v="Karnataka"/>
    <s v="Bangalore"/>
    <s v="CUST_988"/>
    <x v="3"/>
    <x v="2"/>
    <x v="3"/>
    <s v="Compact Desk"/>
    <n v="39"/>
    <n v="43719.19"/>
    <n v="53887.15"/>
    <n v="0.05"/>
    <s v="Not Returned"/>
    <s v="Credit Card"/>
    <n v="18"/>
    <n v="376722.9"/>
    <n v="2101598.85"/>
    <n v="105079.9425"/>
    <n v="1996518.9075000002"/>
    <n v="0.18868987345164923"/>
    <n v="0"/>
    <n v="0.18868987345164923"/>
    <n v="5.2631578947368418E-2"/>
  </r>
  <r>
    <s v="ORD1116"/>
    <x v="244"/>
    <x v="1"/>
    <s v="Germany"/>
    <s v="Berlin"/>
    <s v="Berlin"/>
    <s v="CUST_914"/>
    <x v="0"/>
    <x v="2"/>
    <x v="8"/>
    <s v="Adjustable Bookcase"/>
    <n v="33"/>
    <n v="53657.84"/>
    <n v="71028.490000000005"/>
    <n v="0.05"/>
    <s v="Returned"/>
    <s v="PayPal"/>
    <n v="5"/>
    <n v="544569.9"/>
    <n v="2343940.1700000004"/>
    <n v="117197.00850000003"/>
    <n v="2226743.1615000004"/>
    <n v="0.24455891879023961"/>
    <n v="1"/>
    <n v="0.24455891879023961"/>
    <n v="5.2631578947368425E-2"/>
  </r>
  <r>
    <s v="ORD1117"/>
    <x v="53"/>
    <x v="0"/>
    <s v="USA"/>
    <s v="New York"/>
    <s v="New York"/>
    <s v="CUST_334"/>
    <x v="0"/>
    <x v="0"/>
    <x v="0"/>
    <s v="LG UltraFine"/>
    <n v="42"/>
    <n v="56490.35"/>
    <n v="69486.67"/>
    <n v="0.05"/>
    <s v="Not Returned"/>
    <s v="Bank Transfer"/>
    <n v="3"/>
    <n v="518553.2"/>
    <n v="2918440.14"/>
    <n v="145922.00700000001"/>
    <n v="2772518.1329999999"/>
    <n v="0.18703329432832244"/>
    <n v="0"/>
    <n v="0.18703329432832244"/>
    <n v="5.2631578947368425E-2"/>
  </r>
  <r>
    <s v="ORD1118"/>
    <x v="43"/>
    <x v="1"/>
    <s v="Germany"/>
    <s v="Bavaria"/>
    <s v="Munich"/>
    <s v="CUST_921"/>
    <x v="2"/>
    <x v="0"/>
    <x v="0"/>
    <s v="LG UltraFine"/>
    <n v="15"/>
    <n v="29957.64"/>
    <n v="42753.21"/>
    <n v="0.15"/>
    <s v="Returned"/>
    <s v="PayPal"/>
    <n v="19"/>
    <n v="163143.5"/>
    <n v="641298.15"/>
    <n v="96194.722500000003"/>
    <n v="545103.42749999999"/>
    <n v="0.29928907390698806"/>
    <n v="1"/>
    <n v="0.29928907390698806"/>
    <n v="0.17647058823529413"/>
  </r>
  <r>
    <s v="ORD1119"/>
    <x v="193"/>
    <x v="3"/>
    <s v="Brazil"/>
    <s v="Rio de Janeiro"/>
    <s v="Rio de Janeiro"/>
    <s v="CUST_698"/>
    <x v="1"/>
    <x v="2"/>
    <x v="6"/>
    <s v="Ergonomic Pro"/>
    <n v="29"/>
    <n v="74889.81"/>
    <n v="98366"/>
    <n v="0"/>
    <s v="Returned"/>
    <s v="PayPal"/>
    <n v="15"/>
    <n v="680809.5"/>
    <n v="2852614"/>
    <n v="0"/>
    <n v="2852614"/>
    <n v="0.23866162754582287"/>
    <n v="1"/>
    <n v="0.23866162754582287"/>
    <n v="0"/>
  </r>
  <r>
    <s v="ORD1120"/>
    <x v="144"/>
    <x v="3"/>
    <s v="India"/>
    <s v="Karnataka"/>
    <s v="Bangalore"/>
    <s v="CUST_445"/>
    <x v="0"/>
    <x v="2"/>
    <x v="6"/>
    <s v="Executive Comfort"/>
    <n v="23"/>
    <n v="26051.93"/>
    <n v="30995.86"/>
    <n v="0.1"/>
    <s v="Returned"/>
    <s v="Credit Card"/>
    <n v="17"/>
    <n v="102339.4"/>
    <n v="712904.78"/>
    <n v="71290.478000000003"/>
    <n v="641614.30200000003"/>
    <n v="0.15950299063003118"/>
    <n v="1"/>
    <n v="0.15950299063003118"/>
    <n v="0.1111111111111111"/>
  </r>
  <r>
    <s v="ORD1121"/>
    <x v="227"/>
    <x v="2"/>
    <s v="USA"/>
    <s v="Texas"/>
    <s v="Dallas"/>
    <s v="CUST_629"/>
    <x v="2"/>
    <x v="1"/>
    <x v="5"/>
    <s v="Mini Stapler"/>
    <n v="13"/>
    <n v="13163.96"/>
    <n v="18589.439999999999"/>
    <n v="0"/>
    <s v="Returned"/>
    <s v="Bank Transfer"/>
    <n v="9"/>
    <n v="70531.240000000005"/>
    <n v="241662.71999999997"/>
    <n v="0"/>
    <n v="241662.71999999997"/>
    <n v="0.29185817324244306"/>
    <n v="1"/>
    <n v="0.29185817324244306"/>
    <n v="0"/>
  </r>
  <r>
    <s v="ORD1122"/>
    <x v="1"/>
    <x v="0"/>
    <s v="Germany"/>
    <s v="Bavaria"/>
    <s v="Munich"/>
    <s v="CUST_986"/>
    <x v="1"/>
    <x v="2"/>
    <x v="8"/>
    <s v="Wooden Bookcase"/>
    <n v="22"/>
    <n v="33816.19"/>
    <n v="50138.400000000001"/>
    <n v="0"/>
    <s v="Returned"/>
    <s v="Cash"/>
    <n v="16"/>
    <n v="359088.6"/>
    <n v="1103044.8"/>
    <n v="0"/>
    <n v="1103044.8"/>
    <n v="0.32554307857668152"/>
    <n v="1"/>
    <n v="0.32554307857668152"/>
    <n v="0"/>
  </r>
  <r>
    <s v="ORD1123"/>
    <x v="152"/>
    <x v="0"/>
    <s v="USA"/>
    <s v="New York"/>
    <s v="New York"/>
    <s v="CUST_139"/>
    <x v="3"/>
    <x v="0"/>
    <x v="10"/>
    <s v="Google Pixel 7"/>
    <n v="42"/>
    <n v="14453.35"/>
    <n v="19214.689999999999"/>
    <n v="0.05"/>
    <s v="Returned"/>
    <s v="Cash"/>
    <n v="8"/>
    <n v="189977.5"/>
    <n v="807016.98"/>
    <n v="40350.849000000002"/>
    <n v="766666.13099999994"/>
    <n v="0.24779691226506004"/>
    <n v="1"/>
    <n v="0.24779691226506004"/>
    <n v="5.2631578947368425E-2"/>
  </r>
  <r>
    <s v="ORD1124"/>
    <x v="228"/>
    <x v="3"/>
    <s v="Brazil"/>
    <s v="Sao Paulo"/>
    <s v="Sao Paulo"/>
    <s v="CUST_573"/>
    <x v="1"/>
    <x v="0"/>
    <x v="1"/>
    <s v="Microsoft Surface Go"/>
    <n v="35"/>
    <n v="11757.76"/>
    <n v="15015.92"/>
    <n v="0.05"/>
    <s v="Not Returned"/>
    <s v="Cash"/>
    <n v="1"/>
    <n v="108333.8"/>
    <n v="525557.19999999995"/>
    <n v="26277.86"/>
    <n v="499279.33999999997"/>
    <n v="0.21698033810091163"/>
    <n v="0"/>
    <n v="0.21698033810091163"/>
    <n v="5.2631578947368425E-2"/>
  </r>
  <r>
    <s v="ORD1125"/>
    <x v="154"/>
    <x v="1"/>
    <s v="USA"/>
    <s v="California"/>
    <s v="San Francisco"/>
    <s v="CUST_506"/>
    <x v="0"/>
    <x v="0"/>
    <x v="1"/>
    <s v="Lenovo Tab P11"/>
    <n v="12"/>
    <n v="29888.1"/>
    <n v="36806.76"/>
    <n v="0.15"/>
    <s v="Returned"/>
    <s v="Credit Card"/>
    <n v="5"/>
    <n v="70570.33"/>
    <n v="441681.12"/>
    <n v="66252.167999999991"/>
    <n v="375428.95199999999"/>
    <n v="0.18797253015265589"/>
    <n v="1"/>
    <n v="0.18797253015265589"/>
    <n v="0.1764705882352941"/>
  </r>
  <r>
    <s v="ORD1126"/>
    <x v="144"/>
    <x v="3"/>
    <s v="India"/>
    <s v="Delhi"/>
    <s v="New Delhi"/>
    <s v="CUST_568"/>
    <x v="3"/>
    <x v="2"/>
    <x v="11"/>
    <s v="Folding Table"/>
    <n v="32"/>
    <n v="64428.88"/>
    <n v="85662.74"/>
    <n v="0.1"/>
    <s v="Not Returned"/>
    <s v="Cash"/>
    <n v="20"/>
    <n v="611535.19999999995"/>
    <n v="2741207.68"/>
    <n v="274120.76800000004"/>
    <n v="2467086.912"/>
    <n v="0.24787744486238836"/>
    <n v="0"/>
    <n v="0.24787744486238836"/>
    <n v="0.11111111111111113"/>
  </r>
  <r>
    <s v="ORD1127"/>
    <x v="80"/>
    <x v="1"/>
    <s v="Germany"/>
    <s v="Berlin"/>
    <s v="Berlin"/>
    <s v="CUST_772"/>
    <x v="3"/>
    <x v="2"/>
    <x v="11"/>
    <s v="Conference Table"/>
    <n v="8"/>
    <n v="61849.05"/>
    <n v="92521.04"/>
    <n v="0.15"/>
    <s v="Returned"/>
    <s v="Bank Transfer"/>
    <n v="18"/>
    <n v="208569.5"/>
    <n v="740168.32"/>
    <n v="111025.24799999999"/>
    <n v="629143.07199999993"/>
    <n v="0.3315136242968913"/>
    <n v="1"/>
    <n v="0.3315136242968913"/>
    <n v="0.17647058823529413"/>
  </r>
  <r>
    <s v="ORD1128"/>
    <x v="109"/>
    <x v="1"/>
    <s v="USA"/>
    <s v="California"/>
    <s v="San Francisco"/>
    <s v="CUST_326"/>
    <x v="3"/>
    <x v="2"/>
    <x v="3"/>
    <s v="Standing Desk"/>
    <n v="30"/>
    <n v="15910.3"/>
    <n v="23100.400000000001"/>
    <n v="0.05"/>
    <s v="Returned"/>
    <s v="PayPal"/>
    <n v="6"/>
    <n v="204917.9"/>
    <n v="693012"/>
    <n v="34650.6"/>
    <n v="658361.4"/>
    <n v="0.31125442652014529"/>
    <n v="1"/>
    <n v="0.31125442652014529"/>
    <n v="5.2631578947368418E-2"/>
  </r>
  <r>
    <s v="ORD1129"/>
    <x v="26"/>
    <x v="2"/>
    <s v="USA"/>
    <s v="New York"/>
    <s v="New York"/>
    <s v="CUST_778"/>
    <x v="0"/>
    <x v="0"/>
    <x v="1"/>
    <s v="Samsung Galaxy Tab S8"/>
    <n v="12"/>
    <n v="50575.83"/>
    <n v="56172.21"/>
    <n v="0.15"/>
    <s v="Returned"/>
    <s v="Bank Transfer"/>
    <n v="6"/>
    <n v="57083.08"/>
    <n v="674066.52"/>
    <n v="101109.978"/>
    <n v="572956.54200000002"/>
    <n v="9.9628987219069057E-2"/>
    <n v="1"/>
    <n v="9.9628987219069057E-2"/>
    <n v="0.17647058823529413"/>
  </r>
  <r>
    <s v="ORD1130"/>
    <x v="141"/>
    <x v="1"/>
    <s v="USA"/>
    <s v="New York"/>
    <s v="New York"/>
    <s v="CUST_607"/>
    <x v="1"/>
    <x v="2"/>
    <x v="8"/>
    <s v="Metal Bookcase"/>
    <n v="6"/>
    <n v="50059.5"/>
    <n v="58684.56"/>
    <n v="0.1"/>
    <s v="Not Returned"/>
    <s v="Cash"/>
    <n v="14"/>
    <n v="46575.32"/>
    <n v="352107.36"/>
    <n v="35210.735999999997"/>
    <n v="316896.62400000001"/>
    <n v="0.14697322872079571"/>
    <n v="0"/>
    <n v="0.14697322872079571"/>
    <n v="0.1111111111111111"/>
  </r>
  <r>
    <s v="ORD1131"/>
    <x v="132"/>
    <x v="0"/>
    <s v="USA"/>
    <s v="New York"/>
    <s v="New York"/>
    <s v="CUST_723"/>
    <x v="1"/>
    <x v="0"/>
    <x v="1"/>
    <s v="Microsoft Surface Go"/>
    <n v="7"/>
    <n v="22932.97"/>
    <n v="30640.74"/>
    <n v="0.05"/>
    <s v="Not Returned"/>
    <s v="Cash"/>
    <n v="1"/>
    <n v="51256.67"/>
    <n v="214485.18000000002"/>
    <n v="10724.259000000002"/>
    <n v="203760.92100000003"/>
    <n v="0.25155299528705993"/>
    <n v="0"/>
    <n v="0.25155299528705993"/>
    <n v="5.2631578947368425E-2"/>
  </r>
  <r>
    <s v="ORD1132"/>
    <x v="171"/>
    <x v="1"/>
    <s v="Germany"/>
    <s v="Berlin"/>
    <s v="Berlin"/>
    <s v="CUST_594"/>
    <x v="0"/>
    <x v="0"/>
    <x v="1"/>
    <s v="Microsoft Surface Go"/>
    <n v="16"/>
    <n v="39409.9"/>
    <n v="43415.39"/>
    <n v="0"/>
    <s v="Returned"/>
    <s v="PayPal"/>
    <n v="19"/>
    <n v="64087.839999999997"/>
    <n v="694646.24"/>
    <n v="0"/>
    <n v="694646.24"/>
    <n v="9.2259680265454252E-2"/>
    <n v="1"/>
    <n v="9.2259680265454252E-2"/>
    <n v="0"/>
  </r>
  <r>
    <s v="ORD1133"/>
    <x v="190"/>
    <x v="0"/>
    <s v="Germany"/>
    <s v="Bavaria"/>
    <s v="Munich"/>
    <s v="CUST_540"/>
    <x v="0"/>
    <x v="2"/>
    <x v="6"/>
    <s v="Ergonomic Pro"/>
    <n v="28"/>
    <n v="78645.320000000007"/>
    <n v="111863.9"/>
    <n v="0"/>
    <s v="Not Returned"/>
    <s v="Cash"/>
    <n v="16"/>
    <n v="930119.4"/>
    <n v="3132189.1999999997"/>
    <n v="0"/>
    <n v="3132189.1999999997"/>
    <n v="0.29695504984181675"/>
    <n v="0"/>
    <n v="0.29695504984181675"/>
    <n v="0"/>
  </r>
  <r>
    <s v="ORD1134"/>
    <x v="227"/>
    <x v="0"/>
    <s v="Germany"/>
    <s v="Berlin"/>
    <s v="Berlin"/>
    <s v="CUST_660"/>
    <x v="0"/>
    <x v="0"/>
    <x v="4"/>
    <s v="MacBook Pro"/>
    <n v="45"/>
    <n v="10931.49"/>
    <n v="13822.3"/>
    <n v="0"/>
    <s v="Not Returned"/>
    <s v="Cash"/>
    <n v="1"/>
    <n v="130086.5"/>
    <n v="622003.5"/>
    <n v="0"/>
    <n v="622003.5"/>
    <n v="0.2091411061191778"/>
    <n v="0"/>
    <n v="0.2091411061191778"/>
    <n v="0"/>
  </r>
  <r>
    <s v="ORD1135"/>
    <x v="25"/>
    <x v="2"/>
    <s v="USA"/>
    <s v="Texas"/>
    <s v="Dallas"/>
    <s v="CUST_384"/>
    <x v="1"/>
    <x v="1"/>
    <x v="7"/>
    <s v="Ring Binder"/>
    <n v="6"/>
    <n v="19754.509999999998"/>
    <n v="22553.81"/>
    <n v="0.15"/>
    <s v="Not Returned"/>
    <s v="Bank Transfer"/>
    <n v="4"/>
    <n v="14276.43"/>
    <n v="135322.86000000002"/>
    <n v="20298.429"/>
    <n v="115024.43100000001"/>
    <n v="0.12411650182386035"/>
    <n v="0"/>
    <n v="0.12411650182386035"/>
    <n v="0.1764705882352941"/>
  </r>
  <r>
    <s v="ORD1136"/>
    <x v="187"/>
    <x v="1"/>
    <s v="Germany"/>
    <s v="Berlin"/>
    <s v="Berlin"/>
    <s v="CUST_346"/>
    <x v="2"/>
    <x v="2"/>
    <x v="3"/>
    <s v="Corner Desk"/>
    <n v="4"/>
    <n v="12326.19"/>
    <n v="16911.57"/>
    <n v="0.1"/>
    <s v="Not Returned"/>
    <s v="Bank Transfer"/>
    <n v="5"/>
    <n v="16507.37"/>
    <n v="67646.28"/>
    <n v="6764.6280000000006"/>
    <n v="60881.652000000002"/>
    <n v="0.27113866752498761"/>
    <n v="0"/>
    <n v="0.27113866752498761"/>
    <n v="0.11111111111111112"/>
  </r>
  <r>
    <s v="ORD1137"/>
    <x v="102"/>
    <x v="3"/>
    <s v="Germany"/>
    <s v="Berlin"/>
    <s v="Berlin"/>
    <s v="CUST_799"/>
    <x v="2"/>
    <x v="1"/>
    <x v="9"/>
    <s v="Legal Pad"/>
    <n v="7"/>
    <n v="28055.27"/>
    <n v="39483.919999999998"/>
    <n v="0.1"/>
    <s v="Returned"/>
    <s v="PayPal"/>
    <n v="8"/>
    <n v="72000.490000000005"/>
    <n v="276387.44"/>
    <n v="27638.744000000002"/>
    <n v="248748.696"/>
    <n v="0.2894507233919329"/>
    <n v="1"/>
    <n v="0.2894507233919329"/>
    <n v="0.11111111111111112"/>
  </r>
  <r>
    <s v="ORD1138"/>
    <x v="139"/>
    <x v="1"/>
    <s v="India"/>
    <s v="Karnataka"/>
    <s v="Bangalore"/>
    <s v="CUST_336"/>
    <x v="2"/>
    <x v="2"/>
    <x v="3"/>
    <s v="Standing Desk"/>
    <n v="4"/>
    <n v="60699.95"/>
    <n v="89684.46"/>
    <n v="0.1"/>
    <s v="Returned"/>
    <s v="PayPal"/>
    <n v="2"/>
    <n v="104344.2"/>
    <n v="358737.84"/>
    <n v="35873.784000000007"/>
    <n v="322864.05600000004"/>
    <n v="0.32318307987805239"/>
    <n v="1"/>
    <n v="0.32318307987805239"/>
    <n v="0.11111111111111112"/>
  </r>
  <r>
    <s v="ORD1139"/>
    <x v="244"/>
    <x v="0"/>
    <s v="USA"/>
    <s v="Texas"/>
    <s v="Dallas"/>
    <s v="CUST_418"/>
    <x v="0"/>
    <x v="0"/>
    <x v="10"/>
    <s v="Samsung Galaxy S23"/>
    <n v="11"/>
    <n v="63297.34"/>
    <n v="93826.82"/>
    <n v="0"/>
    <s v="Not Returned"/>
    <s v="PayPal"/>
    <n v="4"/>
    <n v="335824.3"/>
    <n v="1032095.02"/>
    <n v="0"/>
    <n v="1032095.02"/>
    <n v="0.32538118437970953"/>
    <n v="0"/>
    <n v="0.32538118437970953"/>
    <n v="0"/>
  </r>
  <r>
    <s v="ORD1140"/>
    <x v="35"/>
    <x v="1"/>
    <s v="India"/>
    <s v="Karnataka"/>
    <s v="Bangalore"/>
    <s v="CUST_721"/>
    <x v="2"/>
    <x v="0"/>
    <x v="10"/>
    <s v="Google Pixel 7"/>
    <n v="38"/>
    <n v="48107.54"/>
    <n v="64314.400000000001"/>
    <n v="0.05"/>
    <s v="Not Returned"/>
    <s v="Cash"/>
    <n v="16"/>
    <n v="585067.69999999995"/>
    <n v="2443947.2000000002"/>
    <n v="122197.36000000002"/>
    <n v="2321749.8400000003"/>
    <n v="0.25199428892821624"/>
    <n v="0"/>
    <n v="0.25199428892821624"/>
    <n v="5.2631578947368418E-2"/>
  </r>
  <r>
    <s v="ORD1141"/>
    <x v="109"/>
    <x v="3"/>
    <s v="Brazil"/>
    <s v="Rio de Janeiro"/>
    <s v="Rio de Janeiro"/>
    <s v="CUST_966"/>
    <x v="0"/>
    <x v="0"/>
    <x v="1"/>
    <s v="Microsoft Surface Go"/>
    <n v="40"/>
    <n v="54472.39"/>
    <n v="78309.83"/>
    <n v="0.1"/>
    <s v="Not Returned"/>
    <s v="Cash"/>
    <n v="12"/>
    <n v="858147.8"/>
    <n v="3132393.2"/>
    <n v="313239.32"/>
    <n v="2819153.8800000004"/>
    <n v="0.30439906316855608"/>
    <n v="0"/>
    <n v="0.30439906316855608"/>
    <n v="0.1111111111111111"/>
  </r>
  <r>
    <s v="ORD1142"/>
    <x v="44"/>
    <x v="2"/>
    <s v="India"/>
    <s v="Delhi"/>
    <s v="New Delhi"/>
    <s v="CUST_792"/>
    <x v="1"/>
    <x v="0"/>
    <x v="10"/>
    <s v="Google Pixel 7"/>
    <n v="15"/>
    <n v="8978.67"/>
    <n v="10218.450000000001"/>
    <n v="0.05"/>
    <s v="Not Returned"/>
    <s v="Bank Transfer"/>
    <n v="10"/>
    <n v="17666.87"/>
    <n v="153276.75"/>
    <n v="7663.8375000000005"/>
    <n v="145612.91250000001"/>
    <n v="0.12132763294601362"/>
    <n v="0"/>
    <n v="0.12132763294601362"/>
    <n v="5.2631578947368425E-2"/>
  </r>
  <r>
    <s v="ORD1143"/>
    <x v="25"/>
    <x v="2"/>
    <s v="USA"/>
    <s v="Texas"/>
    <s v="Dallas"/>
    <s v="CUST_352"/>
    <x v="3"/>
    <x v="1"/>
    <x v="2"/>
    <s v="Gel Pen"/>
    <n v="14"/>
    <n v="26727.71"/>
    <n v="35281.879999999997"/>
    <n v="0.1"/>
    <s v="Returned"/>
    <s v="Bank Transfer"/>
    <n v="7"/>
    <n v="107782.5"/>
    <n v="493946.31999999995"/>
    <n v="49394.631999999998"/>
    <n v="444551.68799999997"/>
    <n v="0.24245212178791684"/>
    <n v="1"/>
    <n v="0.24245212178791684"/>
    <n v="0.11111111111111112"/>
  </r>
  <r>
    <s v="ORD1144"/>
    <x v="181"/>
    <x v="2"/>
    <s v="Brazil"/>
    <s v="Sao Paulo"/>
    <s v="Sao Paulo"/>
    <s v="CUST_705"/>
    <x v="0"/>
    <x v="2"/>
    <x v="8"/>
    <s v="Adjustable Bookcase"/>
    <n v="43"/>
    <n v="69668.929999999993"/>
    <n v="103757.4"/>
    <n v="0.05"/>
    <s v="Not Returned"/>
    <s v="Bank Transfer"/>
    <n v="13"/>
    <n v="1392513"/>
    <n v="4461568.2"/>
    <n v="223078.41000000003"/>
    <n v="4238489.79"/>
    <n v="0.32853989722598814"/>
    <n v="0"/>
    <n v="0.32853989722598814"/>
    <n v="5.2631578947368425E-2"/>
  </r>
  <r>
    <s v="ORD1145"/>
    <x v="125"/>
    <x v="1"/>
    <s v="Brazil"/>
    <s v="Rio de Janeiro"/>
    <s v="Rio de Janeiro"/>
    <s v="CUST_333"/>
    <x v="1"/>
    <x v="1"/>
    <x v="9"/>
    <s v="Graph Paper"/>
    <n v="2"/>
    <n v="29171.51"/>
    <n v="36592.6"/>
    <n v="0.05"/>
    <s v="Not Returned"/>
    <s v="PayPal"/>
    <n v="11"/>
    <n v="14100.07"/>
    <n v="73185.2"/>
    <n v="3659.26"/>
    <n v="69525.94"/>
    <n v="0.20280301136525444"/>
    <n v="0"/>
    <n v="0.20280301136525444"/>
    <n v="5.2631578947368425E-2"/>
  </r>
  <r>
    <s v="ORD1146"/>
    <x v="231"/>
    <x v="2"/>
    <s v="Germany"/>
    <s v="Berlin"/>
    <s v="Berlin"/>
    <s v="CUST_421"/>
    <x v="3"/>
    <x v="0"/>
    <x v="4"/>
    <s v="MacBook Pro"/>
    <n v="49"/>
    <n v="43317.31"/>
    <n v="61892.24"/>
    <n v="0.15"/>
    <s v="Returned"/>
    <s v="Credit Card"/>
    <n v="10"/>
    <n v="773645.8"/>
    <n v="3032719.76"/>
    <n v="454907.96399999998"/>
    <n v="2577811.7959999996"/>
    <n v="0.30011725495261882"/>
    <n v="1"/>
    <n v="0.30011725495261882"/>
    <n v="0.17647058823529413"/>
  </r>
  <r>
    <s v="ORD1147"/>
    <x v="180"/>
    <x v="1"/>
    <s v="Germany"/>
    <s v="Berlin"/>
    <s v="Berlin"/>
    <s v="CUST_683"/>
    <x v="3"/>
    <x v="0"/>
    <x v="1"/>
    <s v="Microsoft Surface Go"/>
    <n v="13"/>
    <n v="68795.710000000006"/>
    <n v="87361.43"/>
    <n v="0.15"/>
    <s v="Returned"/>
    <s v="Credit Card"/>
    <n v="3"/>
    <n v="205151.2"/>
    <n v="1135698.5899999999"/>
    <n v="170354.78849999997"/>
    <n v="965343.80149999983"/>
    <n v="0.21251620374132588"/>
    <n v="1"/>
    <n v="0.21251620374132588"/>
    <n v="0.1764705882352941"/>
  </r>
  <r>
    <s v="ORD1148"/>
    <x v="162"/>
    <x v="3"/>
    <s v="Germany"/>
    <s v="Bavaria"/>
    <s v="Munich"/>
    <s v="CUST_758"/>
    <x v="2"/>
    <x v="0"/>
    <x v="4"/>
    <s v="HP Spectre x360"/>
    <n v="44"/>
    <n v="53837.91"/>
    <n v="60130.92"/>
    <n v="0"/>
    <s v="Not Returned"/>
    <s v="PayPal"/>
    <n v="19"/>
    <n v="276892.40000000002"/>
    <n v="2645760.48"/>
    <n v="0"/>
    <n v="2645760.48"/>
    <n v="0.10465512736058406"/>
    <n v="0"/>
    <n v="0.10465512736058406"/>
    <n v="0"/>
  </r>
  <r>
    <s v="ORD1149"/>
    <x v="104"/>
    <x v="3"/>
    <s v="USA"/>
    <s v="New York"/>
    <s v="New York"/>
    <s v="CUST_124"/>
    <x v="2"/>
    <x v="1"/>
    <x v="7"/>
    <s v="Ring Binder"/>
    <n v="47"/>
    <n v="24704.51"/>
    <n v="34953.300000000003"/>
    <n v="0.1"/>
    <s v="Not Returned"/>
    <s v="PayPal"/>
    <n v="6"/>
    <n v="433523.8"/>
    <n v="1642805.1"/>
    <n v="164280.51"/>
    <n v="1478524.59"/>
    <n v="0.2932137909184182"/>
    <n v="0"/>
    <n v="0.2932137909184182"/>
    <n v="0.1111111111111111"/>
  </r>
  <r>
    <s v="ORD1150"/>
    <x v="89"/>
    <x v="0"/>
    <s v="USA"/>
    <s v="California"/>
    <s v="San Francisco"/>
    <s v="CUST_742"/>
    <x v="3"/>
    <x v="1"/>
    <x v="2"/>
    <s v="Gel Pen"/>
    <n v="48"/>
    <n v="39486.85"/>
    <n v="58063.92"/>
    <n v="0"/>
    <s v="Not Returned"/>
    <s v="Cash"/>
    <n v="18"/>
    <n v="891699.4"/>
    <n v="2787068.16"/>
    <n v="0"/>
    <n v="2787068.16"/>
    <n v="0.31994172686469208"/>
    <n v="0"/>
    <n v="0.31994172686469208"/>
    <n v="0"/>
  </r>
  <r>
    <s v="ORD1151"/>
    <x v="18"/>
    <x v="2"/>
    <s v="USA"/>
    <s v="California"/>
    <s v="San Francisco"/>
    <s v="CUST_925"/>
    <x v="2"/>
    <x v="1"/>
    <x v="9"/>
    <s v="Legal Pad"/>
    <n v="32"/>
    <n v="35216.04"/>
    <n v="44358.3"/>
    <n v="0.1"/>
    <s v="Not Returned"/>
    <s v="Cash"/>
    <n v="6"/>
    <n v="263297.09999999998"/>
    <n v="1419465.6"/>
    <n v="141946.56000000003"/>
    <n v="1277519.04"/>
    <n v="0.20610033334610808"/>
    <n v="0"/>
    <n v="0.20610033334610808"/>
    <n v="0.11111111111111113"/>
  </r>
  <r>
    <s v="ORD1152"/>
    <x v="198"/>
    <x v="0"/>
    <s v="Brazil"/>
    <s v="Rio de Janeiro"/>
    <s v="Rio de Janeiro"/>
    <s v="CUST_610"/>
    <x v="0"/>
    <x v="1"/>
    <x v="5"/>
    <s v="Standard Stapler"/>
    <n v="37"/>
    <n v="33150.18"/>
    <n v="47031.66"/>
    <n v="0.05"/>
    <s v="Not Returned"/>
    <s v="Bank Transfer"/>
    <n v="4"/>
    <n v="487934"/>
    <n v="1740171.4200000002"/>
    <n v="87008.571000000011"/>
    <n v="1653162.8490000002"/>
    <n v="0.29515180570090344"/>
    <n v="0"/>
    <n v="0.29515180570090344"/>
    <n v="5.2631578947368425E-2"/>
  </r>
  <r>
    <s v="ORD1153"/>
    <x v="94"/>
    <x v="0"/>
    <s v="USA"/>
    <s v="California"/>
    <s v="San Francisco"/>
    <s v="CUST_103"/>
    <x v="1"/>
    <x v="1"/>
    <x v="9"/>
    <s v="A4 Ream Pack"/>
    <n v="28"/>
    <n v="24882"/>
    <n v="31657.599999999999"/>
    <n v="0.05"/>
    <s v="Returned"/>
    <s v="Credit Card"/>
    <n v="18"/>
    <n v="180231"/>
    <n v="886412.79999999993"/>
    <n v="44320.639999999999"/>
    <n v="842092.15999999992"/>
    <n v="0.21402764277012151"/>
    <n v="1"/>
    <n v="0.21402764277012151"/>
    <n v="5.2631578947368425E-2"/>
  </r>
  <r>
    <s v="ORD1154"/>
    <x v="30"/>
    <x v="3"/>
    <s v="Germany"/>
    <s v="Bavaria"/>
    <s v="Munich"/>
    <s v="CUST_992"/>
    <x v="3"/>
    <x v="0"/>
    <x v="10"/>
    <s v="Samsung Galaxy S23"/>
    <n v="26"/>
    <n v="22370.53"/>
    <n v="30428.3"/>
    <n v="0.15"/>
    <s v="Not Returned"/>
    <s v="Cash"/>
    <n v="5"/>
    <n v="178076.7"/>
    <n v="791135.79999999993"/>
    <n v="118670.36999999998"/>
    <n v="672465.42999999993"/>
    <n v="0.26481167961303237"/>
    <n v="0"/>
    <n v="0.26481167961303237"/>
    <n v="0.1764705882352941"/>
  </r>
  <r>
    <s v="ORD1155"/>
    <x v="143"/>
    <x v="2"/>
    <s v="India"/>
    <s v="Karnataka"/>
    <s v="Bangalore"/>
    <s v="CUST_246"/>
    <x v="0"/>
    <x v="0"/>
    <x v="1"/>
    <s v="Lenovo Tab P11"/>
    <n v="9"/>
    <n v="73945.52"/>
    <n v="95827.22"/>
    <n v="0"/>
    <s v="Not Returned"/>
    <s v="Bank Transfer"/>
    <n v="18"/>
    <n v="196935.3"/>
    <n v="862444.98"/>
    <n v="0"/>
    <n v="862444.98"/>
    <n v="0.2283453490563537"/>
    <n v="0"/>
    <n v="0.2283453490563537"/>
    <n v="0"/>
  </r>
  <r>
    <s v="ORD1156"/>
    <x v="80"/>
    <x v="2"/>
    <s v="Brazil"/>
    <s v="Sao Paulo"/>
    <s v="Sao Paulo"/>
    <s v="CUST_657"/>
    <x v="3"/>
    <x v="0"/>
    <x v="1"/>
    <s v="Lenovo Tab P11"/>
    <n v="37"/>
    <n v="69225.789999999994"/>
    <n v="93784.26"/>
    <n v="0"/>
    <s v="Returned"/>
    <s v="Cash"/>
    <n v="1"/>
    <n v="908663.4"/>
    <n v="3470017.6199999996"/>
    <n v="0"/>
    <n v="3470017.6199999996"/>
    <n v="0.26186132161484532"/>
    <n v="1"/>
    <n v="0.26186132161484532"/>
    <n v="0"/>
  </r>
  <r>
    <s v="ORD1157"/>
    <x v="79"/>
    <x v="2"/>
    <s v="USA"/>
    <s v="California"/>
    <s v="San Francisco"/>
    <s v="CUST_967"/>
    <x v="2"/>
    <x v="0"/>
    <x v="10"/>
    <s v="iPhone 14"/>
    <n v="19"/>
    <n v="50026.05"/>
    <n v="63587.6"/>
    <n v="0.1"/>
    <s v="Not Returned"/>
    <s v="Credit Card"/>
    <n v="5"/>
    <n v="231902.5"/>
    <n v="1208164.3999999999"/>
    <n v="120816.44"/>
    <n v="1087347.96"/>
    <n v="0.21327349526640949"/>
    <n v="0"/>
    <n v="0.21327349526640949"/>
    <n v="0.11111111111111112"/>
  </r>
  <r>
    <s v="ORD1158"/>
    <x v="93"/>
    <x v="1"/>
    <s v="Germany"/>
    <s v="Bavaria"/>
    <s v="Munich"/>
    <s v="CUST_453"/>
    <x v="2"/>
    <x v="0"/>
    <x v="0"/>
    <s v="Samsung Odyssey"/>
    <n v="47"/>
    <n v="36489.82"/>
    <n v="43489.95"/>
    <n v="0"/>
    <s v="Not Returned"/>
    <s v="Cash"/>
    <n v="15"/>
    <n v="329006.09999999998"/>
    <n v="2044027.65"/>
    <n v="0"/>
    <n v="2044027.65"/>
    <n v="0.16095971108805696"/>
    <n v="0"/>
    <n v="0.16095971108805696"/>
    <n v="0"/>
  </r>
  <r>
    <s v="ORD1159"/>
    <x v="147"/>
    <x v="1"/>
    <s v="USA"/>
    <s v="California"/>
    <s v="San Francisco"/>
    <s v="CUST_968"/>
    <x v="0"/>
    <x v="1"/>
    <x v="5"/>
    <s v="Mini Stapler"/>
    <n v="49"/>
    <n v="72232.72"/>
    <n v="103438.5"/>
    <n v="0"/>
    <s v="Returned"/>
    <s v="Cash"/>
    <n v="18"/>
    <n v="1529083"/>
    <n v="5068486.5"/>
    <n v="0"/>
    <n v="5068486.5"/>
    <n v="0.30168433910201792"/>
    <n v="1"/>
    <n v="0.30168433910201792"/>
    <n v="0"/>
  </r>
  <r>
    <s v="ORD1160"/>
    <x v="225"/>
    <x v="0"/>
    <s v="USA"/>
    <s v="Texas"/>
    <s v="Dallas"/>
    <s v="CUST_305"/>
    <x v="2"/>
    <x v="2"/>
    <x v="11"/>
    <s v="Coffee Table"/>
    <n v="2"/>
    <n v="45677.69"/>
    <n v="63484.1"/>
    <n v="0.15"/>
    <s v="Not Returned"/>
    <s v="PayPal"/>
    <n v="11"/>
    <n v="30270.9"/>
    <n v="126968.2"/>
    <n v="19045.23"/>
    <n v="107922.97"/>
    <n v="0.2804861652713968"/>
    <n v="0"/>
    <n v="0.2804861652713968"/>
    <n v="0.1764705882352941"/>
  </r>
  <r>
    <s v="ORD1161"/>
    <x v="200"/>
    <x v="3"/>
    <s v="Germany"/>
    <s v="Bavaria"/>
    <s v="Munich"/>
    <s v="CUST_597"/>
    <x v="2"/>
    <x v="2"/>
    <x v="3"/>
    <s v="Corner Desk"/>
    <n v="16"/>
    <n v="3632.33"/>
    <n v="4190.38"/>
    <n v="0.05"/>
    <s v="Returned"/>
    <s v="Bank Transfer"/>
    <n v="10"/>
    <n v="8482.36"/>
    <n v="67046.080000000002"/>
    <n v="3352.3040000000001"/>
    <n v="63693.775999999998"/>
    <n v="0.13317407967773806"/>
    <n v="1"/>
    <n v="0.13317407967773806"/>
    <n v="5.2631578947368425E-2"/>
  </r>
  <r>
    <s v="ORD1162"/>
    <x v="58"/>
    <x v="3"/>
    <s v="Germany"/>
    <s v="Bavaria"/>
    <s v="Munich"/>
    <s v="CUST_348"/>
    <x v="2"/>
    <x v="1"/>
    <x v="9"/>
    <s v="A4 Ream Pack"/>
    <n v="14"/>
    <n v="19106.900000000001"/>
    <n v="21871.51"/>
    <n v="0"/>
    <s v="Not Returned"/>
    <s v="Bank Transfer"/>
    <n v="9"/>
    <n v="38704.54"/>
    <n v="306201.13999999996"/>
    <n v="0"/>
    <n v="306201.13999999996"/>
    <n v="0.12640233801872849"/>
    <n v="0"/>
    <n v="0.12640233801872849"/>
    <n v="0"/>
  </r>
  <r>
    <s v="ORD1163"/>
    <x v="9"/>
    <x v="1"/>
    <s v="Brazil"/>
    <s v="Sao Paulo"/>
    <s v="Sao Paulo"/>
    <s v="CUST_277"/>
    <x v="2"/>
    <x v="1"/>
    <x v="9"/>
    <s v="A4 Ream Pack"/>
    <n v="39"/>
    <n v="8490.19"/>
    <n v="10781.96"/>
    <n v="0"/>
    <s v="Returned"/>
    <s v="Credit Card"/>
    <n v="17"/>
    <n v="89379.03"/>
    <n v="420496.43999999994"/>
    <n v="0"/>
    <n v="420496.43999999994"/>
    <n v="0.21255597312548"/>
    <n v="1"/>
    <n v="0.21255597312548"/>
    <n v="0"/>
  </r>
  <r>
    <s v="ORD1164"/>
    <x v="106"/>
    <x v="0"/>
    <s v="USA"/>
    <s v="California"/>
    <s v="San Francisco"/>
    <s v="CUST_166"/>
    <x v="3"/>
    <x v="2"/>
    <x v="6"/>
    <s v="Ergonomic Pro"/>
    <n v="38"/>
    <n v="76468.179999999993"/>
    <n v="87496.61"/>
    <n v="0.1"/>
    <s v="Not Returned"/>
    <s v="Credit Card"/>
    <n v="5"/>
    <n v="377172.3"/>
    <n v="3324871.18"/>
    <n v="332487.11800000002"/>
    <n v="2992384.0619999999"/>
    <n v="0.12604408130282307"/>
    <n v="0"/>
    <n v="0.12604408130282307"/>
    <n v="0.11111111111111112"/>
  </r>
  <r>
    <s v="ORD1165"/>
    <x v="112"/>
    <x v="0"/>
    <s v="Brazil"/>
    <s v="Sao Paulo"/>
    <s v="Sao Paulo"/>
    <s v="CUST_527"/>
    <x v="2"/>
    <x v="1"/>
    <x v="9"/>
    <s v="Notebook"/>
    <n v="7"/>
    <n v="75240.98"/>
    <n v="112334.7"/>
    <n v="0.05"/>
    <s v="Returned"/>
    <s v="Bank Transfer"/>
    <n v="14"/>
    <n v="246673.3"/>
    <n v="786342.9"/>
    <n v="39317.145000000004"/>
    <n v="747025.755"/>
    <n v="0.33020722290893434"/>
    <n v="1"/>
    <n v="0.33020722290893434"/>
    <n v="5.2631578947368425E-2"/>
  </r>
  <r>
    <s v="ORD1166"/>
    <x v="82"/>
    <x v="2"/>
    <s v="Brazil"/>
    <s v="Rio de Janeiro"/>
    <s v="Rio de Janeiro"/>
    <s v="CUST_468"/>
    <x v="3"/>
    <x v="2"/>
    <x v="3"/>
    <s v="Corner Desk"/>
    <n v="30"/>
    <n v="30105.78"/>
    <n v="41952.2"/>
    <n v="0.1"/>
    <s v="Returned"/>
    <s v="Bank Transfer"/>
    <n v="20"/>
    <n v="319853.3"/>
    <n v="1258566"/>
    <n v="125856.6"/>
    <n v="1132709.3999999999"/>
    <n v="0.28237895792159934"/>
    <n v="1"/>
    <n v="0.28237895792159934"/>
    <n v="0.11111111111111112"/>
  </r>
  <r>
    <s v="ORD1167"/>
    <x v="99"/>
    <x v="0"/>
    <s v="USA"/>
    <s v="New York"/>
    <s v="New York"/>
    <s v="CUST_628"/>
    <x v="3"/>
    <x v="1"/>
    <x v="9"/>
    <s v="Graph Paper"/>
    <n v="46"/>
    <n v="49140.4"/>
    <n v="62906.11"/>
    <n v="0.05"/>
    <s v="Returned"/>
    <s v="Credit Card"/>
    <n v="10"/>
    <n v="601561.5"/>
    <n v="2893681.06"/>
    <n v="144684.05300000001"/>
    <n v="2748997.0070000002"/>
    <n v="0.21882944887469641"/>
    <n v="1"/>
    <n v="0.21882944887469641"/>
    <n v="5.2631578947368425E-2"/>
  </r>
  <r>
    <s v="ORD1168"/>
    <x v="35"/>
    <x v="3"/>
    <s v="India"/>
    <s v="Karnataka"/>
    <s v="Bangalore"/>
    <s v="CUST_111"/>
    <x v="0"/>
    <x v="2"/>
    <x v="3"/>
    <s v="Standing Desk"/>
    <n v="4"/>
    <n v="54243.72"/>
    <n v="61244.12"/>
    <n v="0.05"/>
    <s v="Not Returned"/>
    <s v="Credit Card"/>
    <n v="6"/>
    <n v="26601.52"/>
    <n v="244976.48"/>
    <n v="12248.824000000001"/>
    <n v="232727.65600000002"/>
    <n v="0.11430321800688784"/>
    <n v="0"/>
    <n v="0.11430321800688784"/>
    <n v="5.2631578947368418E-2"/>
  </r>
  <r>
    <s v="ORD1169"/>
    <x v="249"/>
    <x v="3"/>
    <s v="USA"/>
    <s v="Texas"/>
    <s v="Dallas"/>
    <s v="CUST_761"/>
    <x v="0"/>
    <x v="2"/>
    <x v="11"/>
    <s v="Coffee Table"/>
    <n v="23"/>
    <n v="50244.58"/>
    <n v="60624.83"/>
    <n v="0.05"/>
    <s v="Returned"/>
    <s v="Credit Card"/>
    <n v="1"/>
    <n v="226808.5"/>
    <n v="1394371.09"/>
    <n v="69718.554500000013"/>
    <n v="1324652.5355"/>
    <n v="0.17122112699115427"/>
    <n v="1"/>
    <n v="0.17122112699115427"/>
    <n v="5.2631578947368432E-2"/>
  </r>
  <r>
    <s v="ORD1170"/>
    <x v="58"/>
    <x v="3"/>
    <s v="India"/>
    <s v="Delhi"/>
    <s v="New Delhi"/>
    <s v="CUST_882"/>
    <x v="1"/>
    <x v="0"/>
    <x v="10"/>
    <s v="Samsung Galaxy S23"/>
    <n v="32"/>
    <n v="17711.46"/>
    <n v="26163.4"/>
    <n v="0.15"/>
    <s v="Returned"/>
    <s v="Cash"/>
    <n v="9"/>
    <n v="229892.8"/>
    <n v="837228.8"/>
    <n v="125584.32000000001"/>
    <n v="711644.48"/>
    <n v="0.32304445050989505"/>
    <n v="1"/>
    <n v="0.32304445050989505"/>
    <n v="0.17647058823529413"/>
  </r>
  <r>
    <s v="ORD1171"/>
    <x v="242"/>
    <x v="3"/>
    <s v="USA"/>
    <s v="Texas"/>
    <s v="Dallas"/>
    <s v="CUST_175"/>
    <x v="0"/>
    <x v="1"/>
    <x v="7"/>
    <s v="File Organizer"/>
    <n v="10"/>
    <n v="75532.72"/>
    <n v="103975.9"/>
    <n v="0"/>
    <s v="Returned"/>
    <s v="Bank Transfer"/>
    <n v="14"/>
    <n v="284432.2"/>
    <n v="1039759"/>
    <n v="0"/>
    <n v="1039759"/>
    <n v="0.27355589131712255"/>
    <n v="1"/>
    <n v="0.27355589131712255"/>
    <n v="0"/>
  </r>
  <r>
    <s v="ORD1172"/>
    <x v="91"/>
    <x v="2"/>
    <s v="India"/>
    <s v="Delhi"/>
    <s v="New Delhi"/>
    <s v="CUST_870"/>
    <x v="2"/>
    <x v="2"/>
    <x v="3"/>
    <s v="Compact Desk"/>
    <n v="25"/>
    <n v="57146.09"/>
    <n v="76464.100000000006"/>
    <n v="0.15"/>
    <s v="Returned"/>
    <s v="PayPal"/>
    <n v="18"/>
    <n v="410507.7"/>
    <n v="1911602.5000000002"/>
    <n v="286740.375"/>
    <n v="1624862.1250000002"/>
    <n v="0.25264155874148397"/>
    <n v="1"/>
    <n v="0.25264155874148397"/>
    <n v="0.1764705882352941"/>
  </r>
  <r>
    <s v="ORD1173"/>
    <x v="208"/>
    <x v="2"/>
    <s v="USA"/>
    <s v="Texas"/>
    <s v="Dallas"/>
    <s v="CUST_656"/>
    <x v="0"/>
    <x v="2"/>
    <x v="3"/>
    <s v="Compact Desk"/>
    <n v="28"/>
    <n v="79265.73"/>
    <n v="95959.29"/>
    <n v="0.1"/>
    <s v="Returned"/>
    <s v="Credit Card"/>
    <n v="20"/>
    <n v="420677.7"/>
    <n v="2686860.1199999996"/>
    <n v="268686.01199999999"/>
    <n v="2418174.1079999995"/>
    <n v="0.17396501707973797"/>
    <n v="1"/>
    <n v="0.17396501707973797"/>
    <n v="0.11111111111111113"/>
  </r>
  <r>
    <s v="ORD1174"/>
    <x v="22"/>
    <x v="3"/>
    <s v="Germany"/>
    <s v="Berlin"/>
    <s v="Berlin"/>
    <s v="CUST_590"/>
    <x v="3"/>
    <x v="1"/>
    <x v="7"/>
    <s v="Plastic Folder"/>
    <n v="23"/>
    <n v="21169.599999999999"/>
    <n v="29330.47"/>
    <n v="0.05"/>
    <s v="Not Returned"/>
    <s v="Bank Transfer"/>
    <n v="17"/>
    <n v="178315"/>
    <n v="674600.81"/>
    <n v="33730.040500000003"/>
    <n v="640870.76950000005"/>
    <n v="0.27823862233429575"/>
    <n v="0"/>
    <n v="0.27823862233429575"/>
    <n v="5.2631578947368418E-2"/>
  </r>
  <r>
    <s v="ORD1175"/>
    <x v="218"/>
    <x v="3"/>
    <s v="Brazil"/>
    <s v="Sao Paulo"/>
    <s v="Sao Paulo"/>
    <s v="CUST_297"/>
    <x v="3"/>
    <x v="2"/>
    <x v="6"/>
    <s v="Task Chair"/>
    <n v="41"/>
    <n v="37374.61"/>
    <n v="51046.12"/>
    <n v="0.1"/>
    <s v="Not Returned"/>
    <s v="Bank Transfer"/>
    <n v="17"/>
    <n v="504478.7"/>
    <n v="2092890.9200000002"/>
    <n v="209289.09200000003"/>
    <n v="1883601.8280000002"/>
    <n v="0.26782661415000492"/>
    <n v="0"/>
    <n v="0.26782661415000492"/>
    <n v="0.11111111111111112"/>
  </r>
  <r>
    <s v="ORD1176"/>
    <x v="80"/>
    <x v="0"/>
    <s v="Brazil"/>
    <s v="Sao Paulo"/>
    <s v="Sao Paulo"/>
    <s v="CUST_916"/>
    <x v="2"/>
    <x v="1"/>
    <x v="9"/>
    <s v="Notebook"/>
    <n v="27"/>
    <n v="21547.37"/>
    <n v="31977.47"/>
    <n v="0.05"/>
    <s v="Returned"/>
    <s v="Credit Card"/>
    <n v="20"/>
    <n v="267532.09999999998"/>
    <n v="863391.69000000006"/>
    <n v="43169.584500000004"/>
    <n v="820222.10550000006"/>
    <n v="0.32617031192656626"/>
    <n v="1"/>
    <n v="0.32617031192656626"/>
    <n v="5.2631578947368425E-2"/>
  </r>
  <r>
    <s v="ORD1177"/>
    <x v="202"/>
    <x v="2"/>
    <s v="India"/>
    <s v="Delhi"/>
    <s v="New Delhi"/>
    <s v="CUST_845"/>
    <x v="0"/>
    <x v="0"/>
    <x v="1"/>
    <s v="Samsung Galaxy Tab S8"/>
    <n v="30"/>
    <n v="40625.360000000001"/>
    <n v="59838.04"/>
    <n v="0"/>
    <s v="Not Returned"/>
    <s v="Bank Transfer"/>
    <n v="18"/>
    <n v="576380.4"/>
    <n v="1795141.2"/>
    <n v="0"/>
    <n v="1795141.2"/>
    <n v="0.32107802996221135"/>
    <n v="0"/>
    <n v="0.32107802996221135"/>
    <n v="0"/>
  </r>
  <r>
    <s v="ORD1178"/>
    <x v="79"/>
    <x v="3"/>
    <s v="USA"/>
    <s v="California"/>
    <s v="San Francisco"/>
    <s v="CUST_511"/>
    <x v="1"/>
    <x v="0"/>
    <x v="10"/>
    <s v="Google Pixel 7"/>
    <n v="31"/>
    <n v="26477.42"/>
    <n v="38931.31"/>
    <n v="0.05"/>
    <s v="Not Returned"/>
    <s v="PayPal"/>
    <n v="15"/>
    <n v="366767.1"/>
    <n v="1206870.6099999999"/>
    <n v="60343.530499999993"/>
    <n v="1146527.0795"/>
    <n v="0.31989397072064529"/>
    <n v="0"/>
    <n v="0.31989397072064529"/>
    <n v="5.2631578947368418E-2"/>
  </r>
  <r>
    <s v="ORD1179"/>
    <x v="120"/>
    <x v="3"/>
    <s v="Germany"/>
    <s v="Berlin"/>
    <s v="Berlin"/>
    <s v="CUST_932"/>
    <x v="0"/>
    <x v="1"/>
    <x v="2"/>
    <s v="Gel Pen"/>
    <n v="27"/>
    <n v="28318.32"/>
    <n v="39393.760000000002"/>
    <n v="0.05"/>
    <s v="Not Returned"/>
    <s v="PayPal"/>
    <n v="18"/>
    <n v="284085"/>
    <n v="1063631.52"/>
    <n v="53181.576000000001"/>
    <n v="1010449.944"/>
    <n v="0.28114702928817226"/>
    <n v="0"/>
    <n v="0.28114702928817226"/>
    <n v="5.2631578947368418E-2"/>
  </r>
  <r>
    <s v="ORD1180"/>
    <x v="159"/>
    <x v="0"/>
    <s v="Germany"/>
    <s v="Bavaria"/>
    <s v="Munich"/>
    <s v="CUST_854"/>
    <x v="1"/>
    <x v="0"/>
    <x v="1"/>
    <s v="Lenovo Tab P11"/>
    <n v="8"/>
    <n v="17596.25"/>
    <n v="22988.97"/>
    <n v="0.05"/>
    <s v="Not Returned"/>
    <s v="Bank Transfer"/>
    <n v="6"/>
    <n v="40984.67"/>
    <n v="183911.76"/>
    <n v="9195.5880000000016"/>
    <n v="174716.17200000002"/>
    <n v="0.23457857123838538"/>
    <n v="0"/>
    <n v="0.23457857123838538"/>
    <n v="5.2631578947368425E-2"/>
  </r>
  <r>
    <s v="ORD1181"/>
    <x v="227"/>
    <x v="3"/>
    <s v="USA"/>
    <s v="New York"/>
    <s v="New York"/>
    <s v="CUST_689"/>
    <x v="0"/>
    <x v="2"/>
    <x v="6"/>
    <s v="Task Chair"/>
    <n v="40"/>
    <n v="61656.97"/>
    <n v="69090.100000000006"/>
    <n v="0.1"/>
    <s v="Not Returned"/>
    <s v="Credit Card"/>
    <n v="20"/>
    <n v="267592.7"/>
    <n v="2763604"/>
    <n v="276360.40000000002"/>
    <n v="2487243.6"/>
    <n v="0.10758604424592751"/>
    <n v="0"/>
    <n v="0.10758604424592751"/>
    <n v="0.11111111111111112"/>
  </r>
  <r>
    <s v="ORD1182"/>
    <x v="4"/>
    <x v="3"/>
    <s v="Germany"/>
    <s v="Bavaria"/>
    <s v="Munich"/>
    <s v="CUST_128"/>
    <x v="0"/>
    <x v="1"/>
    <x v="5"/>
    <s v="Mini Stapler"/>
    <n v="49"/>
    <n v="33895.839999999997"/>
    <n v="38534.699999999997"/>
    <n v="0.05"/>
    <s v="Not Returned"/>
    <s v="PayPal"/>
    <n v="14"/>
    <n v="215938.9"/>
    <n v="1888200.2999999998"/>
    <n v="94410.014999999999"/>
    <n v="1793790.2849999999"/>
    <n v="0.12038135216012724"/>
    <n v="0"/>
    <n v="0.12038135216012724"/>
    <n v="5.2631578947368425E-2"/>
  </r>
  <r>
    <s v="ORD1183"/>
    <x v="93"/>
    <x v="1"/>
    <s v="Brazil"/>
    <s v="Sao Paulo"/>
    <s v="Sao Paulo"/>
    <s v="CUST_880"/>
    <x v="1"/>
    <x v="1"/>
    <x v="2"/>
    <s v="Fountain Pen"/>
    <n v="25"/>
    <n v="17238.21"/>
    <n v="22353.18"/>
    <n v="0.05"/>
    <s v="Returned"/>
    <s v="PayPal"/>
    <n v="11"/>
    <n v="121480.5"/>
    <n v="558829.5"/>
    <n v="27941.475000000002"/>
    <n v="530888.02500000002"/>
    <n v="0.22882508981060554"/>
    <n v="1"/>
    <n v="0.22882508981060554"/>
    <n v="5.2631578947368425E-2"/>
  </r>
  <r>
    <s v="ORD1184"/>
    <x v="45"/>
    <x v="2"/>
    <s v="Germany"/>
    <s v="Bavaria"/>
    <s v="Munich"/>
    <s v="CUST_795"/>
    <x v="1"/>
    <x v="1"/>
    <x v="2"/>
    <s v="Marker Set"/>
    <n v="26"/>
    <n v="62407.02"/>
    <n v="87869.87"/>
    <n v="0.1"/>
    <s v="Not Returned"/>
    <s v="PayPal"/>
    <n v="19"/>
    <n v="595830.69999999995"/>
    <n v="2284616.62"/>
    <n v="228461.66200000001"/>
    <n v="2056154.9580000001"/>
    <n v="0.28977908385832851"/>
    <n v="0"/>
    <n v="0.28977908385832851"/>
    <n v="0.1111111111111111"/>
  </r>
  <r>
    <s v="ORD1185"/>
    <x v="0"/>
    <x v="2"/>
    <s v="Brazil"/>
    <s v="Sao Paulo"/>
    <s v="Sao Paulo"/>
    <s v="CUST_637"/>
    <x v="2"/>
    <x v="0"/>
    <x v="1"/>
    <s v="Lenovo Tab P11"/>
    <n v="25"/>
    <n v="52598.6"/>
    <n v="61639.68"/>
    <n v="0.1"/>
    <s v="Not Returned"/>
    <s v="PayPal"/>
    <n v="4"/>
    <n v="203424.3"/>
    <n v="1540992"/>
    <n v="154099.20000000001"/>
    <n v="1386892.8"/>
    <n v="0.14667629682697897"/>
    <n v="0"/>
    <n v="0.14667629682697897"/>
    <n v="0.11111111111111112"/>
  </r>
  <r>
    <s v="ORD1186"/>
    <x v="89"/>
    <x v="0"/>
    <s v="Brazil"/>
    <s v="Sao Paulo"/>
    <s v="Sao Paulo"/>
    <s v="CUST_365"/>
    <x v="1"/>
    <x v="2"/>
    <x v="8"/>
    <s v="Adjustable Bookcase"/>
    <n v="20"/>
    <n v="26677.19"/>
    <n v="38470.35"/>
    <n v="0.05"/>
    <s v="Returned"/>
    <s v="Cash"/>
    <n v="1"/>
    <n v="224070"/>
    <n v="769407"/>
    <n v="38470.35"/>
    <n v="730936.65"/>
    <n v="0.30655187422877206"/>
    <n v="1"/>
    <n v="0.30655187422877206"/>
    <n v="5.2631578947368418E-2"/>
  </r>
  <r>
    <s v="ORD1187"/>
    <x v="49"/>
    <x v="0"/>
    <s v="India"/>
    <s v="Maharashtra"/>
    <s v="Mumbai"/>
    <s v="CUST_170"/>
    <x v="2"/>
    <x v="0"/>
    <x v="1"/>
    <s v="iPad Pro"/>
    <n v="48"/>
    <n v="3153.34"/>
    <n v="3750.09"/>
    <n v="0.15"/>
    <s v="Not Returned"/>
    <s v="Cash"/>
    <n v="10"/>
    <n v="24347.4"/>
    <n v="180004.32"/>
    <n v="27000.648000000001"/>
    <n v="153003.67200000002"/>
    <n v="0.15912951422499191"/>
    <n v="0"/>
    <n v="0.15912951422499191"/>
    <n v="0.1764705882352941"/>
  </r>
  <r>
    <s v="ORD1188"/>
    <x v="167"/>
    <x v="0"/>
    <s v="Germany"/>
    <s v="Bavaria"/>
    <s v="Munich"/>
    <s v="CUST_827"/>
    <x v="2"/>
    <x v="0"/>
    <x v="10"/>
    <s v="OnePlus 11"/>
    <n v="8"/>
    <n v="30913.439999999999"/>
    <n v="39443.620000000003"/>
    <n v="0.15"/>
    <s v="Not Returned"/>
    <s v="Bank Transfer"/>
    <n v="16"/>
    <n v="58005.22"/>
    <n v="315548.96000000002"/>
    <n v="47332.344000000005"/>
    <n v="268216.61600000004"/>
    <n v="0.2162625897867565"/>
    <n v="0"/>
    <n v="0.2162625897867565"/>
    <n v="0.1764705882352941"/>
  </r>
  <r>
    <s v="ORD1189"/>
    <x v="226"/>
    <x v="0"/>
    <s v="India"/>
    <s v="Maharashtra"/>
    <s v="Mumbai"/>
    <s v="CUST_169"/>
    <x v="0"/>
    <x v="1"/>
    <x v="5"/>
    <s v="Mini Stapler"/>
    <n v="2"/>
    <n v="46689.96"/>
    <n v="55608.43"/>
    <n v="0.15"/>
    <s v="Returned"/>
    <s v="Credit Card"/>
    <n v="9"/>
    <n v="15161.4"/>
    <n v="111216.86"/>
    <n v="16682.528999999999"/>
    <n v="94534.331000000006"/>
    <n v="0.16037983068817613"/>
    <n v="1"/>
    <n v="0.16037983068817613"/>
    <n v="0.1764705882352941"/>
  </r>
  <r>
    <s v="ORD1190"/>
    <x v="215"/>
    <x v="2"/>
    <s v="Germany"/>
    <s v="Bavaria"/>
    <s v="Munich"/>
    <s v="CUST_702"/>
    <x v="1"/>
    <x v="1"/>
    <x v="2"/>
    <s v="Ballpoint Pen"/>
    <n v="29"/>
    <n v="17503.88"/>
    <n v="23387.919999999998"/>
    <n v="0.15"/>
    <s v="Returned"/>
    <s v="Cash"/>
    <n v="7"/>
    <n v="145041.60000000001"/>
    <n v="678249.67999999993"/>
    <n v="101737.45199999999"/>
    <n v="576512.22799999989"/>
    <n v="0.25158460298954843"/>
    <n v="1"/>
    <n v="0.25158460298954843"/>
    <n v="0.17647058823529413"/>
  </r>
  <r>
    <s v="ORD1191"/>
    <x v="102"/>
    <x v="2"/>
    <s v="India"/>
    <s v="Karnataka"/>
    <s v="Bangalore"/>
    <s v="CUST_433"/>
    <x v="3"/>
    <x v="1"/>
    <x v="9"/>
    <s v="Legal Pad"/>
    <n v="47"/>
    <n v="34827.800000000003"/>
    <n v="42632.06"/>
    <n v="0.05"/>
    <s v="Returned"/>
    <s v="Cash"/>
    <n v="14"/>
    <n v="348460.2"/>
    <n v="2003706.8199999998"/>
    <n v="100185.341"/>
    <n v="1903521.4789999998"/>
    <n v="0.18306081851152048"/>
    <n v="1"/>
    <n v="0.18306081851152048"/>
    <n v="5.2631578947368425E-2"/>
  </r>
  <r>
    <s v="ORD1192"/>
    <x v="144"/>
    <x v="2"/>
    <s v="Germany"/>
    <s v="Bavaria"/>
    <s v="Munich"/>
    <s v="CUST_893"/>
    <x v="1"/>
    <x v="1"/>
    <x v="5"/>
    <s v="Standard Stapler"/>
    <n v="3"/>
    <n v="71242.53"/>
    <n v="81038.559999999998"/>
    <n v="0.1"/>
    <s v="Not Returned"/>
    <s v="Bank Transfer"/>
    <n v="16"/>
    <n v="26449.279999999999"/>
    <n v="243115.68"/>
    <n v="24311.567999999999"/>
    <n v="218804.11199999999"/>
    <n v="0.12088109203359029"/>
    <n v="0"/>
    <n v="0.12088109203359029"/>
    <n v="0.1111111111111111"/>
  </r>
  <r>
    <s v="ORD1193"/>
    <x v="249"/>
    <x v="3"/>
    <s v="USA"/>
    <s v="California"/>
    <s v="San Francisco"/>
    <s v="CUST_858"/>
    <x v="1"/>
    <x v="0"/>
    <x v="4"/>
    <s v="HP Spectre x360"/>
    <n v="41"/>
    <n v="37523.449999999997"/>
    <n v="50468.27"/>
    <n v="0.15"/>
    <s v="Not Returned"/>
    <s v="PayPal"/>
    <n v="1"/>
    <n v="451127"/>
    <n v="2069199.0699999998"/>
    <n v="310379.86049999995"/>
    <n v="1758819.2094999999"/>
    <n v="0.25649424202516369"/>
    <n v="0"/>
    <n v="0.25649424202516369"/>
    <n v="0.1764705882352941"/>
  </r>
  <r>
    <s v="ORD1194"/>
    <x v="85"/>
    <x v="0"/>
    <s v="India"/>
    <s v="Karnataka"/>
    <s v="Bangalore"/>
    <s v="CUST_324"/>
    <x v="2"/>
    <x v="2"/>
    <x v="11"/>
    <s v="Folding Table"/>
    <n v="4"/>
    <n v="54543.42"/>
    <n v="80201.89"/>
    <n v="0.15"/>
    <s v="Returned"/>
    <s v="PayPal"/>
    <n v="13"/>
    <n v="87238.8"/>
    <n v="320807.56"/>
    <n v="48121.133999999998"/>
    <n v="272686.42599999998"/>
    <n v="0.31992351537146191"/>
    <n v="1"/>
    <n v="0.31992351537146191"/>
    <n v="0.17647058823529413"/>
  </r>
  <r>
    <s v="ORD1195"/>
    <x v="152"/>
    <x v="2"/>
    <s v="India"/>
    <s v="Karnataka"/>
    <s v="Bangalore"/>
    <s v="CUST_344"/>
    <x v="1"/>
    <x v="2"/>
    <x v="3"/>
    <s v="Executive Desk"/>
    <n v="49"/>
    <n v="36977.410000000003"/>
    <n v="51087.25"/>
    <n v="0.05"/>
    <s v="Not Returned"/>
    <s v="Credit Card"/>
    <n v="15"/>
    <n v="656813.1"/>
    <n v="2503275.25"/>
    <n v="125163.76250000001"/>
    <n v="2378111.4874999998"/>
    <n v="0.27619104632074154"/>
    <n v="0"/>
    <n v="0.27619104632074154"/>
    <n v="5.2631578947368432E-2"/>
  </r>
  <r>
    <s v="ORD1196"/>
    <x v="13"/>
    <x v="3"/>
    <s v="Germany"/>
    <s v="Berlin"/>
    <s v="Berlin"/>
    <s v="CUST_351"/>
    <x v="2"/>
    <x v="0"/>
    <x v="0"/>
    <s v="LG UltraFine"/>
    <n v="21"/>
    <n v="2522.58"/>
    <n v="3189.85"/>
    <n v="0.15"/>
    <s v="Returned"/>
    <s v="Cash"/>
    <n v="9"/>
    <n v="11910.77"/>
    <n v="66986.849999999991"/>
    <n v="10048.027499999998"/>
    <n v="56938.822499999995"/>
    <n v="0.20918539367406133"/>
    <n v="1"/>
    <n v="0.20918539367406133"/>
    <n v="0.1764705882352941"/>
  </r>
  <r>
    <s v="ORD1197"/>
    <x v="126"/>
    <x v="2"/>
    <s v="India"/>
    <s v="Karnataka"/>
    <s v="Bangalore"/>
    <s v="CUST_302"/>
    <x v="2"/>
    <x v="2"/>
    <x v="6"/>
    <s v="Ergonomic Pro"/>
    <n v="8"/>
    <n v="66776.490000000005"/>
    <n v="89230.79"/>
    <n v="0.05"/>
    <s v="Returned"/>
    <s v="Bank Transfer"/>
    <n v="17"/>
    <n v="170652.7"/>
    <n v="713846.32"/>
    <n v="35692.315999999999"/>
    <n v="678154.00399999996"/>
    <n v="0.25164298816113756"/>
    <n v="1"/>
    <n v="0.25164298816113756"/>
    <n v="5.2631578947368425E-2"/>
  </r>
  <r>
    <s v="ORD1198"/>
    <x v="18"/>
    <x v="1"/>
    <s v="USA"/>
    <s v="Texas"/>
    <s v="Dallas"/>
    <s v="CUST_619"/>
    <x v="0"/>
    <x v="2"/>
    <x v="11"/>
    <s v="Conference Table"/>
    <n v="36"/>
    <n v="67759.22"/>
    <n v="94669.2"/>
    <n v="0.1"/>
    <s v="Not Returned"/>
    <s v="Credit Card"/>
    <n v="12"/>
    <n v="871883.4"/>
    <n v="3408091.1999999997"/>
    <n v="340809.12"/>
    <n v="3067282.0799999996"/>
    <n v="0.28425276099810165"/>
    <n v="0"/>
    <n v="0.28425276099810165"/>
    <n v="0.11111111111111112"/>
  </r>
  <r>
    <s v="ORD1199"/>
    <x v="146"/>
    <x v="3"/>
    <s v="India"/>
    <s v="Delhi"/>
    <s v="New Delhi"/>
    <s v="CUST_646"/>
    <x v="3"/>
    <x v="0"/>
    <x v="10"/>
    <s v="OnePlus 11"/>
    <n v="1"/>
    <n v="66338.28"/>
    <n v="88352.2"/>
    <n v="0.1"/>
    <s v="Not Returned"/>
    <s v="PayPal"/>
    <n v="20"/>
    <n v="19812.53"/>
    <n v="88352.2"/>
    <n v="8835.2199999999993"/>
    <n v="79516.98"/>
    <n v="0.24916099680848039"/>
    <n v="0"/>
    <n v="0.24916099680848039"/>
    <n v="0.1111111111111111"/>
  </r>
  <r>
    <s v="ORD1200"/>
    <x v="155"/>
    <x v="2"/>
    <s v="Germany"/>
    <s v="Berlin"/>
    <s v="Berlin"/>
    <s v="CUST_551"/>
    <x v="3"/>
    <x v="1"/>
    <x v="7"/>
    <s v="Plastic Folder"/>
    <n v="6"/>
    <n v="63910.64"/>
    <n v="78860.72"/>
    <n v="0.1"/>
    <s v="Not Returned"/>
    <s v="PayPal"/>
    <n v="9"/>
    <n v="80730.429999999993"/>
    <n v="473164.32"/>
    <n v="47316.432000000001"/>
    <n v="425847.88800000004"/>
    <n v="0.18957574353403858"/>
    <n v="0"/>
    <n v="0.18957574353403858"/>
    <n v="0.1111111111111111"/>
  </r>
  <r>
    <s v="ORD1201"/>
    <x v="106"/>
    <x v="0"/>
    <s v="India"/>
    <s v="Delhi"/>
    <s v="New Delhi"/>
    <s v="CUST_246"/>
    <x v="3"/>
    <x v="0"/>
    <x v="10"/>
    <s v="Google Pixel 7"/>
    <n v="17"/>
    <n v="38099.660000000003"/>
    <n v="55270.13"/>
    <n v="0"/>
    <s v="Not Returned"/>
    <s v="Bank Transfer"/>
    <n v="7"/>
    <n v="291898"/>
    <n v="939592.21"/>
    <n v="0"/>
    <n v="939592.21"/>
    <n v="0.31066455946883598"/>
    <n v="0"/>
    <n v="0.31066455946883598"/>
    <n v="0"/>
  </r>
  <r>
    <s v="ORD1202"/>
    <x v="149"/>
    <x v="0"/>
    <s v="Germany"/>
    <s v="Bavaria"/>
    <s v="Munich"/>
    <s v="CUST_304"/>
    <x v="1"/>
    <x v="0"/>
    <x v="1"/>
    <s v="Samsung Galaxy Tab S8"/>
    <n v="21"/>
    <n v="29169"/>
    <n v="34213.25"/>
    <n v="0.1"/>
    <s v="Not Returned"/>
    <s v="PayPal"/>
    <n v="15"/>
    <n v="95336.320000000007"/>
    <n v="718478.25"/>
    <n v="71847.824999999997"/>
    <n v="646630.42500000005"/>
    <n v="0.14743556182033965"/>
    <n v="0"/>
    <n v="0.14743556182033965"/>
    <n v="0.1111111111111111"/>
  </r>
  <r>
    <s v="ORD1203"/>
    <x v="216"/>
    <x v="0"/>
    <s v="India"/>
    <s v="Delhi"/>
    <s v="New Delhi"/>
    <s v="CUST_920"/>
    <x v="2"/>
    <x v="0"/>
    <x v="4"/>
    <s v="Dell XPS 13"/>
    <n v="49"/>
    <n v="7933.91"/>
    <n v="8982.7900000000009"/>
    <n v="0.05"/>
    <s v="Returned"/>
    <s v="Credit Card"/>
    <n v="8"/>
    <n v="48825.36"/>
    <n v="440156.71"/>
    <n v="22007.835500000001"/>
    <n v="418148.87450000003"/>
    <n v="0.1167654942474322"/>
    <n v="1"/>
    <n v="0.1167654942474322"/>
    <n v="5.2631578947368418E-2"/>
  </r>
  <r>
    <s v="ORD1204"/>
    <x v="95"/>
    <x v="3"/>
    <s v="India"/>
    <s v="Delhi"/>
    <s v="New Delhi"/>
    <s v="CUST_995"/>
    <x v="3"/>
    <x v="0"/>
    <x v="4"/>
    <s v="Dell XPS 13"/>
    <n v="30"/>
    <n v="44524.1"/>
    <n v="61211.31"/>
    <n v="0.1"/>
    <s v="Not Returned"/>
    <s v="PayPal"/>
    <n v="11"/>
    <n v="450554.7"/>
    <n v="1836339.2999999998"/>
    <n v="183633.93"/>
    <n v="1652705.3699999999"/>
    <n v="0.27261646762846786"/>
    <n v="0"/>
    <n v="0.27261646762846786"/>
    <n v="0.11111111111111112"/>
  </r>
  <r>
    <s v="ORD1205"/>
    <x v="72"/>
    <x v="1"/>
    <s v="India"/>
    <s v="Karnataka"/>
    <s v="Bangalore"/>
    <s v="CUST_637"/>
    <x v="0"/>
    <x v="2"/>
    <x v="11"/>
    <s v="Folding Table"/>
    <n v="33"/>
    <n v="72445.09"/>
    <n v="98307.64"/>
    <n v="0.1"/>
    <s v="Returned"/>
    <s v="PayPal"/>
    <n v="10"/>
    <n v="768117.7"/>
    <n v="3244152.12"/>
    <n v="324415.21200000006"/>
    <n v="2919736.9079999998"/>
    <n v="0.26307771015099968"/>
    <n v="1"/>
    <n v="0.26307771015099968"/>
    <n v="0.11111111111111113"/>
  </r>
  <r>
    <s v="ORD1206"/>
    <x v="174"/>
    <x v="0"/>
    <s v="Germany"/>
    <s v="Berlin"/>
    <s v="Berlin"/>
    <s v="CUST_797"/>
    <x v="2"/>
    <x v="0"/>
    <x v="0"/>
    <s v="HP Z27"/>
    <n v="41"/>
    <n v="35732.239999999998"/>
    <n v="48814.44"/>
    <n v="0.15"/>
    <s v="Returned"/>
    <s v="Bank Transfer"/>
    <n v="16"/>
    <n v="455914.7"/>
    <n v="2001392.04"/>
    <n v="300208.80599999998"/>
    <n v="1701183.2340000002"/>
    <n v="0.26799858527173798"/>
    <n v="1"/>
    <n v="0.26799858527173798"/>
    <n v="0.1764705882352941"/>
  </r>
  <r>
    <s v="ORD1207"/>
    <x v="145"/>
    <x v="2"/>
    <s v="Germany"/>
    <s v="Bavaria"/>
    <s v="Munich"/>
    <s v="CUST_469"/>
    <x v="2"/>
    <x v="2"/>
    <x v="8"/>
    <s v="Metal Bookcase"/>
    <n v="47"/>
    <n v="79590.37"/>
    <n v="94528.41"/>
    <n v="0.1"/>
    <s v="Not Returned"/>
    <s v="Cash"/>
    <n v="18"/>
    <n v="631879.1"/>
    <n v="4442835.2700000005"/>
    <n v="444283.52700000006"/>
    <n v="3998551.7430000002"/>
    <n v="0.15802699092394862"/>
    <n v="0"/>
    <n v="0.15802699092394862"/>
    <n v="0.11111111111111112"/>
  </r>
  <r>
    <s v="ORD1208"/>
    <x v="94"/>
    <x v="1"/>
    <s v="Brazil"/>
    <s v="Rio de Janeiro"/>
    <s v="Rio de Janeiro"/>
    <s v="CUST_201"/>
    <x v="2"/>
    <x v="1"/>
    <x v="7"/>
    <s v="Cardboard Folder"/>
    <n v="19"/>
    <n v="11792.04"/>
    <n v="16363.7"/>
    <n v="0.1"/>
    <s v="Not Returned"/>
    <s v="Credit Card"/>
    <n v="11"/>
    <n v="78175.39"/>
    <n v="310910.3"/>
    <n v="31091.03"/>
    <n v="279819.27"/>
    <n v="0.27937815004663547"/>
    <n v="0"/>
    <n v="0.27937815004663547"/>
    <n v="0.1111111111111111"/>
  </r>
  <r>
    <s v="ORD1209"/>
    <x v="155"/>
    <x v="3"/>
    <s v="India"/>
    <s v="Delhi"/>
    <s v="New Delhi"/>
    <s v="CUST_557"/>
    <x v="1"/>
    <x v="1"/>
    <x v="5"/>
    <s v="Electric Stapler"/>
    <n v="40"/>
    <n v="44173.21"/>
    <n v="56410.400000000001"/>
    <n v="0"/>
    <s v="Not Returned"/>
    <s v="Cash"/>
    <n v="1"/>
    <n v="489487.6"/>
    <n v="2256416"/>
    <n v="0"/>
    <n v="2256416"/>
    <n v="0.21693145235630309"/>
    <n v="0"/>
    <n v="0.21693145235630309"/>
    <n v="0"/>
  </r>
  <r>
    <s v="ORD1210"/>
    <x v="188"/>
    <x v="0"/>
    <s v="India"/>
    <s v="Karnataka"/>
    <s v="Bangalore"/>
    <s v="CUST_846"/>
    <x v="3"/>
    <x v="0"/>
    <x v="10"/>
    <s v="Samsung Galaxy S23"/>
    <n v="15"/>
    <n v="32890.67"/>
    <n v="38163.4"/>
    <n v="0"/>
    <s v="Not Returned"/>
    <s v="Credit Card"/>
    <n v="10"/>
    <n v="79090.95"/>
    <n v="572451"/>
    <n v="0"/>
    <n v="572451"/>
    <n v="0.13816195621983365"/>
    <n v="0"/>
    <n v="0.13816195621983365"/>
    <n v="0"/>
  </r>
  <r>
    <s v="ORD1211"/>
    <x v="173"/>
    <x v="3"/>
    <s v="Germany"/>
    <s v="Berlin"/>
    <s v="Berlin"/>
    <s v="CUST_966"/>
    <x v="1"/>
    <x v="0"/>
    <x v="10"/>
    <s v="OnePlus 11"/>
    <n v="48"/>
    <n v="58297.17"/>
    <n v="85826.52"/>
    <n v="0"/>
    <s v="Returned"/>
    <s v="Cash"/>
    <n v="13"/>
    <n v="1321409"/>
    <n v="4119672.96"/>
    <n v="0"/>
    <n v="4119672.96"/>
    <n v="0.32075580096532713"/>
    <n v="1"/>
    <n v="0.32075580096532713"/>
    <n v="0"/>
  </r>
  <r>
    <s v="ORD1212"/>
    <x v="30"/>
    <x v="1"/>
    <s v="USA"/>
    <s v="California"/>
    <s v="San Francisco"/>
    <s v="CUST_961"/>
    <x v="3"/>
    <x v="0"/>
    <x v="1"/>
    <s v="iPad Pro"/>
    <n v="42"/>
    <n v="8010.28"/>
    <n v="10120.32"/>
    <n v="0"/>
    <s v="Not Returned"/>
    <s v="Credit Card"/>
    <n v="1"/>
    <n v="88621.68"/>
    <n v="425053.44"/>
    <n v="0"/>
    <n v="425053.44"/>
    <n v="0.20849538354518432"/>
    <n v="0"/>
    <n v="0.20849538354518432"/>
    <n v="0"/>
  </r>
  <r>
    <s v="ORD1213"/>
    <x v="244"/>
    <x v="0"/>
    <s v="India"/>
    <s v="Delhi"/>
    <s v="New Delhi"/>
    <s v="CUST_880"/>
    <x v="3"/>
    <x v="1"/>
    <x v="5"/>
    <s v="Standard Stapler"/>
    <n v="11"/>
    <n v="47666.39"/>
    <n v="60824.56"/>
    <n v="0.05"/>
    <s v="Returned"/>
    <s v="Bank Transfer"/>
    <n v="5"/>
    <n v="137502.9"/>
    <n v="669070.15999999992"/>
    <n v="33453.507999999994"/>
    <n v="635616.65199999989"/>
    <n v="0.21632992082152061"/>
    <n v="1"/>
    <n v="0.21632992082152061"/>
    <n v="5.2631578947368425E-2"/>
  </r>
  <r>
    <s v="ORD1214"/>
    <x v="34"/>
    <x v="0"/>
    <s v="Brazil"/>
    <s v="Rio de Janeiro"/>
    <s v="Rio de Janeiro"/>
    <s v="CUST_602"/>
    <x v="1"/>
    <x v="1"/>
    <x v="2"/>
    <s v="Fountain Pen"/>
    <n v="24"/>
    <n v="43184.51"/>
    <n v="61748.05"/>
    <n v="0"/>
    <s v="Returned"/>
    <s v="Cash"/>
    <n v="13"/>
    <n v="445525"/>
    <n v="1481953.2000000002"/>
    <n v="0"/>
    <n v="1481953.2000000002"/>
    <n v="0.30063365023942723"/>
    <n v="1"/>
    <n v="0.30063365023942723"/>
    <n v="0"/>
  </r>
  <r>
    <s v="ORD1215"/>
    <x v="195"/>
    <x v="2"/>
    <s v="Germany"/>
    <s v="Berlin"/>
    <s v="Berlin"/>
    <s v="CUST_332"/>
    <x v="1"/>
    <x v="2"/>
    <x v="11"/>
    <s v="Folding Table"/>
    <n v="15"/>
    <n v="79963.94"/>
    <n v="107036.4"/>
    <n v="0.1"/>
    <s v="Returned"/>
    <s v="Bank Transfer"/>
    <n v="17"/>
    <n v="365478.1"/>
    <n v="1605546"/>
    <n v="160554.6"/>
    <n v="1444991.4"/>
    <n v="0.2529275260738576"/>
    <n v="1"/>
    <n v="0.2529275260738576"/>
    <n v="0.11111111111111112"/>
  </r>
  <r>
    <s v="ORD1216"/>
    <x v="61"/>
    <x v="1"/>
    <s v="USA"/>
    <s v="New York"/>
    <s v="New York"/>
    <s v="CUST_835"/>
    <x v="1"/>
    <x v="1"/>
    <x v="2"/>
    <s v="Fountain Pen"/>
    <n v="32"/>
    <n v="53530.87"/>
    <n v="78272.22"/>
    <n v="0.05"/>
    <s v="Returned"/>
    <s v="Credit Card"/>
    <n v="5"/>
    <n v="752137"/>
    <n v="2504711.04"/>
    <n v="125235.55200000001"/>
    <n v="2379475.4879999999"/>
    <n v="0.31609361129926461"/>
    <n v="1"/>
    <n v="0.31609361129926461"/>
    <n v="5.2631578947368425E-2"/>
  </r>
  <r>
    <s v="ORD1217"/>
    <x v="35"/>
    <x v="0"/>
    <s v="Germany"/>
    <s v="Bavaria"/>
    <s v="Munich"/>
    <s v="CUST_743"/>
    <x v="3"/>
    <x v="0"/>
    <x v="1"/>
    <s v="Microsoft Surface Go"/>
    <n v="3"/>
    <n v="75619.509999999995"/>
    <n v="93176.95"/>
    <n v="0.1"/>
    <s v="Not Returned"/>
    <s v="Bank Transfer"/>
    <n v="9"/>
    <n v="47405.09"/>
    <n v="279530.84999999998"/>
    <n v="27953.084999999999"/>
    <n v="251577.76499999998"/>
    <n v="0.188431159645607"/>
    <n v="0"/>
    <n v="0.188431159645607"/>
    <n v="0.11111111111111112"/>
  </r>
  <r>
    <s v="ORD1218"/>
    <x v="25"/>
    <x v="3"/>
    <s v="USA"/>
    <s v="California"/>
    <s v="San Francisco"/>
    <s v="CUST_175"/>
    <x v="3"/>
    <x v="0"/>
    <x v="10"/>
    <s v="iPhone 14"/>
    <n v="49"/>
    <n v="59509.59"/>
    <n v="78880.23"/>
    <n v="0.05"/>
    <s v="Not Returned"/>
    <s v="Cash"/>
    <n v="15"/>
    <n v="901703.3"/>
    <n v="3865131.27"/>
    <n v="193256.56350000002"/>
    <n v="3671874.7064999999"/>
    <n v="0.24557028005443465"/>
    <n v="0"/>
    <n v="0.24557028005443465"/>
    <n v="5.2631578947368425E-2"/>
  </r>
  <r>
    <s v="ORD1219"/>
    <x v="174"/>
    <x v="1"/>
    <s v="Brazil"/>
    <s v="Sao Paulo"/>
    <s v="Sao Paulo"/>
    <s v="CUST_386"/>
    <x v="0"/>
    <x v="2"/>
    <x v="6"/>
    <s v="Ergonomic Pro"/>
    <n v="39"/>
    <n v="35360.58"/>
    <n v="44587.23"/>
    <n v="0.1"/>
    <s v="Not Returned"/>
    <s v="Bank Transfer"/>
    <n v="1"/>
    <n v="323855.40000000002"/>
    <n v="1738901.9700000002"/>
    <n v="173890.19700000004"/>
    <n v="1565011.773"/>
    <n v="0.20693480112241944"/>
    <n v="0"/>
    <n v="0.20693480112241944"/>
    <n v="0.11111111111111113"/>
  </r>
  <r>
    <s v="ORD1220"/>
    <x v="42"/>
    <x v="3"/>
    <s v="Brazil"/>
    <s v="Sao Paulo"/>
    <s v="Sao Paulo"/>
    <s v="CUST_496"/>
    <x v="2"/>
    <x v="0"/>
    <x v="1"/>
    <s v="Lenovo Tab P11"/>
    <n v="43"/>
    <n v="677.9"/>
    <n v="889.93"/>
    <n v="0.1"/>
    <s v="Returned"/>
    <s v="Cash"/>
    <n v="7"/>
    <n v="8205.56"/>
    <n v="38266.99"/>
    <n v="3826.6990000000001"/>
    <n v="34440.290999999997"/>
    <n v="0.23825466515367133"/>
    <n v="1"/>
    <n v="0.23825466515367133"/>
    <n v="0.11111111111111112"/>
  </r>
  <r>
    <s v="ORD1221"/>
    <x v="40"/>
    <x v="3"/>
    <s v="Germany"/>
    <s v="Bavaria"/>
    <s v="Munich"/>
    <s v="CUST_519"/>
    <x v="1"/>
    <x v="0"/>
    <x v="1"/>
    <s v="iPad Pro"/>
    <n v="46"/>
    <n v="28402.28"/>
    <n v="38284.959999999999"/>
    <n v="0.05"/>
    <s v="Not Returned"/>
    <s v="PayPal"/>
    <n v="12"/>
    <n v="431873.1"/>
    <n v="1761108.16"/>
    <n v="88055.407999999996"/>
    <n v="1673052.7519999999"/>
    <n v="0.25813477756976311"/>
    <n v="0"/>
    <n v="0.25813477756976311"/>
    <n v="5.2631578947368425E-2"/>
  </r>
  <r>
    <s v="ORD1222"/>
    <x v="83"/>
    <x v="0"/>
    <s v="Germany"/>
    <s v="Berlin"/>
    <s v="Berlin"/>
    <s v="CUST_912"/>
    <x v="2"/>
    <x v="2"/>
    <x v="6"/>
    <s v="Ergonomic Pro"/>
    <n v="20"/>
    <n v="51726.81"/>
    <n v="68752.149999999994"/>
    <n v="0.1"/>
    <s v="Returned"/>
    <s v="Cash"/>
    <n v="5"/>
    <n v="306456.09999999998"/>
    <n v="1375043"/>
    <n v="137504.30000000002"/>
    <n v="1237538.7"/>
    <n v="0.2476335487528592"/>
    <n v="1"/>
    <n v="0.2476335487528592"/>
    <n v="0.11111111111111113"/>
  </r>
  <r>
    <s v="ORD1223"/>
    <x v="223"/>
    <x v="3"/>
    <s v="India"/>
    <s v="Maharashtra"/>
    <s v="Mumbai"/>
    <s v="CUST_392"/>
    <x v="2"/>
    <x v="2"/>
    <x v="11"/>
    <s v="Coffee Table"/>
    <n v="16"/>
    <n v="18005.29"/>
    <n v="20510.509999999998"/>
    <n v="0.15"/>
    <s v="Not Returned"/>
    <s v="Credit Card"/>
    <n v="18"/>
    <n v="34070.99"/>
    <n v="328168.15999999997"/>
    <n v="49225.223999999995"/>
    <n v="278942.93599999999"/>
    <n v="0.12214322573847147"/>
    <n v="0"/>
    <n v="0.12214322573847147"/>
    <n v="0.1764705882352941"/>
  </r>
  <r>
    <s v="ORD1224"/>
    <x v="61"/>
    <x v="3"/>
    <s v="India"/>
    <s v="Karnataka"/>
    <s v="Bangalore"/>
    <s v="CUST_907"/>
    <x v="0"/>
    <x v="0"/>
    <x v="1"/>
    <s v="Lenovo Tab P11"/>
    <n v="39"/>
    <n v="57559.08"/>
    <n v="84795.88"/>
    <n v="0.05"/>
    <s v="Returned"/>
    <s v="Credit Card"/>
    <n v="20"/>
    <n v="1009123"/>
    <n v="3307039.3200000003"/>
    <n v="165351.96600000001"/>
    <n v="3141687.3540000003"/>
    <n v="0.32120414487303561"/>
    <n v="1"/>
    <n v="0.32120414487303561"/>
    <n v="5.2631578947368418E-2"/>
  </r>
  <r>
    <s v="ORD1225"/>
    <x v="72"/>
    <x v="1"/>
    <s v="India"/>
    <s v="Maharashtra"/>
    <s v="Mumbai"/>
    <s v="CUST_581"/>
    <x v="1"/>
    <x v="2"/>
    <x v="11"/>
    <s v="Conference Table"/>
    <n v="9"/>
    <n v="56919.97"/>
    <n v="66353.08"/>
    <n v="0.15"/>
    <s v="Not Returned"/>
    <s v="Bank Transfer"/>
    <n v="19"/>
    <n v="72163.289999999994"/>
    <n v="597177.72"/>
    <n v="89576.657999999996"/>
    <n v="507601.06199999998"/>
    <n v="0.14216536450036033"/>
    <n v="0"/>
    <n v="0.14216536450036033"/>
    <n v="0.17647058823529413"/>
  </r>
  <r>
    <s v="ORD1226"/>
    <x v="106"/>
    <x v="2"/>
    <s v="India"/>
    <s v="Maharashtra"/>
    <s v="Mumbai"/>
    <s v="CUST_276"/>
    <x v="3"/>
    <x v="1"/>
    <x v="5"/>
    <s v="Electric Stapler"/>
    <n v="10"/>
    <n v="58785.64"/>
    <n v="72750.929999999993"/>
    <n v="0"/>
    <s v="Returned"/>
    <s v="Cash"/>
    <n v="5"/>
    <n v="139652.9"/>
    <n v="727509.29999999993"/>
    <n v="0"/>
    <n v="727509.29999999993"/>
    <n v="0.19196029521547012"/>
    <n v="1"/>
    <n v="0.19196029521547012"/>
    <n v="0"/>
  </r>
  <r>
    <s v="ORD1227"/>
    <x v="167"/>
    <x v="1"/>
    <s v="India"/>
    <s v="Maharashtra"/>
    <s v="Mumbai"/>
    <s v="CUST_608"/>
    <x v="1"/>
    <x v="0"/>
    <x v="1"/>
    <s v="iPad Pro"/>
    <n v="49"/>
    <n v="55421.37"/>
    <n v="68650.75"/>
    <n v="0.05"/>
    <s v="Not Returned"/>
    <s v="PayPal"/>
    <n v="8"/>
    <n v="615827.6"/>
    <n v="3363886.75"/>
    <n v="168194.33750000002"/>
    <n v="3195692.4125000001"/>
    <n v="0.1927055299787867"/>
    <n v="0"/>
    <n v="0.1927055299787867"/>
    <n v="5.2631578947368425E-2"/>
  </r>
  <r>
    <s v="ORD1228"/>
    <x v="93"/>
    <x v="0"/>
    <s v="India"/>
    <s v="Karnataka"/>
    <s v="Bangalore"/>
    <s v="CUST_295"/>
    <x v="1"/>
    <x v="0"/>
    <x v="1"/>
    <s v="iPad Pro"/>
    <n v="29"/>
    <n v="59913.68"/>
    <n v="81435.009999999995"/>
    <n v="0.15"/>
    <s v="Returned"/>
    <s v="Cash"/>
    <n v="14"/>
    <n v="530500.80000000005"/>
    <n v="2361615.29"/>
    <n v="354242.29349999997"/>
    <n v="2007372.9965000001"/>
    <n v="0.26427614644860048"/>
    <n v="1"/>
    <n v="0.26427614644860048"/>
    <n v="0.1764705882352941"/>
  </r>
  <r>
    <s v="ORD1229"/>
    <x v="175"/>
    <x v="3"/>
    <s v="Brazil"/>
    <s v="Rio de Janeiro"/>
    <s v="Rio de Janeiro"/>
    <s v="CUST_575"/>
    <x v="2"/>
    <x v="2"/>
    <x v="3"/>
    <s v="Compact Desk"/>
    <n v="45"/>
    <n v="4949.9799999999996"/>
    <n v="6465.35"/>
    <n v="0.15"/>
    <s v="Not Returned"/>
    <s v="Bank Transfer"/>
    <n v="3"/>
    <n v="57962.9"/>
    <n v="290940.75"/>
    <n v="43641.112499999996"/>
    <n v="247299.63750000001"/>
    <n v="0.23438327927189137"/>
    <n v="0"/>
    <n v="0.23438327927189137"/>
    <n v="0.1764705882352941"/>
  </r>
  <r>
    <s v="ORD1230"/>
    <x v="221"/>
    <x v="0"/>
    <s v="Germany"/>
    <s v="Bavaria"/>
    <s v="Munich"/>
    <s v="CUST_280"/>
    <x v="1"/>
    <x v="0"/>
    <x v="0"/>
    <s v="Samsung Odyssey"/>
    <n v="10"/>
    <n v="57019.35"/>
    <n v="77963.850000000006"/>
    <n v="0"/>
    <s v="Returned"/>
    <s v="Bank Transfer"/>
    <n v="17"/>
    <n v="209445"/>
    <n v="779638.5"/>
    <n v="0"/>
    <n v="779638.5"/>
    <n v="0.26864373680879022"/>
    <n v="1"/>
    <n v="0.26864373680879022"/>
    <n v="0"/>
  </r>
  <r>
    <s v="ORD1231"/>
    <x v="45"/>
    <x v="2"/>
    <s v="Germany"/>
    <s v="Bavaria"/>
    <s v="Munich"/>
    <s v="CUST_217"/>
    <x v="1"/>
    <x v="1"/>
    <x v="5"/>
    <s v="Standard Stapler"/>
    <n v="11"/>
    <n v="53626.58"/>
    <n v="70519.77"/>
    <n v="0.15"/>
    <s v="Returned"/>
    <s v="Cash"/>
    <n v="13"/>
    <n v="157951.29999999999"/>
    <n v="775717.47000000009"/>
    <n v="116357.6205"/>
    <n v="659359.84950000013"/>
    <n v="0.23955249947320301"/>
    <n v="1"/>
    <n v="0.23955249947320301"/>
    <n v="0.1764705882352941"/>
  </r>
  <r>
    <s v="ORD1232"/>
    <x v="208"/>
    <x v="2"/>
    <s v="Germany"/>
    <s v="Bavaria"/>
    <s v="Munich"/>
    <s v="CUST_115"/>
    <x v="0"/>
    <x v="1"/>
    <x v="9"/>
    <s v="Legal Pad"/>
    <n v="46"/>
    <n v="27014.3"/>
    <n v="39687.360000000001"/>
    <n v="0.1"/>
    <s v="Not Returned"/>
    <s v="Cash"/>
    <n v="13"/>
    <n v="524664.69999999995"/>
    <n v="1825618.56"/>
    <n v="182561.85600000003"/>
    <n v="1643056.7039999999"/>
    <n v="0.31932233301669422"/>
    <n v="0"/>
    <n v="0.31932233301669422"/>
    <n v="0.11111111111111113"/>
  </r>
  <r>
    <s v="ORD1233"/>
    <x v="234"/>
    <x v="1"/>
    <s v="USA"/>
    <s v="New York"/>
    <s v="New York"/>
    <s v="CUST_180"/>
    <x v="2"/>
    <x v="0"/>
    <x v="4"/>
    <s v="Dell XPS 13"/>
    <n v="38"/>
    <n v="37827.980000000003"/>
    <n v="55842.99"/>
    <n v="0.15"/>
    <s v="Returned"/>
    <s v="Cash"/>
    <n v="6"/>
    <n v="581884.80000000005"/>
    <n v="2122033.62"/>
    <n v="318305.04300000001"/>
    <n v="1803728.577"/>
    <n v="0.32260108722555325"/>
    <n v="1"/>
    <n v="0.32260108722555325"/>
    <n v="0.17647058823529413"/>
  </r>
  <r>
    <s v="ORD1234"/>
    <x v="68"/>
    <x v="3"/>
    <s v="USA"/>
    <s v="New York"/>
    <s v="New York"/>
    <s v="CUST_437"/>
    <x v="0"/>
    <x v="1"/>
    <x v="7"/>
    <s v="Cardboard Folder"/>
    <n v="18"/>
    <n v="27851.78"/>
    <n v="35684.97"/>
    <n v="0.1"/>
    <s v="Returned"/>
    <s v="PayPal"/>
    <n v="4"/>
    <n v="126897.7"/>
    <n v="642329.46"/>
    <n v="64232.945999999996"/>
    <n v="578096.51399999997"/>
    <n v="0.21950954023569844"/>
    <n v="1"/>
    <n v="0.21950954023569844"/>
    <n v="0.1111111111111111"/>
  </r>
  <r>
    <s v="ORD1235"/>
    <x v="13"/>
    <x v="0"/>
    <s v="Germany"/>
    <s v="Bavaria"/>
    <s v="Munich"/>
    <s v="CUST_454"/>
    <x v="3"/>
    <x v="0"/>
    <x v="1"/>
    <s v="Microsoft Surface Go"/>
    <n v="7"/>
    <n v="2954.21"/>
    <n v="3930.13"/>
    <n v="0"/>
    <s v="Returned"/>
    <s v="Bank Transfer"/>
    <n v="4"/>
    <n v="6831.44"/>
    <n v="27510.91"/>
    <n v="0"/>
    <n v="27510.91"/>
    <n v="0.24831748568113521"/>
    <n v="1"/>
    <n v="0.24831748568113521"/>
    <n v="0"/>
  </r>
  <r>
    <s v="ORD1236"/>
    <x v="31"/>
    <x v="1"/>
    <s v="Brazil"/>
    <s v="Sao Paulo"/>
    <s v="Sao Paulo"/>
    <s v="CUST_394"/>
    <x v="0"/>
    <x v="0"/>
    <x v="0"/>
    <s v="HP Z27"/>
    <n v="50"/>
    <n v="24246.05"/>
    <n v="31272.400000000001"/>
    <n v="0.15"/>
    <s v="Returned"/>
    <s v="Credit Card"/>
    <n v="18"/>
    <n v="298619.90000000002"/>
    <n v="1563620"/>
    <n v="234543"/>
    <n v="1329077"/>
    <n v="0.22468216664647722"/>
    <n v="1"/>
    <n v="0.22468216664647722"/>
    <n v="0.17647058823529413"/>
  </r>
  <r>
    <s v="ORD1237"/>
    <x v="73"/>
    <x v="1"/>
    <s v="India"/>
    <s v="Karnataka"/>
    <s v="Bangalore"/>
    <s v="CUST_195"/>
    <x v="1"/>
    <x v="0"/>
    <x v="0"/>
    <s v="HP Z27"/>
    <n v="35"/>
    <n v="3582.78"/>
    <n v="5324.91"/>
    <n v="0.1"/>
    <s v="Returned"/>
    <s v="Cash"/>
    <n v="3"/>
    <n v="54877.09"/>
    <n v="186371.85"/>
    <n v="18637.185000000001"/>
    <n v="167734.66500000001"/>
    <n v="0.32716606313906549"/>
    <n v="1"/>
    <n v="0.32716606313906549"/>
    <n v="0.11111111111111112"/>
  </r>
  <r>
    <s v="ORD1238"/>
    <x v="102"/>
    <x v="2"/>
    <s v="Brazil"/>
    <s v="Sao Paulo"/>
    <s v="Sao Paulo"/>
    <s v="CUST_497"/>
    <x v="2"/>
    <x v="1"/>
    <x v="2"/>
    <s v="Marker Set"/>
    <n v="50"/>
    <n v="65682.95"/>
    <n v="84332.52"/>
    <n v="0.1"/>
    <s v="Returned"/>
    <s v="Cash"/>
    <n v="19"/>
    <n v="839230.7"/>
    <n v="4216626"/>
    <n v="421662.60000000003"/>
    <n v="3794963.4"/>
    <n v="0.22114329218563741"/>
    <n v="1"/>
    <n v="0.22114329218563741"/>
    <n v="0.11111111111111112"/>
  </r>
  <r>
    <s v="ORD1239"/>
    <x v="0"/>
    <x v="1"/>
    <s v="USA"/>
    <s v="New York"/>
    <s v="New York"/>
    <s v="CUST_758"/>
    <x v="2"/>
    <x v="1"/>
    <x v="9"/>
    <s v="A4 Ream Pack"/>
    <n v="31"/>
    <n v="4234.8500000000004"/>
    <n v="5075.66"/>
    <n v="0.05"/>
    <s v="Returned"/>
    <s v="Bank Transfer"/>
    <n v="13"/>
    <n v="24761.85"/>
    <n v="157345.46"/>
    <n v="7867.2730000000001"/>
    <n v="149478.18700000001"/>
    <n v="0.16565527383604137"/>
    <n v="1"/>
    <n v="0.16565527383604137"/>
    <n v="5.2631578947368418E-2"/>
  </r>
  <r>
    <s v="ORD1240"/>
    <x v="61"/>
    <x v="2"/>
    <s v="Brazil"/>
    <s v="Rio de Janeiro"/>
    <s v="Rio de Janeiro"/>
    <s v="CUST_955"/>
    <x v="1"/>
    <x v="1"/>
    <x v="5"/>
    <s v="Standard Stapler"/>
    <n v="37"/>
    <n v="1922.77"/>
    <n v="2709.87"/>
    <n v="0.15"/>
    <s v="Not Returned"/>
    <s v="Cash"/>
    <n v="2"/>
    <n v="24754.29"/>
    <n v="100265.19"/>
    <n v="15039.7785"/>
    <n v="85225.411500000002"/>
    <n v="0.29045667910914108"/>
    <n v="0"/>
    <n v="0.29045667910914108"/>
    <n v="0.17647058823529413"/>
  </r>
  <r>
    <s v="ORD1241"/>
    <x v="128"/>
    <x v="2"/>
    <s v="India"/>
    <s v="Delhi"/>
    <s v="New Delhi"/>
    <s v="CUST_152"/>
    <x v="0"/>
    <x v="1"/>
    <x v="2"/>
    <s v="Ballpoint Pen"/>
    <n v="7"/>
    <n v="53812.22"/>
    <n v="63709.24"/>
    <n v="0"/>
    <s v="Not Returned"/>
    <s v="Credit Card"/>
    <n v="6"/>
    <n v="69279.14"/>
    <n v="445964.68"/>
    <n v="0"/>
    <n v="445964.68"/>
    <n v="0.15534669696263839"/>
    <n v="0"/>
    <n v="0.15534669696263839"/>
    <n v="0"/>
  </r>
  <r>
    <s v="ORD1242"/>
    <x v="25"/>
    <x v="1"/>
    <s v="India"/>
    <s v="Maharashtra"/>
    <s v="Mumbai"/>
    <s v="CUST_116"/>
    <x v="2"/>
    <x v="1"/>
    <x v="2"/>
    <s v="Ballpoint Pen"/>
    <n v="11"/>
    <n v="63083.05"/>
    <n v="77220.47"/>
    <n v="0"/>
    <s v="Returned"/>
    <s v="PayPal"/>
    <n v="3"/>
    <n v="155511.6"/>
    <n v="849425.17"/>
    <n v="0"/>
    <n v="849425.17"/>
    <n v="0.18307863422507248"/>
    <n v="1"/>
    <n v="0.18307863422507248"/>
    <n v="0"/>
  </r>
  <r>
    <s v="ORD1243"/>
    <x v="77"/>
    <x v="0"/>
    <s v="Brazil"/>
    <s v="Rio de Janeiro"/>
    <s v="Rio de Janeiro"/>
    <s v="CUST_634"/>
    <x v="2"/>
    <x v="2"/>
    <x v="8"/>
    <s v="Metal Bookcase"/>
    <n v="40"/>
    <n v="43806.62"/>
    <n v="57970.73"/>
    <n v="0.05"/>
    <s v="Returned"/>
    <s v="Bank Transfer"/>
    <n v="7"/>
    <n v="538236.19999999995"/>
    <n v="2318829.2000000002"/>
    <n v="115941.46000000002"/>
    <n v="2202887.7400000002"/>
    <n v="0.24433210563875574"/>
    <n v="1"/>
    <n v="0.24433210563875574"/>
    <n v="5.2631578947368425E-2"/>
  </r>
  <r>
    <s v="ORD1244"/>
    <x v="43"/>
    <x v="2"/>
    <s v="India"/>
    <s v="Karnataka"/>
    <s v="Bangalore"/>
    <s v="CUST_315"/>
    <x v="0"/>
    <x v="1"/>
    <x v="9"/>
    <s v="Legal Pad"/>
    <n v="13"/>
    <n v="70504.88"/>
    <n v="101449.9"/>
    <n v="0.15"/>
    <s v="Returned"/>
    <s v="Credit Card"/>
    <n v="17"/>
    <n v="341942.6"/>
    <n v="1318848.7"/>
    <n v="197827.30499999999"/>
    <n v="1121021.395"/>
    <n v="0.30502771983223387"/>
    <n v="1"/>
    <n v="0.30502771983223387"/>
    <n v="0.1764705882352941"/>
  </r>
  <r>
    <s v="ORD1245"/>
    <x v="233"/>
    <x v="1"/>
    <s v="Brazil"/>
    <s v="Sao Paulo"/>
    <s v="Sao Paulo"/>
    <s v="CUST_194"/>
    <x v="3"/>
    <x v="1"/>
    <x v="7"/>
    <s v="Cardboard Folder"/>
    <n v="41"/>
    <n v="49203.519999999997"/>
    <n v="61943.19"/>
    <n v="0"/>
    <s v="Returned"/>
    <s v="PayPal"/>
    <n v="17"/>
    <n v="522326.5"/>
    <n v="2539670.79"/>
    <n v="0"/>
    <n v="2539670.79"/>
    <n v="0.20566701088057165"/>
    <n v="1"/>
    <n v="0.20566701088057165"/>
    <n v="0"/>
  </r>
  <r>
    <s v="ORD1246"/>
    <x v="78"/>
    <x v="2"/>
    <s v="USA"/>
    <s v="California"/>
    <s v="San Francisco"/>
    <s v="CUST_803"/>
    <x v="1"/>
    <x v="0"/>
    <x v="1"/>
    <s v="Lenovo Tab P11"/>
    <n v="20"/>
    <n v="24677.77"/>
    <n v="35908.050000000003"/>
    <n v="0.1"/>
    <s v="Returned"/>
    <s v="Bank Transfer"/>
    <n v="20"/>
    <n v="202145"/>
    <n v="718161"/>
    <n v="71816.100000000006"/>
    <n v="646344.9"/>
    <n v="0.31275097861838158"/>
    <n v="1"/>
    <n v="0.31275097861838158"/>
    <n v="0.11111111111111112"/>
  </r>
  <r>
    <s v="ORD1247"/>
    <x v="184"/>
    <x v="0"/>
    <s v="Germany"/>
    <s v="Bavaria"/>
    <s v="Munich"/>
    <s v="CUST_548"/>
    <x v="0"/>
    <x v="0"/>
    <x v="4"/>
    <s v="Lenovo ThinkPad X1"/>
    <n v="48"/>
    <n v="51036.44"/>
    <n v="74791.490000000005"/>
    <n v="0.1"/>
    <s v="Not Returned"/>
    <s v="Bank Transfer"/>
    <n v="5"/>
    <n v="1026218"/>
    <n v="3589991.5200000005"/>
    <n v="358999.15200000006"/>
    <n v="3230992.3680000002"/>
    <n v="0.31761696813763562"/>
    <n v="0"/>
    <n v="0.31761696813763562"/>
    <n v="0.11111111111111112"/>
  </r>
  <r>
    <s v="ORD1248"/>
    <x v="155"/>
    <x v="1"/>
    <s v="USA"/>
    <s v="Texas"/>
    <s v="Dallas"/>
    <s v="CUST_760"/>
    <x v="1"/>
    <x v="1"/>
    <x v="2"/>
    <s v="Gel Pen"/>
    <n v="29"/>
    <n v="68108.08"/>
    <n v="101648.3"/>
    <n v="0.1"/>
    <s v="Not Returned"/>
    <s v="Credit Card"/>
    <n v="20"/>
    <n v="875400.5"/>
    <n v="2947800.7"/>
    <n v="294780.07"/>
    <n v="2653020.6300000004"/>
    <n v="0.32996369877455489"/>
    <n v="0"/>
    <n v="0.32996369877455489"/>
    <n v="0.1111111111111111"/>
  </r>
  <r>
    <s v="ORD1249"/>
    <x v="165"/>
    <x v="1"/>
    <s v="Germany"/>
    <s v="Bavaria"/>
    <s v="Munich"/>
    <s v="CUST_460"/>
    <x v="1"/>
    <x v="2"/>
    <x v="11"/>
    <s v="Coffee Table"/>
    <n v="21"/>
    <n v="74369.08"/>
    <n v="108050.3"/>
    <n v="0.1"/>
    <s v="Not Returned"/>
    <s v="Credit Card"/>
    <n v="14"/>
    <n v="636574.5"/>
    <n v="2269056.3000000003"/>
    <n v="226905.63000000003"/>
    <n v="2042150.6700000002"/>
    <n v="0.31171769514930059"/>
    <n v="0"/>
    <n v="0.31171769514930059"/>
    <n v="0.11111111111111112"/>
  </r>
  <r>
    <s v="ORD1250"/>
    <x v="17"/>
    <x v="3"/>
    <s v="Brazil"/>
    <s v="Sao Paulo"/>
    <s v="Sao Paulo"/>
    <s v="CUST_546"/>
    <x v="0"/>
    <x v="1"/>
    <x v="5"/>
    <s v="Mini Stapler"/>
    <n v="18"/>
    <n v="70654.73"/>
    <n v="94021.07"/>
    <n v="0.05"/>
    <s v="Returned"/>
    <s v="Credit Card"/>
    <n v="20"/>
    <n v="399564.4"/>
    <n v="1692379.2600000002"/>
    <n v="84618.963000000018"/>
    <n v="1607760.2970000003"/>
    <n v="0.24852237037173208"/>
    <n v="1"/>
    <n v="0.24852237037173208"/>
    <n v="5.2631578947368425E-2"/>
  </r>
  <r>
    <s v="ORD1251"/>
    <x v="227"/>
    <x v="2"/>
    <s v="Germany"/>
    <s v="Bavaria"/>
    <s v="Munich"/>
    <s v="CUST_728"/>
    <x v="1"/>
    <x v="2"/>
    <x v="6"/>
    <s v="Mesh Chair"/>
    <n v="10"/>
    <n v="33066.65"/>
    <n v="40763.83"/>
    <n v="0"/>
    <s v="Not Returned"/>
    <s v="Bank Transfer"/>
    <n v="6"/>
    <n v="76971.8"/>
    <n v="407638.30000000005"/>
    <n v="0"/>
    <n v="407638.30000000005"/>
    <n v="0.18882376852224139"/>
    <n v="0"/>
    <n v="0.18882376852224139"/>
    <n v="0"/>
  </r>
  <r>
    <s v="ORD1252"/>
    <x v="76"/>
    <x v="0"/>
    <s v="USA"/>
    <s v="California"/>
    <s v="San Francisco"/>
    <s v="CUST_779"/>
    <x v="3"/>
    <x v="2"/>
    <x v="6"/>
    <s v="Task Chair"/>
    <n v="13"/>
    <n v="45921.18"/>
    <n v="67264.759999999995"/>
    <n v="0.15"/>
    <s v="Not Returned"/>
    <s v="Bank Transfer"/>
    <n v="19"/>
    <n v="235846.6"/>
    <n v="874441.87999999989"/>
    <n v="131166.28199999998"/>
    <n v="743275.59799999988"/>
    <n v="0.31730706703491163"/>
    <n v="0"/>
    <n v="0.31730706703491163"/>
    <n v="0.17647058823529413"/>
  </r>
  <r>
    <s v="ORD1253"/>
    <x v="196"/>
    <x v="0"/>
    <s v="USA"/>
    <s v="Texas"/>
    <s v="Dallas"/>
    <s v="CUST_496"/>
    <x v="3"/>
    <x v="0"/>
    <x v="1"/>
    <s v="Microsoft Surface Go"/>
    <n v="12"/>
    <n v="64798.28"/>
    <n v="74262.02"/>
    <n v="0.15"/>
    <s v="Returned"/>
    <s v="Bank Transfer"/>
    <n v="6"/>
    <n v="96530.15"/>
    <n v="891144.24"/>
    <n v="133671.636"/>
    <n v="757472.60400000005"/>
    <n v="0.12743715018899876"/>
    <n v="1"/>
    <n v="0.12743715018899876"/>
    <n v="0.1764705882352941"/>
  </r>
  <r>
    <s v="ORD1254"/>
    <x v="53"/>
    <x v="0"/>
    <s v="Germany"/>
    <s v="Berlin"/>
    <s v="Berlin"/>
    <s v="CUST_294"/>
    <x v="1"/>
    <x v="2"/>
    <x v="11"/>
    <s v="Coffee Table"/>
    <n v="39"/>
    <n v="66022.06"/>
    <n v="81454.58"/>
    <n v="0"/>
    <s v="Not Returned"/>
    <s v="PayPal"/>
    <n v="17"/>
    <n v="601868.30000000005"/>
    <n v="3176728.62"/>
    <n v="0"/>
    <n v="3176728.62"/>
    <n v="0.18946166701516984"/>
    <n v="0"/>
    <n v="0.18946166701516984"/>
    <n v="0"/>
  </r>
  <r>
    <s v="ORD1255"/>
    <x v="218"/>
    <x v="1"/>
    <s v="Brazil"/>
    <s v="Rio de Janeiro"/>
    <s v="Rio de Janeiro"/>
    <s v="CUST_803"/>
    <x v="0"/>
    <x v="2"/>
    <x v="3"/>
    <s v="Corner Desk"/>
    <n v="47"/>
    <n v="7489.72"/>
    <n v="8532.84"/>
    <n v="0.15"/>
    <s v="Returned"/>
    <s v="Bank Transfer"/>
    <n v="3"/>
    <n v="41672.639999999999"/>
    <n v="401043.48"/>
    <n v="60156.521999999997"/>
    <n v="340886.95799999998"/>
    <n v="0.12224768071062432"/>
    <n v="1"/>
    <n v="0.12224768071062432"/>
    <n v="0.17647058823529413"/>
  </r>
  <r>
    <s v="ORD1256"/>
    <x v="67"/>
    <x v="3"/>
    <s v="Brazil"/>
    <s v="Sao Paulo"/>
    <s v="Sao Paulo"/>
    <s v="CUST_232"/>
    <x v="1"/>
    <x v="0"/>
    <x v="10"/>
    <s v="Google Pixel 7"/>
    <n v="28"/>
    <n v="41381.550000000003"/>
    <n v="55067.5"/>
    <n v="0.1"/>
    <s v="Not Returned"/>
    <s v="Credit Card"/>
    <n v="2"/>
    <n v="344885.9"/>
    <n v="1541890"/>
    <n v="154189"/>
    <n v="1387701"/>
    <n v="0.24853041108999707"/>
    <n v="0"/>
    <n v="0.24853041108999707"/>
    <n v="0.1111111111111111"/>
  </r>
  <r>
    <s v="ORD1257"/>
    <x v="198"/>
    <x v="3"/>
    <s v="USA"/>
    <s v="Texas"/>
    <s v="Dallas"/>
    <s v="CUST_761"/>
    <x v="1"/>
    <x v="1"/>
    <x v="5"/>
    <s v="Mini Stapler"/>
    <n v="8"/>
    <n v="46843.73"/>
    <n v="58646.48"/>
    <n v="0.05"/>
    <s v="Not Returned"/>
    <s v="Bank Transfer"/>
    <n v="6"/>
    <n v="89700.9"/>
    <n v="469171.84"/>
    <n v="23458.592000000004"/>
    <n v="445713.24800000002"/>
    <n v="0.20125248778784333"/>
    <n v="0"/>
    <n v="0.20125248778784333"/>
    <n v="5.2631578947368425E-2"/>
  </r>
  <r>
    <s v="ORD1258"/>
    <x v="110"/>
    <x v="3"/>
    <s v="Germany"/>
    <s v="Bavaria"/>
    <s v="Munich"/>
    <s v="CUST_325"/>
    <x v="3"/>
    <x v="1"/>
    <x v="5"/>
    <s v="Mini Stapler"/>
    <n v="23"/>
    <n v="65623.81"/>
    <n v="94839.89"/>
    <n v="0"/>
    <s v="Returned"/>
    <s v="Bank Transfer"/>
    <n v="2"/>
    <n v="671969.8"/>
    <n v="2181317.4700000002"/>
    <n v="0"/>
    <n v="2181317.4700000002"/>
    <n v="0.30805685519953224"/>
    <n v="1"/>
    <n v="0.30805685519953224"/>
    <n v="0"/>
  </r>
  <r>
    <s v="ORD1259"/>
    <x v="21"/>
    <x v="0"/>
    <s v="India"/>
    <s v="Maharashtra"/>
    <s v="Mumbai"/>
    <s v="CUST_448"/>
    <x v="0"/>
    <x v="2"/>
    <x v="8"/>
    <s v="Wooden Bookcase"/>
    <n v="17"/>
    <n v="28681.41"/>
    <n v="34433.019999999997"/>
    <n v="0"/>
    <s v="Not Returned"/>
    <s v="PayPal"/>
    <n v="1"/>
    <n v="97777.37"/>
    <n v="585361.34"/>
    <n v="0"/>
    <n v="585361.34"/>
    <n v="0.16703762841597977"/>
    <n v="0"/>
    <n v="0.16703762841597977"/>
    <n v="0"/>
  </r>
  <r>
    <s v="ORD1260"/>
    <x v="18"/>
    <x v="3"/>
    <s v="Brazil"/>
    <s v="Sao Paulo"/>
    <s v="Sao Paulo"/>
    <s v="CUST_224"/>
    <x v="0"/>
    <x v="2"/>
    <x v="8"/>
    <s v="Adjustable Bookcase"/>
    <n v="5"/>
    <n v="4898.6000000000004"/>
    <n v="7322.55"/>
    <n v="0.05"/>
    <s v="Returned"/>
    <s v="Credit Card"/>
    <n v="13"/>
    <n v="11513.76"/>
    <n v="36612.75"/>
    <n v="1830.6375"/>
    <n v="34782.112500000003"/>
    <n v="0.33102532228311315"/>
    <n v="1"/>
    <n v="0.33102532228311315"/>
    <n v="5.2631578947368418E-2"/>
  </r>
  <r>
    <s v="ORD1261"/>
    <x v="31"/>
    <x v="0"/>
    <s v="Brazil"/>
    <s v="Rio de Janeiro"/>
    <s v="Rio de Janeiro"/>
    <s v="CUST_389"/>
    <x v="1"/>
    <x v="1"/>
    <x v="2"/>
    <s v="Marker Set"/>
    <n v="14"/>
    <n v="20487.189999999999"/>
    <n v="27905.32"/>
    <n v="0.1"/>
    <s v="Not Returned"/>
    <s v="Bank Transfer"/>
    <n v="17"/>
    <n v="93468.44"/>
    <n v="390674.48"/>
    <n v="39067.447999999997"/>
    <n v="351607.03200000001"/>
    <n v="0.2658321122542282"/>
    <n v="0"/>
    <n v="0.2658321122542282"/>
    <n v="0.1111111111111111"/>
  </r>
  <r>
    <s v="ORD1262"/>
    <x v="107"/>
    <x v="3"/>
    <s v="Brazil"/>
    <s v="Sao Paulo"/>
    <s v="Sao Paulo"/>
    <s v="CUST_714"/>
    <x v="2"/>
    <x v="0"/>
    <x v="10"/>
    <s v="iPhone 14"/>
    <n v="26"/>
    <n v="48274.42"/>
    <n v="63718.58"/>
    <n v="0.1"/>
    <s v="Returned"/>
    <s v="Bank Transfer"/>
    <n v="8"/>
    <n v="361393.3"/>
    <n v="1656683.08"/>
    <n v="165668.30800000002"/>
    <n v="1491014.7720000001"/>
    <n v="0.24238076428661967"/>
    <n v="1"/>
    <n v="0.24238076428661967"/>
    <n v="0.11111111111111112"/>
  </r>
  <r>
    <s v="ORD1263"/>
    <x v="137"/>
    <x v="0"/>
    <s v="Germany"/>
    <s v="Bavaria"/>
    <s v="Munich"/>
    <s v="CUST_190"/>
    <x v="0"/>
    <x v="0"/>
    <x v="10"/>
    <s v="Samsung Galaxy S23"/>
    <n v="31"/>
    <n v="26716.04"/>
    <n v="33504.51"/>
    <n v="0"/>
    <s v="Returned"/>
    <s v="PayPal"/>
    <n v="20"/>
    <n v="210442.6"/>
    <n v="1038639.81"/>
    <n v="0"/>
    <n v="1038639.81"/>
    <n v="0.20261364716994623"/>
    <n v="1"/>
    <n v="0.20261364716994623"/>
    <n v="0"/>
  </r>
  <r>
    <s v="ORD1264"/>
    <x v="226"/>
    <x v="0"/>
    <s v="Germany"/>
    <s v="Berlin"/>
    <s v="Berlin"/>
    <s v="CUST_994"/>
    <x v="2"/>
    <x v="2"/>
    <x v="8"/>
    <s v="Metal Bookcase"/>
    <n v="20"/>
    <n v="51138.16"/>
    <n v="70810.19"/>
    <n v="0.1"/>
    <s v="Returned"/>
    <s v="Credit Card"/>
    <n v="7"/>
    <n v="354096.5"/>
    <n v="1416203.8"/>
    <n v="141620.38"/>
    <n v="1274583.42"/>
    <n v="0.2778135149443573"/>
    <n v="1"/>
    <n v="0.2778135149443573"/>
    <n v="0.11111111111111112"/>
  </r>
  <r>
    <s v="ORD1265"/>
    <x v="239"/>
    <x v="3"/>
    <s v="India"/>
    <s v="Maharashtra"/>
    <s v="Mumbai"/>
    <s v="CUST_972"/>
    <x v="2"/>
    <x v="1"/>
    <x v="5"/>
    <s v="Electric Stapler"/>
    <n v="33"/>
    <n v="56351.25"/>
    <n v="83062.48"/>
    <n v="0.1"/>
    <s v="Not Returned"/>
    <s v="Bank Transfer"/>
    <n v="15"/>
    <n v="793323.5"/>
    <n v="2741061.84"/>
    <n v="274106.18400000001"/>
    <n v="2466955.656"/>
    <n v="0.32157995952238549"/>
    <n v="0"/>
    <n v="0.32157995952238549"/>
    <n v="0.11111111111111112"/>
  </r>
  <r>
    <s v="ORD1266"/>
    <x v="24"/>
    <x v="1"/>
    <s v="Brazil"/>
    <s v="Sao Paulo"/>
    <s v="Sao Paulo"/>
    <s v="CUST_206"/>
    <x v="1"/>
    <x v="1"/>
    <x v="7"/>
    <s v="Ring Binder"/>
    <n v="23"/>
    <n v="6764.04"/>
    <n v="8206.07"/>
    <n v="0"/>
    <s v="Not Returned"/>
    <s v="PayPal"/>
    <n v="17"/>
    <n v="33166.69"/>
    <n v="188739.61"/>
    <n v="0"/>
    <n v="188739.61"/>
    <n v="0.17572723605818621"/>
    <n v="0"/>
    <n v="0.17572723605818621"/>
    <n v="0"/>
  </r>
  <r>
    <s v="ORD1267"/>
    <x v="149"/>
    <x v="0"/>
    <s v="USA"/>
    <s v="Texas"/>
    <s v="Dallas"/>
    <s v="CUST_666"/>
    <x v="0"/>
    <x v="0"/>
    <x v="4"/>
    <s v="Dell XPS 13"/>
    <n v="13"/>
    <n v="2125.11"/>
    <n v="2715.77"/>
    <n v="0.1"/>
    <s v="Not Returned"/>
    <s v="Credit Card"/>
    <n v="11"/>
    <n v="6910.72"/>
    <n v="35305.01"/>
    <n v="3530.5010000000002"/>
    <n v="31774.509000000002"/>
    <n v="0.21749258186806286"/>
    <n v="0"/>
    <n v="0.21749258186806286"/>
    <n v="0.1111111111111111"/>
  </r>
  <r>
    <s v="ORD1268"/>
    <x v="59"/>
    <x v="0"/>
    <s v="USA"/>
    <s v="Texas"/>
    <s v="Dallas"/>
    <s v="CUST_617"/>
    <x v="1"/>
    <x v="1"/>
    <x v="7"/>
    <s v="Ring Binder"/>
    <n v="18"/>
    <n v="40692.53"/>
    <n v="45586.52"/>
    <n v="0.15"/>
    <s v="Not Returned"/>
    <s v="Credit Card"/>
    <n v="18"/>
    <n v="74878.05"/>
    <n v="820557.36"/>
    <n v="123083.60399999999"/>
    <n v="697473.75600000005"/>
    <n v="0.10735608236992934"/>
    <n v="0"/>
    <n v="0.10735608236992934"/>
    <n v="0.1764705882352941"/>
  </r>
  <r>
    <s v="ORD1269"/>
    <x v="202"/>
    <x v="2"/>
    <s v="Germany"/>
    <s v="Bavaria"/>
    <s v="Munich"/>
    <s v="CUST_265"/>
    <x v="0"/>
    <x v="0"/>
    <x v="0"/>
    <s v="HP Z27"/>
    <n v="12"/>
    <n v="17191.150000000001"/>
    <n v="19684.79"/>
    <n v="0.15"/>
    <s v="Returned"/>
    <s v="PayPal"/>
    <n v="14"/>
    <n v="25435.13"/>
    <n v="236217.48"/>
    <n v="35432.622000000003"/>
    <n v="200784.85800000001"/>
    <n v="0.12667852672436086"/>
    <n v="1"/>
    <n v="0.12667852672436086"/>
    <n v="0.17647058823529413"/>
  </r>
  <r>
    <s v="ORD1270"/>
    <x v="201"/>
    <x v="0"/>
    <s v="Brazil"/>
    <s v="Rio de Janeiro"/>
    <s v="Rio de Janeiro"/>
    <s v="CUST_347"/>
    <x v="3"/>
    <x v="2"/>
    <x v="3"/>
    <s v="Standing Desk"/>
    <n v="25"/>
    <n v="2063.62"/>
    <n v="2380.8200000000002"/>
    <n v="0"/>
    <s v="Returned"/>
    <s v="PayPal"/>
    <n v="11"/>
    <n v="7930"/>
    <n v="59520.500000000007"/>
    <n v="0"/>
    <n v="59520.500000000007"/>
    <n v="0.13323140766626623"/>
    <n v="1"/>
    <n v="0.13323140766626623"/>
    <n v="0"/>
  </r>
  <r>
    <s v="ORD1271"/>
    <x v="195"/>
    <x v="0"/>
    <s v="Germany"/>
    <s v="Bavaria"/>
    <s v="Munich"/>
    <s v="CUST_727"/>
    <x v="3"/>
    <x v="0"/>
    <x v="0"/>
    <s v="Dell UltraSharp"/>
    <n v="6"/>
    <n v="27204.06"/>
    <n v="40401.269999999997"/>
    <n v="0.1"/>
    <s v="Not Returned"/>
    <s v="Bank Transfer"/>
    <n v="13"/>
    <n v="71264.929999999993"/>
    <n v="242407.62"/>
    <n v="24240.762000000002"/>
    <n v="218166.85800000001"/>
    <n v="0.32665332696866356"/>
    <n v="0"/>
    <n v="0.32665332696866356"/>
    <n v="0.11111111111111112"/>
  </r>
  <r>
    <s v="ORD1272"/>
    <x v="63"/>
    <x v="0"/>
    <s v="Germany"/>
    <s v="Bavaria"/>
    <s v="Munich"/>
    <s v="CUST_438"/>
    <x v="1"/>
    <x v="0"/>
    <x v="1"/>
    <s v="Microsoft Surface Go"/>
    <n v="46"/>
    <n v="50835.44"/>
    <n v="61182.83"/>
    <n v="0.15"/>
    <s v="Returned"/>
    <s v="Bank Transfer"/>
    <n v="8"/>
    <n v="404583"/>
    <n v="2814410.18"/>
    <n v="422161.527"/>
    <n v="2392248.6529999999"/>
    <n v="0.16912246956127766"/>
    <n v="1"/>
    <n v="0.16912246956127766"/>
    <n v="0.17647058823529413"/>
  </r>
  <r>
    <s v="ORD1273"/>
    <x v="246"/>
    <x v="0"/>
    <s v="USA"/>
    <s v="Texas"/>
    <s v="Dallas"/>
    <s v="CUST_619"/>
    <x v="0"/>
    <x v="1"/>
    <x v="5"/>
    <s v="Mini Stapler"/>
    <n v="30"/>
    <n v="27902.68"/>
    <n v="32573.62"/>
    <n v="0"/>
    <s v="Not Returned"/>
    <s v="PayPal"/>
    <n v="1"/>
    <n v="140128.20000000001"/>
    <n v="977208.6"/>
    <n v="0"/>
    <n v="977208.6"/>
    <n v="0.14339640482083357"/>
    <n v="0"/>
    <n v="0.14339640482083357"/>
    <n v="0"/>
  </r>
  <r>
    <s v="ORD1274"/>
    <x v="131"/>
    <x v="1"/>
    <s v="Brazil"/>
    <s v="Rio de Janeiro"/>
    <s v="Rio de Janeiro"/>
    <s v="CUST_169"/>
    <x v="0"/>
    <x v="2"/>
    <x v="8"/>
    <s v="Wooden Bookcase"/>
    <n v="21"/>
    <n v="36255.269999999997"/>
    <n v="44895.22"/>
    <n v="0.1"/>
    <s v="Returned"/>
    <s v="Bank Transfer"/>
    <n v="5"/>
    <n v="163295.1"/>
    <n v="942799.62"/>
    <n v="94279.962"/>
    <n v="848519.65800000005"/>
    <n v="0.19244704404950863"/>
    <n v="1"/>
    <n v="0.19244704404950863"/>
    <n v="0.1111111111111111"/>
  </r>
  <r>
    <s v="ORD1275"/>
    <x v="105"/>
    <x v="3"/>
    <s v="Germany"/>
    <s v="Bavaria"/>
    <s v="Munich"/>
    <s v="CUST_315"/>
    <x v="1"/>
    <x v="1"/>
    <x v="7"/>
    <s v="Plastic Folder"/>
    <n v="6"/>
    <n v="20072.189999999999"/>
    <n v="25489.8"/>
    <n v="0"/>
    <s v="Returned"/>
    <s v="Bank Transfer"/>
    <n v="5"/>
    <n v="32505.66"/>
    <n v="152938.79999999999"/>
    <n v="0"/>
    <n v="152938.79999999999"/>
    <n v="0.21254031024174377"/>
    <n v="1"/>
    <n v="0.21254031024174377"/>
    <n v="0"/>
  </r>
  <r>
    <s v="ORD1276"/>
    <x v="61"/>
    <x v="3"/>
    <s v="USA"/>
    <s v="New York"/>
    <s v="New York"/>
    <s v="CUST_643"/>
    <x v="0"/>
    <x v="1"/>
    <x v="9"/>
    <s v="Legal Pad"/>
    <n v="48"/>
    <n v="72709.55"/>
    <n v="102574.7"/>
    <n v="0"/>
    <s v="Not Returned"/>
    <s v="Bank Transfer"/>
    <n v="9"/>
    <n v="1433528"/>
    <n v="4923585.5999999996"/>
    <n v="0"/>
    <n v="4923585.5999999996"/>
    <n v="0.29115529137951823"/>
    <n v="0"/>
    <n v="0.29115529137951823"/>
    <n v="0"/>
  </r>
  <r>
    <s v="ORD1277"/>
    <x v="204"/>
    <x v="3"/>
    <s v="USA"/>
    <s v="Texas"/>
    <s v="Dallas"/>
    <s v="CUST_483"/>
    <x v="2"/>
    <x v="0"/>
    <x v="10"/>
    <s v="Samsung Galaxy S23"/>
    <n v="32"/>
    <n v="75345.67"/>
    <n v="90287.52"/>
    <n v="0.15"/>
    <s v="Returned"/>
    <s v="Cash"/>
    <n v="10"/>
    <n v="406418.3"/>
    <n v="2889200.64"/>
    <n v="433380.09600000002"/>
    <n v="2455820.5440000002"/>
    <n v="0.16549185606943109"/>
    <n v="1"/>
    <n v="0.16549185606943109"/>
    <n v="0.1764705882352941"/>
  </r>
  <r>
    <s v="ORD1278"/>
    <x v="7"/>
    <x v="0"/>
    <s v="India"/>
    <s v="Maharashtra"/>
    <s v="Mumbai"/>
    <s v="CUST_671"/>
    <x v="1"/>
    <x v="0"/>
    <x v="0"/>
    <s v="Samsung Odyssey"/>
    <n v="36"/>
    <n v="52500.06"/>
    <n v="63222.080000000002"/>
    <n v="0.1"/>
    <s v="Returned"/>
    <s v="Credit Card"/>
    <n v="2"/>
    <n v="347393.5"/>
    <n v="2275994.88"/>
    <n v="227599.48800000001"/>
    <n v="2048395.392"/>
    <n v="0.1695929903751707"/>
    <n v="1"/>
    <n v="0.1695929903751707"/>
    <n v="0.11111111111111112"/>
  </r>
  <r>
    <s v="ORD1279"/>
    <x v="28"/>
    <x v="3"/>
    <s v="Brazil"/>
    <s v="Rio de Janeiro"/>
    <s v="Rio de Janeiro"/>
    <s v="CUST_364"/>
    <x v="2"/>
    <x v="1"/>
    <x v="7"/>
    <s v="Ring Binder"/>
    <n v="42"/>
    <n v="46119.93"/>
    <n v="60654.42"/>
    <n v="0.15"/>
    <s v="Returned"/>
    <s v="Cash"/>
    <n v="3"/>
    <n v="518881.3"/>
    <n v="2547485.64"/>
    <n v="382122.84600000002"/>
    <n v="2165362.7940000002"/>
    <n v="0.23962788195944218"/>
    <n v="1"/>
    <n v="0.23962788195944218"/>
    <n v="0.1764705882352941"/>
  </r>
  <r>
    <s v="ORD1280"/>
    <x v="77"/>
    <x v="3"/>
    <s v="India"/>
    <s v="Delhi"/>
    <s v="New Delhi"/>
    <s v="CUST_805"/>
    <x v="1"/>
    <x v="2"/>
    <x v="6"/>
    <s v="Executive Comfort"/>
    <n v="4"/>
    <n v="74451.95"/>
    <n v="105750.8"/>
    <n v="0.05"/>
    <s v="Returned"/>
    <s v="Credit Card"/>
    <n v="16"/>
    <n v="118935.5"/>
    <n v="423003.2"/>
    <n v="21150.160000000003"/>
    <n v="401853.04000000004"/>
    <n v="0.29596765026338978"/>
    <n v="1"/>
    <n v="0.29596765026338978"/>
    <n v="5.2631578947368425E-2"/>
  </r>
  <r>
    <s v="ORD1281"/>
    <x v="76"/>
    <x v="3"/>
    <s v="USA"/>
    <s v="New York"/>
    <s v="New York"/>
    <s v="CUST_725"/>
    <x v="2"/>
    <x v="2"/>
    <x v="3"/>
    <s v="Standing Desk"/>
    <n v="9"/>
    <n v="50322.04"/>
    <n v="69780.98"/>
    <n v="0.1"/>
    <s v="Returned"/>
    <s v="PayPal"/>
    <n v="18"/>
    <n v="157617.4"/>
    <n v="628028.81999999995"/>
    <n v="62802.881999999998"/>
    <n v="565225.93799999997"/>
    <n v="0.27885733722290712"/>
    <n v="1"/>
    <n v="0.27885733722290712"/>
    <n v="0.11111111111111112"/>
  </r>
  <r>
    <s v="ORD1282"/>
    <x v="221"/>
    <x v="1"/>
    <s v="USA"/>
    <s v="Texas"/>
    <s v="Dallas"/>
    <s v="CUST_770"/>
    <x v="0"/>
    <x v="2"/>
    <x v="8"/>
    <s v="Metal Bookcase"/>
    <n v="44"/>
    <n v="52622.49"/>
    <n v="73954.14"/>
    <n v="0.15"/>
    <s v="Not Returned"/>
    <s v="Cash"/>
    <n v="19"/>
    <n v="797803.7"/>
    <n v="3253982.16"/>
    <n v="488097.32400000002"/>
    <n v="2765884.8360000001"/>
    <n v="0.28844429443193198"/>
    <n v="0"/>
    <n v="0.28844429443193198"/>
    <n v="0.17647058823529413"/>
  </r>
  <r>
    <s v="ORD1283"/>
    <x v="5"/>
    <x v="2"/>
    <s v="Germany"/>
    <s v="Bavaria"/>
    <s v="Munich"/>
    <s v="CUST_704"/>
    <x v="0"/>
    <x v="1"/>
    <x v="5"/>
    <s v="Standard Stapler"/>
    <n v="21"/>
    <n v="35639.620000000003"/>
    <n v="49477.81"/>
    <n v="0.1"/>
    <s v="Returned"/>
    <s v="Cash"/>
    <n v="18"/>
    <n v="261541.8"/>
    <n v="1039034.01"/>
    <n v="103903.40100000001"/>
    <n v="935130.60899999994"/>
    <n v="0.27968478144425707"/>
    <n v="1"/>
    <n v="0.27968478144425707"/>
    <n v="0.11111111111111113"/>
  </r>
  <r>
    <s v="ORD1284"/>
    <x v="1"/>
    <x v="1"/>
    <s v="USA"/>
    <s v="California"/>
    <s v="San Francisco"/>
    <s v="CUST_883"/>
    <x v="3"/>
    <x v="2"/>
    <x v="11"/>
    <s v="Coffee Table"/>
    <n v="21"/>
    <n v="71584.36"/>
    <n v="81652.22"/>
    <n v="0"/>
    <s v="Not Returned"/>
    <s v="Cash"/>
    <n v="12"/>
    <n v="211425.1"/>
    <n v="1714696.62"/>
    <n v="0"/>
    <n v="1714696.62"/>
    <n v="0.12330175351952347"/>
    <n v="0"/>
    <n v="0.12330175351952347"/>
    <n v="0"/>
  </r>
  <r>
    <s v="ORD1285"/>
    <x v="62"/>
    <x v="3"/>
    <s v="India"/>
    <s v="Maharashtra"/>
    <s v="Mumbai"/>
    <s v="CUST_485"/>
    <x v="2"/>
    <x v="2"/>
    <x v="8"/>
    <s v="Wooden Bookcase"/>
    <n v="40"/>
    <n v="40220.31"/>
    <n v="53852.59"/>
    <n v="0.1"/>
    <s v="Not Returned"/>
    <s v="PayPal"/>
    <n v="12"/>
    <n v="490762.1"/>
    <n v="2154103.5999999996"/>
    <n v="215410.36"/>
    <n v="1938693.2399999998"/>
    <n v="0.25314066706087035"/>
    <n v="0"/>
    <n v="0.25314066706087035"/>
    <n v="0.11111111111111112"/>
  </r>
  <r>
    <s v="ORD1286"/>
    <x v="34"/>
    <x v="3"/>
    <s v="India"/>
    <s v="Maharashtra"/>
    <s v="Mumbai"/>
    <s v="CUST_785"/>
    <x v="2"/>
    <x v="1"/>
    <x v="7"/>
    <s v="File Organizer"/>
    <n v="13"/>
    <n v="19685.23"/>
    <n v="28633.48"/>
    <n v="0"/>
    <s v="Not Returned"/>
    <s v="Cash"/>
    <n v="11"/>
    <n v="116327.3"/>
    <n v="372235.24"/>
    <n v="0"/>
    <n v="372235.24"/>
    <n v="0.31251017501728212"/>
    <n v="0"/>
    <n v="0.31251017501728212"/>
    <n v="0"/>
  </r>
  <r>
    <s v="ORD1287"/>
    <x v="134"/>
    <x v="3"/>
    <s v="India"/>
    <s v="Delhi"/>
    <s v="New Delhi"/>
    <s v="CUST_678"/>
    <x v="2"/>
    <x v="1"/>
    <x v="7"/>
    <s v="Plastic Folder"/>
    <n v="24"/>
    <n v="21646.11"/>
    <n v="28960.54"/>
    <n v="0.05"/>
    <s v="Returned"/>
    <s v="Cash"/>
    <n v="17"/>
    <n v="166769"/>
    <n v="695052.96"/>
    <n v="34752.648000000001"/>
    <n v="660300.31199999992"/>
    <n v="0.2525653811897639"/>
    <n v="1"/>
    <n v="0.2525653811897639"/>
    <n v="5.2631578947368432E-2"/>
  </r>
  <r>
    <s v="ORD1288"/>
    <x v="130"/>
    <x v="2"/>
    <s v="USA"/>
    <s v="California"/>
    <s v="San Francisco"/>
    <s v="CUST_573"/>
    <x v="3"/>
    <x v="2"/>
    <x v="11"/>
    <s v="Coffee Table"/>
    <n v="48"/>
    <n v="29562.62"/>
    <n v="33081.74"/>
    <n v="0.05"/>
    <s v="Returned"/>
    <s v="Credit Card"/>
    <n v="12"/>
    <n v="160471.9"/>
    <n v="1587923.52"/>
    <n v="79396.176000000007"/>
    <n v="1508527.344"/>
    <n v="0.10637652717284785"/>
    <n v="1"/>
    <n v="0.10637652717284785"/>
    <n v="5.2631578947368425E-2"/>
  </r>
  <r>
    <s v="ORD1289"/>
    <x v="160"/>
    <x v="1"/>
    <s v="India"/>
    <s v="Maharashtra"/>
    <s v="Mumbai"/>
    <s v="CUST_368"/>
    <x v="1"/>
    <x v="1"/>
    <x v="2"/>
    <s v="Ballpoint Pen"/>
    <n v="45"/>
    <n v="54332.25"/>
    <n v="78890.36"/>
    <n v="0.1"/>
    <s v="Not Returned"/>
    <s v="Bank Transfer"/>
    <n v="3"/>
    <n v="994603.5"/>
    <n v="3550066.2"/>
    <n v="355006.62000000005"/>
    <n v="3195059.58"/>
    <n v="0.31129419502092665"/>
    <n v="0"/>
    <n v="0.31129419502092665"/>
    <n v="0.11111111111111112"/>
  </r>
  <r>
    <s v="ORD1290"/>
    <x v="187"/>
    <x v="3"/>
    <s v="Brazil"/>
    <s v="Rio de Janeiro"/>
    <s v="Rio de Janeiro"/>
    <s v="CUST_791"/>
    <x v="1"/>
    <x v="0"/>
    <x v="0"/>
    <s v="Dell UltraSharp"/>
    <n v="50"/>
    <n v="26216.54"/>
    <n v="37742.400000000001"/>
    <n v="0.1"/>
    <s v="Returned"/>
    <s v="Bank Transfer"/>
    <n v="17"/>
    <n v="518663.7"/>
    <n v="1887120"/>
    <n v="188712"/>
    <n v="1698408"/>
    <n v="0.30538227563694942"/>
    <n v="1"/>
    <n v="0.30538227563694942"/>
    <n v="0.1111111111111111"/>
  </r>
  <r>
    <s v="ORD1291"/>
    <x v="195"/>
    <x v="2"/>
    <s v="Brazil"/>
    <s v="Rio de Janeiro"/>
    <s v="Rio de Janeiro"/>
    <s v="CUST_231"/>
    <x v="1"/>
    <x v="0"/>
    <x v="1"/>
    <s v="Lenovo Tab P11"/>
    <n v="16"/>
    <n v="77317.509999999995"/>
    <n v="100845.7"/>
    <n v="0.1"/>
    <s v="Not Returned"/>
    <s v="Bank Transfer"/>
    <n v="11"/>
    <n v="338805.4"/>
    <n v="1613531.2"/>
    <n v="161353.12"/>
    <n v="1452178.08"/>
    <n v="0.23330843831494827"/>
    <n v="0"/>
    <n v="0.23330843831494827"/>
    <n v="0.1111111111111111"/>
  </r>
  <r>
    <s v="ORD1292"/>
    <x v="218"/>
    <x v="0"/>
    <s v="Brazil"/>
    <s v="Rio de Janeiro"/>
    <s v="Rio de Janeiro"/>
    <s v="CUST_612"/>
    <x v="3"/>
    <x v="1"/>
    <x v="2"/>
    <s v="Fountain Pen"/>
    <n v="42"/>
    <n v="37279.46"/>
    <n v="45656.22"/>
    <n v="0.05"/>
    <s v="Not Returned"/>
    <s v="Cash"/>
    <n v="9"/>
    <n v="334232.7"/>
    <n v="1917561.24"/>
    <n v="95878.062000000005"/>
    <n v="1821683.1780000001"/>
    <n v="0.18347465906061081"/>
    <n v="0"/>
    <n v="0.18347465906061081"/>
    <n v="5.2631578947368425E-2"/>
  </r>
  <r>
    <s v="ORD1293"/>
    <x v="14"/>
    <x v="0"/>
    <s v="USA"/>
    <s v="California"/>
    <s v="San Francisco"/>
    <s v="CUST_665"/>
    <x v="1"/>
    <x v="1"/>
    <x v="2"/>
    <s v="Marker Set"/>
    <n v="43"/>
    <n v="47966.22"/>
    <n v="61292.03"/>
    <n v="0.05"/>
    <s v="Returned"/>
    <s v="Credit Card"/>
    <n v="3"/>
    <n v="544359.30000000005"/>
    <n v="2635557.29"/>
    <n v="131777.8645"/>
    <n v="2503779.4254999999"/>
    <n v="0.21741503842387896"/>
    <n v="1"/>
    <n v="0.21741503842387896"/>
    <n v="5.2631578947368425E-2"/>
  </r>
  <r>
    <s v="ORD1294"/>
    <x v="106"/>
    <x v="0"/>
    <s v="India"/>
    <s v="Karnataka"/>
    <s v="Bangalore"/>
    <s v="CUST_155"/>
    <x v="0"/>
    <x v="2"/>
    <x v="8"/>
    <s v="Metal Bookcase"/>
    <n v="31"/>
    <n v="17518.12"/>
    <n v="25447.13"/>
    <n v="0.15"/>
    <s v="Not Returned"/>
    <s v="Credit Card"/>
    <n v="11"/>
    <n v="208929.4"/>
    <n v="788861.03"/>
    <n v="118329.1545"/>
    <n v="670531.87550000008"/>
    <n v="0.31158757343818472"/>
    <n v="0"/>
    <n v="0.31158757343818472"/>
    <n v="0.1764705882352941"/>
  </r>
  <r>
    <s v="ORD1295"/>
    <x v="54"/>
    <x v="0"/>
    <s v="Germany"/>
    <s v="Berlin"/>
    <s v="Berlin"/>
    <s v="CUST_846"/>
    <x v="3"/>
    <x v="0"/>
    <x v="4"/>
    <s v="MacBook Pro"/>
    <n v="9"/>
    <n v="47452.06"/>
    <n v="68046.22"/>
    <n v="0.05"/>
    <s v="Returned"/>
    <s v="Credit Card"/>
    <n v="6"/>
    <n v="176080.1"/>
    <n v="612415.98"/>
    <n v="30620.798999999999"/>
    <n v="581795.18099999998"/>
    <n v="0.30264963641904075"/>
    <n v="1"/>
    <n v="0.30264963641904075"/>
    <n v="5.2631578947368418E-2"/>
  </r>
  <r>
    <s v="ORD1296"/>
    <x v="10"/>
    <x v="2"/>
    <s v="Germany"/>
    <s v="Bavaria"/>
    <s v="Munich"/>
    <s v="CUST_333"/>
    <x v="1"/>
    <x v="1"/>
    <x v="2"/>
    <s v="Ballpoint Pen"/>
    <n v="6"/>
    <n v="1990.15"/>
    <n v="2422.4299999999998"/>
    <n v="0"/>
    <s v="Not Returned"/>
    <s v="PayPal"/>
    <n v="2"/>
    <n v="2593.6799999999998"/>
    <n v="14534.579999999998"/>
    <n v="0"/>
    <n v="14534.579999999998"/>
    <n v="0.1784489128684833"/>
    <n v="0"/>
    <n v="0.1784489128684833"/>
    <n v="0"/>
  </r>
  <r>
    <s v="ORD1297"/>
    <x v="169"/>
    <x v="3"/>
    <s v="India"/>
    <s v="Delhi"/>
    <s v="New Delhi"/>
    <s v="CUST_976"/>
    <x v="0"/>
    <x v="2"/>
    <x v="6"/>
    <s v="Ergonomic Pro"/>
    <n v="39"/>
    <n v="41328.69"/>
    <n v="60438.84"/>
    <n v="0.05"/>
    <s v="Returned"/>
    <s v="Credit Card"/>
    <n v="16"/>
    <n v="708031.1"/>
    <n v="2357114.7599999998"/>
    <n v="117855.738"/>
    <n v="2239259.0219999999"/>
    <n v="0.31618990614476578"/>
    <n v="1"/>
    <n v="0.31618990614476578"/>
    <n v="5.2631578947368425E-2"/>
  </r>
  <r>
    <s v="ORD1298"/>
    <x v="60"/>
    <x v="2"/>
    <s v="USA"/>
    <s v="New York"/>
    <s v="New York"/>
    <s v="CUST_493"/>
    <x v="0"/>
    <x v="1"/>
    <x v="9"/>
    <s v="Legal Pad"/>
    <n v="10"/>
    <n v="53984.57"/>
    <n v="69091.289999999994"/>
    <n v="0"/>
    <s v="Returned"/>
    <s v="Bank Transfer"/>
    <n v="4"/>
    <n v="151067.20000000001"/>
    <n v="690912.89999999991"/>
    <n v="0"/>
    <n v="690912.89999999991"/>
    <n v="0.21864868929209461"/>
    <n v="1"/>
    <n v="0.21864868929209461"/>
    <n v="0"/>
  </r>
  <r>
    <s v="ORD1299"/>
    <x v="37"/>
    <x v="1"/>
    <s v="Germany"/>
    <s v="Bavaria"/>
    <s v="Munich"/>
    <s v="CUST_780"/>
    <x v="1"/>
    <x v="0"/>
    <x v="0"/>
    <s v="LG UltraFine"/>
    <n v="26"/>
    <n v="48625.22"/>
    <n v="60268.52"/>
    <n v="0.15"/>
    <s v="Not Returned"/>
    <s v="Cash"/>
    <n v="3"/>
    <n v="257316.9"/>
    <n v="1566981.52"/>
    <n v="235047.228"/>
    <n v="1331934.2919999999"/>
    <n v="0.19319038600141397"/>
    <n v="0"/>
    <n v="0.19319038600141397"/>
    <n v="0.17647058823529413"/>
  </r>
  <r>
    <s v="ORD1300"/>
    <x v="177"/>
    <x v="3"/>
    <s v="Brazil"/>
    <s v="Sao Paulo"/>
    <s v="Sao Paulo"/>
    <s v="CUST_375"/>
    <x v="3"/>
    <x v="0"/>
    <x v="10"/>
    <s v="Samsung Galaxy S23"/>
    <n v="44"/>
    <n v="43400.41"/>
    <n v="61163.1"/>
    <n v="0.15"/>
    <s v="Returned"/>
    <s v="PayPal"/>
    <n v="20"/>
    <n v="664324.6"/>
    <n v="2691176.4"/>
    <n v="403676.45999999996"/>
    <n v="2287499.94"/>
    <n v="0.29041513330050622"/>
    <n v="1"/>
    <n v="0.29041513330050622"/>
    <n v="0.1764705882352941"/>
  </r>
  <r>
    <s v="ORD1301"/>
    <x v="223"/>
    <x v="3"/>
    <s v="India"/>
    <s v="Karnataka"/>
    <s v="Bangalore"/>
    <s v="CUST_401"/>
    <x v="3"/>
    <x v="2"/>
    <x v="6"/>
    <s v="Ergonomic Pro"/>
    <n v="30"/>
    <n v="8221"/>
    <n v="11826.56"/>
    <n v="0.1"/>
    <s v="Returned"/>
    <s v="PayPal"/>
    <n v="10"/>
    <n v="97350.12"/>
    <n v="354796.79999999999"/>
    <n v="35479.68"/>
    <n v="319317.12"/>
    <n v="0.30486971697602683"/>
    <n v="1"/>
    <n v="0.30486971697602683"/>
    <n v="0.11111111111111112"/>
  </r>
  <r>
    <s v="ORD1302"/>
    <x v="142"/>
    <x v="0"/>
    <s v="Germany"/>
    <s v="Berlin"/>
    <s v="Berlin"/>
    <s v="CUST_958"/>
    <x v="2"/>
    <x v="2"/>
    <x v="6"/>
    <s v="Task Chair"/>
    <n v="49"/>
    <n v="30610.74"/>
    <n v="44239.05"/>
    <n v="0.1"/>
    <s v="Returned"/>
    <s v="PayPal"/>
    <n v="7"/>
    <n v="601008.5"/>
    <n v="2167713.4500000002"/>
    <n v="216771.34500000003"/>
    <n v="1950942.1050000002"/>
    <n v="0.30806065359894413"/>
    <n v="1"/>
    <n v="0.30806065359894413"/>
    <n v="0.11111111111111112"/>
  </r>
  <r>
    <s v="ORD1303"/>
    <x v="163"/>
    <x v="0"/>
    <s v="Germany"/>
    <s v="Berlin"/>
    <s v="Berlin"/>
    <s v="CUST_379"/>
    <x v="2"/>
    <x v="0"/>
    <x v="0"/>
    <s v="Samsung Odyssey"/>
    <n v="47"/>
    <n v="56282.27"/>
    <n v="77974.17"/>
    <n v="0.15"/>
    <s v="Not Returned"/>
    <s v="Cash"/>
    <n v="5"/>
    <n v="866591.4"/>
    <n v="3664785.9899999998"/>
    <n v="549717.89849999989"/>
    <n v="3115068.0915000001"/>
    <n v="0.27819340526283964"/>
    <n v="0"/>
    <n v="0.27819340526283964"/>
    <n v="0.17647058823529407"/>
  </r>
  <r>
    <s v="ORD1304"/>
    <x v="95"/>
    <x v="1"/>
    <s v="Brazil"/>
    <s v="Rio de Janeiro"/>
    <s v="Rio de Janeiro"/>
    <s v="CUST_615"/>
    <x v="2"/>
    <x v="0"/>
    <x v="10"/>
    <s v="Samsung Galaxy S23"/>
    <n v="10"/>
    <n v="27332.79"/>
    <n v="33063.279999999999"/>
    <n v="0.15"/>
    <s v="Returned"/>
    <s v="Bank Transfer"/>
    <n v="17"/>
    <n v="48709.16"/>
    <n v="330632.8"/>
    <n v="49594.92"/>
    <n v="281037.88"/>
    <n v="0.17331884228560221"/>
    <n v="1"/>
    <n v="0.17331884228560221"/>
    <n v="0.1764705882352941"/>
  </r>
  <r>
    <s v="ORD1305"/>
    <x v="228"/>
    <x v="0"/>
    <s v="Germany"/>
    <s v="Bavaria"/>
    <s v="Munich"/>
    <s v="CUST_163"/>
    <x v="1"/>
    <x v="0"/>
    <x v="4"/>
    <s v="MacBook Pro"/>
    <n v="11"/>
    <n v="53432.75"/>
    <n v="69788.69"/>
    <n v="0.1"/>
    <s v="Returned"/>
    <s v="PayPal"/>
    <n v="17"/>
    <n v="161923.79999999999"/>
    <n v="767675.59000000008"/>
    <n v="76767.559000000008"/>
    <n v="690908.03100000008"/>
    <n v="0.23436375426934353"/>
    <n v="1"/>
    <n v="0.23436375426934353"/>
    <n v="0.1111111111111111"/>
  </r>
  <r>
    <s v="ORD1306"/>
    <x v="102"/>
    <x v="3"/>
    <s v="India"/>
    <s v="Delhi"/>
    <s v="New Delhi"/>
    <s v="CUST_761"/>
    <x v="0"/>
    <x v="0"/>
    <x v="1"/>
    <s v="iPad Pro"/>
    <n v="41"/>
    <n v="47625.39"/>
    <n v="66880.149999999994"/>
    <n v="0.05"/>
    <s v="Not Returned"/>
    <s v="Credit Card"/>
    <n v="1"/>
    <n v="749972.9"/>
    <n v="2742086.15"/>
    <n v="137104.3075"/>
    <n v="2604981.8424999998"/>
    <n v="0.28789947314191311"/>
    <n v="0"/>
    <n v="0.28789947314191311"/>
    <n v="5.2631578947368425E-2"/>
  </r>
  <r>
    <s v="ORD1307"/>
    <x v="36"/>
    <x v="2"/>
    <s v="USA"/>
    <s v="California"/>
    <s v="San Francisco"/>
    <s v="CUST_460"/>
    <x v="1"/>
    <x v="0"/>
    <x v="4"/>
    <s v="Lenovo ThinkPad X1"/>
    <n v="34"/>
    <n v="44365.35"/>
    <n v="61087.09"/>
    <n v="0"/>
    <s v="Not Returned"/>
    <s v="Credit Card"/>
    <n v="3"/>
    <n v="568539.19999999995"/>
    <n v="2076961.0599999998"/>
    <n v="0"/>
    <n v="2076961.0599999998"/>
    <n v="0.27373609017012579"/>
    <n v="0"/>
    <n v="0.27373609017012579"/>
    <n v="0"/>
  </r>
  <r>
    <s v="ORD1308"/>
    <x v="57"/>
    <x v="1"/>
    <s v="Brazil"/>
    <s v="Rio de Janeiro"/>
    <s v="Rio de Janeiro"/>
    <s v="CUST_147"/>
    <x v="0"/>
    <x v="0"/>
    <x v="10"/>
    <s v="Google Pixel 7"/>
    <n v="43"/>
    <n v="12326.43"/>
    <n v="15688.06"/>
    <n v="0.05"/>
    <s v="Not Returned"/>
    <s v="Credit Card"/>
    <n v="1"/>
    <n v="137322.6"/>
    <n v="674586.58"/>
    <n v="33729.328999999998"/>
    <n v="640857.25099999993"/>
    <n v="0.21427954475933678"/>
    <n v="0"/>
    <n v="0.21427954475933678"/>
    <n v="5.2631578947368425E-2"/>
  </r>
  <r>
    <s v="ORD1309"/>
    <x v="222"/>
    <x v="1"/>
    <s v="India"/>
    <s v="Karnataka"/>
    <s v="Bangalore"/>
    <s v="CUST_569"/>
    <x v="2"/>
    <x v="1"/>
    <x v="9"/>
    <s v="Notebook"/>
    <n v="8"/>
    <n v="15992.01"/>
    <n v="20425.29"/>
    <n v="0.1"/>
    <s v="Not Returned"/>
    <s v="PayPal"/>
    <n v="9"/>
    <n v="31919.62"/>
    <n v="163402.32"/>
    <n v="16340.232000000002"/>
    <n v="147062.08800000002"/>
    <n v="0.21704859786840505"/>
    <n v="0"/>
    <n v="0.21704859786840505"/>
    <n v="0.1111111111111111"/>
  </r>
  <r>
    <s v="ORD1310"/>
    <x v="71"/>
    <x v="2"/>
    <s v="Germany"/>
    <s v="Berlin"/>
    <s v="Berlin"/>
    <s v="CUST_595"/>
    <x v="0"/>
    <x v="1"/>
    <x v="5"/>
    <s v="Heavy Duty Stapler"/>
    <n v="20"/>
    <n v="43836.21"/>
    <n v="62676.95"/>
    <n v="0"/>
    <s v="Not Returned"/>
    <s v="PayPal"/>
    <n v="18"/>
    <n v="376814.8"/>
    <n v="1253539"/>
    <n v="0"/>
    <n v="1253539"/>
    <n v="0.3006007790742849"/>
    <n v="0"/>
    <n v="0.3006007790742849"/>
    <n v="0"/>
  </r>
  <r>
    <s v="ORD1311"/>
    <x v="56"/>
    <x v="1"/>
    <s v="Brazil"/>
    <s v="Rio de Janeiro"/>
    <s v="Rio de Janeiro"/>
    <s v="CUST_834"/>
    <x v="2"/>
    <x v="1"/>
    <x v="9"/>
    <s v="A4 Ream Pack"/>
    <n v="27"/>
    <n v="11110.71"/>
    <n v="13757.71"/>
    <n v="0"/>
    <s v="Not Returned"/>
    <s v="Credit Card"/>
    <n v="14"/>
    <n v="71469"/>
    <n v="371458.17"/>
    <n v="0"/>
    <n v="371458.17"/>
    <n v="0.19240120630540986"/>
    <n v="0"/>
    <n v="0.19240120630540986"/>
    <n v="0"/>
  </r>
  <r>
    <s v="ORD1312"/>
    <x v="70"/>
    <x v="2"/>
    <s v="Brazil"/>
    <s v="Rio de Janeiro"/>
    <s v="Rio de Janeiro"/>
    <s v="CUST_917"/>
    <x v="0"/>
    <x v="1"/>
    <x v="5"/>
    <s v="Heavy Duty Stapler"/>
    <n v="10"/>
    <n v="16617.77"/>
    <n v="21191.75"/>
    <n v="0.05"/>
    <s v="Not Returned"/>
    <s v="Cash"/>
    <n v="1"/>
    <n v="43452.81"/>
    <n v="211917.5"/>
    <n v="10595.875"/>
    <n v="201321.625"/>
    <n v="0.21583776705557586"/>
    <n v="0"/>
    <n v="0.21583776705557586"/>
    <n v="5.2631578947368418E-2"/>
  </r>
  <r>
    <s v="ORD1313"/>
    <x v="247"/>
    <x v="2"/>
    <s v="Germany"/>
    <s v="Berlin"/>
    <s v="Berlin"/>
    <s v="CUST_979"/>
    <x v="2"/>
    <x v="2"/>
    <x v="11"/>
    <s v="Coffee Table"/>
    <n v="8"/>
    <n v="29715.63"/>
    <n v="41033.29"/>
    <n v="0.1"/>
    <s v="Not Returned"/>
    <s v="Credit Card"/>
    <n v="14"/>
    <n v="81487.149999999994"/>
    <n v="328266.32"/>
    <n v="32826.632000000005"/>
    <n v="295439.68800000002"/>
    <n v="0.2758165314607291"/>
    <n v="0"/>
    <n v="0.2758165314607291"/>
    <n v="0.11111111111111112"/>
  </r>
  <r>
    <s v="ORD1314"/>
    <x v="151"/>
    <x v="2"/>
    <s v="Germany"/>
    <s v="Bavaria"/>
    <s v="Munich"/>
    <s v="CUST_168"/>
    <x v="3"/>
    <x v="1"/>
    <x v="7"/>
    <s v="Ring Binder"/>
    <n v="26"/>
    <n v="77702.55"/>
    <n v="86765.03"/>
    <n v="0"/>
    <s v="Returned"/>
    <s v="Credit Card"/>
    <n v="4"/>
    <n v="235624.5"/>
    <n v="2255890.7799999998"/>
    <n v="0"/>
    <n v="2255890.7799999998"/>
    <n v="0.10444854072234828"/>
    <n v="1"/>
    <n v="0.10444854072234828"/>
    <n v="0"/>
  </r>
  <r>
    <s v="ORD1315"/>
    <x v="117"/>
    <x v="3"/>
    <s v="Germany"/>
    <s v="Berlin"/>
    <s v="Berlin"/>
    <s v="CUST_428"/>
    <x v="2"/>
    <x v="1"/>
    <x v="7"/>
    <s v="File Organizer"/>
    <n v="2"/>
    <n v="22851.38"/>
    <n v="32152.37"/>
    <n v="0"/>
    <s v="Returned"/>
    <s v="Bank Transfer"/>
    <n v="17"/>
    <n v="18601.98"/>
    <n v="64304.74"/>
    <n v="0"/>
    <n v="64304.74"/>
    <n v="0.28927851974831092"/>
    <n v="1"/>
    <n v="0.28927851974831092"/>
    <n v="0"/>
  </r>
  <r>
    <s v="ORD1316"/>
    <x v="15"/>
    <x v="2"/>
    <s v="India"/>
    <s v="Karnataka"/>
    <s v="Bangalore"/>
    <s v="CUST_929"/>
    <x v="2"/>
    <x v="0"/>
    <x v="1"/>
    <s v="Lenovo Tab P11"/>
    <n v="22"/>
    <n v="67186.61"/>
    <n v="86570.25"/>
    <n v="0.05"/>
    <s v="Returned"/>
    <s v="Credit Card"/>
    <n v="15"/>
    <n v="405118.1"/>
    <n v="1904545.5"/>
    <n v="95227.275000000009"/>
    <n v="1809318.2250000001"/>
    <n v="0.22390649383968922"/>
    <n v="1"/>
    <n v="0.22390649383968922"/>
    <n v="5.2631578947368425E-2"/>
  </r>
  <r>
    <s v="ORD1317"/>
    <x v="118"/>
    <x v="1"/>
    <s v="Brazil"/>
    <s v="Sao Paulo"/>
    <s v="Sao Paulo"/>
    <s v="CUST_974"/>
    <x v="1"/>
    <x v="0"/>
    <x v="10"/>
    <s v="Samsung Galaxy S23"/>
    <n v="15"/>
    <n v="2681.58"/>
    <n v="3381.97"/>
    <n v="0.1"/>
    <s v="Not Returned"/>
    <s v="Bank Transfer"/>
    <n v="12"/>
    <n v="9455.26"/>
    <n v="50729.549999999996"/>
    <n v="5072.9549999999999"/>
    <n v="45656.594999999994"/>
    <n v="0.20709516336029879"/>
    <n v="0"/>
    <n v="0.20709516336029879"/>
    <n v="0.11111111111111112"/>
  </r>
  <r>
    <s v="ORD1318"/>
    <x v="177"/>
    <x v="3"/>
    <s v="Brazil"/>
    <s v="Rio de Janeiro"/>
    <s v="Rio de Janeiro"/>
    <s v="CUST_905"/>
    <x v="0"/>
    <x v="1"/>
    <x v="2"/>
    <s v="Fountain Pen"/>
    <n v="42"/>
    <n v="64100.63"/>
    <n v="79071.839999999997"/>
    <n v="0.1"/>
    <s v="Not Returned"/>
    <s v="Bank Transfer"/>
    <n v="18"/>
    <n v="565911.69999999995"/>
    <n v="3321017.28"/>
    <n v="332101.728"/>
    <n v="2988915.5519999997"/>
    <n v="0.1893367979638389"/>
    <n v="0"/>
    <n v="0.1893367979638389"/>
    <n v="0.11111111111111112"/>
  </r>
  <r>
    <s v="ORD1319"/>
    <x v="185"/>
    <x v="0"/>
    <s v="Germany"/>
    <s v="Bavaria"/>
    <s v="Munich"/>
    <s v="CUST_487"/>
    <x v="0"/>
    <x v="0"/>
    <x v="10"/>
    <s v="Google Pixel 7"/>
    <n v="29"/>
    <n v="36698.68"/>
    <n v="52706.43"/>
    <n v="0.05"/>
    <s v="Not Returned"/>
    <s v="Bank Transfer"/>
    <n v="17"/>
    <n v="441013.5"/>
    <n v="1528486.47"/>
    <n v="76424.323499999999"/>
    <n v="1452062.1465"/>
    <n v="0.30371530658174895"/>
    <n v="0"/>
    <n v="0.30371530658174895"/>
    <n v="5.2631578947368418E-2"/>
  </r>
  <r>
    <s v="ORD1320"/>
    <x v="221"/>
    <x v="0"/>
    <s v="Germany"/>
    <s v="Berlin"/>
    <s v="Berlin"/>
    <s v="CUST_794"/>
    <x v="0"/>
    <x v="1"/>
    <x v="5"/>
    <s v="Electric Stapler"/>
    <n v="50"/>
    <n v="30621.27"/>
    <n v="38158.36"/>
    <n v="0.05"/>
    <s v="Returned"/>
    <s v="Cash"/>
    <n v="18"/>
    <n v="358011.8"/>
    <n v="1907918"/>
    <n v="95395.900000000009"/>
    <n v="1812522.1"/>
    <n v="0.19752134332596549"/>
    <n v="1"/>
    <n v="0.19752134332596549"/>
    <n v="5.2631578947368425E-2"/>
  </r>
  <r>
    <s v="ORD1321"/>
    <x v="178"/>
    <x v="3"/>
    <s v="Germany"/>
    <s v="Berlin"/>
    <s v="Berlin"/>
    <s v="CUST_108"/>
    <x v="3"/>
    <x v="0"/>
    <x v="1"/>
    <s v="Microsoft Surface Go"/>
    <n v="47"/>
    <n v="40456"/>
    <n v="47826.18"/>
    <n v="0.1"/>
    <s v="Not Returned"/>
    <s v="Credit Card"/>
    <n v="8"/>
    <n v="311758.59999999998"/>
    <n v="2247830.46"/>
    <n v="224783.046"/>
    <n v="2023047.4139999999"/>
    <n v="0.15410345691482641"/>
    <n v="0"/>
    <n v="0.15410345691482641"/>
    <n v="0.11111111111111112"/>
  </r>
  <r>
    <s v="ORD1322"/>
    <x v="222"/>
    <x v="2"/>
    <s v="India"/>
    <s v="Delhi"/>
    <s v="New Delhi"/>
    <s v="CUST_160"/>
    <x v="0"/>
    <x v="1"/>
    <x v="5"/>
    <s v="Electric Stapler"/>
    <n v="30"/>
    <n v="62272.06"/>
    <n v="76003.839999999997"/>
    <n v="0.1"/>
    <s v="Not Returned"/>
    <s v="Cash"/>
    <n v="12"/>
    <n v="370758.1"/>
    <n v="2280115.1999999997"/>
    <n v="228011.51999999999"/>
    <n v="2052103.6799999997"/>
    <n v="0.18067220658168695"/>
    <n v="0"/>
    <n v="0.18067220658168695"/>
    <n v="0.11111111111111112"/>
  </r>
  <r>
    <s v="ORD1323"/>
    <x v="95"/>
    <x v="0"/>
    <s v="Germany"/>
    <s v="Bavaria"/>
    <s v="Munich"/>
    <s v="CUST_512"/>
    <x v="3"/>
    <x v="0"/>
    <x v="1"/>
    <s v="Microsoft Surface Go"/>
    <n v="32"/>
    <n v="40460.699999999997"/>
    <n v="46419.95"/>
    <n v="0"/>
    <s v="Returned"/>
    <s v="Bank Transfer"/>
    <n v="9"/>
    <n v="190696"/>
    <n v="1485438.4"/>
    <n v="0"/>
    <n v="1485438.4"/>
    <n v="0.12837691552877589"/>
    <n v="1"/>
    <n v="0.12837691552877589"/>
    <n v="0"/>
  </r>
  <r>
    <s v="ORD1324"/>
    <x v="208"/>
    <x v="3"/>
    <s v="USA"/>
    <s v="Texas"/>
    <s v="Dallas"/>
    <s v="CUST_227"/>
    <x v="2"/>
    <x v="0"/>
    <x v="0"/>
    <s v="LG UltraFine"/>
    <n v="28"/>
    <n v="1421.24"/>
    <n v="1863.11"/>
    <n v="0.15"/>
    <s v="Not Returned"/>
    <s v="Credit Card"/>
    <n v="3"/>
    <n v="10516.51"/>
    <n v="52167.079999999994"/>
    <n v="7825.061999999999"/>
    <n v="44342.017999999996"/>
    <n v="0.23716805130519772"/>
    <n v="0"/>
    <n v="0.23716805130519772"/>
    <n v="0.1764705882352941"/>
  </r>
  <r>
    <s v="ORD1325"/>
    <x v="235"/>
    <x v="0"/>
    <s v="Brazil"/>
    <s v="Rio de Janeiro"/>
    <s v="Rio de Janeiro"/>
    <s v="CUST_831"/>
    <x v="0"/>
    <x v="1"/>
    <x v="7"/>
    <s v="Plastic Folder"/>
    <n v="6"/>
    <n v="60078.8"/>
    <n v="77140.89"/>
    <n v="0.1"/>
    <s v="Returned"/>
    <s v="Credit Card"/>
    <n v="6"/>
    <n v="92135.29"/>
    <n v="462845.33999999997"/>
    <n v="46284.534"/>
    <n v="416560.80599999998"/>
    <n v="0.22118089045564215"/>
    <n v="1"/>
    <n v="0.22118089045564215"/>
    <n v="0.11111111111111112"/>
  </r>
  <r>
    <s v="ORD1326"/>
    <x v="194"/>
    <x v="1"/>
    <s v="India"/>
    <s v="Maharashtra"/>
    <s v="Mumbai"/>
    <s v="CUST_593"/>
    <x v="0"/>
    <x v="2"/>
    <x v="3"/>
    <s v="Compact Desk"/>
    <n v="11"/>
    <n v="74894.48"/>
    <n v="88520.17"/>
    <n v="0.15"/>
    <s v="Returned"/>
    <s v="Cash"/>
    <n v="13"/>
    <n v="127400.2"/>
    <n v="973721.87"/>
    <n v="146058.28049999999"/>
    <n v="827663.5895"/>
    <n v="0.15392751549813102"/>
    <n v="1"/>
    <n v="0.15392751549813102"/>
    <n v="0.1764705882352941"/>
  </r>
  <r>
    <s v="ORD1327"/>
    <x v="61"/>
    <x v="0"/>
    <s v="USA"/>
    <s v="California"/>
    <s v="San Francisco"/>
    <s v="CUST_596"/>
    <x v="0"/>
    <x v="2"/>
    <x v="11"/>
    <s v="Coffee Table"/>
    <n v="43"/>
    <n v="36096.400000000001"/>
    <n v="50396.74"/>
    <n v="0.15"/>
    <s v="Returned"/>
    <s v="Bank Transfer"/>
    <n v="6"/>
    <n v="522677.4"/>
    <n v="2167059.8199999998"/>
    <n v="325058.97299999994"/>
    <n v="1842000.8469999998"/>
    <n v="0.28375524411471675"/>
    <n v="1"/>
    <n v="0.28375524411471675"/>
    <n v="0.1764705882352941"/>
  </r>
  <r>
    <s v="ORD1328"/>
    <x v="104"/>
    <x v="0"/>
    <s v="Brazil"/>
    <s v="Rio de Janeiro"/>
    <s v="Rio de Janeiro"/>
    <s v="CUST_716"/>
    <x v="2"/>
    <x v="2"/>
    <x v="3"/>
    <s v="Compact Desk"/>
    <n v="18"/>
    <n v="51273.26"/>
    <n v="66270.11"/>
    <n v="0.15"/>
    <s v="Not Returned"/>
    <s v="Credit Card"/>
    <n v="17"/>
    <n v="229451.8"/>
    <n v="1192861.98"/>
    <n v="178929.29699999999"/>
    <n v="1013932.683"/>
    <n v="0.22629884986161355"/>
    <n v="0"/>
    <n v="0.22629884986161355"/>
    <n v="0.17647058823529413"/>
  </r>
  <r>
    <s v="ORD1329"/>
    <x v="35"/>
    <x v="3"/>
    <s v="Germany"/>
    <s v="Bavaria"/>
    <s v="Munich"/>
    <s v="CUST_368"/>
    <x v="2"/>
    <x v="0"/>
    <x v="4"/>
    <s v="MacBook Pro"/>
    <n v="26"/>
    <n v="39562.550000000003"/>
    <n v="51112.95"/>
    <n v="0"/>
    <s v="Returned"/>
    <s v="PayPal"/>
    <n v="13"/>
    <n v="300310.40000000002"/>
    <n v="1328936.7"/>
    <n v="0"/>
    <n v="1328936.7"/>
    <n v="0.2259779566626462"/>
    <n v="1"/>
    <n v="0.2259779566626462"/>
    <n v="0"/>
  </r>
  <r>
    <s v="ORD1330"/>
    <x v="237"/>
    <x v="0"/>
    <s v="USA"/>
    <s v="New York"/>
    <s v="New York"/>
    <s v="CUST_725"/>
    <x v="1"/>
    <x v="2"/>
    <x v="6"/>
    <s v="Ergonomic Pro"/>
    <n v="20"/>
    <n v="63938.16"/>
    <n v="79642.649999999994"/>
    <n v="0.05"/>
    <s v="Not Returned"/>
    <s v="Bank Transfer"/>
    <n v="1"/>
    <n v="298385.3"/>
    <n v="1592853"/>
    <n v="79642.650000000009"/>
    <n v="1513210.35"/>
    <n v="0.19718692777907576"/>
    <n v="0"/>
    <n v="0.19718692777907576"/>
    <n v="5.2631578947368425E-2"/>
  </r>
  <r>
    <s v="ORD1331"/>
    <x v="203"/>
    <x v="1"/>
    <s v="Brazil"/>
    <s v="Rio de Janeiro"/>
    <s v="Rio de Janeiro"/>
    <s v="CUST_116"/>
    <x v="1"/>
    <x v="0"/>
    <x v="0"/>
    <s v="HP Z27"/>
    <n v="17"/>
    <n v="45749.98"/>
    <n v="55830.239999999998"/>
    <n v="0.05"/>
    <s v="Not Returned"/>
    <s v="Bank Transfer"/>
    <n v="6"/>
    <n v="162796.20000000001"/>
    <n v="949114.08"/>
    <n v="47455.703999999998"/>
    <n v="901658.37599999993"/>
    <n v="0.18055197437660139"/>
    <n v="0"/>
    <n v="0.18055197437660139"/>
    <n v="5.2631578947368425E-2"/>
  </r>
  <r>
    <s v="ORD1332"/>
    <x v="76"/>
    <x v="1"/>
    <s v="Brazil"/>
    <s v="Sao Paulo"/>
    <s v="Sao Paulo"/>
    <s v="CUST_736"/>
    <x v="2"/>
    <x v="2"/>
    <x v="8"/>
    <s v="Wooden Bookcase"/>
    <n v="47"/>
    <n v="7643.97"/>
    <n v="9246.25"/>
    <n v="0.15"/>
    <s v="Returned"/>
    <s v="PayPal"/>
    <n v="16"/>
    <n v="64011.09"/>
    <n v="434573.75"/>
    <n v="65186.0625"/>
    <n v="369387.6875"/>
    <n v="0.17328972287415506"/>
    <n v="1"/>
    <n v="0.17328972287415506"/>
    <n v="0.17647058823529413"/>
  </r>
  <r>
    <s v="ORD1333"/>
    <x v="35"/>
    <x v="2"/>
    <s v="Brazil"/>
    <s v="Rio de Janeiro"/>
    <s v="Rio de Janeiro"/>
    <s v="CUST_770"/>
    <x v="1"/>
    <x v="2"/>
    <x v="8"/>
    <s v="Adjustable Bookcase"/>
    <n v="26"/>
    <n v="55305.5"/>
    <n v="65494.67"/>
    <n v="0.05"/>
    <s v="Not Returned"/>
    <s v="Bank Transfer"/>
    <n v="5"/>
    <n v="251672.5"/>
    <n v="1702861.42"/>
    <n v="85143.070999999996"/>
    <n v="1617718.3489999999"/>
    <n v="0.1555725075107002"/>
    <n v="0"/>
    <n v="0.1555725075107002"/>
    <n v="5.2631578947368418E-2"/>
  </r>
  <r>
    <s v="ORD1334"/>
    <x v="43"/>
    <x v="2"/>
    <s v="USA"/>
    <s v="New York"/>
    <s v="New York"/>
    <s v="CUST_883"/>
    <x v="0"/>
    <x v="2"/>
    <x v="6"/>
    <s v="Ergonomic Pro"/>
    <n v="44"/>
    <n v="66983.5"/>
    <n v="92020.18"/>
    <n v="0"/>
    <s v="Returned"/>
    <s v="PayPal"/>
    <n v="11"/>
    <n v="1101614"/>
    <n v="4048887.92"/>
    <n v="0"/>
    <n v="4048887.92"/>
    <n v="0.27207816609554358"/>
    <n v="1"/>
    <n v="0.27207816609554358"/>
    <n v="0"/>
  </r>
  <r>
    <s v="ORD1335"/>
    <x v="190"/>
    <x v="0"/>
    <s v="Brazil"/>
    <s v="Sao Paulo"/>
    <s v="Sao Paulo"/>
    <s v="CUST_278"/>
    <x v="0"/>
    <x v="1"/>
    <x v="5"/>
    <s v="Electric Stapler"/>
    <n v="3"/>
    <n v="72162.399999999994"/>
    <n v="100085.2"/>
    <n v="0.15"/>
    <s v="Returned"/>
    <s v="Cash"/>
    <n v="1"/>
    <n v="71203.240000000005"/>
    <n v="300255.59999999998"/>
    <n v="45038.34"/>
    <n v="255217.25999999998"/>
    <n v="0.27899069208720451"/>
    <n v="1"/>
    <n v="0.27899069208720451"/>
    <n v="0.17647058823529413"/>
  </r>
  <r>
    <s v="ORD1336"/>
    <x v="104"/>
    <x v="3"/>
    <s v="Brazil"/>
    <s v="Rio de Janeiro"/>
    <s v="Rio de Janeiro"/>
    <s v="CUST_997"/>
    <x v="1"/>
    <x v="2"/>
    <x v="8"/>
    <s v="Wooden Bookcase"/>
    <n v="39"/>
    <n v="49493.67"/>
    <n v="55691"/>
    <n v="0.1"/>
    <s v="Not Returned"/>
    <s v="Cash"/>
    <n v="8"/>
    <n v="217526.3"/>
    <n v="2171949"/>
    <n v="217194.90000000002"/>
    <n v="1954754.1"/>
    <n v="0.11128064650177737"/>
    <n v="0"/>
    <n v="0.11128064650177737"/>
    <n v="0.11111111111111112"/>
  </r>
  <r>
    <s v="ORD1337"/>
    <x v="183"/>
    <x v="3"/>
    <s v="Germany"/>
    <s v="Bavaria"/>
    <s v="Munich"/>
    <s v="CUST_432"/>
    <x v="2"/>
    <x v="1"/>
    <x v="9"/>
    <s v="Legal Pad"/>
    <n v="39"/>
    <n v="8471.61"/>
    <n v="11652.77"/>
    <n v="0.05"/>
    <s v="Not Returned"/>
    <s v="PayPal"/>
    <n v="7"/>
    <n v="117862"/>
    <n v="454458.03"/>
    <n v="22722.901500000004"/>
    <n v="431735.12850000005"/>
    <n v="0.2729960853764532"/>
    <n v="0"/>
    <n v="0.2729960853764532"/>
    <n v="5.2631578947368425E-2"/>
  </r>
  <r>
    <s v="ORD1338"/>
    <x v="2"/>
    <x v="0"/>
    <s v="Brazil"/>
    <s v="Rio de Janeiro"/>
    <s v="Rio de Janeiro"/>
    <s v="CUST_130"/>
    <x v="0"/>
    <x v="2"/>
    <x v="11"/>
    <s v="Folding Table"/>
    <n v="13"/>
    <n v="26297.21"/>
    <n v="30141.02"/>
    <n v="0.15"/>
    <s v="Returned"/>
    <s v="Bank Transfer"/>
    <n v="11"/>
    <n v="42474.1"/>
    <n v="391833.26"/>
    <n v="58774.989000000001"/>
    <n v="333058.27100000001"/>
    <n v="0.12752753406325104"/>
    <n v="1"/>
    <n v="0.12752753406325104"/>
    <n v="0.17647058823529413"/>
  </r>
  <r>
    <s v="ORD1339"/>
    <x v="8"/>
    <x v="2"/>
    <s v="Brazil"/>
    <s v="Sao Paulo"/>
    <s v="Sao Paulo"/>
    <s v="CUST_429"/>
    <x v="3"/>
    <x v="0"/>
    <x v="1"/>
    <s v="Samsung Galaxy Tab S8"/>
    <n v="41"/>
    <n v="10375.870000000001"/>
    <n v="11924.82"/>
    <n v="0.1"/>
    <s v="Not Returned"/>
    <s v="PayPal"/>
    <n v="20"/>
    <n v="57156.25"/>
    <n v="488917.62"/>
    <n v="48891.762000000002"/>
    <n v="440025.85800000001"/>
    <n v="0.12989293461022011"/>
    <n v="0"/>
    <n v="0.12989293461022011"/>
    <n v="0.11111111111111112"/>
  </r>
  <r>
    <s v="ORD1340"/>
    <x v="175"/>
    <x v="1"/>
    <s v="USA"/>
    <s v="Texas"/>
    <s v="Dallas"/>
    <s v="CUST_561"/>
    <x v="2"/>
    <x v="2"/>
    <x v="6"/>
    <s v="Ergonomic Pro"/>
    <n v="8"/>
    <n v="14103.53"/>
    <n v="16527.18"/>
    <n v="0.1"/>
    <s v="Returned"/>
    <s v="Credit Card"/>
    <n v="4"/>
    <n v="17450.28"/>
    <n v="132217.44"/>
    <n v="13221.744000000001"/>
    <n v="118995.696"/>
    <n v="0.14664631231704381"/>
    <n v="1"/>
    <n v="0.14664631231704381"/>
    <n v="0.11111111111111112"/>
  </r>
  <r>
    <s v="ORD1341"/>
    <x v="208"/>
    <x v="0"/>
    <s v="Germany"/>
    <s v="Berlin"/>
    <s v="Berlin"/>
    <s v="CUST_753"/>
    <x v="3"/>
    <x v="1"/>
    <x v="9"/>
    <s v="A4 Ream Pack"/>
    <n v="18"/>
    <n v="49525.16"/>
    <n v="72709.14"/>
    <n v="0"/>
    <s v="Not Returned"/>
    <s v="Bank Transfer"/>
    <n v="7"/>
    <n v="417311.6"/>
    <n v="1308764.52"/>
    <n v="0"/>
    <n v="1308764.52"/>
    <n v="0.31885919401299173"/>
    <n v="0"/>
    <n v="0.31885919401299173"/>
    <n v="0"/>
  </r>
  <r>
    <s v="ORD1342"/>
    <x v="115"/>
    <x v="3"/>
    <s v="Brazil"/>
    <s v="Rio de Janeiro"/>
    <s v="Rio de Janeiro"/>
    <s v="CUST_715"/>
    <x v="0"/>
    <x v="1"/>
    <x v="9"/>
    <s v="Notebook"/>
    <n v="18"/>
    <n v="27081.42"/>
    <n v="31879.73"/>
    <n v="0.05"/>
    <s v="Returned"/>
    <s v="Bank Transfer"/>
    <n v="16"/>
    <n v="82051.100000000006"/>
    <n v="573835.14"/>
    <n v="28691.757000000001"/>
    <n v="545143.38300000003"/>
    <n v="0.15051287892088383"/>
    <n v="1"/>
    <n v="0.15051287892088383"/>
    <n v="5.2631578947368418E-2"/>
  </r>
  <r>
    <s v="ORD1343"/>
    <x v="124"/>
    <x v="0"/>
    <s v="Germany"/>
    <s v="Berlin"/>
    <s v="Berlin"/>
    <s v="CUST_665"/>
    <x v="3"/>
    <x v="1"/>
    <x v="9"/>
    <s v="Graph Paper"/>
    <n v="16"/>
    <n v="20882.48"/>
    <n v="26601.71"/>
    <n v="0.1"/>
    <s v="Not Returned"/>
    <s v="Cash"/>
    <n v="9"/>
    <n v="82356.91"/>
    <n v="425627.36"/>
    <n v="42562.736000000004"/>
    <n v="383064.62399999995"/>
    <n v="0.2149948202995639"/>
    <n v="0"/>
    <n v="0.2149948202995639"/>
    <n v="0.11111111111111113"/>
  </r>
  <r>
    <s v="ORD1344"/>
    <x v="131"/>
    <x v="2"/>
    <s v="Germany"/>
    <s v="Berlin"/>
    <s v="Berlin"/>
    <s v="CUST_756"/>
    <x v="0"/>
    <x v="2"/>
    <x v="3"/>
    <s v="Standing Desk"/>
    <n v="8"/>
    <n v="3840.92"/>
    <n v="4685.6899999999996"/>
    <n v="0.05"/>
    <s v="Not Returned"/>
    <s v="Bank Transfer"/>
    <n v="4"/>
    <n v="6420.25"/>
    <n v="37485.519999999997"/>
    <n v="1874.2759999999998"/>
    <n v="35611.243999999999"/>
    <n v="0.18028715874121107"/>
    <n v="0"/>
    <n v="0.18028715874121107"/>
    <n v="5.2631578947368418E-2"/>
  </r>
  <r>
    <s v="ORD1345"/>
    <x v="35"/>
    <x v="2"/>
    <s v="India"/>
    <s v="Karnataka"/>
    <s v="Bangalore"/>
    <s v="CUST_545"/>
    <x v="0"/>
    <x v="1"/>
    <x v="2"/>
    <s v="Fountain Pen"/>
    <n v="28"/>
    <n v="43320.02"/>
    <n v="51028.75"/>
    <n v="0.05"/>
    <s v="Not Returned"/>
    <s v="Credit Card"/>
    <n v="9"/>
    <n v="205052.2"/>
    <n v="1428805"/>
    <n v="71440.25"/>
    <n v="1357364.75"/>
    <n v="0.15106639538119729"/>
    <n v="0"/>
    <n v="0.15106639538119729"/>
    <n v="5.2631578947368418E-2"/>
  </r>
  <r>
    <s v="ORD1346"/>
    <x v="211"/>
    <x v="0"/>
    <s v="USA"/>
    <s v="California"/>
    <s v="San Francisco"/>
    <s v="CUST_126"/>
    <x v="0"/>
    <x v="1"/>
    <x v="7"/>
    <s v="Ring Binder"/>
    <n v="35"/>
    <n v="3031.56"/>
    <n v="4354.3900000000003"/>
    <n v="0"/>
    <s v="Returned"/>
    <s v="Cash"/>
    <n v="2"/>
    <n v="46299.05"/>
    <n v="152403.65000000002"/>
    <n v="0"/>
    <n v="152403.65000000002"/>
    <n v="0.30379226481780452"/>
    <n v="1"/>
    <n v="0.30379226481780452"/>
    <n v="0"/>
  </r>
  <r>
    <s v="ORD1347"/>
    <x v="61"/>
    <x v="1"/>
    <s v="Brazil"/>
    <s v="Rio de Janeiro"/>
    <s v="Rio de Janeiro"/>
    <s v="CUST_130"/>
    <x v="3"/>
    <x v="2"/>
    <x v="8"/>
    <s v="Adjustable Bookcase"/>
    <n v="3"/>
    <n v="13715.42"/>
    <n v="15332.08"/>
    <n v="0"/>
    <s v="Returned"/>
    <s v="PayPal"/>
    <n v="2"/>
    <n v="4849.9799999999996"/>
    <n v="45996.24"/>
    <n v="0"/>
    <n v="45996.24"/>
    <n v="0.10544296664249077"/>
    <n v="1"/>
    <n v="0.10544296664249077"/>
    <n v="0"/>
  </r>
  <r>
    <s v="ORD1348"/>
    <x v="209"/>
    <x v="3"/>
    <s v="India"/>
    <s v="Delhi"/>
    <s v="New Delhi"/>
    <s v="CUST_771"/>
    <x v="2"/>
    <x v="0"/>
    <x v="0"/>
    <s v="HP Z27"/>
    <n v="28"/>
    <n v="45474.3"/>
    <n v="63052.13"/>
    <n v="0"/>
    <s v="Returned"/>
    <s v="Bank Transfer"/>
    <n v="3"/>
    <n v="492179.20000000001"/>
    <n v="1765459.64"/>
    <n v="0"/>
    <n v="1765459.64"/>
    <n v="0.27878247049589877"/>
    <n v="1"/>
    <n v="0.27878247049589877"/>
    <n v="0"/>
  </r>
  <r>
    <s v="ORD1349"/>
    <x v="54"/>
    <x v="0"/>
    <s v="USA"/>
    <s v="Texas"/>
    <s v="Dallas"/>
    <s v="CUST_521"/>
    <x v="2"/>
    <x v="2"/>
    <x v="3"/>
    <s v="Standing Desk"/>
    <n v="12"/>
    <n v="38683.83"/>
    <n v="50751.69"/>
    <n v="0.1"/>
    <s v="Returned"/>
    <s v="Bank Transfer"/>
    <n v="4"/>
    <n v="130332.9"/>
    <n v="609020.28"/>
    <n v="60902.028000000006"/>
    <n v="548118.25199999998"/>
    <n v="0.23778244844873364"/>
    <n v="1"/>
    <n v="0.23778244844873364"/>
    <n v="0.11111111111111113"/>
  </r>
  <r>
    <s v="ORD1350"/>
    <x v="80"/>
    <x v="2"/>
    <s v="Germany"/>
    <s v="Berlin"/>
    <s v="Berlin"/>
    <s v="CUST_312"/>
    <x v="3"/>
    <x v="2"/>
    <x v="3"/>
    <s v="Executive Desk"/>
    <n v="34"/>
    <n v="43989.01"/>
    <n v="57757.19"/>
    <n v="0.1"/>
    <s v="Returned"/>
    <s v="Bank Transfer"/>
    <n v="18"/>
    <n v="421306.3"/>
    <n v="1963744.46"/>
    <n v="196374.446"/>
    <n v="1767370.014"/>
    <n v="0.23838035989219855"/>
    <n v="1"/>
    <n v="0.23838035989219855"/>
    <n v="0.1111111111111111"/>
  </r>
  <r>
    <s v="ORD1351"/>
    <x v="152"/>
    <x v="0"/>
    <s v="USA"/>
    <s v="California"/>
    <s v="San Francisco"/>
    <s v="CUST_197"/>
    <x v="3"/>
    <x v="1"/>
    <x v="9"/>
    <s v="Graph Paper"/>
    <n v="43"/>
    <n v="66810.899999999994"/>
    <n v="92591.66"/>
    <n v="0.1"/>
    <s v="Returned"/>
    <s v="PayPal"/>
    <n v="12"/>
    <n v="997715.4"/>
    <n v="3981441.3800000004"/>
    <n v="398144.13800000004"/>
    <n v="3583297.2420000006"/>
    <n v="0.27843500904857388"/>
    <n v="1"/>
    <n v="0.27843500904857388"/>
    <n v="0.1111111111111111"/>
  </r>
  <r>
    <s v="ORD1352"/>
    <x v="62"/>
    <x v="1"/>
    <s v="Germany"/>
    <s v="Berlin"/>
    <s v="Berlin"/>
    <s v="CUST_343"/>
    <x v="2"/>
    <x v="0"/>
    <x v="1"/>
    <s v="Microsoft Surface Go"/>
    <n v="27"/>
    <n v="373.66"/>
    <n v="448.6"/>
    <n v="0.1"/>
    <s v="Not Returned"/>
    <s v="Credit Card"/>
    <n v="14"/>
    <n v="1821.04"/>
    <n v="12112.2"/>
    <n v="1211.22"/>
    <n v="10900.980000000001"/>
    <n v="0.16705287047586545"/>
    <n v="0"/>
    <n v="0.16705287047586545"/>
    <n v="0.1111111111111111"/>
  </r>
  <r>
    <s v="ORD1353"/>
    <x v="11"/>
    <x v="3"/>
    <s v="India"/>
    <s v="Karnataka"/>
    <s v="Bangalore"/>
    <s v="CUST_304"/>
    <x v="0"/>
    <x v="1"/>
    <x v="5"/>
    <s v="Mini Stapler"/>
    <n v="19"/>
    <n v="61805.77"/>
    <n v="75530.59"/>
    <n v="0.1"/>
    <s v="Not Returned"/>
    <s v="Cash"/>
    <n v="13"/>
    <n v="234694.39999999999"/>
    <n v="1435081.21"/>
    <n v="143508.12100000001"/>
    <n v="1291573.0889999999"/>
    <n v="0.18171205485685063"/>
    <n v="0"/>
    <n v="0.18171205485685063"/>
    <n v="0.11111111111111113"/>
  </r>
  <r>
    <s v="ORD1354"/>
    <x v="64"/>
    <x v="1"/>
    <s v="USA"/>
    <s v="California"/>
    <s v="San Francisco"/>
    <s v="CUST_876"/>
    <x v="3"/>
    <x v="0"/>
    <x v="0"/>
    <s v="LG UltraFine"/>
    <n v="35"/>
    <n v="26590.99"/>
    <n v="39158.410000000003"/>
    <n v="0"/>
    <s v="Returned"/>
    <s v="Cash"/>
    <n v="15"/>
    <n v="439859.7"/>
    <n v="1370544.35"/>
    <n v="0"/>
    <n v="1370544.35"/>
    <n v="0.32093795432449884"/>
    <n v="1"/>
    <n v="0.32093795432449884"/>
    <n v="0"/>
  </r>
  <r>
    <s v="ORD1355"/>
    <x v="84"/>
    <x v="1"/>
    <s v="Germany"/>
    <s v="Berlin"/>
    <s v="Berlin"/>
    <s v="CUST_623"/>
    <x v="3"/>
    <x v="1"/>
    <x v="9"/>
    <s v="Graph Paper"/>
    <n v="49"/>
    <n v="37847.26"/>
    <n v="54174.46"/>
    <n v="0.15"/>
    <s v="Returned"/>
    <s v="Credit Card"/>
    <n v="18"/>
    <n v="680027.9"/>
    <n v="2654548.54"/>
    <n v="398182.28100000002"/>
    <n v="2256366.2590000001"/>
    <n v="0.30138187773707531"/>
    <n v="1"/>
    <n v="0.30138187773707531"/>
    <n v="0.17647058823529413"/>
  </r>
  <r>
    <s v="ORD1356"/>
    <x v="240"/>
    <x v="1"/>
    <s v="India"/>
    <s v="Maharashtra"/>
    <s v="Mumbai"/>
    <s v="CUST_350"/>
    <x v="3"/>
    <x v="1"/>
    <x v="2"/>
    <s v="Fountain Pen"/>
    <n v="47"/>
    <n v="48457.35"/>
    <n v="61151.68"/>
    <n v="0.05"/>
    <s v="Returned"/>
    <s v="Credit Card"/>
    <n v="13"/>
    <n v="566801.80000000005"/>
    <n v="2874128.96"/>
    <n v="143706.448"/>
    <n v="2730422.5120000001"/>
    <n v="0.20758757939804154"/>
    <n v="1"/>
    <n v="0.20758757939804154"/>
    <n v="5.2631578947368418E-2"/>
  </r>
  <r>
    <s v="ORD1357"/>
    <x v="2"/>
    <x v="1"/>
    <s v="India"/>
    <s v="Maharashtra"/>
    <s v="Mumbai"/>
    <s v="CUST_857"/>
    <x v="3"/>
    <x v="1"/>
    <x v="9"/>
    <s v="Graph Paper"/>
    <n v="13"/>
    <n v="54358.55"/>
    <n v="60710.78"/>
    <n v="0.05"/>
    <s v="Returned"/>
    <s v="Cash"/>
    <n v="13"/>
    <n v="78450.039999999994"/>
    <n v="789240.14"/>
    <n v="39462.007000000005"/>
    <n v="749778.13300000003"/>
    <n v="0.10463100555641304"/>
    <n v="1"/>
    <n v="0.10463100555641304"/>
    <n v="5.2631578947368425E-2"/>
  </r>
  <r>
    <s v="ORD1358"/>
    <x v="162"/>
    <x v="1"/>
    <s v="Germany"/>
    <s v="Berlin"/>
    <s v="Berlin"/>
    <s v="CUST_658"/>
    <x v="2"/>
    <x v="0"/>
    <x v="0"/>
    <s v="Dell UltraSharp"/>
    <n v="13"/>
    <n v="23592.26"/>
    <n v="33721.85"/>
    <n v="0.05"/>
    <s v="Returned"/>
    <s v="Bank Transfer"/>
    <n v="1"/>
    <n v="125100.4"/>
    <n v="438384.05"/>
    <n v="21919.202499999999"/>
    <n v="416464.84749999997"/>
    <n v="0.30038645698662481"/>
    <n v="1"/>
    <n v="0.30038645698662481"/>
    <n v="5.2631578947368425E-2"/>
  </r>
  <r>
    <s v="ORD1359"/>
    <x v="94"/>
    <x v="2"/>
    <s v="Brazil"/>
    <s v="Sao Paulo"/>
    <s v="Sao Paulo"/>
    <s v="CUST_652"/>
    <x v="0"/>
    <x v="2"/>
    <x v="8"/>
    <s v="Wooden Bookcase"/>
    <n v="14"/>
    <n v="64226.14"/>
    <n v="88497.51"/>
    <n v="0.05"/>
    <s v="Returned"/>
    <s v="Cash"/>
    <n v="16"/>
    <n v="322809.2"/>
    <n v="1238965.1399999999"/>
    <n v="61948.256999999998"/>
    <n v="1177016.8829999999"/>
    <n v="0.27426046700130474"/>
    <n v="1"/>
    <n v="0.27426046700130474"/>
    <n v="5.2631578947368425E-2"/>
  </r>
  <r>
    <s v="ORD1360"/>
    <x v="99"/>
    <x v="0"/>
    <s v="Brazil"/>
    <s v="Sao Paulo"/>
    <s v="Sao Paulo"/>
    <s v="CUST_324"/>
    <x v="3"/>
    <x v="0"/>
    <x v="1"/>
    <s v="Microsoft Surface Go"/>
    <n v="8"/>
    <n v="13683.34"/>
    <n v="17325.21"/>
    <n v="0.05"/>
    <s v="Not Returned"/>
    <s v="Bank Transfer"/>
    <n v="17"/>
    <n v="27678.21"/>
    <n v="138601.68"/>
    <n v="6930.0839999999998"/>
    <n v="131671.59599999999"/>
    <n v="0.21020638346329457"/>
    <n v="0"/>
    <n v="0.21020638346329457"/>
    <n v="5.2631578947368425E-2"/>
  </r>
  <r>
    <s v="ORD1361"/>
    <x v="77"/>
    <x v="1"/>
    <s v="USA"/>
    <s v="Texas"/>
    <s v="Dallas"/>
    <s v="CUST_592"/>
    <x v="0"/>
    <x v="2"/>
    <x v="8"/>
    <s v="Wooden Bookcase"/>
    <n v="41"/>
    <n v="28726.9"/>
    <n v="39900.35"/>
    <n v="0.15"/>
    <s v="Returned"/>
    <s v="Bank Transfer"/>
    <n v="16"/>
    <n v="389394.7"/>
    <n v="1635914.3499999999"/>
    <n v="245387.15249999997"/>
    <n v="1390527.1974999998"/>
    <n v="0.28003386104211747"/>
    <n v="1"/>
    <n v="0.28003386104211747"/>
    <n v="0.17647058823529413"/>
  </r>
  <r>
    <s v="ORD1362"/>
    <x v="47"/>
    <x v="2"/>
    <s v="USA"/>
    <s v="New York"/>
    <s v="New York"/>
    <s v="CUST_449"/>
    <x v="3"/>
    <x v="0"/>
    <x v="10"/>
    <s v="iPhone 14"/>
    <n v="37"/>
    <n v="18324.37"/>
    <n v="25529.98"/>
    <n v="0.15"/>
    <s v="Not Returned"/>
    <s v="PayPal"/>
    <n v="5"/>
    <n v="226616.4"/>
    <n v="944609.26"/>
    <n v="141691.389"/>
    <n v="802917.87100000004"/>
    <n v="0.28224107120415554"/>
    <n v="0"/>
    <n v="0.28224107120415554"/>
    <n v="0.1764705882352941"/>
  </r>
  <r>
    <s v="ORD1363"/>
    <x v="56"/>
    <x v="0"/>
    <s v="India"/>
    <s v="Karnataka"/>
    <s v="Bangalore"/>
    <s v="CUST_653"/>
    <x v="0"/>
    <x v="1"/>
    <x v="7"/>
    <s v="Ring Binder"/>
    <n v="8"/>
    <n v="38534.74"/>
    <n v="57196.53"/>
    <n v="0.05"/>
    <s v="Not Returned"/>
    <s v="Bank Transfer"/>
    <n v="14"/>
    <n v="141829.6"/>
    <n v="457572.24"/>
    <n v="22878.612000000001"/>
    <n v="434693.62799999997"/>
    <n v="0.32627485397600542"/>
    <n v="0"/>
    <n v="0.32627485397600542"/>
    <n v="5.2631578947368425E-2"/>
  </r>
  <r>
    <s v="ORD1364"/>
    <x v="194"/>
    <x v="0"/>
    <s v="Brazil"/>
    <s v="Sao Paulo"/>
    <s v="Sao Paulo"/>
    <s v="CUST_224"/>
    <x v="0"/>
    <x v="2"/>
    <x v="11"/>
    <s v="Conference Table"/>
    <n v="30"/>
    <n v="61356.68"/>
    <n v="77198.38"/>
    <n v="0.1"/>
    <s v="Not Returned"/>
    <s v="Cash"/>
    <n v="19"/>
    <n v="427725.9"/>
    <n v="2315951.4000000004"/>
    <n v="231595.14000000004"/>
    <n v="2084356.2600000002"/>
    <n v="0.20520767404704604"/>
    <n v="0"/>
    <n v="0.20520767404704604"/>
    <n v="0.11111111111111112"/>
  </r>
  <r>
    <s v="ORD1365"/>
    <x v="8"/>
    <x v="2"/>
    <s v="Brazil"/>
    <s v="Rio de Janeiro"/>
    <s v="Rio de Janeiro"/>
    <s v="CUST_324"/>
    <x v="3"/>
    <x v="1"/>
    <x v="7"/>
    <s v="Cardboard Folder"/>
    <n v="33"/>
    <n v="29900.06"/>
    <n v="35239.410000000003"/>
    <n v="0.05"/>
    <s v="Returned"/>
    <s v="Credit Card"/>
    <n v="16"/>
    <n v="167388.6"/>
    <n v="1162900.53"/>
    <n v="58145.026500000007"/>
    <n v="1104755.5035000001"/>
    <n v="0.1515164210268177"/>
    <n v="1"/>
    <n v="0.1515164210268177"/>
    <n v="5.2631578947368425E-2"/>
  </r>
  <r>
    <s v="ORD1366"/>
    <x v="135"/>
    <x v="0"/>
    <s v="Germany"/>
    <s v="Berlin"/>
    <s v="Berlin"/>
    <s v="CUST_130"/>
    <x v="1"/>
    <x v="2"/>
    <x v="3"/>
    <s v="Compact Desk"/>
    <n v="42"/>
    <n v="19277.03"/>
    <n v="25196.54"/>
    <n v="0.05"/>
    <s v="Not Returned"/>
    <s v="PayPal"/>
    <n v="3"/>
    <n v="236188.5"/>
    <n v="1058254.68"/>
    <n v="52912.733999999997"/>
    <n v="1005341.946"/>
    <n v="0.23493349794041121"/>
    <n v="0"/>
    <n v="0.23493349794041121"/>
    <n v="5.2631578947368418E-2"/>
  </r>
  <r>
    <s v="ORD1367"/>
    <x v="50"/>
    <x v="2"/>
    <s v="India"/>
    <s v="Delhi"/>
    <s v="New Delhi"/>
    <s v="CUST_496"/>
    <x v="1"/>
    <x v="0"/>
    <x v="0"/>
    <s v="LG UltraFine"/>
    <n v="30"/>
    <n v="8930.61"/>
    <n v="11560.2"/>
    <n v="0.1"/>
    <s v="Returned"/>
    <s v="Credit Card"/>
    <n v="1"/>
    <n v="70998.929999999993"/>
    <n v="346806"/>
    <n v="34680.6"/>
    <n v="312125.40000000002"/>
    <n v="0.22746924793688686"/>
    <n v="1"/>
    <n v="0.22746924793688686"/>
    <n v="0.1111111111111111"/>
  </r>
  <r>
    <s v="ORD1368"/>
    <x v="238"/>
    <x v="2"/>
    <s v="India"/>
    <s v="Delhi"/>
    <s v="New Delhi"/>
    <s v="CUST_677"/>
    <x v="2"/>
    <x v="2"/>
    <x v="11"/>
    <s v="Folding Table"/>
    <n v="14"/>
    <n v="46770.71"/>
    <n v="60062.17"/>
    <n v="0.05"/>
    <s v="Not Returned"/>
    <s v="PayPal"/>
    <n v="15"/>
    <n v="176776.4"/>
    <n v="840870.38"/>
    <n v="42043.519"/>
    <n v="798826.86100000003"/>
    <n v="0.22129501226173715"/>
    <n v="0"/>
    <n v="0.22129501226173715"/>
    <n v="5.2631578947368418E-2"/>
  </r>
  <r>
    <s v="ORD1369"/>
    <x v="14"/>
    <x v="0"/>
    <s v="Brazil"/>
    <s v="Sao Paulo"/>
    <s v="Sao Paulo"/>
    <s v="CUST_948"/>
    <x v="0"/>
    <x v="0"/>
    <x v="4"/>
    <s v="Lenovo ThinkPad X1"/>
    <n v="5"/>
    <n v="26411.75"/>
    <n v="37916.89"/>
    <n v="0.1"/>
    <s v="Returned"/>
    <s v="Bank Transfer"/>
    <n v="13"/>
    <n v="51773.13"/>
    <n v="189584.45"/>
    <n v="18958.445000000003"/>
    <n v="170626.005"/>
    <n v="0.30343047649741312"/>
    <n v="1"/>
    <n v="0.30343047649741312"/>
    <n v="0.11111111111111113"/>
  </r>
  <r>
    <s v="ORD1370"/>
    <x v="93"/>
    <x v="0"/>
    <s v="India"/>
    <s v="Karnataka"/>
    <s v="Bangalore"/>
    <s v="CUST_639"/>
    <x v="0"/>
    <x v="1"/>
    <x v="5"/>
    <s v="Standard Stapler"/>
    <n v="28"/>
    <n v="33238.93"/>
    <n v="42420.51"/>
    <n v="0.05"/>
    <s v="Returned"/>
    <s v="Credit Card"/>
    <n v="12"/>
    <n v="244230"/>
    <n v="1187774.28"/>
    <n v="59388.714000000007"/>
    <n v="1128385.5660000001"/>
    <n v="0.21644197458654835"/>
    <n v="1"/>
    <n v="0.21644197458654835"/>
    <n v="5.2631578947368425E-2"/>
  </r>
  <r>
    <s v="ORD1371"/>
    <x v="130"/>
    <x v="0"/>
    <s v="Germany"/>
    <s v="Berlin"/>
    <s v="Berlin"/>
    <s v="CUST_297"/>
    <x v="3"/>
    <x v="2"/>
    <x v="8"/>
    <s v="Glass Bookcase"/>
    <n v="28"/>
    <n v="34481.56"/>
    <n v="48219.78"/>
    <n v="0.05"/>
    <s v="Not Returned"/>
    <s v="PayPal"/>
    <n v="7"/>
    <n v="365436.7"/>
    <n v="1350153.8399999999"/>
    <n v="67507.691999999995"/>
    <n v="1282646.1479999998"/>
    <n v="0.28490842978776099"/>
    <n v="0"/>
    <n v="0.28490842978776099"/>
    <n v="5.2631578947368425E-2"/>
  </r>
  <r>
    <s v="ORD1372"/>
    <x v="16"/>
    <x v="0"/>
    <s v="Brazil"/>
    <s v="Sao Paulo"/>
    <s v="Sao Paulo"/>
    <s v="CUST_147"/>
    <x v="0"/>
    <x v="0"/>
    <x v="4"/>
    <s v="HP Spectre x360"/>
    <n v="5"/>
    <n v="67354.600000000006"/>
    <n v="86988.45"/>
    <n v="0.15"/>
    <s v="Not Returned"/>
    <s v="Cash"/>
    <n v="10"/>
    <n v="83443.86"/>
    <n v="434942.25"/>
    <n v="65241.337499999994"/>
    <n v="369700.91249999998"/>
    <n v="0.22570639448989729"/>
    <n v="0"/>
    <n v="0.22570639448989729"/>
    <n v="0.1764705882352941"/>
  </r>
  <r>
    <s v="ORD1373"/>
    <x v="230"/>
    <x v="3"/>
    <s v="Germany"/>
    <s v="Berlin"/>
    <s v="Berlin"/>
    <s v="CUST_471"/>
    <x v="0"/>
    <x v="1"/>
    <x v="9"/>
    <s v="Notebook"/>
    <n v="48"/>
    <n v="77552.81"/>
    <n v="102628.8"/>
    <n v="0.15"/>
    <s v="Not Returned"/>
    <s v="Bank Transfer"/>
    <n v="17"/>
    <n v="1023098"/>
    <n v="4926182.4000000004"/>
    <n v="738927.36"/>
    <n v="4187255.0400000005"/>
    <n v="0.24433620360511879"/>
    <n v="0"/>
    <n v="0.24433620360511879"/>
    <n v="0.1764705882352941"/>
  </r>
  <r>
    <s v="ORD1374"/>
    <x v="196"/>
    <x v="2"/>
    <s v="India"/>
    <s v="Maharashtra"/>
    <s v="Mumbai"/>
    <s v="CUST_421"/>
    <x v="2"/>
    <x v="2"/>
    <x v="8"/>
    <s v="Adjustable Bookcase"/>
    <n v="33"/>
    <n v="23716.71"/>
    <n v="30860.19"/>
    <n v="0.05"/>
    <s v="Returned"/>
    <s v="Credit Card"/>
    <n v="9"/>
    <n v="223948.1"/>
    <n v="1018386.2699999999"/>
    <n v="50919.313499999997"/>
    <n v="967466.95649999985"/>
    <n v="0.23147881020161751"/>
    <n v="1"/>
    <n v="0.23147881020161751"/>
    <n v="5.2631578947368425E-2"/>
  </r>
  <r>
    <s v="ORD1375"/>
    <x v="198"/>
    <x v="2"/>
    <s v="USA"/>
    <s v="Texas"/>
    <s v="Dallas"/>
    <s v="CUST_579"/>
    <x v="1"/>
    <x v="1"/>
    <x v="7"/>
    <s v="File Organizer"/>
    <n v="26"/>
    <n v="44489.24"/>
    <n v="51537.68"/>
    <n v="0.15"/>
    <s v="Returned"/>
    <s v="Bank Transfer"/>
    <n v="9"/>
    <n v="155770.5"/>
    <n v="1339979.68"/>
    <n v="200996.95199999999"/>
    <n v="1138982.7279999999"/>
    <n v="0.13676282894432093"/>
    <n v="1"/>
    <n v="0.13676282894432093"/>
    <n v="0.17647058823529413"/>
  </r>
  <r>
    <s v="ORD1376"/>
    <x v="154"/>
    <x v="0"/>
    <s v="India"/>
    <s v="Karnataka"/>
    <s v="Bangalore"/>
    <s v="CUST_536"/>
    <x v="2"/>
    <x v="1"/>
    <x v="7"/>
    <s v="File Organizer"/>
    <n v="45"/>
    <n v="64419.77"/>
    <n v="83511.88"/>
    <n v="0"/>
    <s v="Not Returned"/>
    <s v="Credit Card"/>
    <n v="18"/>
    <n v="859145"/>
    <n v="3758034.6"/>
    <n v="0"/>
    <n v="3758034.6"/>
    <n v="0.22861551088433299"/>
    <n v="0"/>
    <n v="0.22861551088433299"/>
    <n v="0"/>
  </r>
  <r>
    <s v="ORD1377"/>
    <x v="219"/>
    <x v="3"/>
    <s v="Germany"/>
    <s v="Berlin"/>
    <s v="Berlin"/>
    <s v="CUST_990"/>
    <x v="2"/>
    <x v="0"/>
    <x v="4"/>
    <s v="Lenovo ThinkPad X1"/>
    <n v="28"/>
    <n v="41922.06"/>
    <n v="59316.85"/>
    <n v="0.1"/>
    <s v="Returned"/>
    <s v="Cash"/>
    <n v="2"/>
    <n v="438348.7"/>
    <n v="1660871.8"/>
    <n v="166087.18000000002"/>
    <n v="1494784.62"/>
    <n v="0.29325208069106301"/>
    <n v="1"/>
    <n v="0.29325208069106301"/>
    <n v="0.11111111111111112"/>
  </r>
  <r>
    <s v="ORD1378"/>
    <x v="62"/>
    <x v="1"/>
    <s v="Germany"/>
    <s v="Berlin"/>
    <s v="Berlin"/>
    <s v="CUST_100"/>
    <x v="0"/>
    <x v="1"/>
    <x v="7"/>
    <s v="Plastic Folder"/>
    <n v="34"/>
    <n v="21397.89"/>
    <n v="26899.91"/>
    <n v="0.15"/>
    <s v="Returned"/>
    <s v="Bank Transfer"/>
    <n v="12"/>
    <n v="159008.4"/>
    <n v="914596.94"/>
    <n v="137189.541"/>
    <n v="777407.39899999998"/>
    <n v="0.20453677210242244"/>
    <n v="1"/>
    <n v="0.20453677210242244"/>
    <n v="0.17647058823529413"/>
  </r>
  <r>
    <s v="ORD1379"/>
    <x v="163"/>
    <x v="1"/>
    <s v="USA"/>
    <s v="Texas"/>
    <s v="Dallas"/>
    <s v="CUST_784"/>
    <x v="1"/>
    <x v="2"/>
    <x v="3"/>
    <s v="Compact Desk"/>
    <n v="25"/>
    <n v="37478.089999999997"/>
    <n v="56124.2"/>
    <n v="0"/>
    <s v="Not Returned"/>
    <s v="Cash"/>
    <n v="16"/>
    <n v="466152.8"/>
    <n v="1403105"/>
    <n v="0"/>
    <n v="1403105"/>
    <n v="0.3322294482593961"/>
    <n v="0"/>
    <n v="0.3322294482593961"/>
    <n v="0"/>
  </r>
  <r>
    <s v="ORD1380"/>
    <x v="200"/>
    <x v="3"/>
    <s v="USA"/>
    <s v="Texas"/>
    <s v="Dallas"/>
    <s v="CUST_214"/>
    <x v="1"/>
    <x v="0"/>
    <x v="1"/>
    <s v="Lenovo Tab P11"/>
    <n v="7"/>
    <n v="41501.089999999997"/>
    <n v="62154.38"/>
    <n v="0.1"/>
    <s v="Returned"/>
    <s v="Bank Transfer"/>
    <n v="12"/>
    <n v="130115.7"/>
    <n v="435080.66"/>
    <n v="43508.065999999999"/>
    <n v="391572.59399999998"/>
    <n v="0.33229010914895646"/>
    <n v="1"/>
    <n v="0.33229010914895646"/>
    <n v="0.11111111111111112"/>
  </r>
  <r>
    <s v="ORD1381"/>
    <x v="65"/>
    <x v="2"/>
    <s v="Brazil"/>
    <s v="Sao Paulo"/>
    <s v="Sao Paulo"/>
    <s v="CUST_386"/>
    <x v="0"/>
    <x v="0"/>
    <x v="10"/>
    <s v="iPhone 14"/>
    <n v="3"/>
    <n v="68119.66"/>
    <n v="82155.289999999994"/>
    <n v="0.15"/>
    <s v="Returned"/>
    <s v="Cash"/>
    <n v="17"/>
    <n v="35790.86"/>
    <n v="246465.87"/>
    <n v="36969.880499999999"/>
    <n v="209495.9895"/>
    <n v="0.17084269768324134"/>
    <n v="1"/>
    <n v="0.17084269768324134"/>
    <n v="0.17647058823529413"/>
  </r>
  <r>
    <s v="ORD1382"/>
    <x v="19"/>
    <x v="0"/>
    <s v="India"/>
    <s v="Delhi"/>
    <s v="New Delhi"/>
    <s v="CUST_518"/>
    <x v="1"/>
    <x v="2"/>
    <x v="8"/>
    <s v="Metal Bookcase"/>
    <n v="34"/>
    <n v="74888.570000000007"/>
    <n v="105249.4"/>
    <n v="0.1"/>
    <s v="Returned"/>
    <s v="PayPal"/>
    <n v="9"/>
    <n v="929040.5"/>
    <n v="3578479.5999999996"/>
    <n v="357847.95999999996"/>
    <n v="3220631.6399999997"/>
    <n v="0.28846530862498765"/>
    <n v="1"/>
    <n v="0.28846530862498765"/>
    <n v="0.1111111111111111"/>
  </r>
  <r>
    <s v="ORD1383"/>
    <x v="88"/>
    <x v="1"/>
    <s v="Brazil"/>
    <s v="Sao Paulo"/>
    <s v="Sao Paulo"/>
    <s v="CUST_544"/>
    <x v="1"/>
    <x v="1"/>
    <x v="9"/>
    <s v="Notebook"/>
    <n v="13"/>
    <n v="24863.279999999999"/>
    <n v="35896.089999999997"/>
    <n v="0.15"/>
    <s v="Not Returned"/>
    <s v="PayPal"/>
    <n v="19"/>
    <n v="121912.6"/>
    <n v="466649.16999999993"/>
    <n v="69997.37549999998"/>
    <n v="396651.79449999996"/>
    <n v="0.30735421266321794"/>
    <n v="0"/>
    <n v="0.30735421266321794"/>
    <n v="0.17647058823529407"/>
  </r>
  <r>
    <s v="ORD1384"/>
    <x v="227"/>
    <x v="0"/>
    <s v="Brazil"/>
    <s v="Sao Paulo"/>
    <s v="Sao Paulo"/>
    <s v="CUST_553"/>
    <x v="2"/>
    <x v="0"/>
    <x v="0"/>
    <s v="Dell UltraSharp"/>
    <n v="47"/>
    <n v="73862.710000000006"/>
    <n v="90503.65"/>
    <n v="0"/>
    <s v="Returned"/>
    <s v="Bank Transfer"/>
    <n v="8"/>
    <n v="782124.2"/>
    <n v="4253671.55"/>
    <n v="0"/>
    <n v="4253671.55"/>
    <n v="0.18387037899059225"/>
    <n v="1"/>
    <n v="0.18387037899059225"/>
    <n v="0"/>
  </r>
  <r>
    <s v="ORD1385"/>
    <x v="162"/>
    <x v="2"/>
    <s v="USA"/>
    <s v="New York"/>
    <s v="New York"/>
    <s v="CUST_512"/>
    <x v="1"/>
    <x v="2"/>
    <x v="6"/>
    <s v="Task Chair"/>
    <n v="19"/>
    <n v="40369.26"/>
    <n v="57634.65"/>
    <n v="0.1"/>
    <s v="Returned"/>
    <s v="Cash"/>
    <n v="2"/>
    <n v="295238.2"/>
    <n v="1095058.3500000001"/>
    <n v="109505.83500000002"/>
    <n v="985552.51500000013"/>
    <n v="0.29956617786115636"/>
    <n v="1"/>
    <n v="0.29956617786115636"/>
    <n v="0.11111111111111112"/>
  </r>
  <r>
    <s v="ORD1386"/>
    <x v="205"/>
    <x v="0"/>
    <s v="Brazil"/>
    <s v="Rio de Janeiro"/>
    <s v="Rio de Janeiro"/>
    <s v="CUST_442"/>
    <x v="2"/>
    <x v="2"/>
    <x v="6"/>
    <s v="Ergonomic Pro"/>
    <n v="26"/>
    <n v="34676.730000000003"/>
    <n v="43485.18"/>
    <n v="0.05"/>
    <s v="Returned"/>
    <s v="Bank Transfer"/>
    <n v="15"/>
    <n v="217568.7"/>
    <n v="1130614.68"/>
    <n v="56530.733999999997"/>
    <n v="1074083.946"/>
    <n v="0.20256210029974697"/>
    <n v="1"/>
    <n v="0.20256210029974697"/>
    <n v="5.2631578947368418E-2"/>
  </r>
  <r>
    <s v="ORD1387"/>
    <x v="189"/>
    <x v="3"/>
    <s v="India"/>
    <s v="Maharashtra"/>
    <s v="Mumbai"/>
    <s v="CUST_144"/>
    <x v="3"/>
    <x v="1"/>
    <x v="9"/>
    <s v="Graph Paper"/>
    <n v="12"/>
    <n v="5671.41"/>
    <n v="6570.52"/>
    <n v="0.15"/>
    <s v="Not Returned"/>
    <s v="Credit Card"/>
    <n v="2"/>
    <n v="9170.92"/>
    <n v="78846.240000000005"/>
    <n v="11826.936"/>
    <n v="67019.304000000004"/>
    <n v="0.13683997673267392"/>
    <n v="0"/>
    <n v="0.13683997673267392"/>
    <n v="0.1764705882352941"/>
  </r>
  <r>
    <s v="ORD1388"/>
    <x v="80"/>
    <x v="0"/>
    <s v="Germany"/>
    <s v="Bavaria"/>
    <s v="Munich"/>
    <s v="CUST_895"/>
    <x v="3"/>
    <x v="2"/>
    <x v="11"/>
    <s v="Folding Table"/>
    <n v="46"/>
    <n v="25314.53"/>
    <n v="30196.06"/>
    <n v="0.15"/>
    <s v="Returned"/>
    <s v="Bank Transfer"/>
    <n v="1"/>
    <n v="190867.8"/>
    <n v="1389018.76"/>
    <n v="208352.81399999998"/>
    <n v="1180665.946"/>
    <n v="0.16166113763731776"/>
    <n v="1"/>
    <n v="0.16166113763731776"/>
    <n v="0.1764705882352941"/>
  </r>
  <r>
    <s v="ORD1389"/>
    <x v="129"/>
    <x v="2"/>
    <s v="Germany"/>
    <s v="Bavaria"/>
    <s v="Munich"/>
    <s v="CUST_833"/>
    <x v="1"/>
    <x v="2"/>
    <x v="6"/>
    <s v="Mesh Chair"/>
    <n v="26"/>
    <n v="79317.81"/>
    <n v="116991.6"/>
    <n v="0.1"/>
    <s v="Returned"/>
    <s v="Bank Transfer"/>
    <n v="17"/>
    <n v="881566.9"/>
    <n v="3041781.6"/>
    <n v="304178.16000000003"/>
    <n v="2737603.44"/>
    <n v="0.32202140277848279"/>
    <n v="1"/>
    <n v="0.32202140277848279"/>
    <n v="0.11111111111111112"/>
  </r>
  <r>
    <s v="ORD1390"/>
    <x v="120"/>
    <x v="1"/>
    <s v="India"/>
    <s v="Karnataka"/>
    <s v="Bangalore"/>
    <s v="CUST_418"/>
    <x v="2"/>
    <x v="2"/>
    <x v="8"/>
    <s v="Metal Bookcase"/>
    <n v="44"/>
    <n v="19549.75"/>
    <n v="22031.69"/>
    <n v="0.05"/>
    <s v="Returned"/>
    <s v="Credit Card"/>
    <n v="13"/>
    <n v="103745.1"/>
    <n v="969394.36"/>
    <n v="48469.718000000001"/>
    <n v="920924.64199999999"/>
    <n v="0.11265319144321476"/>
    <n v="1"/>
    <n v="0.11265319144321476"/>
    <n v="5.2631578947368425E-2"/>
  </r>
  <r>
    <s v="ORD1391"/>
    <x v="32"/>
    <x v="3"/>
    <s v="India"/>
    <s v="Delhi"/>
    <s v="New Delhi"/>
    <s v="CUST_408"/>
    <x v="0"/>
    <x v="1"/>
    <x v="2"/>
    <s v="Marker Set"/>
    <n v="22"/>
    <n v="25866.26"/>
    <n v="32903.01"/>
    <n v="0.1"/>
    <s v="Returned"/>
    <s v="Cash"/>
    <n v="15"/>
    <n v="139327.70000000001"/>
    <n v="723866.22000000009"/>
    <n v="72386.622000000018"/>
    <n v="651479.59800000011"/>
    <n v="0.21386348924467777"/>
    <n v="1"/>
    <n v="0.21386348924467777"/>
    <n v="0.11111111111111112"/>
  </r>
  <r>
    <s v="ORD1392"/>
    <x v="26"/>
    <x v="1"/>
    <s v="USA"/>
    <s v="New York"/>
    <s v="New York"/>
    <s v="CUST_464"/>
    <x v="1"/>
    <x v="2"/>
    <x v="8"/>
    <s v="Glass Bookcase"/>
    <n v="11"/>
    <n v="50737.27"/>
    <n v="67920.460000000006"/>
    <n v="0.1"/>
    <s v="Not Returned"/>
    <s v="Cash"/>
    <n v="6"/>
    <n v="170113.6"/>
    <n v="747125.06"/>
    <n v="74712.506000000008"/>
    <n v="672412.554"/>
    <n v="0.25298992261230152"/>
    <n v="0"/>
    <n v="0.25298992261230152"/>
    <n v="0.11111111111111112"/>
  </r>
  <r>
    <s v="ORD1393"/>
    <x v="163"/>
    <x v="1"/>
    <s v="USA"/>
    <s v="California"/>
    <s v="San Francisco"/>
    <s v="CUST_685"/>
    <x v="0"/>
    <x v="2"/>
    <x v="8"/>
    <s v="Wooden Bookcase"/>
    <n v="44"/>
    <n v="56210"/>
    <n v="61834.58"/>
    <n v="0.15"/>
    <s v="Not Returned"/>
    <s v="PayPal"/>
    <n v="2"/>
    <n v="210359.3"/>
    <n v="2720721.52"/>
    <n v="408108.228"/>
    <n v="2312613.2919999999"/>
    <n v="9.0961727465501394E-2"/>
    <n v="0"/>
    <n v="9.0961727465501394E-2"/>
    <n v="0.17647058823529413"/>
  </r>
  <r>
    <s v="ORD1394"/>
    <x v="64"/>
    <x v="3"/>
    <s v="Brazil"/>
    <s v="Rio de Janeiro"/>
    <s v="Rio de Janeiro"/>
    <s v="CUST_729"/>
    <x v="0"/>
    <x v="0"/>
    <x v="4"/>
    <s v="MacBook Pro"/>
    <n v="36"/>
    <n v="39071.72"/>
    <n v="50706.16"/>
    <n v="0.1"/>
    <s v="Returned"/>
    <s v="Credit Card"/>
    <n v="10"/>
    <n v="376955.9"/>
    <n v="1825421.7600000002"/>
    <n v="182542.17600000004"/>
    <n v="1642879.5840000003"/>
    <n v="0.22944828316766031"/>
    <n v="1"/>
    <n v="0.22944828316766031"/>
    <n v="0.11111111111111112"/>
  </r>
  <r>
    <s v="ORD1395"/>
    <x v="7"/>
    <x v="2"/>
    <s v="USA"/>
    <s v="California"/>
    <s v="San Francisco"/>
    <s v="CUST_753"/>
    <x v="2"/>
    <x v="0"/>
    <x v="0"/>
    <s v="Dell UltraSharp"/>
    <n v="31"/>
    <n v="4469.2"/>
    <n v="6469.52"/>
    <n v="0.05"/>
    <s v="Returned"/>
    <s v="PayPal"/>
    <n v="19"/>
    <n v="58909.42"/>
    <n v="200555.12000000002"/>
    <n v="10027.756000000001"/>
    <n v="190527.36400000003"/>
    <n v="0.30919138733268775"/>
    <n v="1"/>
    <n v="0.30919138733268775"/>
    <n v="5.2631578947368418E-2"/>
  </r>
  <r>
    <s v="ORD1396"/>
    <x v="234"/>
    <x v="2"/>
    <s v="USA"/>
    <s v="California"/>
    <s v="San Francisco"/>
    <s v="CUST_487"/>
    <x v="0"/>
    <x v="2"/>
    <x v="6"/>
    <s v="Task Chair"/>
    <n v="47"/>
    <n v="35877.86"/>
    <n v="48812.959999999999"/>
    <n v="0.1"/>
    <s v="Not Returned"/>
    <s v="Bank Transfer"/>
    <n v="15"/>
    <n v="547154.69999999995"/>
    <n v="2294209.12"/>
    <n v="229420.91200000001"/>
    <n v="2064788.2080000001"/>
    <n v="0.26499313483099857"/>
    <n v="0"/>
    <n v="0.26499313483099857"/>
    <n v="0.1111111111111111"/>
  </r>
  <r>
    <s v="ORD1397"/>
    <x v="214"/>
    <x v="1"/>
    <s v="USA"/>
    <s v="Texas"/>
    <s v="Dallas"/>
    <s v="CUST_780"/>
    <x v="0"/>
    <x v="0"/>
    <x v="0"/>
    <s v="LG UltraFine"/>
    <n v="4"/>
    <n v="48526.19"/>
    <n v="71381.97"/>
    <n v="0.05"/>
    <s v="Returned"/>
    <s v="Credit Card"/>
    <n v="6"/>
    <n v="86851.96"/>
    <n v="285527.88"/>
    <n v="14276.394"/>
    <n v="271251.48600000003"/>
    <n v="0.3201898034947539"/>
    <n v="1"/>
    <n v="0.3201898034947539"/>
    <n v="5.2631578947368418E-2"/>
  </r>
  <r>
    <s v="ORD1398"/>
    <x v="125"/>
    <x v="2"/>
    <s v="Brazil"/>
    <s v="Sao Paulo"/>
    <s v="Sao Paulo"/>
    <s v="CUST_570"/>
    <x v="2"/>
    <x v="2"/>
    <x v="11"/>
    <s v="Dining Table"/>
    <n v="13"/>
    <n v="72372.06"/>
    <n v="81517.64"/>
    <n v="0.05"/>
    <s v="Returned"/>
    <s v="Bank Transfer"/>
    <n v="18"/>
    <n v="112947.9"/>
    <n v="1059729.32"/>
    <n v="52986.466000000008"/>
    <n v="1006742.8540000001"/>
    <n v="0.11219140970430964"/>
    <n v="1"/>
    <n v="0.11219140970430964"/>
    <n v="5.2631578947368425E-2"/>
  </r>
  <r>
    <s v="ORD1399"/>
    <x v="114"/>
    <x v="3"/>
    <s v="USA"/>
    <s v="Texas"/>
    <s v="Dallas"/>
    <s v="CUST_978"/>
    <x v="0"/>
    <x v="2"/>
    <x v="8"/>
    <s v="Glass Bookcase"/>
    <n v="23"/>
    <n v="63926.62"/>
    <n v="91002.23"/>
    <n v="0.05"/>
    <s v="Not Returned"/>
    <s v="PayPal"/>
    <n v="5"/>
    <n v="591602.1"/>
    <n v="2093051.2899999998"/>
    <n v="104652.56449999999"/>
    <n v="1988398.7254999997"/>
    <n v="0.2975268955934563"/>
    <n v="0"/>
    <n v="0.2975268955934563"/>
    <n v="5.2631578947368425E-2"/>
  </r>
  <r>
    <s v="ORD1400"/>
    <x v="224"/>
    <x v="1"/>
    <s v="Germany"/>
    <s v="Bavaria"/>
    <s v="Munich"/>
    <s v="CUST_321"/>
    <x v="0"/>
    <x v="2"/>
    <x v="6"/>
    <s v="Mesh Chair"/>
    <n v="13"/>
    <n v="31799.16"/>
    <n v="40701.660000000003"/>
    <n v="0.05"/>
    <s v="Returned"/>
    <s v="PayPal"/>
    <n v="18"/>
    <n v="109945.9"/>
    <n v="529121.58000000007"/>
    <n v="26456.079000000005"/>
    <n v="502665.50100000005"/>
    <n v="0.21872577246951344"/>
    <n v="1"/>
    <n v="0.21872577246951344"/>
    <n v="5.2631578947368425E-2"/>
  </r>
  <r>
    <s v="ORD1401"/>
    <x v="120"/>
    <x v="1"/>
    <s v="Germany"/>
    <s v="Bavaria"/>
    <s v="Munich"/>
    <s v="CUST_892"/>
    <x v="2"/>
    <x v="0"/>
    <x v="0"/>
    <s v="HP Z27"/>
    <n v="16"/>
    <n v="63353.61"/>
    <n v="74270.81"/>
    <n v="0.15"/>
    <s v="Not Returned"/>
    <s v="Credit Card"/>
    <n v="8"/>
    <n v="148473.9"/>
    <n v="1188332.96"/>
    <n v="178249.94399999999"/>
    <n v="1010083.0159999999"/>
    <n v="0.14699177953507933"/>
    <n v="0"/>
    <n v="0.14699177953507933"/>
    <n v="0.17647058823529413"/>
  </r>
  <r>
    <s v="ORD1402"/>
    <x v="204"/>
    <x v="3"/>
    <s v="Germany"/>
    <s v="Bavaria"/>
    <s v="Munich"/>
    <s v="CUST_130"/>
    <x v="2"/>
    <x v="0"/>
    <x v="0"/>
    <s v="HP Z27"/>
    <n v="9"/>
    <n v="24788.3"/>
    <n v="28998.9"/>
    <n v="0.1"/>
    <s v="Returned"/>
    <s v="Bank Transfer"/>
    <n v="19"/>
    <n v="34105.86"/>
    <n v="260990.1"/>
    <n v="26099.010000000002"/>
    <n v="234891.09"/>
    <n v="0.14519861098179587"/>
    <n v="1"/>
    <n v="0.14519861098179587"/>
    <n v="0.11111111111111112"/>
  </r>
  <r>
    <s v="ORD1403"/>
    <x v="194"/>
    <x v="0"/>
    <s v="USA"/>
    <s v="New York"/>
    <s v="New York"/>
    <s v="CUST_543"/>
    <x v="2"/>
    <x v="2"/>
    <x v="6"/>
    <s v="Ergonomic Pro"/>
    <n v="4"/>
    <n v="54450.26"/>
    <n v="67943.55"/>
    <n v="0.05"/>
    <s v="Not Returned"/>
    <s v="Credit Card"/>
    <n v="7"/>
    <n v="51274.5"/>
    <n v="271774.2"/>
    <n v="13588.710000000001"/>
    <n v="258185.49000000002"/>
    <n v="0.19859559110002656"/>
    <n v="0"/>
    <n v="0.19859559110002656"/>
    <n v="5.2631578947368418E-2"/>
  </r>
  <r>
    <s v="ORD1404"/>
    <x v="137"/>
    <x v="2"/>
    <s v="Germany"/>
    <s v="Bavaria"/>
    <s v="Munich"/>
    <s v="CUST_425"/>
    <x v="1"/>
    <x v="2"/>
    <x v="8"/>
    <s v="Adjustable Bookcase"/>
    <n v="1"/>
    <n v="48747.08"/>
    <n v="66062.44"/>
    <n v="0.05"/>
    <s v="Returned"/>
    <s v="Cash"/>
    <n v="16"/>
    <n v="16449.59"/>
    <n v="66062.44"/>
    <n v="3303.1220000000003"/>
    <n v="62759.317999999999"/>
    <n v="0.26210593939213933"/>
    <n v="1"/>
    <n v="0.26210593939213933"/>
    <n v="5.2631578947368425E-2"/>
  </r>
  <r>
    <s v="ORD1405"/>
    <x v="93"/>
    <x v="0"/>
    <s v="India"/>
    <s v="Karnataka"/>
    <s v="Bangalore"/>
    <s v="CUST_867"/>
    <x v="3"/>
    <x v="0"/>
    <x v="4"/>
    <s v="Lenovo ThinkPad X1"/>
    <n v="26"/>
    <n v="77785.22"/>
    <n v="93883.67"/>
    <n v="0.1"/>
    <s v="Returned"/>
    <s v="Bank Transfer"/>
    <n v="7"/>
    <n v="376703.7"/>
    <n v="2440975.42"/>
    <n v="244097.54200000002"/>
    <n v="2196877.878"/>
    <n v="0.17147229883481033"/>
    <n v="1"/>
    <n v="0.17147229883481033"/>
    <n v="0.11111111111111112"/>
  </r>
  <r>
    <s v="ORD1406"/>
    <x v="195"/>
    <x v="2"/>
    <s v="USA"/>
    <s v="Texas"/>
    <s v="Dallas"/>
    <s v="CUST_727"/>
    <x v="3"/>
    <x v="2"/>
    <x v="11"/>
    <s v="Dining Table"/>
    <n v="2"/>
    <n v="38564.65"/>
    <n v="55448.04"/>
    <n v="0.1"/>
    <s v="Returned"/>
    <s v="Bank Transfer"/>
    <n v="7"/>
    <n v="30390.1"/>
    <n v="110896.08"/>
    <n v="11089.608"/>
    <n v="99806.472000000009"/>
    <n v="0.3044902739373454"/>
    <n v="1"/>
    <n v="0.3044902739373454"/>
    <n v="0.1111111111111111"/>
  </r>
  <r>
    <s v="ORD1407"/>
    <x v="112"/>
    <x v="3"/>
    <s v="Germany"/>
    <s v="Bavaria"/>
    <s v="Munich"/>
    <s v="CUST_657"/>
    <x v="1"/>
    <x v="2"/>
    <x v="8"/>
    <s v="Adjustable Bookcase"/>
    <n v="20"/>
    <n v="44589.13"/>
    <n v="64633.97"/>
    <n v="0.1"/>
    <s v="Not Returned"/>
    <s v="Credit Card"/>
    <n v="8"/>
    <n v="360807.1"/>
    <n v="1292679.3999999999"/>
    <n v="129267.94"/>
    <n v="1163411.46"/>
    <n v="0.31012854214105817"/>
    <n v="0"/>
    <n v="0.31012854214105817"/>
    <n v="0.11111111111111112"/>
  </r>
  <r>
    <s v="ORD1408"/>
    <x v="223"/>
    <x v="3"/>
    <s v="Germany"/>
    <s v="Berlin"/>
    <s v="Berlin"/>
    <s v="CUST_707"/>
    <x v="3"/>
    <x v="2"/>
    <x v="6"/>
    <s v="Executive Comfort"/>
    <n v="11"/>
    <n v="15560.59"/>
    <n v="17138.75"/>
    <n v="0.05"/>
    <s v="Returned"/>
    <s v="Bank Transfer"/>
    <n v="8"/>
    <n v="16491.77"/>
    <n v="188526.25"/>
    <n v="9426.3125"/>
    <n v="179099.9375"/>
    <n v="9.2081383333816075E-2"/>
    <n v="1"/>
    <n v="9.2081383333816075E-2"/>
    <n v="5.2631578947368418E-2"/>
  </r>
  <r>
    <s v="ORD1409"/>
    <x v="213"/>
    <x v="2"/>
    <s v="India"/>
    <s v="Delhi"/>
    <s v="New Delhi"/>
    <s v="CUST_118"/>
    <x v="0"/>
    <x v="0"/>
    <x v="0"/>
    <s v="HP Z27"/>
    <n v="36"/>
    <n v="78710.39"/>
    <n v="109413.2"/>
    <n v="0"/>
    <s v="Returned"/>
    <s v="PayPal"/>
    <n v="5"/>
    <n v="1105302"/>
    <n v="3938875.1999999997"/>
    <n v="0"/>
    <n v="3938875.1999999997"/>
    <n v="0.28061361273898705"/>
    <n v="1"/>
    <n v="0.28061361273898705"/>
    <n v="0"/>
  </r>
  <r>
    <s v="ORD1410"/>
    <x v="140"/>
    <x v="0"/>
    <s v="Germany"/>
    <s v="Berlin"/>
    <s v="Berlin"/>
    <s v="CUST_262"/>
    <x v="1"/>
    <x v="1"/>
    <x v="2"/>
    <s v="Ballpoint Pen"/>
    <n v="21"/>
    <n v="45375.43"/>
    <n v="66641.87"/>
    <n v="0"/>
    <s v="Returned"/>
    <s v="Bank Transfer"/>
    <n v="20"/>
    <n v="446595.2"/>
    <n v="1399479.27"/>
    <n v="0"/>
    <n v="1399479.27"/>
    <n v="0.31911526635189102"/>
    <n v="1"/>
    <n v="0.31911526635189102"/>
    <n v="0"/>
  </r>
  <r>
    <s v="ORD1411"/>
    <x v="106"/>
    <x v="0"/>
    <s v="USA"/>
    <s v="Texas"/>
    <s v="Dallas"/>
    <s v="CUST_449"/>
    <x v="1"/>
    <x v="1"/>
    <x v="9"/>
    <s v="A4 Ream Pack"/>
    <n v="20"/>
    <n v="36184.54"/>
    <n v="52882.66"/>
    <n v="0.1"/>
    <s v="Returned"/>
    <s v="Credit Card"/>
    <n v="9"/>
    <n v="300566.2"/>
    <n v="1057653.2000000002"/>
    <n v="105765.32000000002"/>
    <n v="951887.88000000012"/>
    <n v="0.31575798611912148"/>
    <n v="1"/>
    <n v="0.31575798611912148"/>
    <n v="0.11111111111111112"/>
  </r>
  <r>
    <s v="ORD1412"/>
    <x v="10"/>
    <x v="3"/>
    <s v="USA"/>
    <s v="California"/>
    <s v="San Francisco"/>
    <s v="CUST_985"/>
    <x v="2"/>
    <x v="0"/>
    <x v="1"/>
    <s v="Microsoft Surface Go"/>
    <n v="2"/>
    <n v="36341.33"/>
    <n v="45381.51"/>
    <n v="0"/>
    <s v="Returned"/>
    <s v="Bank Transfer"/>
    <n v="2"/>
    <n v="18080.36"/>
    <n v="90763.02"/>
    <n v="0"/>
    <n v="90763.02"/>
    <n v="0.19920403706267156"/>
    <n v="1"/>
    <n v="0.19920403706267156"/>
    <n v="0"/>
  </r>
  <r>
    <s v="ORD1413"/>
    <x v="6"/>
    <x v="1"/>
    <s v="India"/>
    <s v="Karnataka"/>
    <s v="Bangalore"/>
    <s v="CUST_738"/>
    <x v="2"/>
    <x v="1"/>
    <x v="5"/>
    <s v="Mini Stapler"/>
    <n v="34"/>
    <n v="78254.53"/>
    <n v="94764.99"/>
    <n v="0"/>
    <s v="Not Returned"/>
    <s v="Cash"/>
    <n v="16"/>
    <n v="561355.6"/>
    <n v="3222009.66"/>
    <n v="0"/>
    <n v="3222009.66"/>
    <n v="0.17422530011905674"/>
    <n v="0"/>
    <n v="0.17422530011905674"/>
    <n v="0"/>
  </r>
  <r>
    <s v="ORD1414"/>
    <x v="39"/>
    <x v="0"/>
    <s v="Germany"/>
    <s v="Bavaria"/>
    <s v="Munich"/>
    <s v="CUST_174"/>
    <x v="0"/>
    <x v="2"/>
    <x v="6"/>
    <s v="Executive Comfort"/>
    <n v="50"/>
    <n v="8433.82"/>
    <n v="12099.57"/>
    <n v="0.1"/>
    <s v="Returned"/>
    <s v="Credit Card"/>
    <n v="6"/>
    <n v="164958.79999999999"/>
    <n v="604978.5"/>
    <n v="60497.850000000006"/>
    <n v="544480.65"/>
    <n v="0.30296540382105402"/>
    <n v="1"/>
    <n v="0.30296540382105402"/>
    <n v="0.11111111111111112"/>
  </r>
  <r>
    <s v="ORD1415"/>
    <x v="226"/>
    <x v="0"/>
    <s v="Germany"/>
    <s v="Berlin"/>
    <s v="Berlin"/>
    <s v="CUST_984"/>
    <x v="0"/>
    <x v="0"/>
    <x v="10"/>
    <s v="OnePlus 11"/>
    <n v="12"/>
    <n v="48019.38"/>
    <n v="67271.42"/>
    <n v="0"/>
    <s v="Returned"/>
    <s v="PayPal"/>
    <n v="5"/>
    <n v="231024.5"/>
    <n v="807257.04"/>
    <n v="0"/>
    <n v="807257.04"/>
    <n v="0.2861845590098539"/>
    <n v="1"/>
    <n v="0.2861845590098539"/>
    <n v="0"/>
  </r>
  <r>
    <s v="ORD1416"/>
    <x v="147"/>
    <x v="1"/>
    <s v="India"/>
    <s v="Karnataka"/>
    <s v="Bangalore"/>
    <s v="CUST_370"/>
    <x v="2"/>
    <x v="2"/>
    <x v="8"/>
    <s v="Wooden Bookcase"/>
    <n v="34"/>
    <n v="65617.119999999995"/>
    <n v="84541.9"/>
    <n v="0.1"/>
    <s v="Returned"/>
    <s v="Cash"/>
    <n v="18"/>
    <n v="579098.30000000005"/>
    <n v="2874424.5999999996"/>
    <n v="287442.45999999996"/>
    <n v="2586982.1399999997"/>
    <n v="0.22385090760618861"/>
    <n v="1"/>
    <n v="0.22385090760618861"/>
    <n v="0.1111111111111111"/>
  </r>
  <r>
    <s v="ORD1417"/>
    <x v="20"/>
    <x v="1"/>
    <s v="USA"/>
    <s v="California"/>
    <s v="San Francisco"/>
    <s v="CUST_283"/>
    <x v="3"/>
    <x v="2"/>
    <x v="6"/>
    <s v="Executive Comfort"/>
    <n v="27"/>
    <n v="65377.47"/>
    <n v="79610.13"/>
    <n v="0.1"/>
    <s v="Not Returned"/>
    <s v="PayPal"/>
    <n v="6"/>
    <n v="345853.6"/>
    <n v="2149473.5100000002"/>
    <n v="214947.35100000002"/>
    <n v="1934526.1590000002"/>
    <n v="0.17877948994950754"/>
    <n v="0"/>
    <n v="0.17877948994950754"/>
    <n v="0.1111111111111111"/>
  </r>
  <r>
    <s v="ORD1418"/>
    <x v="112"/>
    <x v="3"/>
    <s v="Germany"/>
    <s v="Bavaria"/>
    <s v="Munich"/>
    <s v="CUST_168"/>
    <x v="0"/>
    <x v="1"/>
    <x v="7"/>
    <s v="Ring Binder"/>
    <n v="38"/>
    <n v="39396.51"/>
    <n v="58006.73"/>
    <n v="0.15"/>
    <s v="Returned"/>
    <s v="PayPal"/>
    <n v="6"/>
    <n v="601110.1"/>
    <n v="2204255.7400000002"/>
    <n v="330638.36100000003"/>
    <n v="1873617.3790000002"/>
    <n v="0.32082863168190112"/>
    <n v="1"/>
    <n v="0.32082863168190112"/>
    <n v="0.17647058823529413"/>
  </r>
  <r>
    <s v="ORD1419"/>
    <x v="100"/>
    <x v="0"/>
    <s v="India"/>
    <s v="Maharashtra"/>
    <s v="Mumbai"/>
    <s v="CUST_334"/>
    <x v="2"/>
    <x v="1"/>
    <x v="5"/>
    <s v="Heavy Duty Stapler"/>
    <n v="22"/>
    <n v="76014.92"/>
    <n v="105577.4"/>
    <n v="0.15"/>
    <s v="Returned"/>
    <s v="Credit Card"/>
    <n v="14"/>
    <n v="552818.9"/>
    <n v="2322702.7999999998"/>
    <n v="348405.42"/>
    <n v="1974297.38"/>
    <n v="0.28000791856391971"/>
    <n v="1"/>
    <n v="0.28000791856391971"/>
    <n v="0.17647058823529413"/>
  </r>
  <r>
    <s v="ORD1420"/>
    <x v="57"/>
    <x v="2"/>
    <s v="Brazil"/>
    <s v="Sao Paulo"/>
    <s v="Sao Paulo"/>
    <s v="CUST_456"/>
    <x v="0"/>
    <x v="0"/>
    <x v="10"/>
    <s v="iPhone 14"/>
    <n v="17"/>
    <n v="63433.07"/>
    <n v="70319.33"/>
    <n v="0"/>
    <s v="Returned"/>
    <s v="Cash"/>
    <n v="18"/>
    <n v="117066.4"/>
    <n v="1195428.6100000001"/>
    <n v="0"/>
    <n v="1195428.6100000001"/>
    <n v="9.7928390721717787E-2"/>
    <n v="1"/>
    <n v="9.7928390721717787E-2"/>
    <n v="0"/>
  </r>
  <r>
    <s v="ORD1421"/>
    <x v="154"/>
    <x v="1"/>
    <s v="Brazil"/>
    <s v="Rio de Janeiro"/>
    <s v="Rio de Janeiro"/>
    <s v="CUST_332"/>
    <x v="1"/>
    <x v="2"/>
    <x v="8"/>
    <s v="Metal Bookcase"/>
    <n v="42"/>
    <n v="60431.94"/>
    <n v="88054.73"/>
    <n v="0.1"/>
    <s v="Not Returned"/>
    <s v="Bank Transfer"/>
    <n v="7"/>
    <n v="1044141"/>
    <n v="3698298.6599999997"/>
    <n v="369829.86599999998"/>
    <n v="3328468.7939999998"/>
    <n v="0.31370010194543529"/>
    <n v="0"/>
    <n v="0.31370010194543529"/>
    <n v="0.11111111111111112"/>
  </r>
  <r>
    <s v="ORD1422"/>
    <x v="61"/>
    <x v="1"/>
    <s v="Brazil"/>
    <s v="Rio de Janeiro"/>
    <s v="Rio de Janeiro"/>
    <s v="CUST_476"/>
    <x v="0"/>
    <x v="0"/>
    <x v="4"/>
    <s v="MacBook Pro"/>
    <n v="19"/>
    <n v="32061.13"/>
    <n v="47451.83"/>
    <n v="0.1"/>
    <s v="Returned"/>
    <s v="Bank Transfer"/>
    <n v="7"/>
    <n v="263181"/>
    <n v="901584.77"/>
    <n v="90158.477000000014"/>
    <n v="811426.29300000006"/>
    <n v="0.32434369242210392"/>
    <n v="1"/>
    <n v="0.32434369242210392"/>
    <n v="0.11111111111111112"/>
  </r>
  <r>
    <s v="ORD1423"/>
    <x v="189"/>
    <x v="2"/>
    <s v="Germany"/>
    <s v="Bavaria"/>
    <s v="Munich"/>
    <s v="CUST_714"/>
    <x v="1"/>
    <x v="2"/>
    <x v="3"/>
    <s v="Corner Desk"/>
    <n v="16"/>
    <n v="12987.07"/>
    <n v="15516.6"/>
    <n v="0.15"/>
    <s v="Returned"/>
    <s v="PayPal"/>
    <n v="16"/>
    <n v="34401.61"/>
    <n v="248265.60000000001"/>
    <n v="37239.839999999997"/>
    <n v="211025.76"/>
    <n v="0.16302090323001325"/>
    <n v="1"/>
    <n v="0.16302090323001325"/>
    <n v="0.1764705882352941"/>
  </r>
  <r>
    <s v="ORD1424"/>
    <x v="69"/>
    <x v="0"/>
    <s v="USA"/>
    <s v="New York"/>
    <s v="New York"/>
    <s v="CUST_449"/>
    <x v="0"/>
    <x v="0"/>
    <x v="1"/>
    <s v="iPad Pro"/>
    <n v="46"/>
    <n v="38962.639999999999"/>
    <n v="45338.5"/>
    <n v="0.05"/>
    <s v="Returned"/>
    <s v="PayPal"/>
    <n v="8"/>
    <n v="278625.09999999998"/>
    <n v="2085571"/>
    <n v="104278.55"/>
    <n v="1981292.45"/>
    <n v="0.14062795222381227"/>
    <n v="1"/>
    <n v="0.14062795222381227"/>
    <n v="5.2631578947368425E-2"/>
  </r>
  <r>
    <s v="ORD1425"/>
    <x v="24"/>
    <x v="1"/>
    <s v="India"/>
    <s v="Delhi"/>
    <s v="New Delhi"/>
    <s v="CUST_628"/>
    <x v="2"/>
    <x v="2"/>
    <x v="3"/>
    <s v="Executive Desk"/>
    <n v="47"/>
    <n v="48680.03"/>
    <n v="62332.19"/>
    <n v="0"/>
    <s v="Not Returned"/>
    <s v="Credit Card"/>
    <n v="4"/>
    <n v="641651.5"/>
    <n v="2929612.93"/>
    <n v="0"/>
    <n v="2929612.93"/>
    <n v="0.21902262016572951"/>
    <n v="0"/>
    <n v="0.21902262016572951"/>
    <n v="0"/>
  </r>
  <r>
    <s v="ORD1426"/>
    <x v="188"/>
    <x v="0"/>
    <s v="India"/>
    <s v="Delhi"/>
    <s v="New Delhi"/>
    <s v="CUST_510"/>
    <x v="3"/>
    <x v="1"/>
    <x v="7"/>
    <s v="File Organizer"/>
    <n v="1"/>
    <n v="32342.89"/>
    <n v="38347.879999999997"/>
    <n v="0.15"/>
    <s v="Not Returned"/>
    <s v="Bank Transfer"/>
    <n v="18"/>
    <n v="5104.24"/>
    <n v="38347.879999999997"/>
    <n v="5752.1819999999998"/>
    <n v="32595.697999999997"/>
    <n v="0.15659244357951776"/>
    <n v="0"/>
    <n v="0.15659244357951776"/>
    <n v="0.17647058823529413"/>
  </r>
  <r>
    <s v="ORD1427"/>
    <x v="9"/>
    <x v="2"/>
    <s v="USA"/>
    <s v="Texas"/>
    <s v="Dallas"/>
    <s v="CUST_215"/>
    <x v="2"/>
    <x v="0"/>
    <x v="1"/>
    <s v="iPad Pro"/>
    <n v="1"/>
    <n v="50501.01"/>
    <n v="69504.899999999994"/>
    <n v="0.1"/>
    <s v="Returned"/>
    <s v="Credit Card"/>
    <n v="10"/>
    <n v="17103.5"/>
    <n v="69504.899999999994"/>
    <n v="6950.49"/>
    <n v="62554.409999999996"/>
    <n v="0.27341797324920819"/>
    <n v="1"/>
    <n v="0.27341797324920819"/>
    <n v="0.11111111111111112"/>
  </r>
  <r>
    <s v="ORD1428"/>
    <x v="224"/>
    <x v="0"/>
    <s v="USA"/>
    <s v="New York"/>
    <s v="New York"/>
    <s v="CUST_389"/>
    <x v="3"/>
    <x v="2"/>
    <x v="11"/>
    <s v="Folding Table"/>
    <n v="7"/>
    <n v="21530.99"/>
    <n v="31402.720000000001"/>
    <n v="0.1"/>
    <s v="Not Returned"/>
    <s v="Credit Card"/>
    <n v="19"/>
    <n v="62191.9"/>
    <n v="219819.04"/>
    <n v="21981.904000000002"/>
    <n v="197837.136"/>
    <n v="0.31435907968259308"/>
    <n v="0"/>
    <n v="0.31435907968259308"/>
    <n v="0.11111111111111112"/>
  </r>
  <r>
    <s v="ORD1429"/>
    <x v="183"/>
    <x v="0"/>
    <s v="Germany"/>
    <s v="Berlin"/>
    <s v="Berlin"/>
    <s v="CUST_464"/>
    <x v="1"/>
    <x v="0"/>
    <x v="1"/>
    <s v="iPad Pro"/>
    <n v="18"/>
    <n v="38088.65"/>
    <n v="46135.48"/>
    <n v="0.05"/>
    <s v="Returned"/>
    <s v="PayPal"/>
    <n v="5"/>
    <n v="137600.79999999999"/>
    <n v="830438.64"/>
    <n v="41521.932000000001"/>
    <n v="788916.70799999998"/>
    <n v="0.17441739869958489"/>
    <n v="1"/>
    <n v="0.17441739869958489"/>
    <n v="5.2631578947368425E-2"/>
  </r>
  <r>
    <s v="ORD1430"/>
    <x v="219"/>
    <x v="2"/>
    <s v="Germany"/>
    <s v="Berlin"/>
    <s v="Berlin"/>
    <s v="CUST_188"/>
    <x v="1"/>
    <x v="1"/>
    <x v="2"/>
    <s v="Marker Set"/>
    <n v="27"/>
    <n v="2305.63"/>
    <n v="3153.83"/>
    <n v="0.1"/>
    <s v="Not Returned"/>
    <s v="Cash"/>
    <n v="13"/>
    <n v="20611.259999999998"/>
    <n v="85153.41"/>
    <n v="8515.3410000000003"/>
    <n v="76638.069000000003"/>
    <n v="0.2689428409267462"/>
    <n v="0"/>
    <n v="0.2689428409267462"/>
    <n v="0.1111111111111111"/>
  </r>
  <r>
    <s v="ORD1431"/>
    <x v="105"/>
    <x v="1"/>
    <s v="Brazil"/>
    <s v="Sao Paulo"/>
    <s v="Sao Paulo"/>
    <s v="CUST_119"/>
    <x v="3"/>
    <x v="1"/>
    <x v="9"/>
    <s v="Graph Paper"/>
    <n v="26"/>
    <n v="48353.87"/>
    <n v="69161.75"/>
    <n v="0.1"/>
    <s v="Returned"/>
    <s v="Credit Card"/>
    <n v="12"/>
    <n v="486904.4"/>
    <n v="1798205.5"/>
    <n v="179820.55000000002"/>
    <n v="1618384.95"/>
    <n v="0.3008582105264882"/>
    <n v="1"/>
    <n v="0.3008582105264882"/>
    <n v="0.11111111111111112"/>
  </r>
  <r>
    <s v="ORD1432"/>
    <x v="83"/>
    <x v="2"/>
    <s v="Brazil"/>
    <s v="Rio de Janeiro"/>
    <s v="Rio de Janeiro"/>
    <s v="CUST_137"/>
    <x v="1"/>
    <x v="1"/>
    <x v="7"/>
    <s v="Ring Binder"/>
    <n v="16"/>
    <n v="55503.54"/>
    <n v="82127.539999999994"/>
    <n v="0.05"/>
    <s v="Not Returned"/>
    <s v="Credit Card"/>
    <n v="5"/>
    <n v="404684.79999999999"/>
    <n v="1314040.6399999999"/>
    <n v="65702.031999999992"/>
    <n v="1248338.608"/>
    <n v="0.32417871033273371"/>
    <n v="0"/>
    <n v="0.32417871033273371"/>
    <n v="5.2631578947368411E-2"/>
  </r>
  <r>
    <s v="ORD1433"/>
    <x v="83"/>
    <x v="1"/>
    <s v="USA"/>
    <s v="New York"/>
    <s v="New York"/>
    <s v="CUST_956"/>
    <x v="1"/>
    <x v="2"/>
    <x v="6"/>
    <s v="Ergonomic Pro"/>
    <n v="14"/>
    <n v="4766.1099999999997"/>
    <n v="7139.7"/>
    <n v="0.15"/>
    <s v="Not Returned"/>
    <s v="Credit Card"/>
    <n v="2"/>
    <n v="28245.72"/>
    <n v="99955.8"/>
    <n v="14993.369999999999"/>
    <n v="84962.430000000008"/>
    <n v="0.33244953092796425"/>
    <n v="0"/>
    <n v="0.33244953092796425"/>
    <n v="0.1764705882352941"/>
  </r>
  <r>
    <s v="ORD1434"/>
    <x v="75"/>
    <x v="1"/>
    <s v="USA"/>
    <s v="New York"/>
    <s v="New York"/>
    <s v="CUST_992"/>
    <x v="0"/>
    <x v="1"/>
    <x v="7"/>
    <s v="Cardboard Folder"/>
    <n v="27"/>
    <n v="60342.46"/>
    <n v="67404.09"/>
    <n v="0"/>
    <s v="Not Returned"/>
    <s v="Credit Card"/>
    <n v="15"/>
    <n v="190664"/>
    <n v="1819910.43"/>
    <n v="0"/>
    <n v="1819910.43"/>
    <n v="0.10476559552439073"/>
    <n v="0"/>
    <n v="0.10476559552439073"/>
    <n v="0"/>
  </r>
  <r>
    <s v="ORD1435"/>
    <x v="37"/>
    <x v="3"/>
    <s v="Germany"/>
    <s v="Bavaria"/>
    <s v="Munich"/>
    <s v="CUST_447"/>
    <x v="3"/>
    <x v="0"/>
    <x v="0"/>
    <s v="Samsung Odyssey"/>
    <n v="5"/>
    <n v="46677.84"/>
    <n v="69270.59"/>
    <n v="0"/>
    <s v="Returned"/>
    <s v="PayPal"/>
    <n v="6"/>
    <n v="112963.8"/>
    <n v="346352.94999999995"/>
    <n v="0"/>
    <n v="346352.94999999995"/>
    <n v="0.32615226750631116"/>
    <n v="1"/>
    <n v="0.32615226750631116"/>
    <n v="0"/>
  </r>
  <r>
    <s v="ORD1436"/>
    <x v="102"/>
    <x v="1"/>
    <s v="Germany"/>
    <s v="Berlin"/>
    <s v="Berlin"/>
    <s v="CUST_954"/>
    <x v="1"/>
    <x v="2"/>
    <x v="8"/>
    <s v="Glass Bookcase"/>
    <n v="5"/>
    <n v="30300.19"/>
    <n v="35680.97"/>
    <n v="0.1"/>
    <s v="Not Returned"/>
    <s v="PayPal"/>
    <n v="5"/>
    <n v="24213.51"/>
    <n v="178404.85"/>
    <n v="17840.485000000001"/>
    <n v="160564.36499999999"/>
    <n v="0.150802514617736"/>
    <n v="0"/>
    <n v="0.150802514617736"/>
    <n v="0.11111111111111112"/>
  </r>
  <r>
    <s v="ORD1437"/>
    <x v="132"/>
    <x v="3"/>
    <s v="Brazil"/>
    <s v="Rio de Janeiro"/>
    <s v="Rio de Janeiro"/>
    <s v="CUST_227"/>
    <x v="1"/>
    <x v="0"/>
    <x v="4"/>
    <s v="Dell XPS 13"/>
    <n v="13"/>
    <n v="62163.1"/>
    <n v="88625.600000000006"/>
    <n v="0"/>
    <s v="Not Returned"/>
    <s v="Bank Transfer"/>
    <n v="4"/>
    <n v="344012.5"/>
    <n v="1152132.8"/>
    <n v="0"/>
    <n v="1152132.8"/>
    <n v="0.29858754129732268"/>
    <n v="0"/>
    <n v="0.29858754129732268"/>
    <n v="0"/>
  </r>
  <r>
    <s v="ORD1438"/>
    <x v="244"/>
    <x v="2"/>
    <s v="Brazil"/>
    <s v="Sao Paulo"/>
    <s v="Sao Paulo"/>
    <s v="CUST_564"/>
    <x v="1"/>
    <x v="1"/>
    <x v="2"/>
    <s v="Fountain Pen"/>
    <n v="1"/>
    <n v="7613.11"/>
    <n v="9517.25"/>
    <n v="0.15"/>
    <s v="Returned"/>
    <s v="Cash"/>
    <n v="20"/>
    <n v="1618.52"/>
    <n v="9517.25"/>
    <n v="1427.5874999999999"/>
    <n v="8089.6625000000004"/>
    <n v="0.20007262354888106"/>
    <n v="1"/>
    <n v="0.20007262354888106"/>
    <n v="0.1764705882352941"/>
  </r>
  <r>
    <s v="ORD1439"/>
    <x v="157"/>
    <x v="3"/>
    <s v="Brazil"/>
    <s v="Rio de Janeiro"/>
    <s v="Rio de Janeiro"/>
    <s v="CUST_424"/>
    <x v="3"/>
    <x v="0"/>
    <x v="1"/>
    <s v="Samsung Galaxy Tab S8"/>
    <n v="7"/>
    <n v="60917.48"/>
    <n v="69647.289999999994"/>
    <n v="0"/>
    <s v="Returned"/>
    <s v="Credit Card"/>
    <n v="8"/>
    <n v="61108.67"/>
    <n v="487531.02999999997"/>
    <n v="0"/>
    <n v="487531.02999999997"/>
    <n v="0.12534313969717989"/>
    <n v="1"/>
    <n v="0.12534313969717989"/>
    <n v="0"/>
  </r>
  <r>
    <s v="ORD1440"/>
    <x v="226"/>
    <x v="1"/>
    <s v="India"/>
    <s v="Delhi"/>
    <s v="New Delhi"/>
    <s v="CUST_661"/>
    <x v="3"/>
    <x v="0"/>
    <x v="1"/>
    <s v="Lenovo Tab P11"/>
    <n v="15"/>
    <n v="62529.22"/>
    <n v="91623.23"/>
    <n v="0.05"/>
    <s v="Not Returned"/>
    <s v="PayPal"/>
    <n v="13"/>
    <n v="414589.6"/>
    <n v="1374348.45"/>
    <n v="68717.422500000001"/>
    <n v="1305631.0274999999"/>
    <n v="0.31753963506355171"/>
    <n v="0"/>
    <n v="0.31753963506355171"/>
    <n v="5.2631578947368425E-2"/>
  </r>
  <r>
    <s v="ORD1441"/>
    <x v="129"/>
    <x v="1"/>
    <s v="USA"/>
    <s v="California"/>
    <s v="San Francisco"/>
    <s v="CUST_196"/>
    <x v="1"/>
    <x v="0"/>
    <x v="1"/>
    <s v="iPad Pro"/>
    <n v="28"/>
    <n v="70170.570000000007"/>
    <n v="89746.98"/>
    <n v="0"/>
    <s v="Not Returned"/>
    <s v="PayPal"/>
    <n v="7"/>
    <n v="548139.5"/>
    <n v="2512915.44"/>
    <n v="0"/>
    <n v="2512915.44"/>
    <n v="0.21812890767227727"/>
    <n v="0"/>
    <n v="0.21812890767227727"/>
    <n v="0"/>
  </r>
  <r>
    <s v="ORD1442"/>
    <x v="93"/>
    <x v="0"/>
    <s v="USA"/>
    <s v="New York"/>
    <s v="New York"/>
    <s v="CUST_781"/>
    <x v="3"/>
    <x v="1"/>
    <x v="5"/>
    <s v="Heavy Duty Stapler"/>
    <n v="23"/>
    <n v="77478.820000000007"/>
    <n v="95988.2"/>
    <n v="0.05"/>
    <s v="Not Returned"/>
    <s v="PayPal"/>
    <n v="7"/>
    <n v="404430"/>
    <n v="2207728.6"/>
    <n v="110386.43000000001"/>
    <n v="2097342.17"/>
    <n v="0.19282976606530541"/>
    <n v="0"/>
    <n v="0.19282976606530541"/>
    <n v="5.2631578947368425E-2"/>
  </r>
  <r>
    <s v="ORD1443"/>
    <x v="200"/>
    <x v="3"/>
    <s v="USA"/>
    <s v="New York"/>
    <s v="New York"/>
    <s v="CUST_660"/>
    <x v="1"/>
    <x v="0"/>
    <x v="4"/>
    <s v="Dell XPS 13"/>
    <n v="29"/>
    <n v="40450.300000000003"/>
    <n v="52922.8"/>
    <n v="0.1"/>
    <s v="Returned"/>
    <s v="Credit Card"/>
    <n v="12"/>
    <n v="325532.3"/>
    <n v="1534761.2000000002"/>
    <n v="153476.12000000002"/>
    <n v="1381285.08"/>
    <n v="0.23567350774541052"/>
    <n v="1"/>
    <n v="0.23567350774541052"/>
    <n v="0.11111111111111112"/>
  </r>
  <r>
    <s v="ORD1444"/>
    <x v="243"/>
    <x v="3"/>
    <s v="Brazil"/>
    <s v="Sao Paulo"/>
    <s v="Sao Paulo"/>
    <s v="CUST_654"/>
    <x v="1"/>
    <x v="0"/>
    <x v="10"/>
    <s v="Google Pixel 7"/>
    <n v="29"/>
    <n v="10887.21"/>
    <n v="15496.5"/>
    <n v="0.15"/>
    <s v="Returned"/>
    <s v="Bank Transfer"/>
    <n v="16"/>
    <n v="113619"/>
    <n v="449398.5"/>
    <n v="67409.774999999994"/>
    <n v="381988.72499999998"/>
    <n v="0.29744071634575081"/>
    <n v="1"/>
    <n v="0.29744071634575081"/>
    <n v="0.1764705882352941"/>
  </r>
  <r>
    <s v="ORD1445"/>
    <x v="117"/>
    <x v="3"/>
    <s v="Germany"/>
    <s v="Berlin"/>
    <s v="Berlin"/>
    <s v="CUST_458"/>
    <x v="0"/>
    <x v="2"/>
    <x v="6"/>
    <s v="Task Chair"/>
    <n v="25"/>
    <n v="1735.54"/>
    <n v="2323.35"/>
    <n v="0"/>
    <s v="Returned"/>
    <s v="Credit Card"/>
    <n v="18"/>
    <n v="14695.25"/>
    <n v="58083.75"/>
    <n v="0"/>
    <n v="58083.75"/>
    <n v="0.2530010545118041"/>
    <n v="1"/>
    <n v="0.2530010545118041"/>
    <n v="0"/>
  </r>
  <r>
    <s v="ORD1446"/>
    <x v="179"/>
    <x v="1"/>
    <s v="Germany"/>
    <s v="Bavaria"/>
    <s v="Munich"/>
    <s v="CUST_751"/>
    <x v="1"/>
    <x v="2"/>
    <x v="6"/>
    <s v="Task Chair"/>
    <n v="41"/>
    <n v="30708.97"/>
    <n v="34573.370000000003"/>
    <n v="0.1"/>
    <s v="Returned"/>
    <s v="Bank Transfer"/>
    <n v="17"/>
    <n v="142596.4"/>
    <n v="1417508.1700000002"/>
    <n v="141750.81700000001"/>
    <n v="1275757.3530000001"/>
    <n v="0.11177391975415875"/>
    <n v="1"/>
    <n v="0.11177391975415875"/>
    <n v="0.1111111111111111"/>
  </r>
  <r>
    <s v="ORD1447"/>
    <x v="126"/>
    <x v="0"/>
    <s v="Germany"/>
    <s v="Bavaria"/>
    <s v="Munich"/>
    <s v="CUST_492"/>
    <x v="1"/>
    <x v="1"/>
    <x v="9"/>
    <s v="Graph Paper"/>
    <n v="20"/>
    <n v="35468.93"/>
    <n v="39908.879999999997"/>
    <n v="0.15"/>
    <s v="Not Returned"/>
    <s v="Cash"/>
    <n v="6"/>
    <n v="75479.149999999994"/>
    <n v="798177.6"/>
    <n v="119726.63999999998"/>
    <n v="678450.96"/>
    <n v="0.11125218247167046"/>
    <n v="0"/>
    <n v="0.11125218247167046"/>
    <n v="0.1764705882352941"/>
  </r>
  <r>
    <s v="ORD1448"/>
    <x v="55"/>
    <x v="2"/>
    <s v="USA"/>
    <s v="New York"/>
    <s v="New York"/>
    <s v="CUST_435"/>
    <x v="0"/>
    <x v="1"/>
    <x v="2"/>
    <s v="Gel Pen"/>
    <n v="12"/>
    <n v="55226.68"/>
    <n v="71108.990000000005"/>
    <n v="0.1"/>
    <s v="Returned"/>
    <s v="Bank Transfer"/>
    <n v="12"/>
    <n v="171529"/>
    <n v="853307.88000000012"/>
    <n v="85330.788000000015"/>
    <n v="767977.09200000006"/>
    <n v="0.2233517142461848"/>
    <n v="1"/>
    <n v="0.2233517142461848"/>
    <n v="0.11111111111111112"/>
  </r>
  <r>
    <s v="ORD1449"/>
    <x v="199"/>
    <x v="3"/>
    <s v="USA"/>
    <s v="Texas"/>
    <s v="Dallas"/>
    <s v="CUST_717"/>
    <x v="2"/>
    <x v="1"/>
    <x v="9"/>
    <s v="A4 Ream Pack"/>
    <n v="6"/>
    <n v="3903.47"/>
    <n v="5512.91"/>
    <n v="0.1"/>
    <s v="Not Returned"/>
    <s v="Credit Card"/>
    <n v="15"/>
    <n v="8690.98"/>
    <n v="33077.46"/>
    <n v="3307.7460000000001"/>
    <n v="29769.714"/>
    <n v="0.29194032566117362"/>
    <n v="0"/>
    <n v="0.29194032566117362"/>
    <n v="0.11111111111111112"/>
  </r>
  <r>
    <s v="ORD1450"/>
    <x v="163"/>
    <x v="1"/>
    <s v="Germany"/>
    <s v="Bavaria"/>
    <s v="Munich"/>
    <s v="CUST_844"/>
    <x v="1"/>
    <x v="0"/>
    <x v="10"/>
    <s v="iPhone 14"/>
    <n v="43"/>
    <n v="37183.43"/>
    <n v="48134"/>
    <n v="0.1"/>
    <s v="Returned"/>
    <s v="Cash"/>
    <n v="13"/>
    <n v="423787.1"/>
    <n v="2069762"/>
    <n v="206976.2"/>
    <n v="1862785.8"/>
    <n v="0.22750178791356471"/>
    <n v="1"/>
    <n v="0.22750178791356471"/>
    <n v="0.11111111111111112"/>
  </r>
  <r>
    <s v="ORD1451"/>
    <x v="188"/>
    <x v="0"/>
    <s v="India"/>
    <s v="Karnataka"/>
    <s v="Bangalore"/>
    <s v="CUST_889"/>
    <x v="1"/>
    <x v="1"/>
    <x v="2"/>
    <s v="Fountain Pen"/>
    <n v="7"/>
    <n v="76744.05"/>
    <n v="84596.01"/>
    <n v="0.15"/>
    <s v="Not Returned"/>
    <s v="PayPal"/>
    <n v="13"/>
    <n v="46719.16"/>
    <n v="592172.06999999995"/>
    <n v="88825.810499999992"/>
    <n v="503346.25949999993"/>
    <n v="9.2817139530168721E-2"/>
    <n v="0"/>
    <n v="9.2817139530168721E-2"/>
    <n v="0.17647058823529413"/>
  </r>
  <r>
    <s v="ORD1452"/>
    <x v="122"/>
    <x v="3"/>
    <s v="USA"/>
    <s v="New York"/>
    <s v="New York"/>
    <s v="CUST_240"/>
    <x v="0"/>
    <x v="0"/>
    <x v="0"/>
    <s v="Samsung Odyssey"/>
    <n v="40"/>
    <n v="47672.41"/>
    <n v="59503.6"/>
    <n v="0.15"/>
    <s v="Returned"/>
    <s v="Bank Transfer"/>
    <n v="13"/>
    <n v="402260.5"/>
    <n v="2380144"/>
    <n v="357021.6"/>
    <n v="2023122.4"/>
    <n v="0.19883151904205104"/>
    <n v="1"/>
    <n v="0.19883151904205104"/>
    <n v="0.1764705882352941"/>
  </r>
  <r>
    <s v="ORD1453"/>
    <x v="249"/>
    <x v="2"/>
    <s v="Brazil"/>
    <s v="Sao Paulo"/>
    <s v="Sao Paulo"/>
    <s v="CUST_547"/>
    <x v="2"/>
    <x v="2"/>
    <x v="11"/>
    <s v="Folding Table"/>
    <n v="16"/>
    <n v="25917.47"/>
    <n v="32700.71"/>
    <n v="0.05"/>
    <s v="Not Returned"/>
    <s v="Credit Card"/>
    <n v="15"/>
    <n v="103105.3"/>
    <n v="523211.36"/>
    <n v="26160.567999999999"/>
    <n v="497050.79200000002"/>
    <n v="0.20743413280790024"/>
    <n v="0"/>
    <n v="0.20743413280790024"/>
    <n v="5.2631578947368418E-2"/>
  </r>
  <r>
    <s v="ORD1454"/>
    <x v="29"/>
    <x v="1"/>
    <s v="Brazil"/>
    <s v="Rio de Janeiro"/>
    <s v="Rio de Janeiro"/>
    <s v="CUST_749"/>
    <x v="1"/>
    <x v="0"/>
    <x v="10"/>
    <s v="Samsung Galaxy S23"/>
    <n v="3"/>
    <n v="14546.42"/>
    <n v="17276.099999999999"/>
    <n v="0.05"/>
    <s v="Not Returned"/>
    <s v="Bank Transfer"/>
    <n v="17"/>
    <n v="7779.59"/>
    <n v="51828.299999999996"/>
    <n v="2591.415"/>
    <n v="49236.884999999995"/>
    <n v="0.15800329366896385"/>
    <n v="0"/>
    <n v="0.15800329366896385"/>
    <n v="5.2631578947368425E-2"/>
  </r>
  <r>
    <s v="ORD1455"/>
    <x v="27"/>
    <x v="3"/>
    <s v="Brazil"/>
    <s v="Sao Paulo"/>
    <s v="Sao Paulo"/>
    <s v="CUST_329"/>
    <x v="1"/>
    <x v="2"/>
    <x v="3"/>
    <s v="Corner Desk"/>
    <n v="11"/>
    <n v="77432.88"/>
    <n v="111923"/>
    <n v="0.1"/>
    <s v="Returned"/>
    <s v="Bank Transfer"/>
    <n v="15"/>
    <n v="341451.7"/>
    <n v="1231153"/>
    <n v="123115.3"/>
    <n v="1108037.7"/>
    <n v="0.30815891914146964"/>
    <n v="1"/>
    <n v="0.30815891914146964"/>
    <n v="0.11111111111111112"/>
  </r>
  <r>
    <s v="ORD1456"/>
    <x v="114"/>
    <x v="0"/>
    <s v="USA"/>
    <s v="New York"/>
    <s v="New York"/>
    <s v="CUST_238"/>
    <x v="3"/>
    <x v="1"/>
    <x v="2"/>
    <s v="Marker Set"/>
    <n v="38"/>
    <n v="73482.490000000005"/>
    <n v="98974.2"/>
    <n v="0"/>
    <s v="Returned"/>
    <s v="Credit Card"/>
    <n v="6"/>
    <n v="968685"/>
    <n v="3761019.6"/>
    <n v="0"/>
    <n v="3761019.6"/>
    <n v="0.25755914699301219"/>
    <n v="1"/>
    <n v="0.25755914699301219"/>
    <n v="0"/>
  </r>
  <r>
    <s v="ORD1457"/>
    <x v="206"/>
    <x v="0"/>
    <s v="Brazil"/>
    <s v="Rio de Janeiro"/>
    <s v="Rio de Janeiro"/>
    <s v="CUST_580"/>
    <x v="0"/>
    <x v="1"/>
    <x v="5"/>
    <s v="Standard Stapler"/>
    <n v="13"/>
    <n v="43552.85"/>
    <n v="62392.43"/>
    <n v="0.05"/>
    <s v="Returned"/>
    <s v="Credit Card"/>
    <n v="8"/>
    <n v="232668.79999999999"/>
    <n v="811101.59"/>
    <n v="40555.0795"/>
    <n v="770546.51049999997"/>
    <n v="0.30195296043716235"/>
    <n v="1"/>
    <n v="0.30195296043716235"/>
    <n v="5.2631578947368425E-2"/>
  </r>
  <r>
    <s v="ORD1458"/>
    <x v="212"/>
    <x v="2"/>
    <s v="USA"/>
    <s v="Texas"/>
    <s v="Dallas"/>
    <s v="CUST_145"/>
    <x v="2"/>
    <x v="2"/>
    <x v="11"/>
    <s v="Coffee Table"/>
    <n v="9"/>
    <n v="68219.740000000005"/>
    <n v="90880.05"/>
    <n v="0"/>
    <s v="Returned"/>
    <s v="PayPal"/>
    <n v="16"/>
    <n v="203942.8"/>
    <n v="817920.45000000007"/>
    <n v="0"/>
    <n v="817920.45000000007"/>
    <n v="0.24934307486748861"/>
    <n v="1"/>
    <n v="0.24934307486748861"/>
    <n v="0"/>
  </r>
  <r>
    <s v="ORD1459"/>
    <x v="57"/>
    <x v="2"/>
    <s v="USA"/>
    <s v="New York"/>
    <s v="New York"/>
    <s v="CUST_688"/>
    <x v="0"/>
    <x v="0"/>
    <x v="4"/>
    <s v="MacBook Pro"/>
    <n v="16"/>
    <n v="9444.26"/>
    <n v="13545.23"/>
    <n v="0.1"/>
    <s v="Returned"/>
    <s v="Credit Card"/>
    <n v="6"/>
    <n v="59053.97"/>
    <n v="216723.68"/>
    <n v="21672.368000000002"/>
    <n v="195051.31199999998"/>
    <n v="0.30276120367752263"/>
    <n v="1"/>
    <n v="0.30276120367752263"/>
    <n v="0.11111111111111113"/>
  </r>
  <r>
    <s v="ORD1460"/>
    <x v="76"/>
    <x v="3"/>
    <s v="Brazil"/>
    <s v="Sao Paulo"/>
    <s v="Sao Paulo"/>
    <s v="CUST_566"/>
    <x v="3"/>
    <x v="0"/>
    <x v="1"/>
    <s v="Microsoft Surface Go"/>
    <n v="7"/>
    <n v="77640.490000000005"/>
    <n v="105383.7"/>
    <n v="0.15"/>
    <s v="Not Returned"/>
    <s v="Bank Transfer"/>
    <n v="5"/>
    <n v="165072.29999999999"/>
    <n v="737685.9"/>
    <n v="110652.88499999999"/>
    <n v="627033.01500000001"/>
    <n v="0.26325934368862536"/>
    <n v="0"/>
    <n v="0.26325934368862536"/>
    <n v="0.1764705882352941"/>
  </r>
  <r>
    <s v="ORD1461"/>
    <x v="160"/>
    <x v="1"/>
    <s v="Germany"/>
    <s v="Bavaria"/>
    <s v="Munich"/>
    <s v="CUST_967"/>
    <x v="3"/>
    <x v="1"/>
    <x v="9"/>
    <s v="Notebook"/>
    <n v="35"/>
    <n v="54527.63"/>
    <n v="79356.89"/>
    <n v="0.1"/>
    <s v="Returned"/>
    <s v="Credit Card"/>
    <n v="6"/>
    <n v="782121.7"/>
    <n v="2777491.15"/>
    <n v="277749.11499999999"/>
    <n v="2499742.0350000001"/>
    <n v="0.31288096493524775"/>
    <n v="1"/>
    <n v="0.31288096493524775"/>
    <n v="0.1111111111111111"/>
  </r>
  <r>
    <s v="ORD1462"/>
    <x v="148"/>
    <x v="1"/>
    <s v="India"/>
    <s v="Karnataka"/>
    <s v="Bangalore"/>
    <s v="CUST_549"/>
    <x v="3"/>
    <x v="2"/>
    <x v="8"/>
    <s v="Glass Bookcase"/>
    <n v="34"/>
    <n v="59158.17"/>
    <n v="86868.38"/>
    <n v="0.15"/>
    <s v="Not Returned"/>
    <s v="Credit Card"/>
    <n v="2"/>
    <n v="800825.1"/>
    <n v="2953524.92"/>
    <n v="443028.73799999995"/>
    <n v="2510496.182"/>
    <n v="0.31899076594572567"/>
    <n v="0"/>
    <n v="0.31899076594572567"/>
    <n v="0.1764705882352941"/>
  </r>
  <r>
    <s v="ORD1463"/>
    <x v="245"/>
    <x v="2"/>
    <s v="USA"/>
    <s v="New York"/>
    <s v="New York"/>
    <s v="CUST_954"/>
    <x v="3"/>
    <x v="0"/>
    <x v="1"/>
    <s v="Samsung Galaxy Tab S8"/>
    <n v="23"/>
    <n v="20495.87"/>
    <n v="22910.3"/>
    <n v="0.1"/>
    <s v="Returned"/>
    <s v="Credit Card"/>
    <n v="1"/>
    <n v="49978.7"/>
    <n v="526936.9"/>
    <n v="52693.69"/>
    <n v="474243.21"/>
    <n v="0.10538622155496964"/>
    <n v="1"/>
    <n v="0.10538622155496964"/>
    <n v="0.1111111111111111"/>
  </r>
  <r>
    <s v="ORD1464"/>
    <x v="191"/>
    <x v="2"/>
    <s v="USA"/>
    <s v="New York"/>
    <s v="New York"/>
    <s v="CUST_451"/>
    <x v="1"/>
    <x v="2"/>
    <x v="6"/>
    <s v="Task Chair"/>
    <n v="3"/>
    <n v="6007.92"/>
    <n v="7271.97"/>
    <n v="0.15"/>
    <s v="Returned"/>
    <s v="Cash"/>
    <n v="17"/>
    <n v="3223.33"/>
    <n v="21815.91"/>
    <n v="3272.3865000000001"/>
    <n v="18543.523499999999"/>
    <n v="0.17382510934343195"/>
    <n v="1"/>
    <n v="0.17382510934343195"/>
    <n v="0.17647058823529413"/>
  </r>
  <r>
    <s v="ORD1465"/>
    <x v="53"/>
    <x v="2"/>
    <s v="Germany"/>
    <s v="Bavaria"/>
    <s v="Munich"/>
    <s v="CUST_643"/>
    <x v="1"/>
    <x v="2"/>
    <x v="3"/>
    <s v="Standing Desk"/>
    <n v="7"/>
    <n v="20836.12"/>
    <n v="26930.39"/>
    <n v="0.1"/>
    <s v="Not Returned"/>
    <s v="Bank Transfer"/>
    <n v="17"/>
    <n v="38393.9"/>
    <n v="188512.72999999998"/>
    <n v="18851.272999999997"/>
    <n v="169661.45699999999"/>
    <n v="0.22629712533943405"/>
    <n v="0"/>
    <n v="0.22629712533943405"/>
    <n v="0.1111111111111111"/>
  </r>
  <r>
    <s v="ORD1466"/>
    <x v="126"/>
    <x v="0"/>
    <s v="Brazil"/>
    <s v="Sao Paulo"/>
    <s v="Sao Paulo"/>
    <s v="CUST_703"/>
    <x v="2"/>
    <x v="1"/>
    <x v="9"/>
    <s v="A4 Ream Pack"/>
    <n v="50"/>
    <n v="62503.19"/>
    <n v="85894.06"/>
    <n v="0"/>
    <s v="Returned"/>
    <s v="PayPal"/>
    <n v="14"/>
    <n v="1169544"/>
    <n v="4294703"/>
    <n v="0"/>
    <n v="4294703"/>
    <n v="0.27232243999177591"/>
    <n v="1"/>
    <n v="0.27232243999177591"/>
    <n v="0"/>
  </r>
  <r>
    <s v="ORD1467"/>
    <x v="153"/>
    <x v="1"/>
    <s v="India"/>
    <s v="Delhi"/>
    <s v="New Delhi"/>
    <s v="CUST_841"/>
    <x v="0"/>
    <x v="0"/>
    <x v="0"/>
    <s v="Dell UltraSharp"/>
    <n v="49"/>
    <n v="18167.72"/>
    <n v="22480.45"/>
    <n v="0.15"/>
    <s v="Not Returned"/>
    <s v="Cash"/>
    <n v="17"/>
    <n v="179625.2"/>
    <n v="1101542.05"/>
    <n v="165231.3075"/>
    <n v="936310.74250000005"/>
    <n v="0.19184357483754919"/>
    <n v="0"/>
    <n v="0.19184357483754919"/>
    <n v="0.1764705882352941"/>
  </r>
  <r>
    <s v="ORD1468"/>
    <x v="30"/>
    <x v="1"/>
    <s v="Germany"/>
    <s v="Bavaria"/>
    <s v="Munich"/>
    <s v="CUST_152"/>
    <x v="3"/>
    <x v="2"/>
    <x v="11"/>
    <s v="Dining Table"/>
    <n v="28"/>
    <n v="47882.17"/>
    <n v="57990.62"/>
    <n v="0.1"/>
    <s v="Not Returned"/>
    <s v="Credit Card"/>
    <n v="15"/>
    <n v="254732.9"/>
    <n v="1623737.36"/>
    <n v="162373.73600000003"/>
    <n v="1461363.6240000001"/>
    <n v="0.17431178374534384"/>
    <n v="0"/>
    <n v="0.17431178374534384"/>
    <n v="0.11111111111111113"/>
  </r>
  <r>
    <s v="ORD1469"/>
    <x v="209"/>
    <x v="3"/>
    <s v="Germany"/>
    <s v="Berlin"/>
    <s v="Berlin"/>
    <s v="CUST_286"/>
    <x v="0"/>
    <x v="1"/>
    <x v="9"/>
    <s v="Legal Pad"/>
    <n v="4"/>
    <n v="40128.019999999997"/>
    <n v="48679.81"/>
    <n v="0.15"/>
    <s v="Not Returned"/>
    <s v="Cash"/>
    <n v="17"/>
    <n v="29076.09"/>
    <n v="194719.24"/>
    <n v="29207.885999999999"/>
    <n v="165511.35399999999"/>
    <n v="0.17567429241138346"/>
    <n v="0"/>
    <n v="0.17567429241138346"/>
    <n v="0.17647058823529413"/>
  </r>
  <r>
    <s v="ORD1470"/>
    <x v="119"/>
    <x v="1"/>
    <s v="Germany"/>
    <s v="Bavaria"/>
    <s v="Munich"/>
    <s v="CUST_263"/>
    <x v="2"/>
    <x v="0"/>
    <x v="0"/>
    <s v="LG UltraFine"/>
    <n v="17"/>
    <n v="39950.65"/>
    <n v="46524.62"/>
    <n v="0.05"/>
    <s v="Not Returned"/>
    <s v="Bank Transfer"/>
    <n v="7"/>
    <n v="106169.60000000001"/>
    <n v="790918.54"/>
    <n v="39545.927000000003"/>
    <n v="751372.61300000001"/>
    <n v="0.14130086479476195"/>
    <n v="0"/>
    <n v="0.14130086479476195"/>
    <n v="5.2631578947368425E-2"/>
  </r>
  <r>
    <s v="ORD1471"/>
    <x v="113"/>
    <x v="3"/>
    <s v="Germany"/>
    <s v="Berlin"/>
    <s v="Berlin"/>
    <s v="CUST_717"/>
    <x v="0"/>
    <x v="0"/>
    <x v="10"/>
    <s v="Google Pixel 7"/>
    <n v="47"/>
    <n v="21133.3"/>
    <n v="29312.86"/>
    <n v="0.05"/>
    <s v="Returned"/>
    <s v="PayPal"/>
    <n v="20"/>
    <n v="365217.4"/>
    <n v="1377704.42"/>
    <n v="68885.221000000005"/>
    <n v="1308819.199"/>
    <n v="0.27904343111641655"/>
    <n v="1"/>
    <n v="0.27904343111641655"/>
    <n v="5.2631578947368425E-2"/>
  </r>
  <r>
    <s v="ORD1472"/>
    <x v="75"/>
    <x v="2"/>
    <s v="Brazil"/>
    <s v="Rio de Janeiro"/>
    <s v="Rio de Janeiro"/>
    <s v="CUST_181"/>
    <x v="3"/>
    <x v="0"/>
    <x v="1"/>
    <s v="Samsung Galaxy Tab S8"/>
    <n v="42"/>
    <n v="26814.46"/>
    <n v="33394.85"/>
    <n v="0.15"/>
    <s v="Not Returned"/>
    <s v="PayPal"/>
    <n v="17"/>
    <n v="234919.9"/>
    <n v="1402583.7"/>
    <n v="210387.55499999999"/>
    <n v="1192196.145"/>
    <n v="0.19704802853560643"/>
    <n v="0"/>
    <n v="0.19704802853560643"/>
    <n v="0.1764705882352941"/>
  </r>
  <r>
    <s v="ORD1473"/>
    <x v="125"/>
    <x v="2"/>
    <s v="India"/>
    <s v="Karnataka"/>
    <s v="Bangalore"/>
    <s v="CUST_300"/>
    <x v="3"/>
    <x v="2"/>
    <x v="11"/>
    <s v="Conference Table"/>
    <n v="13"/>
    <n v="61776.959999999999"/>
    <n v="83521.27"/>
    <n v="0.05"/>
    <s v="Not Returned"/>
    <s v="Cash"/>
    <n v="18"/>
    <n v="268542.2"/>
    <n v="1085776.51"/>
    <n v="54288.825500000006"/>
    <n v="1031487.6845"/>
    <n v="0.26034455285830416"/>
    <n v="0"/>
    <n v="0.26034455285830416"/>
    <n v="5.2631578947368425E-2"/>
  </r>
  <r>
    <s v="ORD1474"/>
    <x v="30"/>
    <x v="0"/>
    <s v="Brazil"/>
    <s v="Sao Paulo"/>
    <s v="Sao Paulo"/>
    <s v="CUST_151"/>
    <x v="3"/>
    <x v="1"/>
    <x v="2"/>
    <s v="Ballpoint Pen"/>
    <n v="8"/>
    <n v="40993.339999999997"/>
    <n v="54038.48"/>
    <n v="0.05"/>
    <s v="Not Returned"/>
    <s v="Credit Card"/>
    <n v="8"/>
    <n v="99143.06"/>
    <n v="432307.84"/>
    <n v="21615.392000000003"/>
    <n v="410692.44800000003"/>
    <n v="0.24140463376623861"/>
    <n v="0"/>
    <n v="0.24140463376623861"/>
    <n v="5.2631578947368425E-2"/>
  </r>
  <r>
    <s v="ORD1475"/>
    <x v="195"/>
    <x v="1"/>
    <s v="Germany"/>
    <s v="Berlin"/>
    <s v="Berlin"/>
    <s v="CUST_109"/>
    <x v="1"/>
    <x v="0"/>
    <x v="4"/>
    <s v="HP Spectre x360"/>
    <n v="29"/>
    <n v="3604.08"/>
    <n v="4885.63"/>
    <n v="0.05"/>
    <s v="Returned"/>
    <s v="Credit Card"/>
    <n v="6"/>
    <n v="35306.699999999997"/>
    <n v="141683.26999999999"/>
    <n v="7084.1634999999997"/>
    <n v="134599.10649999999"/>
    <n v="0.26231006221426884"/>
    <n v="1"/>
    <n v="0.26231006221426884"/>
    <n v="5.2631578947368418E-2"/>
  </r>
  <r>
    <s v="ORD1476"/>
    <x v="175"/>
    <x v="3"/>
    <s v="Brazil"/>
    <s v="Sao Paulo"/>
    <s v="Sao Paulo"/>
    <s v="CUST_144"/>
    <x v="2"/>
    <x v="2"/>
    <x v="6"/>
    <s v="Task Chair"/>
    <n v="17"/>
    <n v="50545.07"/>
    <n v="58456.36"/>
    <n v="0.1"/>
    <s v="Not Returned"/>
    <s v="Cash"/>
    <n v="17"/>
    <n v="121042.7"/>
    <n v="993758.12"/>
    <n v="99375.812000000005"/>
    <n v="894382.30799999996"/>
    <n v="0.13533664398021611"/>
    <n v="0"/>
    <n v="0.13533664398021611"/>
    <n v="0.11111111111111112"/>
  </r>
  <r>
    <s v="ORD1477"/>
    <x v="130"/>
    <x v="2"/>
    <s v="Brazil"/>
    <s v="Sao Paulo"/>
    <s v="Sao Paulo"/>
    <s v="CUST_359"/>
    <x v="1"/>
    <x v="1"/>
    <x v="9"/>
    <s v="Legal Pad"/>
    <n v="3"/>
    <n v="5798.98"/>
    <n v="7279.02"/>
    <n v="0.15"/>
    <s v="Not Returned"/>
    <s v="PayPal"/>
    <n v="1"/>
    <n v="3774.1"/>
    <n v="21837.06"/>
    <n v="3275.5590000000002"/>
    <n v="18561.501"/>
    <n v="0.20332946134043792"/>
    <n v="0"/>
    <n v="0.20332946134043792"/>
    <n v="0.17647058823529413"/>
  </r>
  <r>
    <s v="ORD1478"/>
    <x v="121"/>
    <x v="1"/>
    <s v="USA"/>
    <s v="Texas"/>
    <s v="Dallas"/>
    <s v="CUST_115"/>
    <x v="0"/>
    <x v="2"/>
    <x v="11"/>
    <s v="Folding Table"/>
    <n v="31"/>
    <n v="715.94"/>
    <n v="914.72"/>
    <n v="0.15"/>
    <s v="Not Returned"/>
    <s v="Bank Transfer"/>
    <n v="20"/>
    <n v="5237.8500000000004"/>
    <n v="28356.32"/>
    <n v="4253.4479999999994"/>
    <n v="24102.871999999999"/>
    <n v="0.21731227714274051"/>
    <n v="0"/>
    <n v="0.21731227714274051"/>
    <n v="0.1764705882352941"/>
  </r>
  <r>
    <s v="ORD1479"/>
    <x v="199"/>
    <x v="2"/>
    <s v="Brazil"/>
    <s v="Rio de Janeiro"/>
    <s v="Rio de Janeiro"/>
    <s v="CUST_103"/>
    <x v="3"/>
    <x v="1"/>
    <x v="2"/>
    <s v="Gel Pen"/>
    <n v="47"/>
    <n v="75068.95"/>
    <n v="91129.37"/>
    <n v="0"/>
    <s v="Returned"/>
    <s v="PayPal"/>
    <n v="8"/>
    <n v="754839.7"/>
    <n v="4283080.3899999997"/>
    <n v="0"/>
    <n v="4283080.3899999997"/>
    <n v="0.17623757465827067"/>
    <n v="1"/>
    <n v="0.17623757465827067"/>
    <n v="0"/>
  </r>
  <r>
    <s v="ORD1480"/>
    <x v="22"/>
    <x v="0"/>
    <s v="Germany"/>
    <s v="Bavaria"/>
    <s v="Munich"/>
    <s v="CUST_933"/>
    <x v="2"/>
    <x v="2"/>
    <x v="11"/>
    <s v="Conference Table"/>
    <n v="35"/>
    <n v="45215.54"/>
    <n v="58193.03"/>
    <n v="0.1"/>
    <s v="Returned"/>
    <s v="Credit Card"/>
    <n v="2"/>
    <n v="408790.9"/>
    <n v="2036756.05"/>
    <n v="203675.60500000001"/>
    <n v="1833080.4450000001"/>
    <n v="0.22300761601327324"/>
    <n v="1"/>
    <n v="0.22300761601327324"/>
    <n v="0.11111111111111112"/>
  </r>
  <r>
    <s v="ORD1481"/>
    <x v="49"/>
    <x v="1"/>
    <s v="Germany"/>
    <s v="Berlin"/>
    <s v="Berlin"/>
    <s v="CUST_909"/>
    <x v="1"/>
    <x v="2"/>
    <x v="8"/>
    <s v="Adjustable Bookcase"/>
    <n v="6"/>
    <n v="79682.289999999994"/>
    <n v="114056.6"/>
    <n v="0.05"/>
    <s v="Not Returned"/>
    <s v="PayPal"/>
    <n v="3"/>
    <n v="195933.3"/>
    <n v="684339.60000000009"/>
    <n v="34216.980000000003"/>
    <n v="650122.62000000011"/>
    <n v="0.3013789921661239"/>
    <n v="0"/>
    <n v="0.3013789921661239"/>
    <n v="5.2631578947368418E-2"/>
  </r>
  <r>
    <s v="ORD1482"/>
    <x v="138"/>
    <x v="0"/>
    <s v="Brazil"/>
    <s v="Sao Paulo"/>
    <s v="Sao Paulo"/>
    <s v="CUST_626"/>
    <x v="2"/>
    <x v="2"/>
    <x v="3"/>
    <s v="Standing Desk"/>
    <n v="5"/>
    <n v="1476.21"/>
    <n v="1721.53"/>
    <n v="0.05"/>
    <s v="Returned"/>
    <s v="Credit Card"/>
    <n v="8"/>
    <n v="1165.27"/>
    <n v="8607.65"/>
    <n v="430.38249999999999"/>
    <n v="8177.2674999999999"/>
    <n v="0.14250114723530813"/>
    <n v="1"/>
    <n v="0.14250114723530813"/>
    <n v="5.2631578947368418E-2"/>
  </r>
  <r>
    <s v="ORD1483"/>
    <x v="120"/>
    <x v="3"/>
    <s v="India"/>
    <s v="Karnataka"/>
    <s v="Bangalore"/>
    <s v="CUST_859"/>
    <x v="2"/>
    <x v="1"/>
    <x v="7"/>
    <s v="Plastic Folder"/>
    <n v="40"/>
    <n v="18297.509999999998"/>
    <n v="25671.11"/>
    <n v="0"/>
    <s v="Returned"/>
    <s v="Cash"/>
    <n v="8"/>
    <n v="294944"/>
    <n v="1026844.4"/>
    <n v="0"/>
    <n v="1026844.4"/>
    <n v="0.28723339193357822"/>
    <n v="1"/>
    <n v="0.28723339193357822"/>
    <n v="0"/>
  </r>
  <r>
    <s v="ORD1484"/>
    <x v="157"/>
    <x v="1"/>
    <s v="USA"/>
    <s v="California"/>
    <s v="San Francisco"/>
    <s v="CUST_550"/>
    <x v="0"/>
    <x v="0"/>
    <x v="4"/>
    <s v="Lenovo ThinkPad X1"/>
    <n v="36"/>
    <n v="75794.61"/>
    <n v="103824.7"/>
    <n v="0"/>
    <s v="Returned"/>
    <s v="Cash"/>
    <n v="8"/>
    <n v="1009084"/>
    <n v="3737689.1999999997"/>
    <n v="0"/>
    <n v="3737689.1999999997"/>
    <n v="0.26997536338762468"/>
    <n v="1"/>
    <n v="0.26997536338762468"/>
    <n v="0"/>
  </r>
  <r>
    <s v="ORD1485"/>
    <x v="200"/>
    <x v="2"/>
    <s v="USA"/>
    <s v="Texas"/>
    <s v="Dallas"/>
    <s v="CUST_435"/>
    <x v="0"/>
    <x v="1"/>
    <x v="9"/>
    <s v="Legal Pad"/>
    <n v="22"/>
    <n v="10736.92"/>
    <n v="12499.37"/>
    <n v="0.1"/>
    <s v="Returned"/>
    <s v="Bank Transfer"/>
    <n v="19"/>
    <n v="34896.51"/>
    <n v="274986.14"/>
    <n v="27498.614000000001"/>
    <n v="247487.52600000001"/>
    <n v="0.14100310655657045"/>
    <n v="1"/>
    <n v="0.14100310655657045"/>
    <n v="0.1111111111111111"/>
  </r>
  <r>
    <s v="ORD1486"/>
    <x v="56"/>
    <x v="0"/>
    <s v="USA"/>
    <s v="Texas"/>
    <s v="Dallas"/>
    <s v="CUST_710"/>
    <x v="2"/>
    <x v="1"/>
    <x v="2"/>
    <s v="Marker Set"/>
    <n v="23"/>
    <n v="48929.47"/>
    <n v="65252.27"/>
    <n v="0.1"/>
    <s v="Not Returned"/>
    <s v="Credit Card"/>
    <n v="20"/>
    <n v="337882"/>
    <n v="1500802.21"/>
    <n v="150080.22099999999"/>
    <n v="1350721.9890000001"/>
    <n v="0.25014918151302856"/>
    <n v="0"/>
    <n v="0.25014918151302856"/>
    <n v="0.1111111111111111"/>
  </r>
  <r>
    <s v="ORD1487"/>
    <x v="73"/>
    <x v="0"/>
    <s v="India"/>
    <s v="Karnataka"/>
    <s v="Bangalore"/>
    <s v="CUST_225"/>
    <x v="3"/>
    <x v="2"/>
    <x v="8"/>
    <s v="Wooden Bookcase"/>
    <n v="13"/>
    <n v="26719.18"/>
    <n v="32007.88"/>
    <n v="0"/>
    <s v="Returned"/>
    <s v="Credit Card"/>
    <n v="9"/>
    <n v="68753.100000000006"/>
    <n v="416102.44"/>
    <n v="0"/>
    <n v="416102.44"/>
    <n v="0.16523118682024554"/>
    <n v="1"/>
    <n v="0.16523118682024554"/>
    <n v="0"/>
  </r>
  <r>
    <s v="ORD1488"/>
    <x v="169"/>
    <x v="2"/>
    <s v="Brazil"/>
    <s v="Rio de Janeiro"/>
    <s v="Rio de Janeiro"/>
    <s v="CUST_913"/>
    <x v="3"/>
    <x v="2"/>
    <x v="3"/>
    <s v="Compact Desk"/>
    <n v="36"/>
    <n v="71320.47"/>
    <n v="105290.4"/>
    <n v="0.1"/>
    <s v="Not Returned"/>
    <s v="Bank Transfer"/>
    <n v="6"/>
    <n v="1100625"/>
    <n v="3790454.4"/>
    <n v="379045.44"/>
    <n v="3411408.96"/>
    <n v="0.32263062356499178"/>
    <n v="0"/>
    <n v="0.32263062356499178"/>
    <n v="0.11111111111111112"/>
  </r>
  <r>
    <s v="ORD1489"/>
    <x v="125"/>
    <x v="1"/>
    <s v="USA"/>
    <s v="Texas"/>
    <s v="Dallas"/>
    <s v="CUST_743"/>
    <x v="3"/>
    <x v="0"/>
    <x v="1"/>
    <s v="Lenovo Tab P11"/>
    <n v="15"/>
    <n v="48519.95"/>
    <n v="63258.05"/>
    <n v="0.15"/>
    <s v="Not Returned"/>
    <s v="Cash"/>
    <n v="10"/>
    <n v="187910.8"/>
    <n v="948870.75"/>
    <n v="142330.61249999999"/>
    <n v="806540.13749999995"/>
    <n v="0.23298381724988856"/>
    <n v="0"/>
    <n v="0.23298381724988856"/>
    <n v="0.1764705882352941"/>
  </r>
  <r>
    <s v="ORD1490"/>
    <x v="216"/>
    <x v="3"/>
    <s v="Germany"/>
    <s v="Bavaria"/>
    <s v="Munich"/>
    <s v="CUST_795"/>
    <x v="2"/>
    <x v="1"/>
    <x v="9"/>
    <s v="Graph Paper"/>
    <n v="49"/>
    <n v="26546.6"/>
    <n v="31920.79"/>
    <n v="0.15"/>
    <s v="Returned"/>
    <s v="PayPal"/>
    <n v="5"/>
    <n v="223835"/>
    <n v="1564118.71"/>
    <n v="234617.80649999998"/>
    <n v="1329500.9035"/>
    <n v="0.1683601714077361"/>
    <n v="1"/>
    <n v="0.1683601714077361"/>
    <n v="0.1764705882352941"/>
  </r>
  <r>
    <s v="ORD1491"/>
    <x v="161"/>
    <x v="1"/>
    <s v="India"/>
    <s v="Karnataka"/>
    <s v="Bangalore"/>
    <s v="CUST_890"/>
    <x v="1"/>
    <x v="1"/>
    <x v="2"/>
    <s v="Fountain Pen"/>
    <n v="18"/>
    <n v="33357.39"/>
    <n v="48385.279999999999"/>
    <n v="0.15"/>
    <s v="Returned"/>
    <s v="Bank Transfer"/>
    <n v="20"/>
    <n v="229926.7"/>
    <n v="870935.04000000004"/>
    <n v="130640.25599999999"/>
    <n v="740294.78399999999"/>
    <n v="0.31058803191567541"/>
    <n v="1"/>
    <n v="0.31058803191567541"/>
    <n v="0.1764705882352941"/>
  </r>
  <r>
    <s v="ORD1492"/>
    <x v="111"/>
    <x v="2"/>
    <s v="USA"/>
    <s v="Texas"/>
    <s v="Dallas"/>
    <s v="CUST_112"/>
    <x v="3"/>
    <x v="1"/>
    <x v="7"/>
    <s v="Ring Binder"/>
    <n v="20"/>
    <n v="75827.83"/>
    <n v="100775.8"/>
    <n v="0.15"/>
    <s v="Not Returned"/>
    <s v="Credit Card"/>
    <n v="11"/>
    <n v="424114.8"/>
    <n v="2015516"/>
    <n v="302327.39999999997"/>
    <n v="1713188.6"/>
    <n v="0.24755873346343768"/>
    <n v="0"/>
    <n v="0.24755873346343768"/>
    <n v="0.1764705882352941"/>
  </r>
  <r>
    <s v="ORD1493"/>
    <x v="156"/>
    <x v="2"/>
    <s v="USA"/>
    <s v="California"/>
    <s v="San Francisco"/>
    <s v="CUST_653"/>
    <x v="2"/>
    <x v="1"/>
    <x v="7"/>
    <s v="Plastic Folder"/>
    <n v="33"/>
    <n v="72982.289999999994"/>
    <n v="95752.74"/>
    <n v="0.1"/>
    <s v="Returned"/>
    <s v="Bank Transfer"/>
    <n v="2"/>
    <n v="676282.4"/>
    <n v="3159840.4200000004"/>
    <n v="315984.04200000007"/>
    <n v="2843856.3780000005"/>
    <n v="0.23780469549436575"/>
    <n v="1"/>
    <n v="0.23780469549436575"/>
    <n v="0.11111111111111112"/>
  </r>
  <r>
    <s v="ORD1494"/>
    <x v="134"/>
    <x v="3"/>
    <s v="USA"/>
    <s v="New York"/>
    <s v="New York"/>
    <s v="CUST_547"/>
    <x v="1"/>
    <x v="2"/>
    <x v="8"/>
    <s v="Adjustable Bookcase"/>
    <n v="45"/>
    <n v="20527"/>
    <n v="27189.69"/>
    <n v="0.1"/>
    <s v="Not Returned"/>
    <s v="Cash"/>
    <n v="13"/>
    <n v="269838.90000000002"/>
    <n v="1223536.05"/>
    <n v="122353.60500000001"/>
    <n v="1101182.4450000001"/>
    <n v="0.24504468013018496"/>
    <n v="0"/>
    <n v="0.24504468013018496"/>
    <n v="0.11111111111111112"/>
  </r>
  <r>
    <s v="ORD1495"/>
    <x v="69"/>
    <x v="2"/>
    <s v="USA"/>
    <s v="Texas"/>
    <s v="Dallas"/>
    <s v="CUST_573"/>
    <x v="3"/>
    <x v="2"/>
    <x v="6"/>
    <s v="Task Chair"/>
    <n v="29"/>
    <n v="60891.27"/>
    <n v="74528.399999999994"/>
    <n v="0"/>
    <s v="Returned"/>
    <s v="PayPal"/>
    <n v="16"/>
    <n v="395476.8"/>
    <n v="2161323.5999999996"/>
    <n v="0"/>
    <n v="2161323.5999999996"/>
    <n v="0.1829789856549015"/>
    <n v="1"/>
    <n v="0.1829789856549015"/>
    <n v="0"/>
  </r>
  <r>
    <s v="ORD1496"/>
    <x v="24"/>
    <x v="1"/>
    <s v="Germany"/>
    <s v="Bavaria"/>
    <s v="Munich"/>
    <s v="CUST_290"/>
    <x v="1"/>
    <x v="0"/>
    <x v="0"/>
    <s v="Samsung Odyssey"/>
    <n v="28"/>
    <n v="50561.77"/>
    <n v="64478.22"/>
    <n v="0.05"/>
    <s v="Not Returned"/>
    <s v="Credit Card"/>
    <n v="13"/>
    <n v="370177.6"/>
    <n v="1805390.1600000001"/>
    <n v="90269.508000000016"/>
    <n v="1715120.6520000002"/>
    <n v="0.21583181309626021"/>
    <n v="0"/>
    <n v="0.21583181309626021"/>
    <n v="5.2631578947368425E-2"/>
  </r>
  <r>
    <s v="ORD1497"/>
    <x v="14"/>
    <x v="0"/>
    <s v="Germany"/>
    <s v="Bavaria"/>
    <s v="Munich"/>
    <s v="CUST_161"/>
    <x v="1"/>
    <x v="1"/>
    <x v="7"/>
    <s v="File Organizer"/>
    <n v="37"/>
    <n v="40825.29"/>
    <n v="57530.33"/>
    <n v="0.05"/>
    <s v="Returned"/>
    <s v="PayPal"/>
    <n v="16"/>
    <n v="587182.19999999995"/>
    <n v="2128622.21"/>
    <n v="106431.11050000001"/>
    <n v="2022191.0995"/>
    <n v="0.29036929306294773"/>
    <n v="1"/>
    <n v="0.29036929306294773"/>
    <n v="5.2631578947368425E-2"/>
  </r>
  <r>
    <s v="ORD1498"/>
    <x v="149"/>
    <x v="2"/>
    <s v="Germany"/>
    <s v="Berlin"/>
    <s v="Berlin"/>
    <s v="CUST_435"/>
    <x v="3"/>
    <x v="2"/>
    <x v="8"/>
    <s v="Metal Bookcase"/>
    <n v="18"/>
    <n v="7532.54"/>
    <n v="9322.6299999999992"/>
    <n v="0.05"/>
    <s v="Not Returned"/>
    <s v="PayPal"/>
    <n v="2"/>
    <n v="30610.54"/>
    <n v="167807.34"/>
    <n v="8390.3670000000002"/>
    <n v="159416.973"/>
    <n v="0.19201556411436818"/>
    <n v="0"/>
    <n v="0.19201556411436818"/>
    <n v="5.2631578947368425E-2"/>
  </r>
  <r>
    <s v="ORD1499"/>
    <x v="86"/>
    <x v="3"/>
    <s v="India"/>
    <s v="Karnataka"/>
    <s v="Bangalore"/>
    <s v="CUST_584"/>
    <x v="0"/>
    <x v="1"/>
    <x v="5"/>
    <s v="Mini Stapler"/>
    <n v="39"/>
    <n v="27821.07"/>
    <n v="34671.800000000003"/>
    <n v="0.1"/>
    <s v="Not Returned"/>
    <s v="Bank Transfer"/>
    <n v="18"/>
    <n v="240460.6"/>
    <n v="1352200.2000000002"/>
    <n v="135220.02000000002"/>
    <n v="1216980.1800000002"/>
    <n v="0.19758793442305689"/>
    <n v="0"/>
    <n v="0.19758793442305689"/>
    <n v="0.1111111111111111"/>
  </r>
  <r>
    <s v="ORD1500"/>
    <x v="126"/>
    <x v="2"/>
    <s v="India"/>
    <s v="Karnataka"/>
    <s v="Bangalore"/>
    <s v="CUST_345"/>
    <x v="2"/>
    <x v="2"/>
    <x v="3"/>
    <s v="Standing Desk"/>
    <n v="42"/>
    <n v="41965.94"/>
    <n v="48163.1"/>
    <n v="0.15"/>
    <s v="Returned"/>
    <s v="Cash"/>
    <n v="5"/>
    <n v="221238.6"/>
    <n v="2022850.2"/>
    <n v="303427.52999999997"/>
    <n v="1719422.67"/>
    <n v="0.1286702821011427"/>
    <n v="1"/>
    <n v="0.1286702821011427"/>
    <n v="0.1764705882352941"/>
  </r>
  <r>
    <s v="ORD1501"/>
    <x v="195"/>
    <x v="1"/>
    <s v="Brazil"/>
    <s v="Sao Paulo"/>
    <s v="Sao Paulo"/>
    <s v="CUST_453"/>
    <x v="0"/>
    <x v="0"/>
    <x v="10"/>
    <s v="Google Pixel 7"/>
    <n v="28"/>
    <n v="77314.8"/>
    <n v="88359.59"/>
    <n v="0.05"/>
    <s v="Not Returned"/>
    <s v="PayPal"/>
    <n v="2"/>
    <n v="293791.40000000002"/>
    <n v="2474068.52"/>
    <n v="123703.42600000001"/>
    <n v="2350365.094"/>
    <n v="0.12499819740770879"/>
    <n v="0"/>
    <n v="0.12499819740770879"/>
    <n v="5.2631578947368425E-2"/>
  </r>
  <r>
    <s v="ORD1502"/>
    <x v="46"/>
    <x v="1"/>
    <s v="India"/>
    <s v="Maharashtra"/>
    <s v="Mumbai"/>
    <s v="CUST_490"/>
    <x v="1"/>
    <x v="2"/>
    <x v="11"/>
    <s v="Coffee Table"/>
    <n v="5"/>
    <n v="33907.5"/>
    <n v="38125.01"/>
    <n v="0.15"/>
    <s v="Returned"/>
    <s v="Bank Transfer"/>
    <n v="10"/>
    <n v="17924.419999999998"/>
    <n v="190625.05000000002"/>
    <n v="28593.757500000003"/>
    <n v="162031.29250000001"/>
    <n v="0.11062319952795537"/>
    <n v="1"/>
    <n v="0.11062319952795537"/>
    <n v="0.17647058823529413"/>
  </r>
  <r>
    <s v="ORD1503"/>
    <x v="118"/>
    <x v="3"/>
    <s v="India"/>
    <s v="Maharashtra"/>
    <s v="Mumbai"/>
    <s v="CUST_460"/>
    <x v="2"/>
    <x v="1"/>
    <x v="7"/>
    <s v="Plastic Folder"/>
    <n v="8"/>
    <n v="70021.45"/>
    <n v="88969.47"/>
    <n v="0"/>
    <s v="Not Returned"/>
    <s v="PayPal"/>
    <n v="3"/>
    <n v="151584.20000000001"/>
    <n v="711755.76"/>
    <n v="0"/>
    <n v="711755.76"/>
    <n v="0.21297221395159488"/>
    <n v="0"/>
    <n v="0.21297221395159488"/>
    <n v="0"/>
  </r>
  <r>
    <s v="ORD1504"/>
    <x v="145"/>
    <x v="1"/>
    <s v="Brazil"/>
    <s v="Rio de Janeiro"/>
    <s v="Rio de Janeiro"/>
    <s v="CUST_785"/>
    <x v="1"/>
    <x v="0"/>
    <x v="4"/>
    <s v="Lenovo ThinkPad X1"/>
    <n v="36"/>
    <n v="257.58"/>
    <n v="295.3"/>
    <n v="0"/>
    <s v="Returned"/>
    <s v="Bank Transfer"/>
    <n v="13"/>
    <n v="1357.92"/>
    <n v="10630.800000000001"/>
    <n v="0"/>
    <n v="10630.800000000001"/>
    <n v="0.12773450728073146"/>
    <n v="1"/>
    <n v="0.12773450728073146"/>
    <n v="0"/>
  </r>
  <r>
    <s v="ORD1505"/>
    <x v="185"/>
    <x v="3"/>
    <s v="Germany"/>
    <s v="Berlin"/>
    <s v="Berlin"/>
    <s v="CUST_887"/>
    <x v="2"/>
    <x v="0"/>
    <x v="4"/>
    <s v="HP Spectre x360"/>
    <n v="38"/>
    <n v="52224.05"/>
    <n v="67501.08"/>
    <n v="0.1"/>
    <s v="Returned"/>
    <s v="PayPal"/>
    <n v="20"/>
    <n v="522474.4"/>
    <n v="2565041.04"/>
    <n v="256504.10400000002"/>
    <n v="2308536.9360000002"/>
    <n v="0.22632273794383853"/>
    <n v="1"/>
    <n v="0.22632273794383853"/>
    <n v="0.1111111111111111"/>
  </r>
  <r>
    <s v="ORD1506"/>
    <x v="209"/>
    <x v="2"/>
    <s v="Brazil"/>
    <s v="Rio de Janeiro"/>
    <s v="Rio de Janeiro"/>
    <s v="CUST_852"/>
    <x v="0"/>
    <x v="0"/>
    <x v="1"/>
    <s v="Samsung Galaxy Tab S8"/>
    <n v="32"/>
    <n v="67439.850000000006"/>
    <n v="74550.559999999998"/>
    <n v="0"/>
    <s v="Returned"/>
    <s v="Cash"/>
    <n v="2"/>
    <n v="227542.7"/>
    <n v="2385617.9199999999"/>
    <n v="0"/>
    <n v="2385617.9199999999"/>
    <n v="9.5381032349052791E-2"/>
    <n v="1"/>
    <n v="9.5381032349052791E-2"/>
    <n v="0"/>
  </r>
  <r>
    <s v="ORD1507"/>
    <x v="35"/>
    <x v="3"/>
    <s v="Brazil"/>
    <s v="Rio de Janeiro"/>
    <s v="Rio de Janeiro"/>
    <s v="CUST_437"/>
    <x v="0"/>
    <x v="0"/>
    <x v="4"/>
    <s v="MacBook Pro"/>
    <n v="33"/>
    <n v="6716.44"/>
    <n v="9010.67"/>
    <n v="0.15"/>
    <s v="Not Returned"/>
    <s v="Bank Transfer"/>
    <n v="9"/>
    <n v="64353.15"/>
    <n v="297352.11"/>
    <n v="44602.816499999994"/>
    <n v="252749.2935"/>
    <n v="0.25461258114258589"/>
    <n v="0"/>
    <n v="0.25461258114258589"/>
    <n v="0.1764705882352941"/>
  </r>
  <r>
    <s v="ORD1508"/>
    <x v="210"/>
    <x v="3"/>
    <s v="USA"/>
    <s v="Texas"/>
    <s v="Dallas"/>
    <s v="CUST_203"/>
    <x v="2"/>
    <x v="0"/>
    <x v="10"/>
    <s v="Google Pixel 7"/>
    <n v="31"/>
    <n v="62515.42"/>
    <n v="90815.33"/>
    <n v="0.15"/>
    <s v="Returned"/>
    <s v="Credit Card"/>
    <n v="8"/>
    <n v="745702.6"/>
    <n v="2815275.23"/>
    <n v="422291.28450000001"/>
    <n v="2392983.9454999999"/>
    <n v="0.3116203940282557"/>
    <n v="1"/>
    <n v="0.3116203940282557"/>
    <n v="0.17647058823529413"/>
  </r>
  <r>
    <s v="ORD1509"/>
    <x v="219"/>
    <x v="0"/>
    <s v="Germany"/>
    <s v="Bavaria"/>
    <s v="Munich"/>
    <s v="CUST_860"/>
    <x v="0"/>
    <x v="2"/>
    <x v="6"/>
    <s v="Executive Comfort"/>
    <n v="7"/>
    <n v="36263.089999999997"/>
    <n v="41285.980000000003"/>
    <n v="0.1"/>
    <s v="Returned"/>
    <s v="Cash"/>
    <n v="20"/>
    <n v="31644.21"/>
    <n v="289001.86000000004"/>
    <n v="28900.186000000005"/>
    <n v="260101.67400000003"/>
    <n v="0.12166092402773231"/>
    <n v="1"/>
    <n v="0.12166092402773231"/>
    <n v="0.11111111111111112"/>
  </r>
  <r>
    <s v="ORD1510"/>
    <x v="19"/>
    <x v="1"/>
    <s v="Germany"/>
    <s v="Berlin"/>
    <s v="Berlin"/>
    <s v="CUST_513"/>
    <x v="1"/>
    <x v="1"/>
    <x v="5"/>
    <s v="Electric Stapler"/>
    <n v="32"/>
    <n v="65227.37"/>
    <n v="91639.89"/>
    <n v="0.15"/>
    <s v="Returned"/>
    <s v="Cash"/>
    <n v="10"/>
    <n v="718420.5"/>
    <n v="2932476.48"/>
    <n v="439871.47200000001"/>
    <n v="2492605.0079999999"/>
    <n v="0.28822075607416098"/>
    <n v="1"/>
    <n v="0.28822075607416098"/>
    <n v="0.17647058823529413"/>
  </r>
  <r>
    <s v="ORD1511"/>
    <x v="49"/>
    <x v="2"/>
    <s v="USA"/>
    <s v="California"/>
    <s v="San Francisco"/>
    <s v="CUST_427"/>
    <x v="1"/>
    <x v="1"/>
    <x v="5"/>
    <s v="Electric Stapler"/>
    <n v="20"/>
    <n v="50612.89"/>
    <n v="63796.38"/>
    <n v="0.1"/>
    <s v="Returned"/>
    <s v="Cash"/>
    <n v="5"/>
    <n v="237302.8"/>
    <n v="1275927.5999999999"/>
    <n v="127592.76"/>
    <n v="1148334.8399999999"/>
    <n v="0.20664948213188414"/>
    <n v="1"/>
    <n v="0.20664948213188414"/>
    <n v="0.11111111111111112"/>
  </r>
  <r>
    <s v="ORD1512"/>
    <x v="246"/>
    <x v="1"/>
    <s v="Brazil"/>
    <s v="Rio de Janeiro"/>
    <s v="Rio de Janeiro"/>
    <s v="CUST_701"/>
    <x v="0"/>
    <x v="2"/>
    <x v="11"/>
    <s v="Folding Table"/>
    <n v="29"/>
    <n v="45865.01"/>
    <n v="63145.1"/>
    <n v="0"/>
    <s v="Not Returned"/>
    <s v="PayPal"/>
    <n v="3"/>
    <n v="501122.6"/>
    <n v="1831207.9"/>
    <n v="0"/>
    <n v="1831207.9"/>
    <n v="0.27365685785868443"/>
    <n v="0"/>
    <n v="0.27365685785868443"/>
    <n v="0"/>
  </r>
  <r>
    <s v="ORD1513"/>
    <x v="230"/>
    <x v="2"/>
    <s v="Germany"/>
    <s v="Bavaria"/>
    <s v="Munich"/>
    <s v="CUST_644"/>
    <x v="2"/>
    <x v="1"/>
    <x v="9"/>
    <s v="Legal Pad"/>
    <n v="42"/>
    <n v="12796.75"/>
    <n v="16125.68"/>
    <n v="0.15"/>
    <s v="Returned"/>
    <s v="Bank Transfer"/>
    <n v="10"/>
    <n v="118842.8"/>
    <n v="677278.56"/>
    <n v="101591.784"/>
    <n v="575686.77600000007"/>
    <n v="0.20643656403877511"/>
    <n v="1"/>
    <n v="0.20643656403877511"/>
    <n v="0.1764705882352941"/>
  </r>
  <r>
    <s v="ORD1514"/>
    <x v="178"/>
    <x v="1"/>
    <s v="USA"/>
    <s v="Texas"/>
    <s v="Dallas"/>
    <s v="CUST_511"/>
    <x v="1"/>
    <x v="1"/>
    <x v="7"/>
    <s v="Ring Binder"/>
    <n v="9"/>
    <n v="24753.37"/>
    <n v="31521.3"/>
    <n v="0.1"/>
    <s v="Not Returned"/>
    <s v="PayPal"/>
    <n v="1"/>
    <n v="54820.23"/>
    <n v="283691.7"/>
    <n v="28369.170000000002"/>
    <n v="255322.53"/>
    <n v="0.21470972420647721"/>
    <n v="0"/>
    <n v="0.21470972420647721"/>
    <n v="0.11111111111111112"/>
  </r>
  <r>
    <s v="ORD1515"/>
    <x v="22"/>
    <x v="1"/>
    <s v="USA"/>
    <s v="New York"/>
    <s v="New York"/>
    <s v="CUST_151"/>
    <x v="2"/>
    <x v="0"/>
    <x v="0"/>
    <s v="HP Z27"/>
    <n v="23"/>
    <n v="46399.85"/>
    <n v="58672.67"/>
    <n v="0.05"/>
    <s v="Not Returned"/>
    <s v="PayPal"/>
    <n v="4"/>
    <n v="268161.09999999998"/>
    <n v="1349471.41"/>
    <n v="67473.570500000002"/>
    <n v="1281997.8395"/>
    <n v="0.2091743774736681"/>
    <n v="0"/>
    <n v="0.2091743774736681"/>
    <n v="5.2631578947368425E-2"/>
  </r>
  <r>
    <s v="ORD1516"/>
    <x v="31"/>
    <x v="0"/>
    <s v="Germany"/>
    <s v="Berlin"/>
    <s v="Berlin"/>
    <s v="CUST_306"/>
    <x v="0"/>
    <x v="1"/>
    <x v="2"/>
    <s v="Fountain Pen"/>
    <n v="3"/>
    <n v="26471.75"/>
    <n v="32883.58"/>
    <n v="0.1"/>
    <s v="Not Returned"/>
    <s v="Cash"/>
    <n v="5"/>
    <n v="17311.939999999999"/>
    <n v="98650.74"/>
    <n v="9865.0740000000005"/>
    <n v="88785.665999999997"/>
    <n v="0.19498575366884108"/>
    <n v="0"/>
    <n v="0.19498575366884108"/>
    <n v="0.11111111111111112"/>
  </r>
  <r>
    <s v="ORD1517"/>
    <x v="61"/>
    <x v="2"/>
    <s v="USA"/>
    <s v="New York"/>
    <s v="New York"/>
    <s v="CUST_168"/>
    <x v="3"/>
    <x v="2"/>
    <x v="6"/>
    <s v="Task Chair"/>
    <n v="1"/>
    <n v="43511.26"/>
    <n v="62307.59"/>
    <n v="0.05"/>
    <s v="Returned"/>
    <s v="Credit Card"/>
    <n v="1"/>
    <n v="17856.509999999998"/>
    <n v="62307.59"/>
    <n v="3115.3795"/>
    <n v="59192.210499999994"/>
    <n v="0.30166993003243225"/>
    <n v="1"/>
    <n v="0.30166993003243225"/>
    <n v="5.2631578947368425E-2"/>
  </r>
  <r>
    <s v="ORD1518"/>
    <x v="154"/>
    <x v="0"/>
    <s v="USA"/>
    <s v="Texas"/>
    <s v="Dallas"/>
    <s v="CUST_183"/>
    <x v="2"/>
    <x v="2"/>
    <x v="6"/>
    <s v="Executive Comfort"/>
    <n v="42"/>
    <n v="58486.09"/>
    <n v="64869.87"/>
    <n v="0"/>
    <s v="Not Returned"/>
    <s v="Cash"/>
    <n v="19"/>
    <n v="268118.8"/>
    <n v="2724534.54"/>
    <n v="0"/>
    <n v="2724534.54"/>
    <n v="9.8409029529131969E-2"/>
    <n v="0"/>
    <n v="9.8409029529131969E-2"/>
    <n v="0"/>
  </r>
  <r>
    <s v="ORD1519"/>
    <x v="186"/>
    <x v="2"/>
    <s v="Germany"/>
    <s v="Berlin"/>
    <s v="Berlin"/>
    <s v="CUST_211"/>
    <x v="2"/>
    <x v="0"/>
    <x v="4"/>
    <s v="MacBook Pro"/>
    <n v="13"/>
    <n v="1716.47"/>
    <n v="2450.14"/>
    <n v="0.15"/>
    <s v="Returned"/>
    <s v="Bank Transfer"/>
    <n v="5"/>
    <n v="8107.05"/>
    <n v="31851.82"/>
    <n v="4777.7730000000001"/>
    <n v="27074.046999999999"/>
    <n v="0.29943990272307647"/>
    <n v="1"/>
    <n v="0.29943990272307647"/>
    <n v="0.17647058823529413"/>
  </r>
  <r>
    <s v="ORD1520"/>
    <x v="48"/>
    <x v="1"/>
    <s v="USA"/>
    <s v="California"/>
    <s v="San Francisco"/>
    <s v="CUST_359"/>
    <x v="1"/>
    <x v="2"/>
    <x v="8"/>
    <s v="Glass Bookcase"/>
    <n v="42"/>
    <n v="11466.93"/>
    <n v="13071.35"/>
    <n v="0.1"/>
    <s v="Not Returned"/>
    <s v="PayPal"/>
    <n v="9"/>
    <n v="60647.08"/>
    <n v="548996.70000000007"/>
    <n v="54899.670000000013"/>
    <n v="494097.03"/>
    <n v="0.12274325955774314"/>
    <n v="0"/>
    <n v="0.12274325955774314"/>
    <n v="0.11111111111111113"/>
  </r>
  <r>
    <s v="ORD1521"/>
    <x v="247"/>
    <x v="0"/>
    <s v="India"/>
    <s v="Karnataka"/>
    <s v="Bangalore"/>
    <s v="CUST_123"/>
    <x v="0"/>
    <x v="1"/>
    <x v="2"/>
    <s v="Marker Set"/>
    <n v="12"/>
    <n v="27191.200000000001"/>
    <n v="33608.25"/>
    <n v="0"/>
    <s v="Not Returned"/>
    <s v="Bank Transfer"/>
    <n v="11"/>
    <n v="77004.600000000006"/>
    <n v="403299"/>
    <n v="0"/>
    <n v="403299"/>
    <n v="0.19093674916129225"/>
    <n v="0"/>
    <n v="0.19093674916129225"/>
    <n v="0"/>
  </r>
  <r>
    <s v="ORD1522"/>
    <x v="224"/>
    <x v="2"/>
    <s v="USA"/>
    <s v="California"/>
    <s v="San Francisco"/>
    <s v="CUST_939"/>
    <x v="0"/>
    <x v="1"/>
    <x v="7"/>
    <s v="Plastic Folder"/>
    <n v="38"/>
    <n v="14995.7"/>
    <n v="22023.87"/>
    <n v="0"/>
    <s v="Not Returned"/>
    <s v="Cash"/>
    <n v="8"/>
    <n v="267070.5"/>
    <n v="836907.05999999994"/>
    <n v="0"/>
    <n v="836907.05999999994"/>
    <n v="0.31911607962776656"/>
    <n v="0"/>
    <n v="0.31911607962776656"/>
    <n v="0"/>
  </r>
  <r>
    <s v="ORD1523"/>
    <x v="194"/>
    <x v="0"/>
    <s v="Germany"/>
    <s v="Berlin"/>
    <s v="Berlin"/>
    <s v="CUST_178"/>
    <x v="0"/>
    <x v="2"/>
    <x v="3"/>
    <s v="Executive Desk"/>
    <n v="41"/>
    <n v="55414.14"/>
    <n v="65311.11"/>
    <n v="0.1"/>
    <s v="Returned"/>
    <s v="Credit Card"/>
    <n v="8"/>
    <n v="365198.2"/>
    <n v="2677755.5100000002"/>
    <n v="267775.55100000004"/>
    <n v="2409979.9590000003"/>
    <n v="0.15153578295793618"/>
    <n v="1"/>
    <n v="0.15153578295793618"/>
    <n v="0.11111111111111112"/>
  </r>
  <r>
    <s v="ORD1524"/>
    <x v="25"/>
    <x v="1"/>
    <s v="Germany"/>
    <s v="Berlin"/>
    <s v="Berlin"/>
    <s v="CUST_844"/>
    <x v="2"/>
    <x v="1"/>
    <x v="2"/>
    <s v="Marker Set"/>
    <n v="14"/>
    <n v="47154.65"/>
    <n v="56976.639999999999"/>
    <n v="0.05"/>
    <s v="Returned"/>
    <s v="Credit Card"/>
    <n v="9"/>
    <n v="130632.5"/>
    <n v="797672.95999999996"/>
    <n v="39883.648000000001"/>
    <n v="757789.31199999992"/>
    <n v="0.17238630570709346"/>
    <n v="1"/>
    <n v="0.17238630570709346"/>
    <n v="5.2631578947368425E-2"/>
  </r>
  <r>
    <s v="ORD1525"/>
    <x v="87"/>
    <x v="2"/>
    <s v="India"/>
    <s v="Maharashtra"/>
    <s v="Mumbai"/>
    <s v="CUST_319"/>
    <x v="1"/>
    <x v="2"/>
    <x v="8"/>
    <s v="Adjustable Bookcase"/>
    <n v="46"/>
    <n v="23090.85"/>
    <n v="33598.29"/>
    <n v="0.15"/>
    <s v="Returned"/>
    <s v="Bank Transfer"/>
    <n v="3"/>
    <n v="410840.9"/>
    <n v="1545521.34"/>
    <n v="231828.201"/>
    <n v="1313693.139"/>
    <n v="0.31273734162358297"/>
    <n v="1"/>
    <n v="0.31273734162358297"/>
    <n v="0.17647058823529413"/>
  </r>
  <r>
    <s v="ORD1526"/>
    <x v="159"/>
    <x v="1"/>
    <s v="India"/>
    <s v="Maharashtra"/>
    <s v="Mumbai"/>
    <s v="CUST_629"/>
    <x v="1"/>
    <x v="0"/>
    <x v="1"/>
    <s v="iPad Pro"/>
    <n v="20"/>
    <n v="67303.42"/>
    <n v="90893.14"/>
    <n v="0.05"/>
    <s v="Returned"/>
    <s v="Cash"/>
    <n v="5"/>
    <n v="448204.7"/>
    <n v="1817862.8"/>
    <n v="90893.140000000014"/>
    <n v="1726969.6600000001"/>
    <n v="0.25953246914598371"/>
    <n v="1"/>
    <n v="0.25953246914598371"/>
    <n v="5.2631578947368425E-2"/>
  </r>
  <r>
    <s v="ORD1527"/>
    <x v="100"/>
    <x v="1"/>
    <s v="USA"/>
    <s v="New York"/>
    <s v="New York"/>
    <s v="CUST_325"/>
    <x v="1"/>
    <x v="2"/>
    <x v="6"/>
    <s v="Task Chair"/>
    <n v="1"/>
    <n v="1087.1600000000001"/>
    <n v="1538.87"/>
    <n v="0"/>
    <s v="Not Returned"/>
    <s v="PayPal"/>
    <n v="14"/>
    <n v="451.71"/>
    <n v="1538.87"/>
    <n v="0"/>
    <n v="1538.87"/>
    <n v="0.29353356683800452"/>
    <n v="0"/>
    <n v="0.29353356683800452"/>
    <n v="0"/>
  </r>
  <r>
    <s v="ORD1528"/>
    <x v="114"/>
    <x v="2"/>
    <s v="Brazil"/>
    <s v="Sao Paulo"/>
    <s v="Sao Paulo"/>
    <s v="CUST_604"/>
    <x v="2"/>
    <x v="2"/>
    <x v="3"/>
    <s v="Corner Desk"/>
    <n v="13"/>
    <n v="66806.039999999994"/>
    <n v="93196.62"/>
    <n v="0.15"/>
    <s v="Returned"/>
    <s v="PayPal"/>
    <n v="16"/>
    <n v="291615.90000000002"/>
    <n v="1211556.06"/>
    <n v="181733.40900000001"/>
    <n v="1029822.6510000001"/>
    <n v="0.28317099038055632"/>
    <n v="1"/>
    <n v="0.28317099038055632"/>
    <n v="0.17647058823529413"/>
  </r>
  <r>
    <s v="ORD1529"/>
    <x v="81"/>
    <x v="3"/>
    <s v="Brazil"/>
    <s v="Sao Paulo"/>
    <s v="Sao Paulo"/>
    <s v="CUST_822"/>
    <x v="2"/>
    <x v="1"/>
    <x v="9"/>
    <s v="A4 Ream Pack"/>
    <n v="45"/>
    <n v="29633.46"/>
    <n v="43992.58"/>
    <n v="0.05"/>
    <s v="Not Returned"/>
    <s v="Cash"/>
    <n v="12"/>
    <n v="613852.4"/>
    <n v="1979666.1"/>
    <n v="98983.305000000008"/>
    <n v="1880682.7950000002"/>
    <n v="0.32639868968440261"/>
    <n v="0"/>
    <n v="0.32639868968440261"/>
    <n v="5.2631578947368418E-2"/>
  </r>
  <r>
    <s v="ORD1530"/>
    <x v="249"/>
    <x v="1"/>
    <s v="India"/>
    <s v="Karnataka"/>
    <s v="Bangalore"/>
    <s v="CUST_852"/>
    <x v="1"/>
    <x v="0"/>
    <x v="10"/>
    <s v="Google Pixel 7"/>
    <n v="34"/>
    <n v="18047.02"/>
    <n v="22838.82"/>
    <n v="0.05"/>
    <s v="Returned"/>
    <s v="Bank Transfer"/>
    <n v="19"/>
    <n v="154775.1"/>
    <n v="776519.88"/>
    <n v="38825.993999999999"/>
    <n v="737693.88600000006"/>
    <n v="0.20980938426809734"/>
    <n v="1"/>
    <n v="0.20980938426809734"/>
    <n v="5.2631578947368418E-2"/>
  </r>
  <r>
    <s v="ORD1531"/>
    <x v="151"/>
    <x v="2"/>
    <s v="Brazil"/>
    <s v="Sao Paulo"/>
    <s v="Sao Paulo"/>
    <s v="CUST_246"/>
    <x v="3"/>
    <x v="1"/>
    <x v="7"/>
    <s v="Plastic Folder"/>
    <n v="14"/>
    <n v="1490.29"/>
    <n v="1943.01"/>
    <n v="0.1"/>
    <s v="Returned"/>
    <s v="Cash"/>
    <n v="7"/>
    <n v="5704.27"/>
    <n v="27202.14"/>
    <n v="2720.2139999999999"/>
    <n v="24481.925999999999"/>
    <n v="0.23299923380211182"/>
    <n v="1"/>
    <n v="0.23299923380211182"/>
    <n v="0.1111111111111111"/>
  </r>
  <r>
    <s v="ORD1532"/>
    <x v="141"/>
    <x v="2"/>
    <s v="Brazil"/>
    <s v="Rio de Janeiro"/>
    <s v="Rio de Janeiro"/>
    <s v="CUST_781"/>
    <x v="2"/>
    <x v="0"/>
    <x v="10"/>
    <s v="iPhone 14"/>
    <n v="31"/>
    <n v="34851.81"/>
    <n v="42120.61"/>
    <n v="0.1"/>
    <s v="Not Returned"/>
    <s v="Bank Transfer"/>
    <n v="9"/>
    <n v="202799.5"/>
    <n v="1305738.9099999999"/>
    <n v="130573.891"/>
    <n v="1175165.0189999999"/>
    <n v="0.17257108297230556"/>
    <n v="0"/>
    <n v="0.17257108297230556"/>
    <n v="0.11111111111111113"/>
  </r>
  <r>
    <s v="ORD1533"/>
    <x v="114"/>
    <x v="0"/>
    <s v="Brazil"/>
    <s v="Rio de Janeiro"/>
    <s v="Rio de Janeiro"/>
    <s v="CUST_879"/>
    <x v="1"/>
    <x v="0"/>
    <x v="10"/>
    <s v="iPhone 14"/>
    <n v="36"/>
    <n v="33131.69"/>
    <n v="37116.720000000001"/>
    <n v="0.15"/>
    <s v="Returned"/>
    <s v="Credit Card"/>
    <n v="18"/>
    <n v="121941.9"/>
    <n v="1336201.92"/>
    <n v="200430.28799999997"/>
    <n v="1135771.632"/>
    <n v="0.10736480518118804"/>
    <n v="1"/>
    <n v="0.10736480518118804"/>
    <n v="0.1764705882352941"/>
  </r>
  <r>
    <s v="ORD1534"/>
    <x v="5"/>
    <x v="3"/>
    <s v="Germany"/>
    <s v="Berlin"/>
    <s v="Berlin"/>
    <s v="CUST_893"/>
    <x v="3"/>
    <x v="0"/>
    <x v="10"/>
    <s v="OnePlus 11"/>
    <n v="36"/>
    <n v="13137.68"/>
    <n v="19443.72"/>
    <n v="0.05"/>
    <s v="Returned"/>
    <s v="PayPal"/>
    <n v="8"/>
    <n v="215666.6"/>
    <n v="699973.92"/>
    <n v="34998.696000000004"/>
    <n v="664975.22400000005"/>
    <n v="0.32432276003113159"/>
    <n v="1"/>
    <n v="0.32432276003113159"/>
    <n v="5.2631578947368425E-2"/>
  </r>
  <r>
    <s v="ORD1535"/>
    <x v="217"/>
    <x v="0"/>
    <s v="India"/>
    <s v="Delhi"/>
    <s v="New Delhi"/>
    <s v="CUST_975"/>
    <x v="2"/>
    <x v="0"/>
    <x v="4"/>
    <s v="Lenovo ThinkPad X1"/>
    <n v="45"/>
    <n v="58298.97"/>
    <n v="64630.81"/>
    <n v="0"/>
    <s v="Not Returned"/>
    <s v="Credit Card"/>
    <n v="12"/>
    <n v="284932.8"/>
    <n v="2908386.4499999997"/>
    <n v="0"/>
    <n v="2908386.4499999997"/>
    <n v="9.7969374049311775E-2"/>
    <n v="0"/>
    <n v="9.7969374049311775E-2"/>
    <n v="0"/>
  </r>
  <r>
    <s v="ORD1536"/>
    <x v="56"/>
    <x v="1"/>
    <s v="India"/>
    <s v="Maharashtra"/>
    <s v="Mumbai"/>
    <s v="CUST_772"/>
    <x v="1"/>
    <x v="1"/>
    <x v="5"/>
    <s v="Standard Stapler"/>
    <n v="46"/>
    <n v="62772.05"/>
    <n v="87300.43"/>
    <n v="0.1"/>
    <s v="Returned"/>
    <s v="Credit Card"/>
    <n v="1"/>
    <n v="1015475"/>
    <n v="4015819.78"/>
    <n v="401581.978"/>
    <n v="3614237.8019999997"/>
    <n v="0.28096518702728129"/>
    <n v="1"/>
    <n v="0.28096518702728129"/>
    <n v="0.11111111111111112"/>
  </r>
  <r>
    <s v="ORD1537"/>
    <x v="161"/>
    <x v="3"/>
    <s v="India"/>
    <s v="Maharashtra"/>
    <s v="Mumbai"/>
    <s v="CUST_175"/>
    <x v="3"/>
    <x v="1"/>
    <x v="5"/>
    <s v="Mini Stapler"/>
    <n v="14"/>
    <n v="65127.29"/>
    <n v="82386.149999999994"/>
    <n v="0.1"/>
    <s v="Returned"/>
    <s v="Bank Transfer"/>
    <n v="3"/>
    <n v="217461.6"/>
    <n v="1153406.0999999999"/>
    <n v="115340.60999999999"/>
    <n v="1038065.4899999999"/>
    <n v="0.20948736095638826"/>
    <n v="1"/>
    <n v="0.20948736095638826"/>
    <n v="0.1111111111111111"/>
  </r>
  <r>
    <s v="ORD1538"/>
    <x v="192"/>
    <x v="3"/>
    <s v="Germany"/>
    <s v="Bavaria"/>
    <s v="Munich"/>
    <s v="CUST_420"/>
    <x v="2"/>
    <x v="0"/>
    <x v="0"/>
    <s v="HP Z27"/>
    <n v="19"/>
    <n v="70852.960000000006"/>
    <n v="104842.4"/>
    <n v="0"/>
    <s v="Returned"/>
    <s v="PayPal"/>
    <n v="3"/>
    <n v="645799.69999999995"/>
    <n v="1992005.5999999999"/>
    <n v="0"/>
    <n v="1992005.5999999999"/>
    <n v="0.32419572515257988"/>
    <n v="1"/>
    <n v="0.32419572515257988"/>
    <n v="0"/>
  </r>
  <r>
    <s v="ORD1539"/>
    <x v="80"/>
    <x v="1"/>
    <s v="Germany"/>
    <s v="Bavaria"/>
    <s v="Munich"/>
    <s v="CUST_247"/>
    <x v="1"/>
    <x v="2"/>
    <x v="11"/>
    <s v="Dining Table"/>
    <n v="29"/>
    <n v="54989.58"/>
    <n v="64812.62"/>
    <n v="0"/>
    <s v="Returned"/>
    <s v="Cash"/>
    <n v="15"/>
    <n v="284868.2"/>
    <n v="1879565.98"/>
    <n v="0"/>
    <n v="1879565.98"/>
    <n v="0.15156062784239158"/>
    <n v="1"/>
    <n v="0.15156062784239158"/>
    <n v="0"/>
  </r>
  <r>
    <s v="ORD1540"/>
    <x v="142"/>
    <x v="3"/>
    <s v="India"/>
    <s v="Karnataka"/>
    <s v="Bangalore"/>
    <s v="CUST_541"/>
    <x v="2"/>
    <x v="0"/>
    <x v="1"/>
    <s v="Microsoft Surface Go"/>
    <n v="42"/>
    <n v="45775.59"/>
    <n v="57833.440000000002"/>
    <n v="0.1"/>
    <s v="Returned"/>
    <s v="Credit Card"/>
    <n v="7"/>
    <n v="455786.7"/>
    <n v="2429004.48"/>
    <n v="242900.448"/>
    <n v="2186104.0320000001"/>
    <n v="0.2084926853105955"/>
    <n v="1"/>
    <n v="0.2084926853105955"/>
    <n v="0.1111111111111111"/>
  </r>
  <r>
    <s v="ORD1541"/>
    <x v="101"/>
    <x v="0"/>
    <s v="USA"/>
    <s v="Texas"/>
    <s v="Dallas"/>
    <s v="CUST_997"/>
    <x v="2"/>
    <x v="2"/>
    <x v="8"/>
    <s v="Metal Bookcase"/>
    <n v="37"/>
    <n v="53926.03"/>
    <n v="60507.63"/>
    <n v="0"/>
    <s v="Not Returned"/>
    <s v="Credit Card"/>
    <n v="4"/>
    <n v="243519.2"/>
    <n v="2238782.31"/>
    <n v="0"/>
    <n v="2238782.31"/>
    <n v="0.10877305886877407"/>
    <n v="0"/>
    <n v="0.10877305886877407"/>
    <n v="0"/>
  </r>
  <r>
    <s v="ORD1542"/>
    <x v="139"/>
    <x v="3"/>
    <s v="India"/>
    <s v="Maharashtra"/>
    <s v="Mumbai"/>
    <s v="CUST_425"/>
    <x v="1"/>
    <x v="1"/>
    <x v="2"/>
    <s v="Ballpoint Pen"/>
    <n v="31"/>
    <n v="12613"/>
    <n v="15220.66"/>
    <n v="0"/>
    <s v="Not Returned"/>
    <s v="PayPal"/>
    <n v="4"/>
    <n v="80837.460000000006"/>
    <n v="471840.46"/>
    <n v="0"/>
    <n v="471840.46"/>
    <n v="0.17132371395195742"/>
    <n v="0"/>
    <n v="0.17132371395195742"/>
    <n v="0"/>
  </r>
  <r>
    <s v="ORD1543"/>
    <x v="213"/>
    <x v="0"/>
    <s v="Germany"/>
    <s v="Berlin"/>
    <s v="Berlin"/>
    <s v="CUST_383"/>
    <x v="2"/>
    <x v="1"/>
    <x v="7"/>
    <s v="Cardboard Folder"/>
    <n v="44"/>
    <n v="41367.699999999997"/>
    <n v="51261.9"/>
    <n v="0.1"/>
    <s v="Not Returned"/>
    <s v="Credit Card"/>
    <n v="18"/>
    <n v="391810.3"/>
    <n v="2255523.6"/>
    <n v="225552.36000000002"/>
    <n v="2029971.24"/>
    <n v="0.1930127345055391"/>
    <n v="0"/>
    <n v="0.1930127345055391"/>
    <n v="0.11111111111111112"/>
  </r>
  <r>
    <s v="ORD1544"/>
    <x v="161"/>
    <x v="3"/>
    <s v="India"/>
    <s v="Delhi"/>
    <s v="New Delhi"/>
    <s v="CUST_758"/>
    <x v="0"/>
    <x v="2"/>
    <x v="3"/>
    <s v="Standing Desk"/>
    <n v="4"/>
    <n v="55247.4"/>
    <n v="63984.959999999999"/>
    <n v="0.15"/>
    <s v="Not Returned"/>
    <s v="PayPal"/>
    <n v="11"/>
    <n v="29707.7"/>
    <n v="255939.84"/>
    <n v="38390.975999999995"/>
    <n v="217548.864"/>
    <n v="0.13655644738278203"/>
    <n v="0"/>
    <n v="0.13655644738278203"/>
    <n v="0.1764705882352941"/>
  </r>
  <r>
    <s v="ORD1545"/>
    <x v="152"/>
    <x v="0"/>
    <s v="USA"/>
    <s v="Texas"/>
    <s v="Dallas"/>
    <s v="CUST_453"/>
    <x v="3"/>
    <x v="1"/>
    <x v="9"/>
    <s v="Graph Paper"/>
    <n v="46"/>
    <n v="39526.57"/>
    <n v="57084.78"/>
    <n v="0.05"/>
    <s v="Returned"/>
    <s v="PayPal"/>
    <n v="4"/>
    <n v="767293.8"/>
    <n v="2625899.88"/>
    <n v="131294.99400000001"/>
    <n v="2494604.8859999999"/>
    <n v="0.30758129445914989"/>
    <n v="1"/>
    <n v="0.30758129445914989"/>
    <n v="5.2631578947368425E-2"/>
  </r>
  <r>
    <s v="ORD1546"/>
    <x v="57"/>
    <x v="2"/>
    <s v="USA"/>
    <s v="New York"/>
    <s v="New York"/>
    <s v="CUST_385"/>
    <x v="1"/>
    <x v="0"/>
    <x v="1"/>
    <s v="iPad Pro"/>
    <n v="43"/>
    <n v="54134.76"/>
    <n v="61801.48"/>
    <n v="0.1"/>
    <s v="Not Returned"/>
    <s v="PayPal"/>
    <n v="14"/>
    <n v="296702.09999999998"/>
    <n v="2657463.64"/>
    <n v="265746.364"/>
    <n v="2391717.2760000001"/>
    <n v="0.12405400210856693"/>
    <n v="0"/>
    <n v="0.12405400210856693"/>
    <n v="0.1111111111111111"/>
  </r>
  <r>
    <s v="ORD1547"/>
    <x v="159"/>
    <x v="3"/>
    <s v="Germany"/>
    <s v="Berlin"/>
    <s v="Berlin"/>
    <s v="CUST_230"/>
    <x v="1"/>
    <x v="2"/>
    <x v="3"/>
    <s v="Executive Desk"/>
    <n v="43"/>
    <n v="7888.47"/>
    <n v="9196.39"/>
    <n v="0.05"/>
    <s v="Returned"/>
    <s v="Bank Transfer"/>
    <n v="15"/>
    <n v="53428.53"/>
    <n v="395444.76999999996"/>
    <n v="19772.238499999999"/>
    <n v="375672.53149999998"/>
    <n v="0.14222101836050796"/>
    <n v="1"/>
    <n v="0.14222101836050796"/>
    <n v="5.2631578947368425E-2"/>
  </r>
  <r>
    <s v="ORD1548"/>
    <x v="43"/>
    <x v="0"/>
    <s v="Brazil"/>
    <s v="Rio de Janeiro"/>
    <s v="Rio de Janeiro"/>
    <s v="CUST_394"/>
    <x v="3"/>
    <x v="1"/>
    <x v="9"/>
    <s v="Notebook"/>
    <n v="29"/>
    <n v="20378.54"/>
    <n v="24907.94"/>
    <n v="0.1"/>
    <s v="Returned"/>
    <s v="Bank Transfer"/>
    <n v="13"/>
    <n v="118217.3"/>
    <n v="722330.26"/>
    <n v="72233.025999999998"/>
    <n v="650097.23400000005"/>
    <n v="0.18184556681254851"/>
    <n v="1"/>
    <n v="0.18184556681254851"/>
    <n v="0.1111111111111111"/>
  </r>
  <r>
    <s v="ORD1549"/>
    <x v="194"/>
    <x v="2"/>
    <s v="India"/>
    <s v="Delhi"/>
    <s v="New Delhi"/>
    <s v="CUST_461"/>
    <x v="3"/>
    <x v="1"/>
    <x v="5"/>
    <s v="Standard Stapler"/>
    <n v="32"/>
    <n v="42342.8"/>
    <n v="56262.3"/>
    <n v="0.1"/>
    <s v="Returned"/>
    <s v="Cash"/>
    <n v="20"/>
    <n v="400881.6"/>
    <n v="1800393.6"/>
    <n v="180039.36000000002"/>
    <n v="1620354.24"/>
    <n v="0.24740367884000475"/>
    <n v="1"/>
    <n v="0.24740367884000475"/>
    <n v="0.11111111111111112"/>
  </r>
  <r>
    <s v="ORD1550"/>
    <x v="226"/>
    <x v="2"/>
    <s v="USA"/>
    <s v="California"/>
    <s v="San Francisco"/>
    <s v="CUST_216"/>
    <x v="0"/>
    <x v="0"/>
    <x v="10"/>
    <s v="Samsung Galaxy S23"/>
    <n v="28"/>
    <n v="55449.23"/>
    <n v="82626.47"/>
    <n v="0.05"/>
    <s v="Not Returned"/>
    <s v="Cash"/>
    <n v="9"/>
    <n v="722914.6"/>
    <n v="2313541.16"/>
    <n v="115677.05800000002"/>
    <n v="2197864.102"/>
    <n v="0.32891687859234164"/>
    <n v="0"/>
    <n v="0.32891687859234164"/>
    <n v="5.2631578947368432E-2"/>
  </r>
  <r>
    <s v="ORD1551"/>
    <x v="226"/>
    <x v="2"/>
    <s v="Germany"/>
    <s v="Bavaria"/>
    <s v="Munich"/>
    <s v="CUST_447"/>
    <x v="3"/>
    <x v="1"/>
    <x v="7"/>
    <s v="File Organizer"/>
    <n v="38"/>
    <n v="40578.269999999997"/>
    <n v="55189.87"/>
    <n v="0.05"/>
    <s v="Not Returned"/>
    <s v="Cash"/>
    <n v="6"/>
    <n v="527478.80000000005"/>
    <n v="2097215.06"/>
    <n v="104860.75300000001"/>
    <n v="1992354.307"/>
    <n v="0.26475150436181932"/>
    <n v="0"/>
    <n v="0.26475150436181932"/>
    <n v="5.2631578947368425E-2"/>
  </r>
  <r>
    <s v="ORD1552"/>
    <x v="46"/>
    <x v="3"/>
    <s v="India"/>
    <s v="Maharashtra"/>
    <s v="Mumbai"/>
    <s v="CUST_721"/>
    <x v="1"/>
    <x v="1"/>
    <x v="5"/>
    <s v="Standard Stapler"/>
    <n v="49"/>
    <n v="68770.84"/>
    <n v="87093.48"/>
    <n v="0"/>
    <s v="Returned"/>
    <s v="Bank Transfer"/>
    <n v="12"/>
    <n v="897809.4"/>
    <n v="4267580.5199999996"/>
    <n v="0"/>
    <n v="4267580.5199999996"/>
    <n v="0.21037901822646807"/>
    <n v="1"/>
    <n v="0.21037901822646807"/>
    <n v="0"/>
  </r>
  <r>
    <s v="ORD1553"/>
    <x v="189"/>
    <x v="2"/>
    <s v="India"/>
    <s v="Karnataka"/>
    <s v="Bangalore"/>
    <s v="CUST_766"/>
    <x v="3"/>
    <x v="2"/>
    <x v="6"/>
    <s v="Task Chair"/>
    <n v="19"/>
    <n v="38237.629999999997"/>
    <n v="52498.95"/>
    <n v="0.15"/>
    <s v="Not Returned"/>
    <s v="Bank Transfer"/>
    <n v="11"/>
    <n v="230320.3"/>
    <n v="997480.04999999993"/>
    <n v="149622.00749999998"/>
    <n v="847858.04249999998"/>
    <n v="0.27164960223869078"/>
    <n v="0"/>
    <n v="0.27164960223869078"/>
    <n v="0.1764705882352941"/>
  </r>
  <r>
    <s v="ORD1554"/>
    <x v="178"/>
    <x v="2"/>
    <s v="Germany"/>
    <s v="Berlin"/>
    <s v="Berlin"/>
    <s v="CUST_767"/>
    <x v="1"/>
    <x v="0"/>
    <x v="1"/>
    <s v="Samsung Galaxy Tab S8"/>
    <n v="46"/>
    <n v="66897.98"/>
    <n v="84332.5"/>
    <n v="0.05"/>
    <s v="Returned"/>
    <s v="Bank Transfer"/>
    <n v="20"/>
    <n v="761888.5"/>
    <n v="3879295"/>
    <n v="193964.75"/>
    <n v="3685330.25"/>
    <n v="0.20673547506359843"/>
    <n v="1"/>
    <n v="0.20673547506359843"/>
    <n v="5.2631578947368418E-2"/>
  </r>
  <r>
    <s v="ORD1555"/>
    <x v="33"/>
    <x v="1"/>
    <s v="India"/>
    <s v="Maharashtra"/>
    <s v="Mumbai"/>
    <s v="CUST_690"/>
    <x v="2"/>
    <x v="2"/>
    <x v="3"/>
    <s v="Compact Desk"/>
    <n v="38"/>
    <n v="70828.399999999994"/>
    <n v="106175.2"/>
    <n v="0.1"/>
    <s v="Returned"/>
    <s v="Cash"/>
    <n v="4"/>
    <n v="1208861"/>
    <n v="4034657.6"/>
    <n v="403465.76"/>
    <n v="3631191.84"/>
    <n v="0.33291025461216062"/>
    <n v="1"/>
    <n v="0.33291025461216062"/>
    <n v="0.11111111111111112"/>
  </r>
  <r>
    <s v="ORD1556"/>
    <x v="23"/>
    <x v="0"/>
    <s v="India"/>
    <s v="Delhi"/>
    <s v="New Delhi"/>
    <s v="CUST_482"/>
    <x v="2"/>
    <x v="1"/>
    <x v="9"/>
    <s v="Graph Paper"/>
    <n v="29"/>
    <n v="4793.5600000000004"/>
    <n v="6621.03"/>
    <n v="0"/>
    <s v="Returned"/>
    <s v="Credit Card"/>
    <n v="17"/>
    <n v="52996.63"/>
    <n v="192009.87"/>
    <n v="0"/>
    <n v="192009.87"/>
    <n v="0.27600992594807755"/>
    <n v="1"/>
    <n v="0.27600992594807755"/>
    <n v="0"/>
  </r>
  <r>
    <s v="ORD1557"/>
    <x v="171"/>
    <x v="1"/>
    <s v="Germany"/>
    <s v="Bavaria"/>
    <s v="Munich"/>
    <s v="CUST_632"/>
    <x v="1"/>
    <x v="2"/>
    <x v="8"/>
    <s v="Wooden Bookcase"/>
    <n v="14"/>
    <n v="35559.360000000001"/>
    <n v="45965.75"/>
    <n v="0"/>
    <s v="Not Returned"/>
    <s v="PayPal"/>
    <n v="17"/>
    <n v="145689.5"/>
    <n v="643520.5"/>
    <n v="0"/>
    <n v="643520.5"/>
    <n v="0.22639449714500159"/>
    <n v="0"/>
    <n v="0.22639449714500159"/>
    <n v="0"/>
  </r>
  <r>
    <s v="ORD1558"/>
    <x v="186"/>
    <x v="0"/>
    <s v="Germany"/>
    <s v="Bavaria"/>
    <s v="Munich"/>
    <s v="CUST_673"/>
    <x v="2"/>
    <x v="1"/>
    <x v="7"/>
    <s v="Ring Binder"/>
    <n v="35"/>
    <n v="2457.0700000000002"/>
    <n v="3633.69"/>
    <n v="0.05"/>
    <s v="Not Returned"/>
    <s v="Credit Card"/>
    <n v="7"/>
    <n v="39122.61"/>
    <n v="127179.15000000001"/>
    <n v="6358.9575000000004"/>
    <n v="120820.1925"/>
    <n v="0.32380853887482425"/>
    <n v="0"/>
    <n v="0.32380853887482425"/>
    <n v="5.2631578947368425E-2"/>
  </r>
  <r>
    <s v="ORD1559"/>
    <x v="57"/>
    <x v="3"/>
    <s v="USA"/>
    <s v="Texas"/>
    <s v="Dallas"/>
    <s v="CUST_252"/>
    <x v="1"/>
    <x v="2"/>
    <x v="3"/>
    <s v="Corner Desk"/>
    <n v="20"/>
    <n v="64637.33"/>
    <n v="78703.72"/>
    <n v="0.1"/>
    <s v="Not Returned"/>
    <s v="Bank Transfer"/>
    <n v="18"/>
    <n v="253195"/>
    <n v="1574074.4"/>
    <n v="157407.44"/>
    <n v="1416666.96"/>
    <n v="0.17872584534617791"/>
    <n v="0"/>
    <n v="0.17872584534617791"/>
    <n v="0.11111111111111112"/>
  </r>
  <r>
    <s v="ORD1560"/>
    <x v="98"/>
    <x v="3"/>
    <s v="India"/>
    <s v="Karnataka"/>
    <s v="Bangalore"/>
    <s v="CUST_552"/>
    <x v="0"/>
    <x v="1"/>
    <x v="9"/>
    <s v="Notebook"/>
    <n v="16"/>
    <n v="27361.25"/>
    <n v="34909.949999999997"/>
    <n v="0.15"/>
    <s v="Returned"/>
    <s v="Credit Card"/>
    <n v="3"/>
    <n v="102662.3"/>
    <n v="558559.19999999995"/>
    <n v="83783.87999999999"/>
    <n v="474775.31999999995"/>
    <n v="0.21623343858733013"/>
    <n v="1"/>
    <n v="0.21623343858733013"/>
    <n v="0.17647058823529413"/>
  </r>
  <r>
    <s v="ORD1561"/>
    <x v="146"/>
    <x v="2"/>
    <s v="Germany"/>
    <s v="Bavaria"/>
    <s v="Munich"/>
    <s v="CUST_278"/>
    <x v="2"/>
    <x v="2"/>
    <x v="3"/>
    <s v="Compact Desk"/>
    <n v="14"/>
    <n v="22819.93"/>
    <n v="31047.42"/>
    <n v="0"/>
    <s v="Not Returned"/>
    <s v="Bank Transfer"/>
    <n v="5"/>
    <n v="115184.9"/>
    <n v="434663.88"/>
    <n v="0"/>
    <n v="434663.88"/>
    <n v="0.26499763449403707"/>
    <n v="0"/>
    <n v="0.26499763449403707"/>
    <n v="0"/>
  </r>
  <r>
    <s v="ORD1562"/>
    <x v="6"/>
    <x v="0"/>
    <s v="India"/>
    <s v="Delhi"/>
    <s v="New Delhi"/>
    <s v="CUST_514"/>
    <x v="0"/>
    <x v="0"/>
    <x v="4"/>
    <s v="HP Spectre x360"/>
    <n v="23"/>
    <n v="32237.78"/>
    <n v="42445.23"/>
    <n v="0"/>
    <s v="Not Returned"/>
    <s v="PayPal"/>
    <n v="16"/>
    <n v="234771.4"/>
    <n v="976240.29"/>
    <n v="0"/>
    <n v="976240.29"/>
    <n v="0.24048526003777204"/>
    <n v="0"/>
    <n v="0.24048526003777204"/>
    <n v="0"/>
  </r>
  <r>
    <s v="ORD1563"/>
    <x v="2"/>
    <x v="2"/>
    <s v="Brazil"/>
    <s v="Rio de Janeiro"/>
    <s v="Rio de Janeiro"/>
    <s v="CUST_414"/>
    <x v="1"/>
    <x v="1"/>
    <x v="7"/>
    <s v="Plastic Folder"/>
    <n v="30"/>
    <n v="63733.48"/>
    <n v="79668.84"/>
    <n v="0.1"/>
    <s v="Returned"/>
    <s v="Bank Transfer"/>
    <n v="5"/>
    <n v="430254.7"/>
    <n v="2390065.1999999997"/>
    <n v="239006.52"/>
    <n v="2151058.6799999997"/>
    <n v="0.20001997342071581"/>
    <n v="1"/>
    <n v="0.20001997342071581"/>
    <n v="0.11111111111111112"/>
  </r>
  <r>
    <s v="ORD1564"/>
    <x v="164"/>
    <x v="1"/>
    <s v="Germany"/>
    <s v="Berlin"/>
    <s v="Berlin"/>
    <s v="CUST_905"/>
    <x v="1"/>
    <x v="2"/>
    <x v="8"/>
    <s v="Wooden Bookcase"/>
    <n v="48"/>
    <n v="2592.4899999999998"/>
    <n v="3879.76"/>
    <n v="0.05"/>
    <s v="Not Returned"/>
    <s v="PayPal"/>
    <n v="5"/>
    <n v="58699.51"/>
    <n v="186228.48000000001"/>
    <n v="9311.4240000000009"/>
    <n v="176917.05600000001"/>
    <n v="0.33179113041537384"/>
    <n v="0"/>
    <n v="0.33179113041537384"/>
    <n v="5.2631578947368425E-2"/>
  </r>
  <r>
    <s v="ORD1565"/>
    <x v="44"/>
    <x v="1"/>
    <s v="USA"/>
    <s v="California"/>
    <s v="San Francisco"/>
    <s v="CUST_548"/>
    <x v="1"/>
    <x v="0"/>
    <x v="1"/>
    <s v="Lenovo Tab P11"/>
    <n v="43"/>
    <n v="49719.5"/>
    <n v="72150.649999999994"/>
    <n v="0.1"/>
    <s v="Not Returned"/>
    <s v="PayPal"/>
    <n v="10"/>
    <n v="868085.5"/>
    <n v="3102477.9499999997"/>
    <n v="310247.79499999998"/>
    <n v="2792230.1549999998"/>
    <n v="0.310893247265285"/>
    <n v="0"/>
    <n v="0.310893247265285"/>
    <n v="0.11111111111111112"/>
  </r>
  <r>
    <s v="ORD1566"/>
    <x v="34"/>
    <x v="3"/>
    <s v="Brazil"/>
    <s v="Sao Paulo"/>
    <s v="Sao Paulo"/>
    <s v="CUST_990"/>
    <x v="3"/>
    <x v="2"/>
    <x v="8"/>
    <s v="Adjustable Bookcase"/>
    <n v="19"/>
    <n v="47353.89"/>
    <n v="68342.16"/>
    <n v="0"/>
    <s v="Returned"/>
    <s v="Bank Transfer"/>
    <n v="6"/>
    <n v="398777.1"/>
    <n v="1298501.04"/>
    <n v="0"/>
    <n v="1298501.04"/>
    <n v="0.30710572245671824"/>
    <n v="1"/>
    <n v="0.30710572245671824"/>
    <n v="0"/>
  </r>
  <r>
    <s v="ORD1567"/>
    <x v="91"/>
    <x v="3"/>
    <s v="India"/>
    <s v="Karnataka"/>
    <s v="Bangalore"/>
    <s v="CUST_722"/>
    <x v="2"/>
    <x v="0"/>
    <x v="1"/>
    <s v="iPad Pro"/>
    <n v="19"/>
    <n v="39312.949999999997"/>
    <n v="46606.54"/>
    <n v="0.05"/>
    <s v="Returned"/>
    <s v="PayPal"/>
    <n v="1"/>
    <n v="131649.29999999999"/>
    <n v="885524.26"/>
    <n v="44276.213000000003"/>
    <n v="841248.04700000002"/>
    <n v="0.15649284473167993"/>
    <n v="1"/>
    <n v="0.15649284473167993"/>
    <n v="5.2631578947368425E-2"/>
  </r>
  <r>
    <s v="ORD1568"/>
    <x v="84"/>
    <x v="0"/>
    <s v="Germany"/>
    <s v="Bavaria"/>
    <s v="Munich"/>
    <s v="CUST_535"/>
    <x v="2"/>
    <x v="1"/>
    <x v="5"/>
    <s v="Standard Stapler"/>
    <n v="49"/>
    <n v="35461.82"/>
    <n v="45134.16"/>
    <n v="0.15"/>
    <s v="Not Returned"/>
    <s v="Bank Transfer"/>
    <n v="18"/>
    <n v="402853"/>
    <n v="2211573.8400000003"/>
    <n v="331736.07600000006"/>
    <n v="1879837.7640000002"/>
    <n v="0.2143020039893187"/>
    <n v="0"/>
    <n v="0.2143020039893187"/>
    <n v="0.17647058823529413"/>
  </r>
  <r>
    <s v="ORD1569"/>
    <x v="125"/>
    <x v="3"/>
    <s v="Brazil"/>
    <s v="Rio de Janeiro"/>
    <s v="Rio de Janeiro"/>
    <s v="CUST_572"/>
    <x v="3"/>
    <x v="0"/>
    <x v="4"/>
    <s v="Lenovo ThinkPad X1"/>
    <n v="49"/>
    <n v="16819.43"/>
    <n v="24947.79"/>
    <n v="0.05"/>
    <s v="Returned"/>
    <s v="Bank Transfer"/>
    <n v="13"/>
    <n v="378375.2"/>
    <n v="1222441.71"/>
    <n v="61122.085500000001"/>
    <n v="1161319.6244999999"/>
    <n v="0.32581486786026498"/>
    <n v="1"/>
    <n v="0.32581486786026498"/>
    <n v="5.2631578947368425E-2"/>
  </r>
  <r>
    <s v="ORD1570"/>
    <x v="154"/>
    <x v="0"/>
    <s v="Brazil"/>
    <s v="Sao Paulo"/>
    <s v="Sao Paulo"/>
    <s v="CUST_243"/>
    <x v="3"/>
    <x v="1"/>
    <x v="5"/>
    <s v="Heavy Duty Stapler"/>
    <n v="2"/>
    <n v="44272.57"/>
    <n v="54952.46"/>
    <n v="0.1"/>
    <s v="Not Returned"/>
    <s v="PayPal"/>
    <n v="3"/>
    <n v="19223.8"/>
    <n v="109904.92"/>
    <n v="10990.492"/>
    <n v="98914.428"/>
    <n v="0.19434778513807915"/>
    <n v="0"/>
    <n v="0.19434778513807915"/>
    <n v="0.11111111111111112"/>
  </r>
  <r>
    <s v="ORD1571"/>
    <x v="170"/>
    <x v="3"/>
    <s v="Germany"/>
    <s v="Berlin"/>
    <s v="Berlin"/>
    <s v="CUST_277"/>
    <x v="2"/>
    <x v="0"/>
    <x v="4"/>
    <s v="MacBook Pro"/>
    <n v="45"/>
    <n v="46560.4"/>
    <n v="54558.46"/>
    <n v="0.05"/>
    <s v="Returned"/>
    <s v="PayPal"/>
    <n v="13"/>
    <n v="341917.1"/>
    <n v="2455130.7000000002"/>
    <n v="122756.53500000002"/>
    <n v="2332374.165"/>
    <n v="0.14659616159828281"/>
    <n v="1"/>
    <n v="0.14659616159828281"/>
    <n v="5.2631578947368425E-2"/>
  </r>
  <r>
    <s v="ORD1572"/>
    <x v="130"/>
    <x v="2"/>
    <s v="Brazil"/>
    <s v="Rio de Janeiro"/>
    <s v="Rio de Janeiro"/>
    <s v="CUST_425"/>
    <x v="3"/>
    <x v="2"/>
    <x v="11"/>
    <s v="Dining Table"/>
    <n v="13"/>
    <n v="68702.47"/>
    <n v="82289.17"/>
    <n v="0"/>
    <s v="Returned"/>
    <s v="Cash"/>
    <n v="8"/>
    <n v="176627.1"/>
    <n v="1069759.21"/>
    <n v="0"/>
    <n v="1069759.21"/>
    <n v="0.16510921181973279"/>
    <n v="1"/>
    <n v="0.16510921181973279"/>
    <n v="0"/>
  </r>
  <r>
    <s v="ORD1573"/>
    <x v="191"/>
    <x v="1"/>
    <s v="USA"/>
    <s v="Texas"/>
    <s v="Dallas"/>
    <s v="CUST_795"/>
    <x v="1"/>
    <x v="1"/>
    <x v="7"/>
    <s v="Cardboard Folder"/>
    <n v="42"/>
    <n v="49390.94"/>
    <n v="70027.649999999994"/>
    <n v="0.05"/>
    <s v="Returned"/>
    <s v="Bank Transfer"/>
    <n v="14"/>
    <n v="823404.7"/>
    <n v="2941161.3"/>
    <n v="147058.065"/>
    <n v="2794103.2349999999"/>
    <n v="0.29469372845130398"/>
    <n v="1"/>
    <n v="0.29469372845130398"/>
    <n v="5.2631578947368425E-2"/>
  </r>
  <r>
    <s v="ORD1574"/>
    <x v="175"/>
    <x v="0"/>
    <s v="Germany"/>
    <s v="Bavaria"/>
    <s v="Munich"/>
    <s v="CUST_872"/>
    <x v="0"/>
    <x v="1"/>
    <x v="7"/>
    <s v="File Organizer"/>
    <n v="34"/>
    <n v="6349.59"/>
    <n v="8847.2999999999993"/>
    <n v="0"/>
    <s v="Not Returned"/>
    <s v="Cash"/>
    <n v="2"/>
    <n v="84922.14"/>
    <n v="300808.19999999995"/>
    <n v="0"/>
    <n v="300808.19999999995"/>
    <n v="0.2823132481095928"/>
    <n v="0"/>
    <n v="0.2823132481095928"/>
    <n v="0"/>
  </r>
  <r>
    <s v="ORD1575"/>
    <x v="199"/>
    <x v="1"/>
    <s v="Brazil"/>
    <s v="Sao Paulo"/>
    <s v="Sao Paulo"/>
    <s v="CUST_186"/>
    <x v="0"/>
    <x v="2"/>
    <x v="3"/>
    <s v="Compact Desk"/>
    <n v="10"/>
    <n v="39238.800000000003"/>
    <n v="58230.559999999998"/>
    <n v="0"/>
    <s v="Returned"/>
    <s v="PayPal"/>
    <n v="17"/>
    <n v="189917.6"/>
    <n v="582305.6"/>
    <n v="0"/>
    <n v="582305.6"/>
    <n v="0.32614764481055997"/>
    <n v="1"/>
    <n v="0.32614764481055997"/>
    <n v="0"/>
  </r>
  <r>
    <s v="ORD1576"/>
    <x v="85"/>
    <x v="3"/>
    <s v="Germany"/>
    <s v="Berlin"/>
    <s v="Berlin"/>
    <s v="CUST_475"/>
    <x v="0"/>
    <x v="1"/>
    <x v="7"/>
    <s v="File Organizer"/>
    <n v="24"/>
    <n v="75740.56"/>
    <n v="106479.3"/>
    <n v="0"/>
    <s v="Returned"/>
    <s v="Bank Transfer"/>
    <n v="15"/>
    <n v="737729.5"/>
    <n v="2555503.2000000002"/>
    <n v="0"/>
    <n v="2555503.2000000002"/>
    <n v="0.28868267509897855"/>
    <n v="1"/>
    <n v="0.28868267509897855"/>
    <n v="0"/>
  </r>
  <r>
    <s v="ORD1577"/>
    <x v="92"/>
    <x v="1"/>
    <s v="Germany"/>
    <s v="Berlin"/>
    <s v="Berlin"/>
    <s v="CUST_980"/>
    <x v="0"/>
    <x v="0"/>
    <x v="10"/>
    <s v="OnePlus 11"/>
    <n v="39"/>
    <n v="45966.23"/>
    <n v="53848.6"/>
    <n v="0.15"/>
    <s v="Not Returned"/>
    <s v="Credit Card"/>
    <n v="16"/>
    <n v="261300.6"/>
    <n v="2100095.4"/>
    <n v="315014.31"/>
    <n v="1785081.0899999999"/>
    <n v="0.14638024091107257"/>
    <n v="0"/>
    <n v="0.14638024091107257"/>
    <n v="0.17647058823529413"/>
  </r>
  <r>
    <s v="ORD1578"/>
    <x v="3"/>
    <x v="0"/>
    <s v="USA"/>
    <s v="California"/>
    <s v="San Francisco"/>
    <s v="CUST_273"/>
    <x v="1"/>
    <x v="2"/>
    <x v="6"/>
    <s v="Task Chair"/>
    <n v="17"/>
    <n v="7001.15"/>
    <n v="10287.69"/>
    <n v="0.15"/>
    <s v="Returned"/>
    <s v="Cash"/>
    <n v="11"/>
    <n v="47490.5"/>
    <n v="174890.73"/>
    <n v="26233.609500000002"/>
    <n v="148657.12050000002"/>
    <n v="0.31946333845474961"/>
    <n v="1"/>
    <n v="0.31946333845474961"/>
    <n v="0.1764705882352941"/>
  </r>
  <r>
    <s v="ORD1579"/>
    <x v="20"/>
    <x v="2"/>
    <s v="Germany"/>
    <s v="Berlin"/>
    <s v="Berlin"/>
    <s v="CUST_646"/>
    <x v="1"/>
    <x v="0"/>
    <x v="0"/>
    <s v="LG UltraFine"/>
    <n v="24"/>
    <n v="4916.66"/>
    <n v="5973.25"/>
    <n v="0"/>
    <s v="Returned"/>
    <s v="Credit Card"/>
    <n v="6"/>
    <n v="25358.16"/>
    <n v="143358"/>
    <n v="0"/>
    <n v="143358"/>
    <n v="0.17688695433809065"/>
    <n v="1"/>
    <n v="0.17688695433809065"/>
    <n v="0"/>
  </r>
  <r>
    <s v="ORD1580"/>
    <x v="204"/>
    <x v="3"/>
    <s v="India"/>
    <s v="Delhi"/>
    <s v="New Delhi"/>
    <s v="CUST_728"/>
    <x v="1"/>
    <x v="1"/>
    <x v="2"/>
    <s v="Fountain Pen"/>
    <n v="24"/>
    <n v="61594.68"/>
    <n v="73835.820000000007"/>
    <n v="0.05"/>
    <s v="Returned"/>
    <s v="Cash"/>
    <n v="14"/>
    <n v="279098"/>
    <n v="1772059.6800000002"/>
    <n v="88602.984000000011"/>
    <n v="1683456.6960000002"/>
    <n v="0.16578864229959375"/>
    <n v="1"/>
    <n v="0.16578864229959375"/>
    <n v="5.2631578947368418E-2"/>
  </r>
  <r>
    <s v="ORD1581"/>
    <x v="98"/>
    <x v="0"/>
    <s v="India"/>
    <s v="Delhi"/>
    <s v="New Delhi"/>
    <s v="CUST_906"/>
    <x v="0"/>
    <x v="0"/>
    <x v="10"/>
    <s v="Samsung Galaxy S23"/>
    <n v="17"/>
    <n v="47695.68"/>
    <n v="55514.3"/>
    <n v="0.15"/>
    <s v="Not Returned"/>
    <s v="Credit Card"/>
    <n v="7"/>
    <n v="112979.1"/>
    <n v="943743.10000000009"/>
    <n v="141561.465"/>
    <n v="802181.63500000013"/>
    <n v="0.1408397987071843"/>
    <n v="0"/>
    <n v="0.1408397987071843"/>
    <n v="0.17647058823529407"/>
  </r>
  <r>
    <s v="ORD1582"/>
    <x v="98"/>
    <x v="2"/>
    <s v="USA"/>
    <s v="Texas"/>
    <s v="Dallas"/>
    <s v="CUST_909"/>
    <x v="0"/>
    <x v="1"/>
    <x v="9"/>
    <s v="A4 Ream Pack"/>
    <n v="34"/>
    <n v="71896.87"/>
    <n v="87936.17"/>
    <n v="0.15"/>
    <s v="Returned"/>
    <s v="PayPal"/>
    <n v="9"/>
    <n v="463535.8"/>
    <n v="2989829.78"/>
    <n v="448474.46699999995"/>
    <n v="2541355.3130000001"/>
    <n v="0.18239708459058751"/>
    <n v="1"/>
    <n v="0.18239708459058751"/>
    <n v="0.1764705882352941"/>
  </r>
  <r>
    <s v="ORD1583"/>
    <x v="144"/>
    <x v="1"/>
    <s v="India"/>
    <s v="Maharashtra"/>
    <s v="Mumbai"/>
    <s v="CUST_652"/>
    <x v="1"/>
    <x v="2"/>
    <x v="11"/>
    <s v="Dining Table"/>
    <n v="26"/>
    <n v="27147.87"/>
    <n v="33634.699999999997"/>
    <n v="0.05"/>
    <s v="Not Returned"/>
    <s v="Cash"/>
    <n v="12"/>
    <n v="160224.70000000001"/>
    <n v="874502.2"/>
    <n v="43725.11"/>
    <n v="830777.09"/>
    <n v="0.19286124031176644"/>
    <n v="0"/>
    <n v="0.19286124031176644"/>
    <n v="5.2631578947368425E-2"/>
  </r>
  <r>
    <s v="ORD1584"/>
    <x v="243"/>
    <x v="0"/>
    <s v="India"/>
    <s v="Karnataka"/>
    <s v="Bangalore"/>
    <s v="CUST_988"/>
    <x v="1"/>
    <x v="2"/>
    <x v="6"/>
    <s v="Executive Comfort"/>
    <n v="5"/>
    <n v="11607.43"/>
    <n v="15351.2"/>
    <n v="0.15"/>
    <s v="Returned"/>
    <s v="Bank Transfer"/>
    <n v="16"/>
    <n v="15911.02"/>
    <n v="76756"/>
    <n v="11513.4"/>
    <n v="65242.6"/>
    <n v="0.24387470762967756"/>
    <n v="1"/>
    <n v="0.24387470762967756"/>
    <n v="0.17647058823529413"/>
  </r>
  <r>
    <s v="ORD1585"/>
    <x v="39"/>
    <x v="2"/>
    <s v="India"/>
    <s v="Karnataka"/>
    <s v="Bangalore"/>
    <s v="CUST_752"/>
    <x v="1"/>
    <x v="0"/>
    <x v="0"/>
    <s v="Dell UltraSharp"/>
    <n v="11"/>
    <n v="51498.720000000001"/>
    <n v="75645.86"/>
    <n v="0.1"/>
    <s v="Returned"/>
    <s v="Bank Transfer"/>
    <n v="14"/>
    <n v="239056.7"/>
    <n v="832104.46"/>
    <n v="83210.445999999996"/>
    <n v="748894.01399999997"/>
    <n v="0.31921299346905985"/>
    <n v="1"/>
    <n v="0.31921299346905985"/>
    <n v="0.1111111111111111"/>
  </r>
  <r>
    <s v="ORD1586"/>
    <x v="171"/>
    <x v="3"/>
    <s v="USA"/>
    <s v="California"/>
    <s v="San Francisco"/>
    <s v="CUST_417"/>
    <x v="0"/>
    <x v="2"/>
    <x v="11"/>
    <s v="Dining Table"/>
    <n v="8"/>
    <n v="34296.76"/>
    <n v="47047.08"/>
    <n v="0.1"/>
    <s v="Not Returned"/>
    <s v="Cash"/>
    <n v="19"/>
    <n v="91802.3"/>
    <n v="376376.64"/>
    <n v="37637.664000000004"/>
    <n v="338738.97600000002"/>
    <n v="0.27101191921888551"/>
    <n v="0"/>
    <n v="0.27101191921888551"/>
    <n v="0.11111111111111112"/>
  </r>
  <r>
    <s v="ORD1587"/>
    <x v="131"/>
    <x v="0"/>
    <s v="Brazil"/>
    <s v="Rio de Janeiro"/>
    <s v="Rio de Janeiro"/>
    <s v="CUST_542"/>
    <x v="2"/>
    <x v="0"/>
    <x v="1"/>
    <s v="iPad Pro"/>
    <n v="43"/>
    <n v="23736.33"/>
    <n v="34500.080000000002"/>
    <n v="0.1"/>
    <s v="Returned"/>
    <s v="Credit Card"/>
    <n v="15"/>
    <n v="416557.1"/>
    <n v="1483503.4400000002"/>
    <n v="148350.34400000001"/>
    <n v="1335153.0960000001"/>
    <n v="0.31199201143896382"/>
    <n v="1"/>
    <n v="0.31199201143896382"/>
    <n v="0.1111111111111111"/>
  </r>
  <r>
    <s v="ORD1588"/>
    <x v="157"/>
    <x v="1"/>
    <s v="USA"/>
    <s v="California"/>
    <s v="San Francisco"/>
    <s v="CUST_199"/>
    <x v="3"/>
    <x v="1"/>
    <x v="7"/>
    <s v="Ring Binder"/>
    <n v="28"/>
    <n v="51658.95"/>
    <n v="65688.100000000006"/>
    <n v="0.1"/>
    <s v="Not Returned"/>
    <s v="Bank Transfer"/>
    <n v="17"/>
    <n v="353534.6"/>
    <n v="1839266.8000000003"/>
    <n v="183926.68000000005"/>
    <n v="1655340.12"/>
    <n v="0.21357218116600712"/>
    <n v="0"/>
    <n v="0.21357218116600712"/>
    <n v="0.11111111111111113"/>
  </r>
  <r>
    <s v="ORD1589"/>
    <x v="191"/>
    <x v="1"/>
    <s v="Brazil"/>
    <s v="Sao Paulo"/>
    <s v="Sao Paulo"/>
    <s v="CUST_361"/>
    <x v="2"/>
    <x v="2"/>
    <x v="8"/>
    <s v="Wooden Bookcase"/>
    <n v="25"/>
    <n v="52021.15"/>
    <n v="67908.66"/>
    <n v="0.1"/>
    <s v="Not Returned"/>
    <s v="Credit Card"/>
    <n v="5"/>
    <n v="357469"/>
    <n v="1697716.5"/>
    <n v="169771.65000000002"/>
    <n v="1527944.85"/>
    <n v="0.23395412471857213"/>
    <n v="0"/>
    <n v="0.23395412471857213"/>
    <n v="0.11111111111111112"/>
  </r>
  <r>
    <s v="ORD1590"/>
    <x v="6"/>
    <x v="3"/>
    <s v="USA"/>
    <s v="New York"/>
    <s v="New York"/>
    <s v="CUST_885"/>
    <x v="2"/>
    <x v="1"/>
    <x v="9"/>
    <s v="Graph Paper"/>
    <n v="40"/>
    <n v="6847.59"/>
    <n v="7891.46"/>
    <n v="0.15"/>
    <s v="Not Returned"/>
    <s v="Credit Card"/>
    <n v="15"/>
    <n v="35491.58"/>
    <n v="315658.40000000002"/>
    <n v="47348.76"/>
    <n v="268309.64"/>
    <n v="0.13227843770354281"/>
    <n v="0"/>
    <n v="0.13227843770354281"/>
    <n v="0.17647058823529413"/>
  </r>
  <r>
    <s v="ORD1591"/>
    <x v="199"/>
    <x v="0"/>
    <s v="USA"/>
    <s v="New York"/>
    <s v="New York"/>
    <s v="CUST_822"/>
    <x v="2"/>
    <x v="1"/>
    <x v="5"/>
    <s v="Standard Stapler"/>
    <n v="9"/>
    <n v="39544.43"/>
    <n v="51411.91"/>
    <n v="0"/>
    <s v="Returned"/>
    <s v="PayPal"/>
    <n v="13"/>
    <n v="106807.3"/>
    <n v="462707.19000000006"/>
    <n v="0"/>
    <n v="462707.19000000006"/>
    <n v="0.23083129527336713"/>
    <n v="1"/>
    <n v="0.23083129527336713"/>
    <n v="0"/>
  </r>
  <r>
    <s v="ORD1592"/>
    <x v="100"/>
    <x v="0"/>
    <s v="USA"/>
    <s v="Texas"/>
    <s v="Dallas"/>
    <s v="CUST_420"/>
    <x v="2"/>
    <x v="2"/>
    <x v="8"/>
    <s v="Glass Bookcase"/>
    <n v="3"/>
    <n v="32794.67"/>
    <n v="41429.129999999997"/>
    <n v="0.15"/>
    <s v="Not Returned"/>
    <s v="Credit Card"/>
    <n v="14"/>
    <n v="22017.87"/>
    <n v="124287.38999999998"/>
    <n v="18643.108499999998"/>
    <n v="105644.28149999998"/>
    <n v="0.20841516159111748"/>
    <n v="0"/>
    <n v="0.20841516159111748"/>
    <n v="0.17647058823529413"/>
  </r>
  <r>
    <s v="ORD1593"/>
    <x v="16"/>
    <x v="2"/>
    <s v="India"/>
    <s v="Karnataka"/>
    <s v="Bangalore"/>
    <s v="CUST_699"/>
    <x v="2"/>
    <x v="1"/>
    <x v="5"/>
    <s v="Heavy Duty Stapler"/>
    <n v="26"/>
    <n v="9200.8700000000008"/>
    <n v="11736.94"/>
    <n v="0"/>
    <s v="Returned"/>
    <s v="Bank Transfer"/>
    <n v="11"/>
    <n v="65937.820000000007"/>
    <n v="305160.44"/>
    <n v="0"/>
    <n v="305160.44"/>
    <n v="0.21607591075697757"/>
    <n v="1"/>
    <n v="0.21607591075697757"/>
    <n v="0"/>
  </r>
  <r>
    <s v="ORD1594"/>
    <x v="128"/>
    <x v="1"/>
    <s v="Germany"/>
    <s v="Berlin"/>
    <s v="Berlin"/>
    <s v="CUST_924"/>
    <x v="1"/>
    <x v="2"/>
    <x v="8"/>
    <s v="Glass Bookcase"/>
    <n v="8"/>
    <n v="77155.48"/>
    <n v="106837.1"/>
    <n v="0"/>
    <s v="Returned"/>
    <s v="Credit Card"/>
    <n v="12"/>
    <n v="237452.9"/>
    <n v="854696.8"/>
    <n v="0"/>
    <n v="854696.8"/>
    <n v="0.2778212109838249"/>
    <n v="1"/>
    <n v="0.2778212109838249"/>
    <n v="0"/>
  </r>
  <r>
    <s v="ORD1595"/>
    <x v="87"/>
    <x v="3"/>
    <s v="Germany"/>
    <s v="Bavaria"/>
    <s v="Munich"/>
    <s v="CUST_740"/>
    <x v="0"/>
    <x v="2"/>
    <x v="6"/>
    <s v="Mesh Chair"/>
    <n v="29"/>
    <n v="7870.29"/>
    <n v="9414.44"/>
    <n v="0"/>
    <s v="Returned"/>
    <s v="Bank Transfer"/>
    <n v="20"/>
    <n v="44780.35"/>
    <n v="273018.76"/>
    <n v="0"/>
    <n v="273018.76"/>
    <n v="0.16401931500970848"/>
    <n v="1"/>
    <n v="0.16401931500970848"/>
    <n v="0"/>
  </r>
  <r>
    <s v="ORD1596"/>
    <x v="106"/>
    <x v="3"/>
    <s v="USA"/>
    <s v="Texas"/>
    <s v="Dallas"/>
    <s v="CUST_674"/>
    <x v="1"/>
    <x v="1"/>
    <x v="7"/>
    <s v="Cardboard Folder"/>
    <n v="16"/>
    <n v="24953.39"/>
    <n v="33512.589999999997"/>
    <n v="0.1"/>
    <s v="Not Returned"/>
    <s v="Credit Card"/>
    <n v="6"/>
    <n v="123252.5"/>
    <n v="536201.43999999994"/>
    <n v="53620.144"/>
    <n v="482581.29599999997"/>
    <n v="0.25540256330199751"/>
    <n v="0"/>
    <n v="0.25540256330199751"/>
    <n v="0.11111111111111112"/>
  </r>
  <r>
    <s v="ORD1597"/>
    <x v="163"/>
    <x v="0"/>
    <s v="India"/>
    <s v="Delhi"/>
    <s v="New Delhi"/>
    <s v="CUST_533"/>
    <x v="1"/>
    <x v="0"/>
    <x v="1"/>
    <s v="Samsung Galaxy Tab S8"/>
    <n v="21"/>
    <n v="62842.85"/>
    <n v="83741.259999999995"/>
    <n v="0.05"/>
    <s v="Returned"/>
    <s v="Bank Transfer"/>
    <n v="8"/>
    <n v="416923.3"/>
    <n v="1758566.46"/>
    <n v="87928.323000000004"/>
    <n v="1670638.1369999999"/>
    <n v="0.24955930956339711"/>
    <n v="1"/>
    <n v="0.24955930956339711"/>
    <n v="5.2631578947368425E-2"/>
  </r>
  <r>
    <s v="ORD1598"/>
    <x v="181"/>
    <x v="1"/>
    <s v="India"/>
    <s v="Delhi"/>
    <s v="New Delhi"/>
    <s v="CUST_955"/>
    <x v="3"/>
    <x v="0"/>
    <x v="4"/>
    <s v="Dell XPS 13"/>
    <n v="16"/>
    <n v="50938.400000000001"/>
    <n v="68857.919999999998"/>
    <n v="0.05"/>
    <s v="Not Returned"/>
    <s v="Bank Transfer"/>
    <n v="16"/>
    <n v="272376.7"/>
    <n v="1101726.72"/>
    <n v="55086.336000000003"/>
    <n v="1046640.384"/>
    <n v="0.26023905074161557"/>
    <n v="0"/>
    <n v="0.26023905074161557"/>
    <n v="5.2631578947368425E-2"/>
  </r>
  <r>
    <s v="ORD1599"/>
    <x v="158"/>
    <x v="3"/>
    <s v="Brazil"/>
    <s v="Rio de Janeiro"/>
    <s v="Rio de Janeiro"/>
    <s v="CUST_402"/>
    <x v="0"/>
    <x v="0"/>
    <x v="1"/>
    <s v="Microsoft Surface Go"/>
    <n v="44"/>
    <n v="64884.58"/>
    <n v="78738.63"/>
    <n v="0.15"/>
    <s v="Not Returned"/>
    <s v="Bank Transfer"/>
    <n v="17"/>
    <n v="518141.5"/>
    <n v="3464499.72"/>
    <n v="519674.95799999998"/>
    <n v="2944824.7620000001"/>
    <n v="0.17594985843846961"/>
    <n v="0"/>
    <n v="0.17594985843846961"/>
    <n v="0.1764705882352941"/>
  </r>
  <r>
    <s v="ORD1600"/>
    <x v="21"/>
    <x v="2"/>
    <s v="Germany"/>
    <s v="Bavaria"/>
    <s v="Munich"/>
    <s v="CUST_566"/>
    <x v="3"/>
    <x v="2"/>
    <x v="6"/>
    <s v="Executive Comfort"/>
    <n v="1"/>
    <n v="68112.490000000005"/>
    <n v="100857.2"/>
    <n v="0"/>
    <s v="Not Returned"/>
    <s v="PayPal"/>
    <n v="6"/>
    <n v="32744.69"/>
    <n v="100857.2"/>
    <n v="0"/>
    <n v="100857.2"/>
    <n v="0.32466388121026563"/>
    <n v="0"/>
    <n v="0.32466388121026563"/>
    <n v="0"/>
  </r>
  <r>
    <s v="ORD1601"/>
    <x v="33"/>
    <x v="2"/>
    <s v="USA"/>
    <s v="California"/>
    <s v="San Francisco"/>
    <s v="CUST_909"/>
    <x v="2"/>
    <x v="0"/>
    <x v="1"/>
    <s v="Microsoft Surface Go"/>
    <n v="41"/>
    <n v="57479.5"/>
    <n v="83084.259999999995"/>
    <n v="0.15"/>
    <s v="Returned"/>
    <s v="Credit Card"/>
    <n v="9"/>
    <n v="892325.9"/>
    <n v="3406454.6599999997"/>
    <n v="510968.19899999991"/>
    <n v="2895486.4609999997"/>
    <n v="0.30817823257644311"/>
    <n v="1"/>
    <n v="0.30817823257644311"/>
    <n v="0.1764705882352941"/>
  </r>
  <r>
    <s v="ORD1602"/>
    <x v="78"/>
    <x v="0"/>
    <s v="Brazil"/>
    <s v="Rio de Janeiro"/>
    <s v="Rio de Janeiro"/>
    <s v="CUST_755"/>
    <x v="0"/>
    <x v="2"/>
    <x v="8"/>
    <s v="Adjustable Bookcase"/>
    <n v="47"/>
    <n v="22947.78"/>
    <n v="27890.34"/>
    <n v="0"/>
    <s v="Not Returned"/>
    <s v="Cash"/>
    <n v="13"/>
    <n v="232300.3"/>
    <n v="1310845.98"/>
    <n v="0"/>
    <n v="1310845.98"/>
    <n v="0.17721403089629187"/>
    <n v="0"/>
    <n v="0.17721403089629187"/>
    <n v="0"/>
  </r>
  <r>
    <s v="ORD1603"/>
    <x v="188"/>
    <x v="2"/>
    <s v="Germany"/>
    <s v="Berlin"/>
    <s v="Berlin"/>
    <s v="CUST_455"/>
    <x v="1"/>
    <x v="0"/>
    <x v="0"/>
    <s v="HP Z27"/>
    <n v="6"/>
    <n v="20204.82"/>
    <n v="26664.66"/>
    <n v="0.15"/>
    <s v="Not Returned"/>
    <s v="Credit Card"/>
    <n v="11"/>
    <n v="32945.18"/>
    <n v="159987.96"/>
    <n v="23998.194"/>
    <n v="135989.766"/>
    <n v="0.24226220081884692"/>
    <n v="0"/>
    <n v="0.24226220081884692"/>
    <n v="0.1764705882352941"/>
  </r>
  <r>
    <s v="ORD1604"/>
    <x v="89"/>
    <x v="1"/>
    <s v="India"/>
    <s v="Maharashtra"/>
    <s v="Mumbai"/>
    <s v="CUST_650"/>
    <x v="2"/>
    <x v="2"/>
    <x v="11"/>
    <s v="Coffee Table"/>
    <n v="12"/>
    <n v="77313.22"/>
    <n v="106864.8"/>
    <n v="0"/>
    <s v="Not Returned"/>
    <s v="Credit Card"/>
    <n v="13"/>
    <n v="354619.2"/>
    <n v="1282377.6000000001"/>
    <n v="0"/>
    <n v="1282377.6000000001"/>
    <n v="0.27653259071275105"/>
    <n v="0"/>
    <n v="0.27653259071275105"/>
    <n v="0"/>
  </r>
  <r>
    <s v="ORD1605"/>
    <x v="207"/>
    <x v="1"/>
    <s v="Brazil"/>
    <s v="Rio de Janeiro"/>
    <s v="Rio de Janeiro"/>
    <s v="CUST_504"/>
    <x v="3"/>
    <x v="1"/>
    <x v="9"/>
    <s v="A4 Ream Pack"/>
    <n v="19"/>
    <n v="11177.35"/>
    <n v="14336.28"/>
    <n v="0"/>
    <s v="Not Returned"/>
    <s v="PayPal"/>
    <n v="14"/>
    <n v="60019.67"/>
    <n v="272389.32"/>
    <n v="0"/>
    <n v="272389.32"/>
    <n v="0.22034516624954312"/>
    <n v="0"/>
    <n v="0.22034516624954312"/>
    <n v="0"/>
  </r>
  <r>
    <s v="ORD1606"/>
    <x v="111"/>
    <x v="2"/>
    <s v="USA"/>
    <s v="Texas"/>
    <s v="Dallas"/>
    <s v="CUST_241"/>
    <x v="2"/>
    <x v="2"/>
    <x v="6"/>
    <s v="Task Chair"/>
    <n v="17"/>
    <n v="70169.09"/>
    <n v="104070.39999999999"/>
    <n v="0.05"/>
    <s v="Returned"/>
    <s v="Credit Card"/>
    <n v="9"/>
    <n v="547506.80000000005"/>
    <n v="1769196.7999999998"/>
    <n v="88459.839999999997"/>
    <n v="1680736.9599999997"/>
    <n v="0.32575400733735288"/>
    <n v="1"/>
    <n v="0.32575400733735288"/>
    <n v="5.2631578947368425E-2"/>
  </r>
  <r>
    <s v="ORD1607"/>
    <x v="99"/>
    <x v="0"/>
    <s v="Germany"/>
    <s v="Bavaria"/>
    <s v="Munich"/>
    <s v="CUST_731"/>
    <x v="3"/>
    <x v="0"/>
    <x v="4"/>
    <s v="MacBook Pro"/>
    <n v="13"/>
    <n v="28173.03"/>
    <n v="33902.67"/>
    <n v="0"/>
    <s v="Returned"/>
    <s v="Credit Card"/>
    <n v="1"/>
    <n v="74485.320000000007"/>
    <n v="440734.70999999996"/>
    <n v="0"/>
    <n v="440734.70999999996"/>
    <n v="0.16900261837784461"/>
    <n v="1"/>
    <n v="0.16900261837784461"/>
    <n v="0"/>
  </r>
  <r>
    <s v="ORD1608"/>
    <x v="155"/>
    <x v="3"/>
    <s v="India"/>
    <s v="Delhi"/>
    <s v="New Delhi"/>
    <s v="CUST_316"/>
    <x v="3"/>
    <x v="2"/>
    <x v="8"/>
    <s v="Adjustable Bookcase"/>
    <n v="23"/>
    <n v="62604.83"/>
    <n v="81828.73"/>
    <n v="0.15"/>
    <s v="Not Returned"/>
    <s v="Credit Card"/>
    <n v="7"/>
    <n v="375827.20000000001"/>
    <n v="1882060.7899999998"/>
    <n v="282309.11849999998"/>
    <n v="1599751.6714999997"/>
    <n v="0.23492846214538246"/>
    <n v="0"/>
    <n v="0.23492846214538246"/>
    <n v="0.17647058823529413"/>
  </r>
  <r>
    <s v="ORD1609"/>
    <x v="161"/>
    <x v="2"/>
    <s v="Brazil"/>
    <s v="Rio de Janeiro"/>
    <s v="Rio de Janeiro"/>
    <s v="CUST_827"/>
    <x v="3"/>
    <x v="0"/>
    <x v="1"/>
    <s v="Lenovo Tab P11"/>
    <n v="40"/>
    <n v="56641.83"/>
    <n v="84120.16"/>
    <n v="0.1"/>
    <s v="Returned"/>
    <s v="PayPal"/>
    <n v="3"/>
    <n v="989219.9"/>
    <n v="3364806.4000000004"/>
    <n v="336480.64000000007"/>
    <n v="3028325.7600000002"/>
    <n v="0.32665570958918233"/>
    <n v="1"/>
    <n v="0.32665570958918233"/>
    <n v="0.11111111111111113"/>
  </r>
  <r>
    <s v="ORD1610"/>
    <x v="9"/>
    <x v="2"/>
    <s v="Germany"/>
    <s v="Bavaria"/>
    <s v="Munich"/>
    <s v="CUST_192"/>
    <x v="0"/>
    <x v="1"/>
    <x v="9"/>
    <s v="A4 Ream Pack"/>
    <n v="41"/>
    <n v="9470.0300000000007"/>
    <n v="12099.09"/>
    <n v="0.1"/>
    <s v="Returned"/>
    <s v="Credit Card"/>
    <n v="13"/>
    <n v="97012.31"/>
    <n v="496062.69"/>
    <n v="49606.269"/>
    <n v="446456.42099999997"/>
    <n v="0.21729401893852482"/>
    <n v="1"/>
    <n v="0.21729401893852482"/>
    <n v="0.11111111111111112"/>
  </r>
  <r>
    <s v="ORD1611"/>
    <x v="16"/>
    <x v="2"/>
    <s v="Brazil"/>
    <s v="Sao Paulo"/>
    <s v="Sao Paulo"/>
    <s v="CUST_180"/>
    <x v="2"/>
    <x v="1"/>
    <x v="5"/>
    <s v="Standard Stapler"/>
    <n v="45"/>
    <n v="78588.75"/>
    <n v="106318.2"/>
    <n v="0.1"/>
    <s v="Not Returned"/>
    <s v="Bank Transfer"/>
    <n v="16"/>
    <n v="1123044"/>
    <n v="4784319"/>
    <n v="478431.9"/>
    <n v="4305887.0999999996"/>
    <n v="0.26081594196930991"/>
    <n v="0"/>
    <n v="0.26081594196930991"/>
    <n v="0.11111111111111113"/>
  </r>
  <r>
    <s v="ORD1612"/>
    <x v="155"/>
    <x v="2"/>
    <s v="Germany"/>
    <s v="Berlin"/>
    <s v="Berlin"/>
    <s v="CUST_289"/>
    <x v="0"/>
    <x v="0"/>
    <x v="0"/>
    <s v="Samsung Odyssey"/>
    <n v="30"/>
    <n v="42061.72"/>
    <n v="51839.87"/>
    <n v="0"/>
    <s v="Returned"/>
    <s v="PayPal"/>
    <n v="15"/>
    <n v="293344.5"/>
    <n v="1555196.1"/>
    <n v="0"/>
    <n v="1555196.1"/>
    <n v="0.18862219368991473"/>
    <n v="1"/>
    <n v="0.18862219368991473"/>
    <n v="0"/>
  </r>
  <r>
    <s v="ORD1613"/>
    <x v="47"/>
    <x v="1"/>
    <s v="India"/>
    <s v="Maharashtra"/>
    <s v="Mumbai"/>
    <s v="CUST_746"/>
    <x v="3"/>
    <x v="2"/>
    <x v="3"/>
    <s v="Corner Desk"/>
    <n v="22"/>
    <n v="65754.55"/>
    <n v="79345.279999999999"/>
    <n v="0.15"/>
    <s v="Returned"/>
    <s v="Credit Card"/>
    <n v="12"/>
    <n v="254146.7"/>
    <n v="1745596.16"/>
    <n v="261839.42399999997"/>
    <n v="1483756.736"/>
    <n v="0.17128596206757171"/>
    <n v="1"/>
    <n v="0.17128596206757171"/>
    <n v="0.1764705882352941"/>
  </r>
  <r>
    <s v="ORD1614"/>
    <x v="212"/>
    <x v="3"/>
    <s v="Germany"/>
    <s v="Berlin"/>
    <s v="Berlin"/>
    <s v="CUST_398"/>
    <x v="0"/>
    <x v="1"/>
    <x v="5"/>
    <s v="Electric Stapler"/>
    <n v="41"/>
    <n v="55552.28"/>
    <n v="82824.3"/>
    <n v="0.05"/>
    <s v="Returned"/>
    <s v="Credit Card"/>
    <n v="8"/>
    <n v="1062245"/>
    <n v="3395796.3000000003"/>
    <n v="169789.81500000003"/>
    <n v="3226006.4850000003"/>
    <n v="0.32927553150904465"/>
    <n v="1"/>
    <n v="0.32927553150904465"/>
    <n v="5.2631578947368425E-2"/>
  </r>
  <r>
    <s v="ORD1615"/>
    <x v="72"/>
    <x v="0"/>
    <s v="Brazil"/>
    <s v="Rio de Janeiro"/>
    <s v="Rio de Janeiro"/>
    <s v="CUST_371"/>
    <x v="0"/>
    <x v="2"/>
    <x v="8"/>
    <s v="Metal Bookcase"/>
    <n v="8"/>
    <n v="11220.29"/>
    <n v="14599.27"/>
    <n v="0.15"/>
    <s v="Returned"/>
    <s v="Credit Card"/>
    <n v="16"/>
    <n v="22977.06"/>
    <n v="116794.16"/>
    <n v="17519.124"/>
    <n v="99275.036000000007"/>
    <n v="0.23144851843720307"/>
    <n v="1"/>
    <n v="0.23144851843720307"/>
    <n v="0.1764705882352941"/>
  </r>
  <r>
    <s v="ORD1616"/>
    <x v="99"/>
    <x v="0"/>
    <s v="Brazil"/>
    <s v="Sao Paulo"/>
    <s v="Sao Paulo"/>
    <s v="CUST_745"/>
    <x v="3"/>
    <x v="0"/>
    <x v="10"/>
    <s v="iPhone 14"/>
    <n v="50"/>
    <n v="51682.91"/>
    <n v="76351.92"/>
    <n v="0"/>
    <s v="Not Returned"/>
    <s v="Credit Card"/>
    <n v="16"/>
    <n v="1233451"/>
    <n v="3817596"/>
    <n v="0"/>
    <n v="3817596"/>
    <n v="0.32309626267420649"/>
    <n v="0"/>
    <n v="0.32309626267420649"/>
    <n v="0"/>
  </r>
  <r>
    <s v="ORD1617"/>
    <x v="240"/>
    <x v="0"/>
    <s v="USA"/>
    <s v="Texas"/>
    <s v="Dallas"/>
    <s v="CUST_734"/>
    <x v="3"/>
    <x v="0"/>
    <x v="1"/>
    <s v="Samsung Galaxy Tab S8"/>
    <n v="11"/>
    <n v="75162.720000000001"/>
    <n v="100563.7"/>
    <n v="0"/>
    <s v="Not Returned"/>
    <s v="PayPal"/>
    <n v="11"/>
    <n v="279410.8"/>
    <n v="1106200.7"/>
    <n v="0"/>
    <n v="1106200.7"/>
    <n v="0.25258599095082834"/>
    <n v="0"/>
    <n v="0.25258599095082834"/>
    <n v="0"/>
  </r>
  <r>
    <s v="ORD1618"/>
    <x v="30"/>
    <x v="0"/>
    <s v="Brazil"/>
    <s v="Rio de Janeiro"/>
    <s v="Rio de Janeiro"/>
    <s v="CUST_663"/>
    <x v="2"/>
    <x v="0"/>
    <x v="10"/>
    <s v="OnePlus 11"/>
    <n v="9"/>
    <n v="45925.68"/>
    <n v="67727.31"/>
    <n v="0.1"/>
    <s v="Not Returned"/>
    <s v="Cash"/>
    <n v="16"/>
    <n v="176593.2"/>
    <n v="609545.79"/>
    <n v="60954.579000000005"/>
    <n v="548591.21100000001"/>
    <n v="0.32190307912169597"/>
    <n v="0"/>
    <n v="0.32190307912169597"/>
    <n v="0.11111111111111112"/>
  </r>
  <r>
    <s v="ORD1619"/>
    <x v="143"/>
    <x v="2"/>
    <s v="India"/>
    <s v="Karnataka"/>
    <s v="Bangalore"/>
    <s v="CUST_119"/>
    <x v="2"/>
    <x v="1"/>
    <x v="7"/>
    <s v="Cardboard Folder"/>
    <n v="33"/>
    <n v="70305.33"/>
    <n v="86897.24"/>
    <n v="0.05"/>
    <s v="Not Returned"/>
    <s v="Bank Transfer"/>
    <n v="12"/>
    <n v="520156.4"/>
    <n v="2867608.9200000004"/>
    <n v="143380.44600000003"/>
    <n v="2724228.4740000004"/>
    <n v="0.19093714237420453"/>
    <n v="0"/>
    <n v="0.19093714237420453"/>
    <n v="5.2631578947368425E-2"/>
  </r>
  <r>
    <s v="ORD1620"/>
    <x v="37"/>
    <x v="2"/>
    <s v="USA"/>
    <s v="California"/>
    <s v="San Francisco"/>
    <s v="CUST_316"/>
    <x v="1"/>
    <x v="2"/>
    <x v="3"/>
    <s v="Compact Desk"/>
    <n v="47"/>
    <n v="30192.92"/>
    <n v="36175.760000000002"/>
    <n v="0.1"/>
    <s v="Returned"/>
    <s v="Bank Transfer"/>
    <n v="4"/>
    <n v="253074.1"/>
    <n v="1700260.7200000002"/>
    <n v="170026.07200000004"/>
    <n v="1530234.648"/>
    <n v="0.1653825446514135"/>
    <n v="1"/>
    <n v="0.1653825446514135"/>
    <n v="0.11111111111111113"/>
  </r>
  <r>
    <s v="ORD1621"/>
    <x v="172"/>
    <x v="3"/>
    <s v="USA"/>
    <s v="New York"/>
    <s v="New York"/>
    <s v="CUST_303"/>
    <x v="1"/>
    <x v="0"/>
    <x v="4"/>
    <s v="Lenovo ThinkPad X1"/>
    <n v="16"/>
    <n v="75246.37"/>
    <n v="95467.73"/>
    <n v="0.15"/>
    <s v="Returned"/>
    <s v="Credit Card"/>
    <n v="1"/>
    <n v="275010.5"/>
    <n v="1527483.68"/>
    <n v="229122.552"/>
    <n v="1298361.128"/>
    <n v="0.21181356563225759"/>
    <n v="1"/>
    <n v="0.21181356563225759"/>
    <n v="0.1764705882352941"/>
  </r>
  <r>
    <s v="ORD1622"/>
    <x v="68"/>
    <x v="0"/>
    <s v="India"/>
    <s v="Maharashtra"/>
    <s v="Mumbai"/>
    <s v="CUST_793"/>
    <x v="3"/>
    <x v="1"/>
    <x v="5"/>
    <s v="Heavy Duty Stapler"/>
    <n v="19"/>
    <n v="21882.99"/>
    <n v="24724.01"/>
    <n v="0.1"/>
    <s v="Returned"/>
    <s v="PayPal"/>
    <n v="16"/>
    <n v="48581.440000000002"/>
    <n v="469756.18999999994"/>
    <n v="46975.618999999999"/>
    <n v="422780.57099999994"/>
    <n v="0.11490934856606741"/>
    <n v="1"/>
    <n v="0.11490934856606741"/>
    <n v="0.11111111111111112"/>
  </r>
  <r>
    <s v="ORD1623"/>
    <x v="96"/>
    <x v="1"/>
    <s v="India"/>
    <s v="Karnataka"/>
    <s v="Bangalore"/>
    <s v="CUST_955"/>
    <x v="3"/>
    <x v="2"/>
    <x v="6"/>
    <s v="Executive Comfort"/>
    <n v="6"/>
    <n v="72910.850000000006"/>
    <n v="82180.5"/>
    <n v="0.1"/>
    <s v="Returned"/>
    <s v="PayPal"/>
    <n v="18"/>
    <n v="50056.11"/>
    <n v="493083"/>
    <n v="49308.3"/>
    <n v="443774.7"/>
    <n v="0.11279622294826631"/>
    <n v="1"/>
    <n v="0.11279622294826631"/>
    <n v="0.11111111111111112"/>
  </r>
  <r>
    <s v="ORD1624"/>
    <x v="100"/>
    <x v="2"/>
    <s v="India"/>
    <s v="Delhi"/>
    <s v="New Delhi"/>
    <s v="CUST_865"/>
    <x v="2"/>
    <x v="1"/>
    <x v="9"/>
    <s v="Graph Paper"/>
    <n v="44"/>
    <n v="2323.12"/>
    <n v="3242.12"/>
    <n v="0.1"/>
    <s v="Returned"/>
    <s v="Bank Transfer"/>
    <n v="13"/>
    <n v="36392.400000000001"/>
    <n v="142653.28"/>
    <n v="14265.328000000001"/>
    <n v="128387.95199999999"/>
    <n v="0.28345650376913872"/>
    <n v="1"/>
    <n v="0.28345650376913872"/>
    <n v="0.11111111111111113"/>
  </r>
  <r>
    <s v="ORD1625"/>
    <x v="192"/>
    <x v="1"/>
    <s v="Brazil"/>
    <s v="Sao Paulo"/>
    <s v="Sao Paulo"/>
    <s v="CUST_801"/>
    <x v="1"/>
    <x v="0"/>
    <x v="0"/>
    <s v="LG UltraFine"/>
    <n v="45"/>
    <n v="42449.54"/>
    <n v="61737.9"/>
    <n v="0.15"/>
    <s v="Not Returned"/>
    <s v="Bank Transfer"/>
    <n v="6"/>
    <n v="737779.8"/>
    <n v="2778205.5"/>
    <n v="416730.82500000001"/>
    <n v="2361474.6749999998"/>
    <n v="0.31242333776033404"/>
    <n v="0"/>
    <n v="0.31242333776033404"/>
    <n v="0.17647058823529413"/>
  </r>
  <r>
    <s v="ORD1626"/>
    <x v="186"/>
    <x v="2"/>
    <s v="USA"/>
    <s v="Texas"/>
    <s v="Dallas"/>
    <s v="CUST_567"/>
    <x v="1"/>
    <x v="1"/>
    <x v="2"/>
    <s v="Gel Pen"/>
    <n v="6"/>
    <n v="14612.24"/>
    <n v="20634.740000000002"/>
    <n v="0"/>
    <s v="Returned"/>
    <s v="PayPal"/>
    <n v="1"/>
    <n v="36135"/>
    <n v="123808.44"/>
    <n v="0"/>
    <n v="123808.44"/>
    <n v="0.2918621703011523"/>
    <n v="1"/>
    <n v="0.2918621703011523"/>
    <n v="0"/>
  </r>
  <r>
    <s v="ORD1627"/>
    <x v="92"/>
    <x v="0"/>
    <s v="USA"/>
    <s v="New York"/>
    <s v="New York"/>
    <s v="CUST_783"/>
    <x v="1"/>
    <x v="2"/>
    <x v="3"/>
    <s v="Standing Desk"/>
    <n v="44"/>
    <n v="78261.47"/>
    <n v="93805.99"/>
    <n v="0.1"/>
    <s v="Returned"/>
    <s v="Cash"/>
    <n v="1"/>
    <n v="615563"/>
    <n v="4127463.56"/>
    <n v="412746.35600000003"/>
    <n v="3714717.2039999999"/>
    <n v="0.16570924950549748"/>
    <n v="1"/>
    <n v="0.16570924950549748"/>
    <n v="0.11111111111111112"/>
  </r>
  <r>
    <s v="ORD1628"/>
    <x v="94"/>
    <x v="3"/>
    <s v="Germany"/>
    <s v="Berlin"/>
    <s v="Berlin"/>
    <s v="CUST_102"/>
    <x v="3"/>
    <x v="2"/>
    <x v="6"/>
    <s v="Ergonomic Pro"/>
    <n v="3"/>
    <n v="63992.77"/>
    <n v="86639.73"/>
    <n v="0"/>
    <s v="Not Returned"/>
    <s v="Credit Card"/>
    <n v="11"/>
    <n v="67940.88"/>
    <n v="259919.19"/>
    <n v="0"/>
    <n v="259919.19"/>
    <n v="0.26139231966673954"/>
    <n v="0"/>
    <n v="0.26139231966673954"/>
    <n v="0"/>
  </r>
  <r>
    <s v="ORD1629"/>
    <x v="93"/>
    <x v="2"/>
    <s v="Germany"/>
    <s v="Bavaria"/>
    <s v="Munich"/>
    <s v="CUST_241"/>
    <x v="1"/>
    <x v="2"/>
    <x v="6"/>
    <s v="Executive Comfort"/>
    <n v="34"/>
    <n v="25197.3"/>
    <n v="31648.25"/>
    <n v="0"/>
    <s v="Not Returned"/>
    <s v="Bank Transfer"/>
    <n v="14"/>
    <n v="219332.3"/>
    <n v="1076040.5"/>
    <n v="0"/>
    <n v="1076040.5"/>
    <n v="0.20383275536562051"/>
    <n v="0"/>
    <n v="0.20383275536562051"/>
    <n v="0"/>
  </r>
  <r>
    <s v="ORD1630"/>
    <x v="56"/>
    <x v="2"/>
    <s v="Germany"/>
    <s v="Bavaria"/>
    <s v="Munich"/>
    <s v="CUST_819"/>
    <x v="1"/>
    <x v="2"/>
    <x v="3"/>
    <s v="Executive Desk"/>
    <n v="50"/>
    <n v="62958.74"/>
    <n v="79126.179999999993"/>
    <n v="0"/>
    <s v="Returned"/>
    <s v="Credit Card"/>
    <n v="10"/>
    <n v="808372"/>
    <n v="3956308.9999999995"/>
    <n v="0"/>
    <n v="3956308.9999999995"/>
    <n v="0.2043247885845115"/>
    <n v="1"/>
    <n v="0.2043247885845115"/>
    <n v="0"/>
  </r>
  <r>
    <s v="ORD1631"/>
    <x v="139"/>
    <x v="1"/>
    <s v="Germany"/>
    <s v="Bavaria"/>
    <s v="Munich"/>
    <s v="CUST_335"/>
    <x v="2"/>
    <x v="0"/>
    <x v="1"/>
    <s v="Samsung Galaxy Tab S8"/>
    <n v="34"/>
    <n v="73502.95"/>
    <n v="91347.08"/>
    <n v="0.05"/>
    <s v="Returned"/>
    <s v="Bank Transfer"/>
    <n v="17"/>
    <n v="576365.4"/>
    <n v="3105800.72"/>
    <n v="155290.03600000002"/>
    <n v="2950510.6840000004"/>
    <n v="0.19534428501666118"/>
    <n v="1"/>
    <n v="0.19534428501666118"/>
    <n v="5.2631578947368425E-2"/>
  </r>
  <r>
    <s v="ORD1632"/>
    <x v="188"/>
    <x v="0"/>
    <s v="Germany"/>
    <s v="Bavaria"/>
    <s v="Munich"/>
    <s v="CUST_969"/>
    <x v="1"/>
    <x v="1"/>
    <x v="9"/>
    <s v="Notebook"/>
    <n v="37"/>
    <n v="6835.06"/>
    <n v="8876.92"/>
    <n v="0"/>
    <s v="Not Returned"/>
    <s v="Credit Card"/>
    <n v="2"/>
    <n v="75548.820000000007"/>
    <n v="328446.03999999998"/>
    <n v="0"/>
    <n v="328446.03999999998"/>
    <n v="0.23001897054383733"/>
    <n v="0"/>
    <n v="0.23001897054383733"/>
    <n v="0"/>
  </r>
  <r>
    <s v="ORD1633"/>
    <x v="128"/>
    <x v="3"/>
    <s v="India"/>
    <s v="Maharashtra"/>
    <s v="Mumbai"/>
    <s v="CUST_669"/>
    <x v="0"/>
    <x v="1"/>
    <x v="9"/>
    <s v="Graph Paper"/>
    <n v="35"/>
    <n v="65071.839999999997"/>
    <n v="77987.429999999993"/>
    <n v="0.1"/>
    <s v="Returned"/>
    <s v="Cash"/>
    <n v="6"/>
    <n v="406841.1"/>
    <n v="2729560.05"/>
    <n v="272956.005"/>
    <n v="2456604.0449999999"/>
    <n v="0.16561118216346501"/>
    <n v="1"/>
    <n v="0.16561118216346501"/>
    <n v="0.11111111111111112"/>
  </r>
  <r>
    <s v="ORD1634"/>
    <x v="77"/>
    <x v="2"/>
    <s v="Germany"/>
    <s v="Bavaria"/>
    <s v="Munich"/>
    <s v="CUST_922"/>
    <x v="0"/>
    <x v="2"/>
    <x v="11"/>
    <s v="Folding Table"/>
    <n v="10"/>
    <n v="76079.06"/>
    <n v="97604.76"/>
    <n v="0"/>
    <s v="Returned"/>
    <s v="PayPal"/>
    <n v="13"/>
    <n v="215257"/>
    <n v="976047.6"/>
    <n v="0"/>
    <n v="976047.6"/>
    <n v="0.22053944910063814"/>
    <n v="1"/>
    <n v="0.22053944910063814"/>
    <n v="0"/>
  </r>
  <r>
    <s v="ORD1635"/>
    <x v="229"/>
    <x v="2"/>
    <s v="Brazil"/>
    <s v="Sao Paulo"/>
    <s v="Sao Paulo"/>
    <s v="CUST_469"/>
    <x v="3"/>
    <x v="0"/>
    <x v="1"/>
    <s v="iPad Pro"/>
    <n v="16"/>
    <n v="52528.01"/>
    <n v="70874.3"/>
    <n v="0"/>
    <s v="Returned"/>
    <s v="Bank Transfer"/>
    <n v="18"/>
    <n v="293540.59999999998"/>
    <n v="1133988.8"/>
    <n v="0"/>
    <n v="1133988.8"/>
    <n v="0.2588567012302061"/>
    <n v="1"/>
    <n v="0.2588567012302061"/>
    <n v="0"/>
  </r>
  <r>
    <s v="ORD1636"/>
    <x v="219"/>
    <x v="3"/>
    <s v="USA"/>
    <s v="California"/>
    <s v="San Francisco"/>
    <s v="CUST_733"/>
    <x v="3"/>
    <x v="0"/>
    <x v="0"/>
    <s v="LG UltraFine"/>
    <n v="1"/>
    <n v="3059.72"/>
    <n v="4234.6899999999996"/>
    <n v="0.15"/>
    <s v="Not Returned"/>
    <s v="Bank Transfer"/>
    <n v="12"/>
    <n v="998.72"/>
    <n v="4234.6899999999996"/>
    <n v="635.20349999999996"/>
    <n v="3599.4864999999995"/>
    <n v="0.27746179906495"/>
    <n v="0"/>
    <n v="0.27746179906495"/>
    <n v="0.17647058823529413"/>
  </r>
  <r>
    <s v="ORD1637"/>
    <x v="100"/>
    <x v="1"/>
    <s v="USA"/>
    <s v="California"/>
    <s v="San Francisco"/>
    <s v="CUST_378"/>
    <x v="1"/>
    <x v="0"/>
    <x v="0"/>
    <s v="Dell UltraSharp"/>
    <n v="10"/>
    <n v="45489.31"/>
    <n v="58752.32"/>
    <n v="0.15"/>
    <s v="Not Returned"/>
    <s v="Credit Card"/>
    <n v="4"/>
    <n v="112735.6"/>
    <n v="587523.19999999995"/>
    <n v="88128.48"/>
    <n v="499394.72"/>
    <n v="0.22574447723436086"/>
    <n v="0"/>
    <n v="0.22574447723436086"/>
    <n v="0.17647058823529413"/>
  </r>
  <r>
    <s v="ORD1638"/>
    <x v="187"/>
    <x v="0"/>
    <s v="USA"/>
    <s v="New York"/>
    <s v="New York"/>
    <s v="CUST_440"/>
    <x v="2"/>
    <x v="2"/>
    <x v="6"/>
    <s v="Task Chair"/>
    <n v="41"/>
    <n v="5262.13"/>
    <n v="6741.91"/>
    <n v="0.05"/>
    <s v="Not Returned"/>
    <s v="Credit Card"/>
    <n v="9"/>
    <n v="57637.43"/>
    <n v="276418.31"/>
    <n v="13820.915500000001"/>
    <n v="262597.39449999999"/>
    <n v="0.21948972536359268"/>
    <n v="0"/>
    <n v="0.21948972536359268"/>
    <n v="5.2631578947368425E-2"/>
  </r>
  <r>
    <s v="ORD1639"/>
    <x v="204"/>
    <x v="2"/>
    <s v="Brazil"/>
    <s v="Rio de Janeiro"/>
    <s v="Rio de Janeiro"/>
    <s v="CUST_555"/>
    <x v="2"/>
    <x v="0"/>
    <x v="1"/>
    <s v="Lenovo Tab P11"/>
    <n v="20"/>
    <n v="51084.84"/>
    <n v="75730.14"/>
    <n v="0.1"/>
    <s v="Returned"/>
    <s v="PayPal"/>
    <n v="1"/>
    <n v="443615.4"/>
    <n v="1514602.8"/>
    <n v="151460.28"/>
    <n v="1363142.52"/>
    <n v="0.32543581723208226"/>
    <n v="1"/>
    <n v="0.32543581723208226"/>
    <n v="0.1111111111111111"/>
  </r>
  <r>
    <s v="ORD1640"/>
    <x v="101"/>
    <x v="0"/>
    <s v="Brazil"/>
    <s v="Rio de Janeiro"/>
    <s v="Rio de Janeiro"/>
    <s v="CUST_726"/>
    <x v="2"/>
    <x v="2"/>
    <x v="6"/>
    <s v="Task Chair"/>
    <n v="4"/>
    <n v="2915.02"/>
    <n v="3560.81"/>
    <n v="0"/>
    <s v="Returned"/>
    <s v="Cash"/>
    <n v="10"/>
    <n v="2583.16"/>
    <n v="14243.24"/>
    <n v="0"/>
    <n v="14243.24"/>
    <n v="0.18136042080313186"/>
    <n v="1"/>
    <n v="0.18136042080313186"/>
    <n v="0"/>
  </r>
  <r>
    <s v="ORD1641"/>
    <x v="215"/>
    <x v="0"/>
    <s v="USA"/>
    <s v="Texas"/>
    <s v="Dallas"/>
    <s v="CUST_371"/>
    <x v="0"/>
    <x v="0"/>
    <x v="1"/>
    <s v="Microsoft Surface Go"/>
    <n v="23"/>
    <n v="37708.51"/>
    <n v="54858.79"/>
    <n v="0.05"/>
    <s v="Returned"/>
    <s v="Bank Transfer"/>
    <n v="3"/>
    <n v="374733.6"/>
    <n v="1261752.17"/>
    <n v="63087.608500000002"/>
    <n v="1198664.5614999998"/>
    <n v="0.31262591056422084"/>
    <n v="1"/>
    <n v="0.31262591056422084"/>
    <n v="5.2631578947368432E-2"/>
  </r>
  <r>
    <s v="ORD1642"/>
    <x v="149"/>
    <x v="1"/>
    <s v="India"/>
    <s v="Maharashtra"/>
    <s v="Mumbai"/>
    <s v="CUST_961"/>
    <x v="1"/>
    <x v="2"/>
    <x v="3"/>
    <s v="Standing Desk"/>
    <n v="16"/>
    <n v="32894.120000000003"/>
    <n v="41181.449999999997"/>
    <n v="0.15"/>
    <s v="Returned"/>
    <s v="Cash"/>
    <n v="8"/>
    <n v="112707.7"/>
    <n v="658903.19999999995"/>
    <n v="98835.48"/>
    <n v="560067.72"/>
    <n v="0.20123941440510087"/>
    <n v="1"/>
    <n v="0.20123941440510087"/>
    <n v="0.17647058823529413"/>
  </r>
  <r>
    <s v="ORD1643"/>
    <x v="11"/>
    <x v="2"/>
    <s v="Brazil"/>
    <s v="Sao Paulo"/>
    <s v="Sao Paulo"/>
    <s v="CUST_875"/>
    <x v="0"/>
    <x v="1"/>
    <x v="9"/>
    <s v="Legal Pad"/>
    <n v="50"/>
    <n v="64502.5"/>
    <n v="78703.97"/>
    <n v="0.1"/>
    <s v="Not Returned"/>
    <s v="Bank Transfer"/>
    <n v="13"/>
    <n v="639066.19999999995"/>
    <n v="3935198.5"/>
    <n v="393519.85000000003"/>
    <n v="3541678.65"/>
    <n v="0.18044161064697384"/>
    <n v="0"/>
    <n v="0.18044161064697384"/>
    <n v="0.11111111111111112"/>
  </r>
  <r>
    <s v="ORD1644"/>
    <x v="60"/>
    <x v="3"/>
    <s v="India"/>
    <s v="Karnataka"/>
    <s v="Bangalore"/>
    <s v="CUST_139"/>
    <x v="1"/>
    <x v="1"/>
    <x v="9"/>
    <s v="Legal Pad"/>
    <n v="26"/>
    <n v="7931.17"/>
    <n v="10514.05"/>
    <n v="0.15"/>
    <s v="Not Returned"/>
    <s v="PayPal"/>
    <n v="7"/>
    <n v="57081.65"/>
    <n v="273365.3"/>
    <n v="41004.794999999998"/>
    <n v="232360.505"/>
    <n v="0.24565986375352386"/>
    <n v="0"/>
    <n v="0.24565986375352386"/>
    <n v="0.1764705882352941"/>
  </r>
  <r>
    <s v="ORD1645"/>
    <x v="24"/>
    <x v="3"/>
    <s v="India"/>
    <s v="Karnataka"/>
    <s v="Bangalore"/>
    <s v="CUST_441"/>
    <x v="0"/>
    <x v="0"/>
    <x v="0"/>
    <s v="Samsung Odyssey"/>
    <n v="3"/>
    <n v="64217.55"/>
    <n v="80370.59"/>
    <n v="0.05"/>
    <s v="Not Returned"/>
    <s v="Credit Card"/>
    <n v="13"/>
    <n v="46036.160000000003"/>
    <n v="241111.77"/>
    <n v="12055.5885"/>
    <n v="229056.18149999998"/>
    <n v="0.20098195865541402"/>
    <n v="0"/>
    <n v="0.20098195865541402"/>
    <n v="5.2631578947368425E-2"/>
  </r>
  <r>
    <s v="ORD1646"/>
    <x v="34"/>
    <x v="0"/>
    <s v="Germany"/>
    <s v="Berlin"/>
    <s v="Berlin"/>
    <s v="CUST_190"/>
    <x v="1"/>
    <x v="2"/>
    <x v="6"/>
    <s v="Ergonomic Pro"/>
    <n v="6"/>
    <n v="32098.46"/>
    <n v="39305.51"/>
    <n v="0.15"/>
    <s v="Not Returned"/>
    <s v="Credit Card"/>
    <n v="4"/>
    <n v="36755.96"/>
    <n v="235833.06"/>
    <n v="35374.958999999995"/>
    <n v="200458.101"/>
    <n v="0.18335981343053828"/>
    <n v="0"/>
    <n v="0.18335981343053828"/>
    <n v="0.1764705882352941"/>
  </r>
  <r>
    <s v="ORD1647"/>
    <x v="131"/>
    <x v="2"/>
    <s v="Brazil"/>
    <s v="Sao Paulo"/>
    <s v="Sao Paulo"/>
    <s v="CUST_181"/>
    <x v="1"/>
    <x v="1"/>
    <x v="9"/>
    <s v="A4 Ream Pack"/>
    <n v="17"/>
    <n v="66837.919999999998"/>
    <n v="97006.5"/>
    <n v="0.15"/>
    <s v="Not Returned"/>
    <s v="Credit Card"/>
    <n v="20"/>
    <n v="435936"/>
    <n v="1649110.5"/>
    <n v="247366.57499999998"/>
    <n v="1401743.925"/>
    <n v="0.31099546231313252"/>
    <n v="0"/>
    <n v="0.31099546231313252"/>
    <n v="0.1764705882352941"/>
  </r>
  <r>
    <s v="ORD1648"/>
    <x v="145"/>
    <x v="0"/>
    <s v="India"/>
    <s v="Delhi"/>
    <s v="New Delhi"/>
    <s v="CUST_555"/>
    <x v="0"/>
    <x v="2"/>
    <x v="11"/>
    <s v="Coffee Table"/>
    <n v="44"/>
    <n v="62020.73"/>
    <n v="89266.43"/>
    <n v="0"/>
    <s v="Returned"/>
    <s v="Cash"/>
    <n v="11"/>
    <n v="1198811"/>
    <n v="3927722.92"/>
    <n v="0"/>
    <n v="3927722.92"/>
    <n v="0.3052178130732297"/>
    <n v="1"/>
    <n v="0.3052178130732297"/>
    <n v="0"/>
  </r>
  <r>
    <s v="ORD1649"/>
    <x v="79"/>
    <x v="0"/>
    <s v="USA"/>
    <s v="New York"/>
    <s v="New York"/>
    <s v="CUST_787"/>
    <x v="0"/>
    <x v="2"/>
    <x v="3"/>
    <s v="Corner Desk"/>
    <n v="45"/>
    <n v="60901.94"/>
    <n v="68517.08"/>
    <n v="0.15"/>
    <s v="Returned"/>
    <s v="Cash"/>
    <n v="8"/>
    <n v="291279.09999999998"/>
    <n v="3083268.6"/>
    <n v="462490.29"/>
    <n v="2620778.31"/>
    <n v="0.11114221255898594"/>
    <n v="1"/>
    <n v="0.11114221255898594"/>
    <n v="0.1764705882352941"/>
  </r>
  <r>
    <s v="ORD1650"/>
    <x v="132"/>
    <x v="3"/>
    <s v="Brazil"/>
    <s v="Rio de Janeiro"/>
    <s v="Rio de Janeiro"/>
    <s v="CUST_536"/>
    <x v="0"/>
    <x v="0"/>
    <x v="4"/>
    <s v="Lenovo ThinkPad X1"/>
    <n v="16"/>
    <n v="28525.03"/>
    <n v="34072.31"/>
    <n v="0"/>
    <s v="Returned"/>
    <s v="PayPal"/>
    <n v="2"/>
    <n v="88756.479999999996"/>
    <n v="545156.96"/>
    <n v="0"/>
    <n v="545156.96"/>
    <n v="0.16280903760267501"/>
    <n v="1"/>
    <n v="0.16280903760267501"/>
    <n v="0"/>
  </r>
  <r>
    <s v="ORD1651"/>
    <x v="206"/>
    <x v="1"/>
    <s v="USA"/>
    <s v="New York"/>
    <s v="New York"/>
    <s v="CUST_557"/>
    <x v="3"/>
    <x v="0"/>
    <x v="0"/>
    <s v="Samsung Odyssey"/>
    <n v="25"/>
    <n v="52012.4"/>
    <n v="65879.8"/>
    <n v="0.05"/>
    <s v="Not Returned"/>
    <s v="Bank Transfer"/>
    <n v="16"/>
    <n v="329350.8"/>
    <n v="1646995"/>
    <n v="82349.75"/>
    <n v="1564645.25"/>
    <n v="0.21049551008447442"/>
    <n v="0"/>
    <n v="0.21049551008447442"/>
    <n v="5.2631578947368418E-2"/>
  </r>
  <r>
    <s v="ORD1652"/>
    <x v="106"/>
    <x v="2"/>
    <s v="Brazil"/>
    <s v="Rio de Janeiro"/>
    <s v="Rio de Janeiro"/>
    <s v="CUST_530"/>
    <x v="2"/>
    <x v="2"/>
    <x v="11"/>
    <s v="Conference Table"/>
    <n v="41"/>
    <n v="52927.08"/>
    <n v="71449.16"/>
    <n v="0.05"/>
    <s v="Not Returned"/>
    <s v="PayPal"/>
    <n v="10"/>
    <n v="721435"/>
    <n v="2929415.56"/>
    <n v="146470.77800000002"/>
    <n v="2782944.7820000001"/>
    <n v="0.259234392527735"/>
    <n v="0"/>
    <n v="0.259234392527735"/>
    <n v="5.2631578947368425E-2"/>
  </r>
  <r>
    <s v="ORD1653"/>
    <x v="89"/>
    <x v="2"/>
    <s v="USA"/>
    <s v="California"/>
    <s v="San Francisco"/>
    <s v="CUST_346"/>
    <x v="0"/>
    <x v="1"/>
    <x v="9"/>
    <s v="A4 Ream Pack"/>
    <n v="15"/>
    <n v="31887.47"/>
    <n v="39773.47"/>
    <n v="0.1"/>
    <s v="Returned"/>
    <s v="Credit Card"/>
    <n v="3"/>
    <n v="106461"/>
    <n v="596602.05000000005"/>
    <n v="59660.205000000009"/>
    <n v="536941.84500000009"/>
    <n v="0.19827286882436959"/>
    <n v="1"/>
    <n v="0.19827286882436959"/>
    <n v="0.1111111111111111"/>
  </r>
  <r>
    <s v="ORD1654"/>
    <x v="204"/>
    <x v="1"/>
    <s v="Brazil"/>
    <s v="Rio de Janeiro"/>
    <s v="Rio de Janeiro"/>
    <s v="CUST_489"/>
    <x v="3"/>
    <x v="1"/>
    <x v="2"/>
    <s v="Fountain Pen"/>
    <n v="29"/>
    <n v="46180.67"/>
    <n v="68591.86"/>
    <n v="0"/>
    <s v="Not Returned"/>
    <s v="Cash"/>
    <n v="7"/>
    <n v="649924.5"/>
    <n v="1989163.94"/>
    <n v="0"/>
    <n v="1989163.94"/>
    <n v="0.32673249646783764"/>
    <n v="0"/>
    <n v="0.32673249646783764"/>
    <n v="0"/>
  </r>
  <r>
    <s v="ORD1655"/>
    <x v="218"/>
    <x v="3"/>
    <s v="Brazil"/>
    <s v="Rio de Janeiro"/>
    <s v="Rio de Janeiro"/>
    <s v="CUST_322"/>
    <x v="1"/>
    <x v="0"/>
    <x v="1"/>
    <s v="Lenovo Tab P11"/>
    <n v="13"/>
    <n v="60207.32"/>
    <n v="82423.39"/>
    <n v="0.15"/>
    <s v="Not Returned"/>
    <s v="Bank Transfer"/>
    <n v="12"/>
    <n v="245487.6"/>
    <n v="1071504.07"/>
    <n v="160725.61050000001"/>
    <n v="910778.45950000011"/>
    <n v="0.2695360188192944"/>
    <n v="0"/>
    <n v="0.2695360188192944"/>
    <n v="0.1764705882352941"/>
  </r>
  <r>
    <s v="ORD1656"/>
    <x v="71"/>
    <x v="1"/>
    <s v="USA"/>
    <s v="Texas"/>
    <s v="Dallas"/>
    <s v="CUST_144"/>
    <x v="1"/>
    <x v="1"/>
    <x v="7"/>
    <s v="Plastic Folder"/>
    <n v="49"/>
    <n v="39175.370000000003"/>
    <n v="55257.77"/>
    <n v="0.15"/>
    <s v="Not Returned"/>
    <s v="Credit Card"/>
    <n v="15"/>
    <n v="669832"/>
    <n v="2707630.73"/>
    <n v="406144.60949999996"/>
    <n v="2301486.1205000002"/>
    <n v="0.29104324985217739"/>
    <n v="0"/>
    <n v="0.29104324985217739"/>
    <n v="0.17647058823529407"/>
  </r>
  <r>
    <s v="ORD1657"/>
    <x v="224"/>
    <x v="3"/>
    <s v="USA"/>
    <s v="New York"/>
    <s v="New York"/>
    <s v="CUST_437"/>
    <x v="3"/>
    <x v="1"/>
    <x v="5"/>
    <s v="Heavy Duty Stapler"/>
    <n v="4"/>
    <n v="24426.15"/>
    <n v="33196.480000000003"/>
    <n v="0.1"/>
    <s v="Not Returned"/>
    <s v="PayPal"/>
    <n v="11"/>
    <n v="31573.19"/>
    <n v="132785.92000000001"/>
    <n v="13278.592000000002"/>
    <n v="119507.32800000001"/>
    <n v="0.26419459399175921"/>
    <n v="0"/>
    <n v="0.26419459399175921"/>
    <n v="0.11111111111111112"/>
  </r>
  <r>
    <s v="ORD1658"/>
    <x v="91"/>
    <x v="0"/>
    <s v="USA"/>
    <s v="New York"/>
    <s v="New York"/>
    <s v="CUST_276"/>
    <x v="1"/>
    <x v="1"/>
    <x v="5"/>
    <s v="Mini Stapler"/>
    <n v="22"/>
    <n v="70812.210000000006"/>
    <n v="95878.2"/>
    <n v="0"/>
    <s v="Returned"/>
    <s v="Cash"/>
    <n v="1"/>
    <n v="551451.80000000005"/>
    <n v="2109320.4"/>
    <n v="0"/>
    <n v="2109320.4"/>
    <n v="0.26143576860110967"/>
    <n v="1"/>
    <n v="0.26143576860110967"/>
    <n v="0"/>
  </r>
  <r>
    <s v="ORD1659"/>
    <x v="185"/>
    <x v="0"/>
    <s v="Brazil"/>
    <s v="Sao Paulo"/>
    <s v="Sao Paulo"/>
    <s v="CUST_820"/>
    <x v="2"/>
    <x v="1"/>
    <x v="2"/>
    <s v="Marker Set"/>
    <n v="10"/>
    <n v="48829"/>
    <n v="61351.92"/>
    <n v="0.15"/>
    <s v="Not Returned"/>
    <s v="Bank Transfer"/>
    <n v="4"/>
    <n v="106444.8"/>
    <n v="613519.19999999995"/>
    <n v="92027.87999999999"/>
    <n v="521491.31999999995"/>
    <n v="0.20411614904731304"/>
    <n v="0"/>
    <n v="0.20411614904731304"/>
    <n v="0.17647058823529413"/>
  </r>
  <r>
    <s v="ORD1660"/>
    <x v="92"/>
    <x v="0"/>
    <s v="India"/>
    <s v="Delhi"/>
    <s v="New Delhi"/>
    <s v="CUST_122"/>
    <x v="3"/>
    <x v="2"/>
    <x v="8"/>
    <s v="Glass Bookcase"/>
    <n v="21"/>
    <n v="23485.48"/>
    <n v="34396.51"/>
    <n v="0"/>
    <s v="Returned"/>
    <s v="PayPal"/>
    <n v="20"/>
    <n v="229131.6"/>
    <n v="722326.71000000008"/>
    <n v="0"/>
    <n v="722326.71000000008"/>
    <n v="0.31721324551323871"/>
    <n v="1"/>
    <n v="0.31721324551323871"/>
    <n v="0"/>
  </r>
  <r>
    <s v="ORD1661"/>
    <x v="184"/>
    <x v="0"/>
    <s v="Germany"/>
    <s v="Berlin"/>
    <s v="Berlin"/>
    <s v="CUST_616"/>
    <x v="3"/>
    <x v="2"/>
    <x v="11"/>
    <s v="Folding Table"/>
    <n v="3"/>
    <n v="5654.84"/>
    <n v="8051.63"/>
    <n v="0.15"/>
    <s v="Returned"/>
    <s v="PayPal"/>
    <n v="9"/>
    <n v="6111.81"/>
    <n v="24154.89"/>
    <n v="3623.2334999999998"/>
    <n v="20531.656500000001"/>
    <n v="0.29767739393068454"/>
    <n v="1"/>
    <n v="0.29767739393068454"/>
    <n v="0.1764705882352941"/>
  </r>
  <r>
    <s v="ORD1662"/>
    <x v="159"/>
    <x v="2"/>
    <s v="Germany"/>
    <s v="Berlin"/>
    <s v="Berlin"/>
    <s v="CUST_400"/>
    <x v="1"/>
    <x v="0"/>
    <x v="0"/>
    <s v="LG UltraFine"/>
    <n v="14"/>
    <n v="69204.350000000006"/>
    <n v="97761.62"/>
    <n v="0.1"/>
    <s v="Returned"/>
    <s v="Cash"/>
    <n v="10"/>
    <n v="359821.6"/>
    <n v="1368662.68"/>
    <n v="136866.26800000001"/>
    <n v="1231796.412"/>
    <n v="0.29211125839843732"/>
    <n v="1"/>
    <n v="0.29211125839843732"/>
    <n v="0.11111111111111112"/>
  </r>
  <r>
    <s v="ORD1663"/>
    <x v="205"/>
    <x v="1"/>
    <s v="USA"/>
    <s v="Texas"/>
    <s v="Dallas"/>
    <s v="CUST_918"/>
    <x v="1"/>
    <x v="1"/>
    <x v="2"/>
    <s v="Fountain Pen"/>
    <n v="6"/>
    <n v="78973.62"/>
    <n v="117579.5"/>
    <n v="0.15"/>
    <s v="Returned"/>
    <s v="Credit Card"/>
    <n v="15"/>
    <n v="196889.9"/>
    <n v="705477"/>
    <n v="105821.55"/>
    <n v="599655.44999999995"/>
    <n v="0.32833838164899526"/>
    <n v="1"/>
    <n v="0.32833838164899526"/>
    <n v="0.17647058823529413"/>
  </r>
  <r>
    <s v="ORD1664"/>
    <x v="12"/>
    <x v="1"/>
    <s v="USA"/>
    <s v="Texas"/>
    <s v="Dallas"/>
    <s v="CUST_579"/>
    <x v="0"/>
    <x v="0"/>
    <x v="0"/>
    <s v="Dell UltraSharp"/>
    <n v="36"/>
    <n v="73252.62"/>
    <n v="102957.4"/>
    <n v="0"/>
    <s v="Returned"/>
    <s v="Cash"/>
    <n v="5"/>
    <n v="1069373"/>
    <n v="3706466.4"/>
    <n v="0"/>
    <n v="3706466.4"/>
    <n v="0.28851549821145012"/>
    <n v="1"/>
    <n v="0.28851549821145012"/>
    <n v="0"/>
  </r>
  <r>
    <s v="ORD1665"/>
    <x v="113"/>
    <x v="0"/>
    <s v="Brazil"/>
    <s v="Sao Paulo"/>
    <s v="Sao Paulo"/>
    <s v="CUST_741"/>
    <x v="1"/>
    <x v="2"/>
    <x v="3"/>
    <s v="Corner Desk"/>
    <n v="50"/>
    <n v="38119.01"/>
    <n v="44045.19"/>
    <n v="0"/>
    <s v="Not Returned"/>
    <s v="Credit Card"/>
    <n v="16"/>
    <n v="296309"/>
    <n v="2202259.5"/>
    <n v="0"/>
    <n v="2202259.5"/>
    <n v="0.13454772246413285"/>
    <n v="0"/>
    <n v="0.13454772246413285"/>
    <n v="0"/>
  </r>
  <r>
    <s v="ORD1666"/>
    <x v="83"/>
    <x v="0"/>
    <s v="Brazil"/>
    <s v="Sao Paulo"/>
    <s v="Sao Paulo"/>
    <s v="CUST_837"/>
    <x v="3"/>
    <x v="1"/>
    <x v="7"/>
    <s v="Cardboard Folder"/>
    <n v="40"/>
    <n v="29657.77"/>
    <n v="40238.54"/>
    <n v="0.05"/>
    <s v="Returned"/>
    <s v="PayPal"/>
    <n v="15"/>
    <n v="402069.3"/>
    <n v="1609541.6"/>
    <n v="80477.080000000016"/>
    <n v="1529064.52"/>
    <n v="0.26295116703119892"/>
    <n v="1"/>
    <n v="0.26295116703119892"/>
    <n v="5.2631578947368432E-2"/>
  </r>
  <r>
    <s v="ORD1667"/>
    <x v="175"/>
    <x v="1"/>
    <s v="USA"/>
    <s v="New York"/>
    <s v="New York"/>
    <s v="CUST_540"/>
    <x v="3"/>
    <x v="1"/>
    <x v="9"/>
    <s v="Graph Paper"/>
    <n v="50"/>
    <n v="23106.65"/>
    <n v="33020.71"/>
    <n v="0.05"/>
    <s v="Returned"/>
    <s v="PayPal"/>
    <n v="10"/>
    <n v="470917.9"/>
    <n v="1651035.5"/>
    <n v="82551.775000000009"/>
    <n v="1568483.7250000001"/>
    <n v="0.30023767062039486"/>
    <n v="1"/>
    <n v="0.30023767062039486"/>
    <n v="5.2631578947368425E-2"/>
  </r>
  <r>
    <s v="ORD1668"/>
    <x v="82"/>
    <x v="0"/>
    <s v="Brazil"/>
    <s v="Rio de Janeiro"/>
    <s v="Rio de Janeiro"/>
    <s v="CUST_656"/>
    <x v="2"/>
    <x v="2"/>
    <x v="6"/>
    <s v="Task Chair"/>
    <n v="45"/>
    <n v="72771.23"/>
    <n v="80568.89"/>
    <n v="0"/>
    <s v="Returned"/>
    <s v="Credit Card"/>
    <n v="7"/>
    <n v="350894.7"/>
    <n v="3625600.05"/>
    <n v="0"/>
    <n v="3625600.05"/>
    <n v="9.6782517420805986E-2"/>
    <n v="1"/>
    <n v="9.6782517420805986E-2"/>
    <n v="0"/>
  </r>
  <r>
    <s v="ORD1669"/>
    <x v="131"/>
    <x v="1"/>
    <s v="Germany"/>
    <s v="Berlin"/>
    <s v="Berlin"/>
    <s v="CUST_991"/>
    <x v="3"/>
    <x v="2"/>
    <x v="11"/>
    <s v="Dining Table"/>
    <n v="21"/>
    <n v="35563.93"/>
    <n v="44233.58"/>
    <n v="0.05"/>
    <s v="Returned"/>
    <s v="PayPal"/>
    <n v="9"/>
    <n v="172959.5"/>
    <n v="928905.18"/>
    <n v="46445.259000000005"/>
    <n v="882459.92100000009"/>
    <n v="0.19599700324520458"/>
    <n v="1"/>
    <n v="0.19599700324520458"/>
    <n v="5.2631578947368425E-2"/>
  </r>
  <r>
    <s v="ORD1670"/>
    <x v="191"/>
    <x v="0"/>
    <s v="Germany"/>
    <s v="Berlin"/>
    <s v="Berlin"/>
    <s v="CUST_465"/>
    <x v="1"/>
    <x v="1"/>
    <x v="5"/>
    <s v="Heavy Duty Stapler"/>
    <n v="36"/>
    <n v="9077.67"/>
    <n v="10139.780000000001"/>
    <n v="0.05"/>
    <s v="Returned"/>
    <s v="Cash"/>
    <n v="10"/>
    <n v="36324.160000000003"/>
    <n v="365032.08"/>
    <n v="18251.604000000003"/>
    <n v="346780.47600000002"/>
    <n v="0.10474684278361739"/>
    <n v="1"/>
    <n v="0.10474684278361739"/>
    <n v="5.2631578947368425E-2"/>
  </r>
  <r>
    <s v="ORD1671"/>
    <x v="140"/>
    <x v="3"/>
    <s v="Germany"/>
    <s v="Berlin"/>
    <s v="Berlin"/>
    <s v="CUST_683"/>
    <x v="0"/>
    <x v="2"/>
    <x v="6"/>
    <s v="Task Chair"/>
    <n v="7"/>
    <n v="15556.34"/>
    <n v="21328.35"/>
    <n v="0.05"/>
    <s v="Returned"/>
    <s v="Cash"/>
    <n v="13"/>
    <n v="38383.870000000003"/>
    <n v="149298.44999999998"/>
    <n v="7464.9224999999997"/>
    <n v="141833.5275"/>
    <n v="0.2706262100122977"/>
    <n v="1"/>
    <n v="0.2706262100122977"/>
    <n v="5.2631578947368418E-2"/>
  </r>
  <r>
    <s v="ORD1672"/>
    <x v="238"/>
    <x v="3"/>
    <s v="India"/>
    <s v="Karnataka"/>
    <s v="Bangalore"/>
    <s v="CUST_130"/>
    <x v="1"/>
    <x v="1"/>
    <x v="7"/>
    <s v="File Organizer"/>
    <n v="20"/>
    <n v="26515.17"/>
    <n v="31511.040000000001"/>
    <n v="0.05"/>
    <s v="Not Returned"/>
    <s v="Bank Transfer"/>
    <n v="12"/>
    <n v="94921.53"/>
    <n v="630220.80000000005"/>
    <n v="31511.040000000005"/>
    <n v="598709.76000000001"/>
    <n v="0.15854348190348524"/>
    <n v="0"/>
    <n v="0.15854348190348524"/>
    <n v="5.2631578947368425E-2"/>
  </r>
  <r>
    <s v="ORD1673"/>
    <x v="125"/>
    <x v="0"/>
    <s v="USA"/>
    <s v="Texas"/>
    <s v="Dallas"/>
    <s v="CUST_524"/>
    <x v="3"/>
    <x v="2"/>
    <x v="3"/>
    <s v="Corner Desk"/>
    <n v="41"/>
    <n v="22530.560000000001"/>
    <n v="31816.33"/>
    <n v="0"/>
    <s v="Not Returned"/>
    <s v="Cash"/>
    <n v="3"/>
    <n v="380716.6"/>
    <n v="1304469.53"/>
    <n v="0"/>
    <n v="1304469.53"/>
    <n v="0.29185549470059297"/>
    <n v="0"/>
    <n v="0.29185549470059297"/>
    <n v="0"/>
  </r>
  <r>
    <s v="ORD1674"/>
    <x v="31"/>
    <x v="0"/>
    <s v="Brazil"/>
    <s v="Rio de Janeiro"/>
    <s v="Rio de Janeiro"/>
    <s v="CUST_622"/>
    <x v="3"/>
    <x v="2"/>
    <x v="11"/>
    <s v="Conference Table"/>
    <n v="35"/>
    <n v="52651"/>
    <n v="64331.35"/>
    <n v="0.1"/>
    <s v="Returned"/>
    <s v="PayPal"/>
    <n v="4"/>
    <n v="367931"/>
    <n v="2251597.25"/>
    <n v="225159.72500000001"/>
    <n v="2026437.5249999999"/>
    <n v="0.18156542970649936"/>
    <n v="1"/>
    <n v="0.18156542970649936"/>
    <n v="0.11111111111111112"/>
  </r>
  <r>
    <s v="ORD1675"/>
    <x v="98"/>
    <x v="3"/>
    <s v="Brazil"/>
    <s v="Rio de Janeiro"/>
    <s v="Rio de Janeiro"/>
    <s v="CUST_433"/>
    <x v="3"/>
    <x v="0"/>
    <x v="1"/>
    <s v="Microsoft Surface Go"/>
    <n v="46"/>
    <n v="2711.93"/>
    <n v="3357.13"/>
    <n v="0"/>
    <s v="Returned"/>
    <s v="Bank Transfer"/>
    <n v="14"/>
    <n v="29679.200000000001"/>
    <n v="154427.98000000001"/>
    <n v="0"/>
    <n v="154427.98000000001"/>
    <n v="0.19218797008158753"/>
    <n v="1"/>
    <n v="0.19218797008158753"/>
    <n v="0"/>
  </r>
  <r>
    <s v="ORD1676"/>
    <x v="81"/>
    <x v="0"/>
    <s v="India"/>
    <s v="Karnataka"/>
    <s v="Bangalore"/>
    <s v="CUST_211"/>
    <x v="2"/>
    <x v="1"/>
    <x v="5"/>
    <s v="Electric Stapler"/>
    <n v="16"/>
    <n v="51839.59"/>
    <n v="67613.25"/>
    <n v="0"/>
    <s v="Not Returned"/>
    <s v="Cash"/>
    <n v="5"/>
    <n v="252378.6"/>
    <n v="1081812"/>
    <n v="0"/>
    <n v="1081812"/>
    <n v="0.23329247595700547"/>
    <n v="0"/>
    <n v="0.23329247595700547"/>
    <n v="0"/>
  </r>
  <r>
    <s v="ORD1677"/>
    <x v="61"/>
    <x v="0"/>
    <s v="Brazil"/>
    <s v="Sao Paulo"/>
    <s v="Sao Paulo"/>
    <s v="CUST_688"/>
    <x v="3"/>
    <x v="2"/>
    <x v="3"/>
    <s v="Executive Desk"/>
    <n v="48"/>
    <n v="39329.68"/>
    <n v="58285.06"/>
    <n v="0.15"/>
    <s v="Not Returned"/>
    <s v="Cash"/>
    <n v="13"/>
    <n v="773379.5"/>
    <n v="2797682.88"/>
    <n v="419652.43199999997"/>
    <n v="2378030.4479999999"/>
    <n v="0.32521850199623686"/>
    <n v="0"/>
    <n v="0.32521850199623686"/>
    <n v="0.17647058823529413"/>
  </r>
  <r>
    <s v="ORD1678"/>
    <x v="73"/>
    <x v="0"/>
    <s v="India"/>
    <s v="Karnataka"/>
    <s v="Bangalore"/>
    <s v="CUST_277"/>
    <x v="3"/>
    <x v="0"/>
    <x v="0"/>
    <s v="LG UltraFine"/>
    <n v="48"/>
    <n v="11993.26"/>
    <n v="14928.94"/>
    <n v="0.1"/>
    <s v="Not Returned"/>
    <s v="Bank Transfer"/>
    <n v="9"/>
    <n v="126821.4"/>
    <n v="716589.12"/>
    <n v="71658.911999999997"/>
    <n v="644930.20799999998"/>
    <n v="0.19664360333389749"/>
    <n v="0"/>
    <n v="0.19664360333389749"/>
    <n v="0.1111111111111111"/>
  </r>
  <r>
    <s v="ORD1679"/>
    <x v="135"/>
    <x v="3"/>
    <s v="India"/>
    <s v="Karnataka"/>
    <s v="Bangalore"/>
    <s v="CUST_760"/>
    <x v="0"/>
    <x v="0"/>
    <x v="0"/>
    <s v="LG UltraFine"/>
    <n v="4"/>
    <n v="58255.33"/>
    <n v="76412.73"/>
    <n v="0"/>
    <s v="Not Returned"/>
    <s v="Credit Card"/>
    <n v="4"/>
    <n v="72629.600000000006"/>
    <n v="305650.92"/>
    <n v="0"/>
    <n v="305650.92"/>
    <n v="0.23762271024736326"/>
    <n v="0"/>
    <n v="0.23762271024736326"/>
    <n v="0"/>
  </r>
  <r>
    <s v="ORD1680"/>
    <x v="64"/>
    <x v="1"/>
    <s v="India"/>
    <s v="Delhi"/>
    <s v="New Delhi"/>
    <s v="CUST_376"/>
    <x v="1"/>
    <x v="2"/>
    <x v="3"/>
    <s v="Standing Desk"/>
    <n v="7"/>
    <n v="22953.81"/>
    <n v="26176.17"/>
    <n v="0.05"/>
    <s v="Returned"/>
    <s v="Credit Card"/>
    <n v="11"/>
    <n v="21428.69"/>
    <n v="183233.19"/>
    <n v="9161.6594999999998"/>
    <n v="174071.53049999999"/>
    <n v="0.12310278388688034"/>
    <n v="1"/>
    <n v="0.12310278388688034"/>
    <n v="5.2631578947368425E-2"/>
  </r>
  <r>
    <s v="ORD1681"/>
    <x v="55"/>
    <x v="0"/>
    <s v="Brazil"/>
    <s v="Sao Paulo"/>
    <s v="Sao Paulo"/>
    <s v="CUST_995"/>
    <x v="3"/>
    <x v="2"/>
    <x v="8"/>
    <s v="Wooden Bookcase"/>
    <n v="41"/>
    <n v="40296.68"/>
    <n v="56320.14"/>
    <n v="0.1"/>
    <s v="Not Returned"/>
    <s v="PayPal"/>
    <n v="15"/>
    <n v="591265.69999999995"/>
    <n v="2309125.7399999998"/>
    <n v="230912.57399999999"/>
    <n v="2078213.1659999997"/>
    <n v="0.28450676267152475"/>
    <n v="0"/>
    <n v="0.28450676267152475"/>
    <n v="0.11111111111111112"/>
  </r>
  <r>
    <s v="ORD1682"/>
    <x v="80"/>
    <x v="0"/>
    <s v="Brazil"/>
    <s v="Sao Paulo"/>
    <s v="Sao Paulo"/>
    <s v="CUST_586"/>
    <x v="0"/>
    <x v="1"/>
    <x v="9"/>
    <s v="A4 Ream Pack"/>
    <n v="6"/>
    <n v="27613.41"/>
    <n v="32529.22"/>
    <n v="0.05"/>
    <s v="Not Returned"/>
    <s v="Cash"/>
    <n v="2"/>
    <n v="28020.12"/>
    <n v="195175.32"/>
    <n v="9758.7660000000014"/>
    <n v="185416.554"/>
    <n v="0.1511198401411343"/>
    <n v="0"/>
    <n v="0.1511198401411343"/>
    <n v="5.2631578947368425E-2"/>
  </r>
  <r>
    <s v="ORD1683"/>
    <x v="66"/>
    <x v="0"/>
    <s v="Brazil"/>
    <s v="Rio de Janeiro"/>
    <s v="Rio de Janeiro"/>
    <s v="CUST_173"/>
    <x v="3"/>
    <x v="2"/>
    <x v="11"/>
    <s v="Coffee Table"/>
    <n v="37"/>
    <n v="78507.929999999993"/>
    <n v="92384.38"/>
    <n v="0.15"/>
    <s v="Returned"/>
    <s v="Bank Transfer"/>
    <n v="4"/>
    <n v="436414.4"/>
    <n v="3418222.06"/>
    <n v="512733.30900000001"/>
    <n v="2905488.7510000002"/>
    <n v="0.15020343818223236"/>
    <n v="1"/>
    <n v="0.15020343818223236"/>
    <n v="0.1764705882352941"/>
  </r>
  <r>
    <s v="ORD1684"/>
    <x v="74"/>
    <x v="2"/>
    <s v="USA"/>
    <s v="California"/>
    <s v="San Francisco"/>
    <s v="CUST_388"/>
    <x v="2"/>
    <x v="2"/>
    <x v="6"/>
    <s v="Executive Comfort"/>
    <n v="2"/>
    <n v="36309.919999999998"/>
    <n v="52301.36"/>
    <n v="0.15"/>
    <s v="Returned"/>
    <s v="Bank Transfer"/>
    <n v="16"/>
    <n v="27185.45"/>
    <n v="104602.72"/>
    <n v="15690.407999999999"/>
    <n v="88912.312000000005"/>
    <n v="0.30575574280421364"/>
    <n v="1"/>
    <n v="0.30575574280421364"/>
    <n v="0.1764705882352941"/>
  </r>
  <r>
    <s v="ORD1685"/>
    <x v="24"/>
    <x v="2"/>
    <s v="USA"/>
    <s v="California"/>
    <s v="San Francisco"/>
    <s v="CUST_688"/>
    <x v="1"/>
    <x v="1"/>
    <x v="2"/>
    <s v="Fountain Pen"/>
    <n v="48"/>
    <n v="26384.959999999999"/>
    <n v="31990.02"/>
    <n v="0"/>
    <s v="Not Returned"/>
    <s v="Bank Transfer"/>
    <n v="2"/>
    <n v="269042.90000000002"/>
    <n v="1535520.96"/>
    <n v="0"/>
    <n v="1535520.96"/>
    <n v="0.17521278250737785"/>
    <n v="0"/>
    <n v="0.17521278250737785"/>
    <n v="0"/>
  </r>
  <r>
    <s v="ORD1686"/>
    <x v="137"/>
    <x v="0"/>
    <s v="Brazil"/>
    <s v="Rio de Janeiro"/>
    <s v="Rio de Janeiro"/>
    <s v="CUST_845"/>
    <x v="3"/>
    <x v="2"/>
    <x v="6"/>
    <s v="Task Chair"/>
    <n v="30"/>
    <n v="17628.12"/>
    <n v="20672.240000000002"/>
    <n v="0.15"/>
    <s v="Returned"/>
    <s v="Bank Transfer"/>
    <n v="19"/>
    <n v="77625.06"/>
    <n v="620167.20000000007"/>
    <n v="93025.08"/>
    <n v="527142.12000000011"/>
    <n v="0.14725641730165667"/>
    <n v="1"/>
    <n v="0.14725641730165667"/>
    <n v="0.17647058823529407"/>
  </r>
  <r>
    <s v="ORD1687"/>
    <x v="154"/>
    <x v="3"/>
    <s v="Germany"/>
    <s v="Berlin"/>
    <s v="Berlin"/>
    <s v="CUST_217"/>
    <x v="2"/>
    <x v="2"/>
    <x v="8"/>
    <s v="Wooden Bookcase"/>
    <n v="36"/>
    <n v="2336.6999999999998"/>
    <n v="2911.53"/>
    <n v="0"/>
    <s v="Not Returned"/>
    <s v="PayPal"/>
    <n v="19"/>
    <n v="20693.88"/>
    <n v="104815.08"/>
    <n v="0"/>
    <n v="104815.08"/>
    <n v="0.19743227787451958"/>
    <n v="0"/>
    <n v="0.19743227787451958"/>
    <n v="0"/>
  </r>
  <r>
    <s v="ORD1688"/>
    <x v="45"/>
    <x v="2"/>
    <s v="Germany"/>
    <s v="Berlin"/>
    <s v="Berlin"/>
    <s v="CUST_918"/>
    <x v="2"/>
    <x v="1"/>
    <x v="2"/>
    <s v="Gel Pen"/>
    <n v="49"/>
    <n v="7492.41"/>
    <n v="9340.5499999999993"/>
    <n v="0"/>
    <s v="Returned"/>
    <s v="PayPal"/>
    <n v="9"/>
    <n v="90558.86"/>
    <n v="457686.94999999995"/>
    <n v="0"/>
    <n v="457686.94999999995"/>
    <n v="0.19786201026706138"/>
    <n v="1"/>
    <n v="0.19786201026706138"/>
    <n v="0"/>
  </r>
  <r>
    <s v="ORD1689"/>
    <x v="165"/>
    <x v="1"/>
    <s v="USA"/>
    <s v="New York"/>
    <s v="New York"/>
    <s v="CUST_416"/>
    <x v="2"/>
    <x v="1"/>
    <x v="5"/>
    <s v="Electric Stapler"/>
    <n v="7"/>
    <n v="67966.009999999995"/>
    <n v="92882.96"/>
    <n v="0.05"/>
    <s v="Not Returned"/>
    <s v="Bank Transfer"/>
    <n v="18"/>
    <n v="165697.70000000001"/>
    <n v="650180.72000000009"/>
    <n v="32509.036000000007"/>
    <n v="617671.68400000012"/>
    <n v="0.26826177124868811"/>
    <n v="0"/>
    <n v="0.26826177124868811"/>
    <n v="5.2631578947368425E-2"/>
  </r>
  <r>
    <s v="ORD1690"/>
    <x v="58"/>
    <x v="1"/>
    <s v="India"/>
    <s v="Karnataka"/>
    <s v="Bangalore"/>
    <s v="CUST_194"/>
    <x v="2"/>
    <x v="0"/>
    <x v="1"/>
    <s v="Microsoft Surface Go"/>
    <n v="16"/>
    <n v="34791.53"/>
    <n v="50310.080000000002"/>
    <n v="0"/>
    <s v="Not Returned"/>
    <s v="PayPal"/>
    <n v="3"/>
    <n v="248296.8"/>
    <n v="804961.28000000003"/>
    <n v="0"/>
    <n v="804961.28000000003"/>
    <n v="0.30845806645507218"/>
    <n v="0"/>
    <n v="0.30845806645507218"/>
    <n v="0"/>
  </r>
  <r>
    <s v="ORD1691"/>
    <x v="239"/>
    <x v="0"/>
    <s v="Germany"/>
    <s v="Bavaria"/>
    <s v="Munich"/>
    <s v="CUST_840"/>
    <x v="2"/>
    <x v="1"/>
    <x v="5"/>
    <s v="Mini Stapler"/>
    <n v="16"/>
    <n v="34886.61"/>
    <n v="45635.66"/>
    <n v="0"/>
    <s v="Not Returned"/>
    <s v="Cash"/>
    <n v="20"/>
    <n v="171984.8"/>
    <n v="730170.56"/>
    <n v="0"/>
    <n v="730170.56"/>
    <n v="0.23554058383290608"/>
    <n v="0"/>
    <n v="0.23554058383290608"/>
    <n v="0"/>
  </r>
  <r>
    <s v="ORD1692"/>
    <x v="174"/>
    <x v="0"/>
    <s v="USA"/>
    <s v="California"/>
    <s v="San Francisco"/>
    <s v="CUST_213"/>
    <x v="1"/>
    <x v="0"/>
    <x v="10"/>
    <s v="iPhone 14"/>
    <n v="16"/>
    <n v="24508.02"/>
    <n v="27519.45"/>
    <n v="0"/>
    <s v="Not Returned"/>
    <s v="PayPal"/>
    <n v="7"/>
    <n v="48182.879999999997"/>
    <n v="440311.2"/>
    <n v="0"/>
    <n v="440311.2"/>
    <n v="0.10942914920174639"/>
    <n v="0"/>
    <n v="0.10942914920174639"/>
    <n v="0"/>
  </r>
  <r>
    <s v="ORD1693"/>
    <x v="194"/>
    <x v="2"/>
    <s v="Brazil"/>
    <s v="Sao Paulo"/>
    <s v="Sao Paulo"/>
    <s v="CUST_571"/>
    <x v="0"/>
    <x v="0"/>
    <x v="1"/>
    <s v="Lenovo Tab P11"/>
    <n v="43"/>
    <n v="45724.639999999999"/>
    <n v="68485.119999999995"/>
    <n v="0.15"/>
    <s v="Returned"/>
    <s v="Bank Transfer"/>
    <n v="10"/>
    <n v="831895.5"/>
    <n v="2944860.1599999997"/>
    <n v="441729.02399999992"/>
    <n v="2503131.1359999999"/>
    <n v="0.33234195685383383"/>
    <n v="1"/>
    <n v="0.33234195685383383"/>
    <n v="0.1764705882352941"/>
  </r>
  <r>
    <s v="ORD1694"/>
    <x v="53"/>
    <x v="1"/>
    <s v="Germany"/>
    <s v="Berlin"/>
    <s v="Berlin"/>
    <s v="CUST_728"/>
    <x v="1"/>
    <x v="0"/>
    <x v="4"/>
    <s v="Lenovo ThinkPad X1"/>
    <n v="20"/>
    <n v="44062.559999999998"/>
    <n v="57348.32"/>
    <n v="0"/>
    <s v="Returned"/>
    <s v="PayPal"/>
    <n v="17"/>
    <n v="265715.20000000001"/>
    <n v="1146966.3999999999"/>
    <n v="0"/>
    <n v="1146966.3999999999"/>
    <n v="0.23166781520365376"/>
    <n v="1"/>
    <n v="0.23166781520365376"/>
    <n v="0"/>
  </r>
  <r>
    <s v="ORD1695"/>
    <x v="114"/>
    <x v="3"/>
    <s v="USA"/>
    <s v="California"/>
    <s v="San Francisco"/>
    <s v="CUST_525"/>
    <x v="1"/>
    <x v="1"/>
    <x v="5"/>
    <s v="Mini Stapler"/>
    <n v="7"/>
    <n v="53433.69"/>
    <n v="62645.49"/>
    <n v="0.15"/>
    <s v="Returned"/>
    <s v="Credit Card"/>
    <n v="13"/>
    <n v="54810.21"/>
    <n v="438518.43"/>
    <n v="65777.76449999999"/>
    <n v="372740.6655"/>
    <n v="0.14704649927712274"/>
    <n v="1"/>
    <n v="0.14704649927712274"/>
    <n v="0.1764705882352941"/>
  </r>
  <r>
    <s v="ORD1696"/>
    <x v="162"/>
    <x v="1"/>
    <s v="USA"/>
    <s v="New York"/>
    <s v="New York"/>
    <s v="CUST_343"/>
    <x v="0"/>
    <x v="1"/>
    <x v="9"/>
    <s v="A4 Ream Pack"/>
    <n v="29"/>
    <n v="25577.08"/>
    <n v="34918.29"/>
    <n v="0.1"/>
    <s v="Returned"/>
    <s v="Cash"/>
    <n v="8"/>
    <n v="243805.6"/>
    <n v="1012630.41"/>
    <n v="101263.04100000001"/>
    <n v="911367.36900000006"/>
    <n v="0.26751627092762414"/>
    <n v="1"/>
    <n v="0.26751627092762414"/>
    <n v="0.11111111111111112"/>
  </r>
  <r>
    <s v="ORD1697"/>
    <x v="147"/>
    <x v="2"/>
    <s v="Germany"/>
    <s v="Bavaria"/>
    <s v="Munich"/>
    <s v="CUST_613"/>
    <x v="1"/>
    <x v="1"/>
    <x v="5"/>
    <s v="Heavy Duty Stapler"/>
    <n v="19"/>
    <n v="41042.800000000003"/>
    <n v="54124.72"/>
    <n v="0"/>
    <s v="Not Returned"/>
    <s v="Bank Transfer"/>
    <n v="4"/>
    <n v="248556.5"/>
    <n v="1028369.68"/>
    <n v="0"/>
    <n v="1028369.68"/>
    <n v="0.2416995608038541"/>
    <n v="0"/>
    <n v="0.2416995608038541"/>
    <n v="0"/>
  </r>
  <r>
    <s v="ORD1698"/>
    <x v="165"/>
    <x v="1"/>
    <s v="USA"/>
    <s v="New York"/>
    <s v="New York"/>
    <s v="CUST_794"/>
    <x v="0"/>
    <x v="2"/>
    <x v="11"/>
    <s v="Folding Table"/>
    <n v="8"/>
    <n v="9231.39"/>
    <n v="12193.84"/>
    <n v="0"/>
    <s v="Returned"/>
    <s v="Cash"/>
    <n v="1"/>
    <n v="23699.599999999999"/>
    <n v="97550.720000000001"/>
    <n v="0"/>
    <n v="97550.720000000001"/>
    <n v="0.24294643852961822"/>
    <n v="1"/>
    <n v="0.24294643852961822"/>
    <n v="0"/>
  </r>
  <r>
    <s v="ORD1699"/>
    <x v="113"/>
    <x v="0"/>
    <s v="USA"/>
    <s v="New York"/>
    <s v="New York"/>
    <s v="CUST_448"/>
    <x v="3"/>
    <x v="0"/>
    <x v="1"/>
    <s v="iPad Pro"/>
    <n v="34"/>
    <n v="11323.01"/>
    <n v="12870.16"/>
    <n v="0.05"/>
    <s v="Returned"/>
    <s v="Bank Transfer"/>
    <n v="11"/>
    <n v="49972.94"/>
    <n v="437585.44"/>
    <n v="21879.272000000001"/>
    <n v="415706.16800000001"/>
    <n v="0.12021216870662357"/>
    <n v="1"/>
    <n v="0.12021216870662357"/>
    <n v="5.2631578947368425E-2"/>
  </r>
  <r>
    <s v="ORD1700"/>
    <x v="130"/>
    <x v="0"/>
    <s v="Brazil"/>
    <s v="Rio de Janeiro"/>
    <s v="Rio de Janeiro"/>
    <s v="CUST_838"/>
    <x v="0"/>
    <x v="1"/>
    <x v="2"/>
    <s v="Ballpoint Pen"/>
    <n v="46"/>
    <n v="28145.78"/>
    <n v="30969.51"/>
    <n v="0.1"/>
    <s v="Not Returned"/>
    <s v="PayPal"/>
    <n v="3"/>
    <n v="116902.39999999999"/>
    <n v="1424597.46"/>
    <n v="142459.74600000001"/>
    <n v="1282137.7139999999"/>
    <n v="9.1177725078602598E-2"/>
    <n v="0"/>
    <n v="9.1177725078602598E-2"/>
    <n v="0.11111111111111113"/>
  </r>
  <r>
    <s v="ORD1701"/>
    <x v="91"/>
    <x v="2"/>
    <s v="Germany"/>
    <s v="Bavaria"/>
    <s v="Munich"/>
    <s v="CUST_289"/>
    <x v="2"/>
    <x v="2"/>
    <x v="11"/>
    <s v="Folding Table"/>
    <n v="17"/>
    <n v="17245.7"/>
    <n v="25361.68"/>
    <n v="0.1"/>
    <s v="Not Returned"/>
    <s v="Bank Transfer"/>
    <n v="5"/>
    <n v="124174.5"/>
    <n v="431148.56"/>
    <n v="43114.856"/>
    <n v="388033.70400000003"/>
    <n v="0.32000957318903411"/>
    <n v="0"/>
    <n v="0.32000957318903411"/>
    <n v="0.1111111111111111"/>
  </r>
  <r>
    <s v="ORD1702"/>
    <x v="34"/>
    <x v="3"/>
    <s v="India"/>
    <s v="Karnataka"/>
    <s v="Bangalore"/>
    <s v="CUST_594"/>
    <x v="3"/>
    <x v="1"/>
    <x v="2"/>
    <s v="Marker Set"/>
    <n v="47"/>
    <n v="42053.53"/>
    <n v="58529.58"/>
    <n v="0"/>
    <s v="Not Returned"/>
    <s v="PayPal"/>
    <n v="12"/>
    <n v="774374.40000000002"/>
    <n v="2750890.2600000002"/>
    <n v="0"/>
    <n v="2750890.2600000002"/>
    <n v="0.28149956080036431"/>
    <n v="0"/>
    <n v="0.28149956080036431"/>
    <n v="0"/>
  </r>
  <r>
    <s v="ORD1703"/>
    <x v="155"/>
    <x v="3"/>
    <s v="India"/>
    <s v="Maharashtra"/>
    <s v="Mumbai"/>
    <s v="CUST_940"/>
    <x v="0"/>
    <x v="0"/>
    <x v="1"/>
    <s v="Lenovo Tab P11"/>
    <n v="25"/>
    <n v="16138.84"/>
    <n v="21541.74"/>
    <n v="0.15"/>
    <s v="Returned"/>
    <s v="PayPal"/>
    <n v="7"/>
    <n v="114811.6"/>
    <n v="538543.5"/>
    <n v="80781.524999999994"/>
    <n v="457761.97499999998"/>
    <n v="0.25081069697848979"/>
    <n v="1"/>
    <n v="0.25081069697848979"/>
    <n v="0.1764705882352941"/>
  </r>
  <r>
    <s v="ORD1704"/>
    <x v="77"/>
    <x v="1"/>
    <s v="USA"/>
    <s v="California"/>
    <s v="San Francisco"/>
    <s v="CUST_304"/>
    <x v="2"/>
    <x v="1"/>
    <x v="9"/>
    <s v="Legal Pad"/>
    <n v="1"/>
    <n v="18772.439999999999"/>
    <n v="24084.04"/>
    <n v="0.1"/>
    <s v="Returned"/>
    <s v="PayPal"/>
    <n v="3"/>
    <n v="4780.4399999999996"/>
    <n v="24084.04"/>
    <n v="2408.404"/>
    <n v="21675.636000000002"/>
    <n v="0.22054439371467574"/>
    <n v="1"/>
    <n v="0.22054439371467574"/>
    <n v="0.1111111111111111"/>
  </r>
  <r>
    <s v="ORD1705"/>
    <x v="227"/>
    <x v="1"/>
    <s v="Germany"/>
    <s v="Bavaria"/>
    <s v="Munich"/>
    <s v="CUST_117"/>
    <x v="0"/>
    <x v="1"/>
    <x v="5"/>
    <s v="Standard Stapler"/>
    <n v="42"/>
    <n v="76702.16"/>
    <n v="106028.9"/>
    <n v="0"/>
    <s v="Not Returned"/>
    <s v="Cash"/>
    <n v="11"/>
    <n v="1231721"/>
    <n v="4453213.8"/>
    <n v="0"/>
    <n v="4453213.8"/>
    <n v="0.27659148096594871"/>
    <n v="0"/>
    <n v="0.27659148096594871"/>
    <n v="0"/>
  </r>
  <r>
    <s v="ORD1706"/>
    <x v="237"/>
    <x v="3"/>
    <s v="Germany"/>
    <s v="Berlin"/>
    <s v="Berlin"/>
    <s v="CUST_301"/>
    <x v="0"/>
    <x v="1"/>
    <x v="2"/>
    <s v="Gel Pen"/>
    <n v="10"/>
    <n v="10653.21"/>
    <n v="13372.75"/>
    <n v="0"/>
    <s v="Returned"/>
    <s v="Bank Transfer"/>
    <n v="2"/>
    <n v="27195.4"/>
    <n v="133727.5"/>
    <n v="0"/>
    <n v="133727.5"/>
    <n v="0.2033643042754856"/>
    <n v="1"/>
    <n v="0.2033643042754856"/>
    <n v="0"/>
  </r>
  <r>
    <s v="ORD1707"/>
    <x v="210"/>
    <x v="0"/>
    <s v="Brazil"/>
    <s v="Sao Paulo"/>
    <s v="Sao Paulo"/>
    <s v="CUST_392"/>
    <x v="1"/>
    <x v="1"/>
    <x v="5"/>
    <s v="Heavy Duty Stapler"/>
    <n v="49"/>
    <n v="35265.980000000003"/>
    <n v="52078.44"/>
    <n v="0.05"/>
    <s v="Not Returned"/>
    <s v="Cash"/>
    <n v="1"/>
    <n v="782620"/>
    <n v="2551843.56"/>
    <n v="127592.17800000001"/>
    <n v="2424251.3820000002"/>
    <n v="0.32282955712057421"/>
    <n v="0"/>
    <n v="0.32282955712057421"/>
    <n v="5.2631578947368425E-2"/>
  </r>
  <r>
    <s v="ORD1708"/>
    <x v="9"/>
    <x v="3"/>
    <s v="India"/>
    <s v="Karnataka"/>
    <s v="Bangalore"/>
    <s v="CUST_539"/>
    <x v="3"/>
    <x v="2"/>
    <x v="3"/>
    <s v="Corner Desk"/>
    <n v="24"/>
    <n v="70814.36"/>
    <n v="103265.9"/>
    <n v="0.05"/>
    <s v="Returned"/>
    <s v="PayPal"/>
    <n v="10"/>
    <n v="739895.3"/>
    <n v="2478381.5999999996"/>
    <n v="123919.07999999999"/>
    <n v="2354462.5199999996"/>
    <n v="0.3142523160657491"/>
    <n v="1"/>
    <n v="0.3142523160657491"/>
    <n v="5.2631578947368425E-2"/>
  </r>
  <r>
    <s v="ORD1709"/>
    <x v="171"/>
    <x v="1"/>
    <s v="Germany"/>
    <s v="Bavaria"/>
    <s v="Munich"/>
    <s v="CUST_805"/>
    <x v="1"/>
    <x v="1"/>
    <x v="9"/>
    <s v="Graph Paper"/>
    <n v="12"/>
    <n v="33788.93"/>
    <n v="42969.64"/>
    <n v="0.1"/>
    <s v="Returned"/>
    <s v="Cash"/>
    <n v="16"/>
    <n v="99151.67"/>
    <n v="515635.68"/>
    <n v="51563.567999999999"/>
    <n v="464072.11199999996"/>
    <n v="0.21365573891671388"/>
    <n v="1"/>
    <n v="0.21365573891671388"/>
    <n v="0.11111111111111112"/>
  </r>
  <r>
    <s v="ORD1710"/>
    <x v="39"/>
    <x v="3"/>
    <s v="India"/>
    <s v="Delhi"/>
    <s v="New Delhi"/>
    <s v="CUST_194"/>
    <x v="2"/>
    <x v="2"/>
    <x v="8"/>
    <s v="Metal Bookcase"/>
    <n v="17"/>
    <n v="23604.27"/>
    <n v="33471.199999999997"/>
    <n v="0"/>
    <s v="Not Returned"/>
    <s v="Bank Transfer"/>
    <n v="3"/>
    <n v="167737.79999999999"/>
    <n v="569010.39999999991"/>
    <n v="0"/>
    <n v="569010.39999999991"/>
    <n v="0.29478863655216148"/>
    <n v="0"/>
    <n v="0.29478863655216148"/>
    <n v="0"/>
  </r>
  <r>
    <s v="ORD1711"/>
    <x v="138"/>
    <x v="1"/>
    <s v="Germany"/>
    <s v="Bavaria"/>
    <s v="Munich"/>
    <s v="CUST_579"/>
    <x v="0"/>
    <x v="2"/>
    <x v="11"/>
    <s v="Folding Table"/>
    <n v="22"/>
    <n v="3041.61"/>
    <n v="4228.0600000000004"/>
    <n v="0"/>
    <s v="Not Returned"/>
    <s v="Cash"/>
    <n v="1"/>
    <n v="26101.9"/>
    <n v="93017.32"/>
    <n v="0"/>
    <n v="93017.32"/>
    <n v="0.28061333093664709"/>
    <n v="0"/>
    <n v="0.28061333093664709"/>
    <n v="0"/>
  </r>
  <r>
    <s v="ORD1712"/>
    <x v="61"/>
    <x v="0"/>
    <s v="Brazil"/>
    <s v="Sao Paulo"/>
    <s v="Sao Paulo"/>
    <s v="CUST_961"/>
    <x v="0"/>
    <x v="2"/>
    <x v="11"/>
    <s v="Folding Table"/>
    <n v="26"/>
    <n v="59308.56"/>
    <n v="88015.31"/>
    <n v="0.05"/>
    <s v="Returned"/>
    <s v="Bank Transfer"/>
    <n v="12"/>
    <n v="709056.7"/>
    <n v="2288398.06"/>
    <n v="114419.90300000001"/>
    <n v="2173978.1570000001"/>
    <n v="0.32615631289436176"/>
    <n v="1"/>
    <n v="0.32615631289436176"/>
    <n v="5.2631578947368418E-2"/>
  </r>
  <r>
    <s v="ORD1713"/>
    <x v="70"/>
    <x v="2"/>
    <s v="India"/>
    <s v="Delhi"/>
    <s v="New Delhi"/>
    <s v="CUST_699"/>
    <x v="0"/>
    <x v="2"/>
    <x v="8"/>
    <s v="Metal Bookcase"/>
    <n v="44"/>
    <n v="50205.53"/>
    <n v="64361.91"/>
    <n v="0.1"/>
    <s v="Returned"/>
    <s v="Cash"/>
    <n v="6"/>
    <n v="560592.69999999995"/>
    <n v="2831924.04"/>
    <n v="283192.40400000004"/>
    <n v="2548731.6359999999"/>
    <n v="0.21994967696159595"/>
    <n v="1"/>
    <n v="0.21994967696159595"/>
    <n v="0.11111111111111113"/>
  </r>
  <r>
    <s v="ORD1714"/>
    <x v="93"/>
    <x v="2"/>
    <s v="Germany"/>
    <s v="Bavaria"/>
    <s v="Munich"/>
    <s v="CUST_695"/>
    <x v="1"/>
    <x v="1"/>
    <x v="7"/>
    <s v="File Organizer"/>
    <n v="14"/>
    <n v="34851.99"/>
    <n v="48215.75"/>
    <n v="0.1"/>
    <s v="Not Returned"/>
    <s v="Bank Transfer"/>
    <n v="16"/>
    <n v="168383.4"/>
    <n v="675020.5"/>
    <n v="67502.05"/>
    <n v="607518.44999999995"/>
    <n v="0.27716590335651536"/>
    <n v="0"/>
    <n v="0.27716590335651536"/>
    <n v="0.11111111111111112"/>
  </r>
  <r>
    <s v="ORD1715"/>
    <x v="94"/>
    <x v="3"/>
    <s v="Germany"/>
    <s v="Berlin"/>
    <s v="Berlin"/>
    <s v="CUST_724"/>
    <x v="0"/>
    <x v="0"/>
    <x v="1"/>
    <s v="Samsung Galaxy Tab S8"/>
    <n v="10"/>
    <n v="14447.06"/>
    <n v="21079.38"/>
    <n v="0.1"/>
    <s v="Not Returned"/>
    <s v="Bank Transfer"/>
    <n v="19"/>
    <n v="59690.879999999997"/>
    <n v="210793.80000000002"/>
    <n v="21079.380000000005"/>
    <n v="189714.42"/>
    <n v="0.31463543994178195"/>
    <n v="0"/>
    <n v="0.31463543994178195"/>
    <n v="0.11111111111111113"/>
  </r>
  <r>
    <s v="ORD1716"/>
    <x v="145"/>
    <x v="0"/>
    <s v="India"/>
    <s v="Delhi"/>
    <s v="New Delhi"/>
    <s v="CUST_961"/>
    <x v="2"/>
    <x v="0"/>
    <x v="1"/>
    <s v="Samsung Galaxy Tab S8"/>
    <n v="36"/>
    <n v="32558.44"/>
    <n v="42503.08"/>
    <n v="0.1"/>
    <s v="Not Returned"/>
    <s v="Credit Card"/>
    <n v="16"/>
    <n v="322206.3"/>
    <n v="1530110.8800000001"/>
    <n v="153011.08800000002"/>
    <n v="1377099.7920000001"/>
    <n v="0.23397454699492101"/>
    <n v="0"/>
    <n v="0.23397454699492101"/>
    <n v="0.11111111111111112"/>
  </r>
  <r>
    <s v="ORD1717"/>
    <x v="166"/>
    <x v="2"/>
    <s v="Germany"/>
    <s v="Berlin"/>
    <s v="Berlin"/>
    <s v="CUST_479"/>
    <x v="3"/>
    <x v="0"/>
    <x v="10"/>
    <s v="OnePlus 11"/>
    <n v="33"/>
    <n v="24656.75"/>
    <n v="34610.269999999997"/>
    <n v="0"/>
    <s v="Returned"/>
    <s v="PayPal"/>
    <n v="9"/>
    <n v="328466.2"/>
    <n v="1142138.9099999999"/>
    <n v="0"/>
    <n v="1142138.9099999999"/>
    <n v="0.28758866117257142"/>
    <n v="1"/>
    <n v="0.28758866117257142"/>
    <n v="0"/>
  </r>
  <r>
    <s v="ORD1718"/>
    <x v="209"/>
    <x v="3"/>
    <s v="Germany"/>
    <s v="Berlin"/>
    <s v="Berlin"/>
    <s v="CUST_759"/>
    <x v="3"/>
    <x v="2"/>
    <x v="8"/>
    <s v="Metal Bookcase"/>
    <n v="42"/>
    <n v="9943.1200000000008"/>
    <n v="14522.13"/>
    <n v="0"/>
    <s v="Not Returned"/>
    <s v="Credit Card"/>
    <n v="8"/>
    <n v="192318.4"/>
    <n v="609929.46"/>
    <n v="0"/>
    <n v="609929.46"/>
    <n v="0.31531252810775856"/>
    <n v="0"/>
    <n v="0.31531252810775856"/>
    <n v="0"/>
  </r>
  <r>
    <s v="ORD1719"/>
    <x v="40"/>
    <x v="0"/>
    <s v="Germany"/>
    <s v="Berlin"/>
    <s v="Berlin"/>
    <s v="CUST_314"/>
    <x v="3"/>
    <x v="0"/>
    <x v="0"/>
    <s v="HP Z27"/>
    <n v="26"/>
    <n v="56761.72"/>
    <n v="69654.720000000001"/>
    <n v="0.05"/>
    <s v="Returned"/>
    <s v="Credit Card"/>
    <n v="9"/>
    <n v="318457.09999999998"/>
    <n v="1811022.72"/>
    <n v="90551.135999999999"/>
    <n v="1720471.584"/>
    <n v="0.18509872697787025"/>
    <n v="1"/>
    <n v="0.18509872697787025"/>
    <n v="5.2631578947368418E-2"/>
  </r>
  <r>
    <s v="ORD1720"/>
    <x v="167"/>
    <x v="2"/>
    <s v="India"/>
    <s v="Maharashtra"/>
    <s v="Mumbai"/>
    <s v="CUST_354"/>
    <x v="0"/>
    <x v="1"/>
    <x v="9"/>
    <s v="Graph Paper"/>
    <n v="31"/>
    <n v="29666.26"/>
    <n v="37316.86"/>
    <n v="0.15"/>
    <s v="Returned"/>
    <s v="PayPal"/>
    <n v="14"/>
    <n v="201593.3"/>
    <n v="1156822.6599999999"/>
    <n v="173523.39899999998"/>
    <n v="983299.26099999994"/>
    <n v="0.20501723940581706"/>
    <n v="1"/>
    <n v="0.20501723940581706"/>
    <n v="0.1764705882352941"/>
  </r>
  <r>
    <s v="ORD1721"/>
    <x v="58"/>
    <x v="3"/>
    <s v="Brazil"/>
    <s v="Rio de Janeiro"/>
    <s v="Rio de Janeiro"/>
    <s v="CUST_100"/>
    <x v="2"/>
    <x v="0"/>
    <x v="10"/>
    <s v="OnePlus 11"/>
    <n v="36"/>
    <n v="19785.580000000002"/>
    <n v="24376.58"/>
    <n v="0"/>
    <s v="Not Returned"/>
    <s v="Bank Transfer"/>
    <n v="12"/>
    <n v="165276"/>
    <n v="877556.88000000012"/>
    <n v="0"/>
    <n v="877556.88000000012"/>
    <n v="0.18833650987956471"/>
    <n v="0"/>
    <n v="0.18833650987956471"/>
    <n v="0"/>
  </r>
  <r>
    <s v="ORD1722"/>
    <x v="19"/>
    <x v="3"/>
    <s v="Germany"/>
    <s v="Berlin"/>
    <s v="Berlin"/>
    <s v="CUST_447"/>
    <x v="0"/>
    <x v="2"/>
    <x v="3"/>
    <s v="Compact Desk"/>
    <n v="27"/>
    <n v="64781.75"/>
    <n v="77556.399999999994"/>
    <n v="0.15"/>
    <s v="Not Returned"/>
    <s v="Bank Transfer"/>
    <n v="9"/>
    <n v="293178.2"/>
    <n v="2094022.7999999998"/>
    <n v="314103.42"/>
    <n v="1779919.38"/>
    <n v="0.1647143141955115"/>
    <n v="0"/>
    <n v="0.1647143141955115"/>
    <n v="0.17647058823529413"/>
  </r>
  <r>
    <s v="ORD1723"/>
    <x v="54"/>
    <x v="2"/>
    <s v="Brazil"/>
    <s v="Sao Paulo"/>
    <s v="Sao Paulo"/>
    <s v="CUST_958"/>
    <x v="1"/>
    <x v="2"/>
    <x v="6"/>
    <s v="Mesh Chair"/>
    <n v="48"/>
    <n v="33682.410000000003"/>
    <n v="48717.65"/>
    <n v="0.1"/>
    <s v="Returned"/>
    <s v="Credit Card"/>
    <n v="3"/>
    <n v="649522.4"/>
    <n v="2338447.2000000002"/>
    <n v="233844.72000000003"/>
    <n v="2104602.48"/>
    <n v="0.30861999174304883"/>
    <n v="1"/>
    <n v="0.30861999174304883"/>
    <n v="0.11111111111111113"/>
  </r>
  <r>
    <s v="ORD1724"/>
    <x v="130"/>
    <x v="2"/>
    <s v="Germany"/>
    <s v="Berlin"/>
    <s v="Berlin"/>
    <s v="CUST_438"/>
    <x v="3"/>
    <x v="0"/>
    <x v="10"/>
    <s v="OnePlus 11"/>
    <n v="29"/>
    <n v="30423.8"/>
    <n v="37093.1"/>
    <n v="0.15"/>
    <s v="Returned"/>
    <s v="Cash"/>
    <n v="20"/>
    <n v="164398.20000000001"/>
    <n v="1075699.8999999999"/>
    <n v="161354.98499999999"/>
    <n v="914344.91499999992"/>
    <n v="0.17979888913146089"/>
    <n v="1"/>
    <n v="0.17979888913146089"/>
    <n v="0.17647058823529413"/>
  </r>
  <r>
    <s v="ORD1725"/>
    <x v="15"/>
    <x v="3"/>
    <s v="Germany"/>
    <s v="Bavaria"/>
    <s v="Munich"/>
    <s v="CUST_680"/>
    <x v="2"/>
    <x v="1"/>
    <x v="2"/>
    <s v="Ballpoint Pen"/>
    <n v="18"/>
    <n v="63785.440000000002"/>
    <n v="87402.66"/>
    <n v="0"/>
    <s v="Returned"/>
    <s v="PayPal"/>
    <n v="14"/>
    <n v="425110"/>
    <n v="1573247.8800000001"/>
    <n v="0"/>
    <n v="1573247.8800000001"/>
    <n v="0.27021171005804884"/>
    <n v="1"/>
    <n v="0.27021171005804884"/>
    <n v="0"/>
  </r>
  <r>
    <s v="ORD1726"/>
    <x v="241"/>
    <x v="3"/>
    <s v="India"/>
    <s v="Karnataka"/>
    <s v="Bangalore"/>
    <s v="CUST_147"/>
    <x v="1"/>
    <x v="1"/>
    <x v="7"/>
    <s v="File Organizer"/>
    <n v="50"/>
    <n v="75803.240000000005"/>
    <n v="99270.32"/>
    <n v="0.1"/>
    <s v="Returned"/>
    <s v="Bank Transfer"/>
    <n v="11"/>
    <n v="1056019"/>
    <n v="4963516"/>
    <n v="496351.60000000003"/>
    <n v="4467164.4000000004"/>
    <n v="0.23639582192229144"/>
    <n v="1"/>
    <n v="0.23639582192229144"/>
    <n v="0.1111111111111111"/>
  </r>
  <r>
    <s v="ORD1727"/>
    <x v="138"/>
    <x v="3"/>
    <s v="Brazil"/>
    <s v="Sao Paulo"/>
    <s v="Sao Paulo"/>
    <s v="CUST_457"/>
    <x v="2"/>
    <x v="1"/>
    <x v="7"/>
    <s v="Plastic Folder"/>
    <n v="18"/>
    <n v="78337.31"/>
    <n v="95676.41"/>
    <n v="0.15"/>
    <s v="Not Returned"/>
    <s v="Cash"/>
    <n v="9"/>
    <n v="265288.2"/>
    <n v="1722175.3800000001"/>
    <n v="258326.307"/>
    <n v="1463849.0730000001"/>
    <n v="0.18122646992310523"/>
    <n v="0"/>
    <n v="0.18122646992310523"/>
    <n v="0.1764705882352941"/>
  </r>
  <r>
    <s v="ORD1728"/>
    <x v="147"/>
    <x v="1"/>
    <s v="Germany"/>
    <s v="Berlin"/>
    <s v="Berlin"/>
    <s v="CUST_954"/>
    <x v="3"/>
    <x v="2"/>
    <x v="8"/>
    <s v="Wooden Bookcase"/>
    <n v="22"/>
    <n v="72908.95"/>
    <n v="88894.19"/>
    <n v="0.1"/>
    <s v="Returned"/>
    <s v="PayPal"/>
    <n v="10"/>
    <n v="316507.8"/>
    <n v="1955672.1800000002"/>
    <n v="195567.21800000002"/>
    <n v="1760104.9620000001"/>
    <n v="0.17982325306347269"/>
    <n v="1"/>
    <n v="0.17982325306347269"/>
    <n v="0.11111111111111112"/>
  </r>
  <r>
    <s v="ORD1729"/>
    <x v="208"/>
    <x v="3"/>
    <s v="USA"/>
    <s v="New York"/>
    <s v="New York"/>
    <s v="CUST_538"/>
    <x v="1"/>
    <x v="1"/>
    <x v="7"/>
    <s v="File Organizer"/>
    <n v="27"/>
    <n v="59894.22"/>
    <n v="80866.289999999994"/>
    <n v="0.05"/>
    <s v="Returned"/>
    <s v="Bank Transfer"/>
    <n v="5"/>
    <n v="537933.6"/>
    <n v="2183389.8299999996"/>
    <n v="109169.49149999999"/>
    <n v="2074220.3384999996"/>
    <n v="0.259342553929933"/>
    <n v="1"/>
    <n v="0.259342553929933"/>
    <n v="5.2631578947368425E-2"/>
  </r>
  <r>
    <s v="ORD1730"/>
    <x v="156"/>
    <x v="2"/>
    <s v="USA"/>
    <s v="New York"/>
    <s v="New York"/>
    <s v="CUST_448"/>
    <x v="2"/>
    <x v="1"/>
    <x v="5"/>
    <s v="Standard Stapler"/>
    <n v="15"/>
    <n v="946.56"/>
    <n v="1243.7"/>
    <n v="0.05"/>
    <s v="Returned"/>
    <s v="Credit Card"/>
    <n v="3"/>
    <n v="4234.25"/>
    <n v="18655.5"/>
    <n v="932.77500000000009"/>
    <n v="17722.724999999999"/>
    <n v="0.23891641945581168"/>
    <n v="1"/>
    <n v="0.23891641945581168"/>
    <n v="5.2631578947368432E-2"/>
  </r>
  <r>
    <s v="ORD1731"/>
    <x v="97"/>
    <x v="1"/>
    <s v="Germany"/>
    <s v="Bavaria"/>
    <s v="Munich"/>
    <s v="CUST_782"/>
    <x v="2"/>
    <x v="1"/>
    <x v="2"/>
    <s v="Fountain Pen"/>
    <n v="46"/>
    <n v="37579.949999999997"/>
    <n v="48452.9"/>
    <n v="0.1"/>
    <s v="Returned"/>
    <s v="Bank Transfer"/>
    <n v="12"/>
    <n v="450140.1"/>
    <n v="2228833.4"/>
    <n v="222883.34"/>
    <n v="2005950.0599999998"/>
    <n v="0.22440244599110309"/>
    <n v="1"/>
    <n v="0.22440244599110309"/>
    <n v="0.11111111111111112"/>
  </r>
  <r>
    <s v="ORD1732"/>
    <x v="15"/>
    <x v="1"/>
    <s v="Brazil"/>
    <s v="Sao Paulo"/>
    <s v="Sao Paulo"/>
    <s v="CUST_434"/>
    <x v="3"/>
    <x v="0"/>
    <x v="10"/>
    <s v="Google Pixel 7"/>
    <n v="29"/>
    <n v="34064.949999999997"/>
    <n v="47663.43"/>
    <n v="0.1"/>
    <s v="Not Returned"/>
    <s v="Cash"/>
    <n v="10"/>
    <n v="354920.3"/>
    <n v="1382239.47"/>
    <n v="138223.94700000001"/>
    <n v="1244015.523"/>
    <n v="0.28530214731090614"/>
    <n v="0"/>
    <n v="0.28530214731090614"/>
    <n v="0.11111111111111112"/>
  </r>
  <r>
    <s v="ORD1733"/>
    <x v="47"/>
    <x v="2"/>
    <s v="India"/>
    <s v="Karnataka"/>
    <s v="Bangalore"/>
    <s v="CUST_610"/>
    <x v="1"/>
    <x v="2"/>
    <x v="8"/>
    <s v="Glass Bookcase"/>
    <n v="43"/>
    <n v="21752.37"/>
    <n v="31031.759999999998"/>
    <n v="0"/>
    <s v="Not Returned"/>
    <s v="Bank Transfer"/>
    <n v="19"/>
    <n v="399013.8"/>
    <n v="1334365.68"/>
    <n v="0"/>
    <n v="1334365.68"/>
    <n v="0.29902882394277408"/>
    <n v="0"/>
    <n v="0.29902882394277408"/>
    <n v="0"/>
  </r>
  <r>
    <s v="ORD1734"/>
    <x v="10"/>
    <x v="3"/>
    <s v="Brazil"/>
    <s v="Sao Paulo"/>
    <s v="Sao Paulo"/>
    <s v="CUST_776"/>
    <x v="3"/>
    <x v="1"/>
    <x v="9"/>
    <s v="A4 Ream Pack"/>
    <n v="45"/>
    <n v="43012.98"/>
    <n v="59562.86"/>
    <n v="0"/>
    <s v="Returned"/>
    <s v="PayPal"/>
    <n v="3"/>
    <n v="744744.6"/>
    <n v="2680328.7000000002"/>
    <n v="0"/>
    <n v="2680328.7000000002"/>
    <n v="0.27785569732548099"/>
    <n v="1"/>
    <n v="0.27785569732548099"/>
    <n v="0"/>
  </r>
  <r>
    <s v="ORD1735"/>
    <x v="9"/>
    <x v="2"/>
    <s v="India"/>
    <s v="Maharashtra"/>
    <s v="Mumbai"/>
    <s v="CUST_500"/>
    <x v="0"/>
    <x v="2"/>
    <x v="11"/>
    <s v="Folding Table"/>
    <n v="4"/>
    <n v="75626.39"/>
    <n v="111581.8"/>
    <n v="0.05"/>
    <s v="Not Returned"/>
    <s v="PayPal"/>
    <n v="14"/>
    <n v="136630.70000000001"/>
    <n v="446327.2"/>
    <n v="22316.36"/>
    <n v="424010.84"/>
    <n v="0.32223397873507198"/>
    <n v="0"/>
    <n v="0.32223397873507198"/>
    <n v="5.2631578947368418E-2"/>
  </r>
  <r>
    <s v="ORD1736"/>
    <x v="92"/>
    <x v="1"/>
    <s v="USA"/>
    <s v="California"/>
    <s v="San Francisco"/>
    <s v="CUST_416"/>
    <x v="3"/>
    <x v="2"/>
    <x v="11"/>
    <s v="Conference Table"/>
    <n v="30"/>
    <n v="48273.73"/>
    <n v="68668.39"/>
    <n v="0.05"/>
    <s v="Returned"/>
    <s v="PayPal"/>
    <n v="7"/>
    <n v="581247.80000000005"/>
    <n v="2060051.7"/>
    <n v="103002.58500000001"/>
    <n v="1957049.115"/>
    <n v="0.2970021526516467"/>
    <n v="1"/>
    <n v="0.2970021526516467"/>
    <n v="5.2631578947368425E-2"/>
  </r>
  <r>
    <s v="ORD1737"/>
    <x v="180"/>
    <x v="3"/>
    <s v="Brazil"/>
    <s v="Sao Paulo"/>
    <s v="Sao Paulo"/>
    <s v="CUST_255"/>
    <x v="0"/>
    <x v="1"/>
    <x v="2"/>
    <s v="Marker Set"/>
    <n v="43"/>
    <n v="49427.05"/>
    <n v="59514.39"/>
    <n v="0.05"/>
    <s v="Not Returned"/>
    <s v="Cash"/>
    <n v="12"/>
    <n v="412067.8"/>
    <n v="2559118.77"/>
    <n v="127955.9385"/>
    <n v="2431162.8314999999"/>
    <n v="0.16949411806602804"/>
    <n v="0"/>
    <n v="0.16949411806602804"/>
    <n v="5.2631578947368425E-2"/>
  </r>
  <r>
    <s v="ORD1738"/>
    <x v="216"/>
    <x v="2"/>
    <s v="USA"/>
    <s v="California"/>
    <s v="San Francisco"/>
    <s v="CUST_242"/>
    <x v="2"/>
    <x v="0"/>
    <x v="0"/>
    <s v="Samsung Odyssey"/>
    <n v="34"/>
    <n v="73577.13"/>
    <n v="83724.600000000006"/>
    <n v="0.1"/>
    <s v="Not Returned"/>
    <s v="Credit Card"/>
    <n v="9"/>
    <n v="310512.59999999998"/>
    <n v="2846636.4000000004"/>
    <n v="284663.64000000007"/>
    <n v="2561972.7600000002"/>
    <n v="0.12120058606712115"/>
    <n v="0"/>
    <n v="0.12120058606712115"/>
    <n v="0.11111111111111113"/>
  </r>
  <r>
    <s v="ORD1739"/>
    <x v="0"/>
    <x v="3"/>
    <s v="Germany"/>
    <s v="Berlin"/>
    <s v="Berlin"/>
    <s v="CUST_618"/>
    <x v="2"/>
    <x v="2"/>
    <x v="8"/>
    <s v="Glass Bookcase"/>
    <n v="50"/>
    <n v="32825.01"/>
    <n v="37991.300000000003"/>
    <n v="0"/>
    <s v="Not Returned"/>
    <s v="Bank Transfer"/>
    <n v="8"/>
    <n v="258314.5"/>
    <n v="1899565.0000000002"/>
    <n v="0"/>
    <n v="1899565.0000000002"/>
    <n v="0.13598613366744489"/>
    <n v="0"/>
    <n v="0.13598613366744489"/>
    <n v="0"/>
  </r>
  <r>
    <s v="ORD1740"/>
    <x v="27"/>
    <x v="3"/>
    <s v="USA"/>
    <s v="Texas"/>
    <s v="Dallas"/>
    <s v="CUST_367"/>
    <x v="3"/>
    <x v="2"/>
    <x v="3"/>
    <s v="Standing Desk"/>
    <n v="9"/>
    <n v="77774.490000000005"/>
    <n v="93048.9"/>
    <n v="0.15"/>
    <s v="Not Returned"/>
    <s v="PayPal"/>
    <n v="2"/>
    <n v="116849.2"/>
    <n v="837440.1"/>
    <n v="125616.01499999998"/>
    <n v="711824.08499999996"/>
    <n v="0.16415460288899891"/>
    <n v="0"/>
    <n v="0.16415460288899891"/>
    <n v="0.1764705882352941"/>
  </r>
  <r>
    <s v="ORD1741"/>
    <x v="62"/>
    <x v="0"/>
    <s v="Brazil"/>
    <s v="Rio de Janeiro"/>
    <s v="Rio de Janeiro"/>
    <s v="CUST_422"/>
    <x v="1"/>
    <x v="0"/>
    <x v="1"/>
    <s v="Lenovo Tab P11"/>
    <n v="34"/>
    <n v="30273.47"/>
    <n v="42887.06"/>
    <n v="0.05"/>
    <s v="Not Returned"/>
    <s v="Credit Card"/>
    <n v="4"/>
    <n v="407419"/>
    <n v="1458160.04"/>
    <n v="72908.002000000008"/>
    <n v="1385252.0379999999"/>
    <n v="0.29411182140415665"/>
    <n v="0"/>
    <n v="0.29411182140415665"/>
    <n v="5.2631578947368432E-2"/>
  </r>
  <r>
    <s v="ORD1742"/>
    <x v="112"/>
    <x v="1"/>
    <s v="Germany"/>
    <s v="Berlin"/>
    <s v="Berlin"/>
    <s v="CUST_197"/>
    <x v="0"/>
    <x v="1"/>
    <x v="5"/>
    <s v="Heavy Duty Stapler"/>
    <n v="49"/>
    <n v="38207.18"/>
    <n v="55926.14"/>
    <n v="0.05"/>
    <s v="Returned"/>
    <s v="Cash"/>
    <n v="9"/>
    <n v="824817.6"/>
    <n v="2740380.86"/>
    <n v="137019.04300000001"/>
    <n v="2603361.8169999998"/>
    <n v="0.31682787794379025"/>
    <n v="1"/>
    <n v="0.31682787794379025"/>
    <n v="5.2631578947368425E-2"/>
  </r>
  <r>
    <s v="ORD1743"/>
    <x v="148"/>
    <x v="0"/>
    <s v="India"/>
    <s v="Maharashtra"/>
    <s v="Mumbai"/>
    <s v="CUST_256"/>
    <x v="0"/>
    <x v="0"/>
    <x v="10"/>
    <s v="OnePlus 11"/>
    <n v="40"/>
    <n v="61566.05"/>
    <n v="85617.44"/>
    <n v="0.05"/>
    <s v="Not Returned"/>
    <s v="Credit Card"/>
    <n v="11"/>
    <n v="913952.8"/>
    <n v="3424697.6"/>
    <n v="171234.88"/>
    <n v="3253462.72"/>
    <n v="0.28091694254913729"/>
    <n v="0"/>
    <n v="0.28091694254913729"/>
    <n v="5.2631578947368418E-2"/>
  </r>
  <r>
    <s v="ORD1744"/>
    <x v="34"/>
    <x v="3"/>
    <s v="Brazil"/>
    <s v="Sao Paulo"/>
    <s v="Sao Paulo"/>
    <s v="CUST_690"/>
    <x v="2"/>
    <x v="0"/>
    <x v="10"/>
    <s v="iPhone 14"/>
    <n v="11"/>
    <n v="48793.120000000003"/>
    <n v="68284.59"/>
    <n v="0.1"/>
    <s v="Returned"/>
    <s v="Cash"/>
    <n v="7"/>
    <n v="192965.6"/>
    <n v="751130.49"/>
    <n v="75113.048999999999"/>
    <n v="676017.44099999999"/>
    <n v="0.28544470644803971"/>
    <n v="1"/>
    <n v="0.28544470644803971"/>
    <n v="0.1111111111111111"/>
  </r>
  <r>
    <s v="ORD1745"/>
    <x v="37"/>
    <x v="0"/>
    <s v="India"/>
    <s v="Delhi"/>
    <s v="New Delhi"/>
    <s v="CUST_748"/>
    <x v="0"/>
    <x v="0"/>
    <x v="1"/>
    <s v="Microsoft Surface Go"/>
    <n v="17"/>
    <n v="76857.83"/>
    <n v="102121.5"/>
    <n v="0"/>
    <s v="Not Returned"/>
    <s v="PayPal"/>
    <n v="17"/>
    <n v="429482.1"/>
    <n v="1736065.5"/>
    <n v="0"/>
    <n v="1736065.5"/>
    <n v="0.24738818898250092"/>
    <n v="0"/>
    <n v="0.24738818898250092"/>
    <n v="0"/>
  </r>
  <r>
    <s v="ORD1746"/>
    <x v="243"/>
    <x v="3"/>
    <s v="India"/>
    <s v="Karnataka"/>
    <s v="Bangalore"/>
    <s v="CUST_238"/>
    <x v="0"/>
    <x v="0"/>
    <x v="4"/>
    <s v="MacBook Pro"/>
    <n v="32"/>
    <n v="1363.71"/>
    <n v="1820.96"/>
    <n v="0"/>
    <s v="Returned"/>
    <s v="Credit Card"/>
    <n v="11"/>
    <n v="14632"/>
    <n v="58270.720000000001"/>
    <n v="0"/>
    <n v="58270.720000000001"/>
    <n v="0.25110381337316579"/>
    <n v="1"/>
    <n v="0.25110381337316579"/>
    <n v="0"/>
  </r>
  <r>
    <s v="ORD1747"/>
    <x v="29"/>
    <x v="1"/>
    <s v="India"/>
    <s v="Delhi"/>
    <s v="New Delhi"/>
    <s v="CUST_776"/>
    <x v="2"/>
    <x v="1"/>
    <x v="5"/>
    <s v="Standard Stapler"/>
    <n v="4"/>
    <n v="36329.71"/>
    <n v="52870.1"/>
    <n v="0.15"/>
    <s v="Not Returned"/>
    <s v="Bank Transfer"/>
    <n v="2"/>
    <n v="56237.33"/>
    <n v="211480.4"/>
    <n v="31722.059999999998"/>
    <n v="179758.34"/>
    <n v="0.31284962911873798"/>
    <n v="0"/>
    <n v="0.31284962911873798"/>
    <n v="0.1764705882352941"/>
  </r>
  <r>
    <s v="ORD1748"/>
    <x v="127"/>
    <x v="0"/>
    <s v="Brazil"/>
    <s v="Sao Paulo"/>
    <s v="Sao Paulo"/>
    <s v="CUST_986"/>
    <x v="3"/>
    <x v="2"/>
    <x v="11"/>
    <s v="Coffee Table"/>
    <n v="1"/>
    <n v="67592.31"/>
    <n v="79200.41"/>
    <n v="0"/>
    <s v="Returned"/>
    <s v="Bank Transfer"/>
    <n v="12"/>
    <n v="11608.1"/>
    <n v="79200.41"/>
    <n v="0"/>
    <n v="79200.41"/>
    <n v="0.14656616045295726"/>
    <n v="1"/>
    <n v="0.14656616045295726"/>
    <n v="0"/>
  </r>
  <r>
    <s v="ORD1749"/>
    <x v="39"/>
    <x v="2"/>
    <s v="USA"/>
    <s v="California"/>
    <s v="San Francisco"/>
    <s v="CUST_955"/>
    <x v="0"/>
    <x v="0"/>
    <x v="10"/>
    <s v="iPhone 14"/>
    <n v="26"/>
    <n v="49322.78"/>
    <n v="55584.58"/>
    <n v="0.15"/>
    <s v="Not Returned"/>
    <s v="Credit Card"/>
    <n v="3"/>
    <n v="138385.79999999999"/>
    <n v="1445199.08"/>
    <n v="216779.86199999999"/>
    <n v="1228419.2180000001"/>
    <n v="0.11265356156288983"/>
    <n v="0"/>
    <n v="0.11265356156288983"/>
    <n v="0.1764705882352941"/>
  </r>
  <r>
    <s v="ORD1750"/>
    <x v="80"/>
    <x v="2"/>
    <s v="USA"/>
    <s v="California"/>
    <s v="San Francisco"/>
    <s v="CUST_137"/>
    <x v="3"/>
    <x v="1"/>
    <x v="5"/>
    <s v="Electric Stapler"/>
    <n v="28"/>
    <n v="60592.12"/>
    <n v="76176.69"/>
    <n v="0.15"/>
    <s v="Returned"/>
    <s v="Cash"/>
    <n v="12"/>
    <n v="370912.8"/>
    <n v="2132947.3200000003"/>
    <n v="319942.09800000006"/>
    <n v="1813005.2220000003"/>
    <n v="0.20458451828993129"/>
    <n v="1"/>
    <n v="0.20458451828993129"/>
    <n v="0.17647058823529413"/>
  </r>
  <r>
    <s v="ORD1751"/>
    <x v="166"/>
    <x v="3"/>
    <s v="Germany"/>
    <s v="Bavaria"/>
    <s v="Munich"/>
    <s v="CUST_824"/>
    <x v="1"/>
    <x v="2"/>
    <x v="3"/>
    <s v="Standing Desk"/>
    <n v="25"/>
    <n v="11488.01"/>
    <n v="15720.06"/>
    <n v="0.1"/>
    <s v="Returned"/>
    <s v="PayPal"/>
    <n v="17"/>
    <n v="95221.119999999995"/>
    <n v="393001.5"/>
    <n v="39300.15"/>
    <n v="353701.35"/>
    <n v="0.26921333492224442"/>
    <n v="1"/>
    <n v="0.26921333492224442"/>
    <n v="0.11111111111111112"/>
  </r>
  <r>
    <s v="ORD1752"/>
    <x v="123"/>
    <x v="1"/>
    <s v="USA"/>
    <s v="New York"/>
    <s v="New York"/>
    <s v="CUST_651"/>
    <x v="1"/>
    <x v="1"/>
    <x v="9"/>
    <s v="A4 Ream Pack"/>
    <n v="9"/>
    <n v="17976.54"/>
    <n v="23549.919999999998"/>
    <n v="0.1"/>
    <s v="Returned"/>
    <s v="PayPal"/>
    <n v="6"/>
    <n v="45144.38"/>
    <n v="211949.27999999997"/>
    <n v="21194.928"/>
    <n v="190754.35199999996"/>
    <n v="0.23666238555857436"/>
    <n v="1"/>
    <n v="0.23666238555857436"/>
    <n v="0.11111111111111113"/>
  </r>
  <r>
    <s v="ORD1753"/>
    <x v="66"/>
    <x v="1"/>
    <s v="Brazil"/>
    <s v="Sao Paulo"/>
    <s v="Sao Paulo"/>
    <s v="CUST_783"/>
    <x v="2"/>
    <x v="2"/>
    <x v="8"/>
    <s v="Glass Bookcase"/>
    <n v="1"/>
    <n v="39758.410000000003"/>
    <n v="47051.96"/>
    <n v="0.1"/>
    <s v="Not Returned"/>
    <s v="PayPal"/>
    <n v="3"/>
    <n v="6564.19"/>
    <n v="47051.96"/>
    <n v="4705.1959999999999"/>
    <n v="42346.763999999996"/>
    <n v="0.15501042771532672"/>
    <n v="0"/>
    <n v="0.15501042771532672"/>
    <n v="0.11111111111111112"/>
  </r>
  <r>
    <s v="ORD1754"/>
    <x v="245"/>
    <x v="3"/>
    <s v="India"/>
    <s v="Karnataka"/>
    <s v="Bangalore"/>
    <s v="CUST_943"/>
    <x v="0"/>
    <x v="1"/>
    <x v="9"/>
    <s v="Legal Pad"/>
    <n v="14"/>
    <n v="64958.86"/>
    <n v="78627.88"/>
    <n v="0.05"/>
    <s v="Returned"/>
    <s v="Credit Card"/>
    <n v="12"/>
    <n v="181798"/>
    <n v="1100790.32"/>
    <n v="55039.516000000003"/>
    <n v="1045750.804"/>
    <n v="0.17384447547601406"/>
    <n v="1"/>
    <n v="0.17384447547601406"/>
    <n v="5.2631578947368425E-2"/>
  </r>
  <r>
    <s v="ORD1755"/>
    <x v="73"/>
    <x v="0"/>
    <s v="Brazil"/>
    <s v="Sao Paulo"/>
    <s v="Sao Paulo"/>
    <s v="CUST_106"/>
    <x v="2"/>
    <x v="2"/>
    <x v="6"/>
    <s v="Ergonomic Pro"/>
    <n v="36"/>
    <n v="12223.11"/>
    <n v="16196.64"/>
    <n v="0.15"/>
    <s v="Not Returned"/>
    <s v="Credit Card"/>
    <n v="2"/>
    <n v="121590"/>
    <n v="583079.04"/>
    <n v="87461.856"/>
    <n v="495617.18400000001"/>
    <n v="0.24533047667693458"/>
    <n v="0"/>
    <n v="0.24533047667693458"/>
    <n v="0.1764705882352941"/>
  </r>
  <r>
    <s v="ORD1756"/>
    <x v="122"/>
    <x v="0"/>
    <s v="USA"/>
    <s v="Texas"/>
    <s v="Dallas"/>
    <s v="CUST_324"/>
    <x v="3"/>
    <x v="2"/>
    <x v="6"/>
    <s v="Executive Comfort"/>
    <n v="16"/>
    <n v="38030.44"/>
    <n v="47033.88"/>
    <n v="0.15"/>
    <s v="Returned"/>
    <s v="Cash"/>
    <n v="7"/>
    <n v="122446.8"/>
    <n v="752542.08"/>
    <n v="112881.31199999999"/>
    <n v="639660.76799999992"/>
    <n v="0.19142458960371947"/>
    <n v="1"/>
    <n v="0.19142458960371947"/>
    <n v="0.17647058823529413"/>
  </r>
  <r>
    <s v="ORD1757"/>
    <x v="194"/>
    <x v="0"/>
    <s v="Brazil"/>
    <s v="Sao Paulo"/>
    <s v="Sao Paulo"/>
    <s v="CUST_951"/>
    <x v="2"/>
    <x v="2"/>
    <x v="8"/>
    <s v="Wooden Bookcase"/>
    <n v="13"/>
    <n v="29893.3"/>
    <n v="42026.81"/>
    <n v="0.15"/>
    <s v="Returned"/>
    <s v="PayPal"/>
    <n v="4"/>
    <n v="134075.29999999999"/>
    <n v="546348.53"/>
    <n v="81952.279500000004"/>
    <n v="464396.25050000002"/>
    <n v="0.288708834008986"/>
    <n v="1"/>
    <n v="0.288708834008986"/>
    <n v="0.17647058823529413"/>
  </r>
  <r>
    <s v="ORD1758"/>
    <x v="226"/>
    <x v="1"/>
    <s v="USA"/>
    <s v="New York"/>
    <s v="New York"/>
    <s v="CUST_596"/>
    <x v="3"/>
    <x v="1"/>
    <x v="7"/>
    <s v="Plastic Folder"/>
    <n v="41"/>
    <n v="64923.73"/>
    <n v="84685.2"/>
    <n v="0.15"/>
    <s v="Returned"/>
    <s v="Credit Card"/>
    <n v="13"/>
    <n v="688687.2"/>
    <n v="3472093.1999999997"/>
    <n v="520813.97999999992"/>
    <n v="2951279.2199999997"/>
    <n v="0.23335209875533228"/>
    <n v="1"/>
    <n v="0.23335209875533228"/>
    <n v="0.1764705882352941"/>
  </r>
  <r>
    <s v="ORD1759"/>
    <x v="11"/>
    <x v="2"/>
    <s v="Germany"/>
    <s v="Berlin"/>
    <s v="Berlin"/>
    <s v="CUST_978"/>
    <x v="2"/>
    <x v="1"/>
    <x v="7"/>
    <s v="Cardboard Folder"/>
    <n v="46"/>
    <n v="17978.16"/>
    <n v="26283.47"/>
    <n v="0.05"/>
    <s v="Not Returned"/>
    <s v="Credit Card"/>
    <n v="12"/>
    <n v="362942.1"/>
    <n v="1209039.6200000001"/>
    <n v="60451.981000000007"/>
    <n v="1148587.6390000002"/>
    <n v="0.31598990593002535"/>
    <n v="0"/>
    <n v="0.31598990593002535"/>
    <n v="5.2631578947368418E-2"/>
  </r>
  <r>
    <s v="ORD1760"/>
    <x v="240"/>
    <x v="1"/>
    <s v="USA"/>
    <s v="Texas"/>
    <s v="Dallas"/>
    <s v="CUST_694"/>
    <x v="2"/>
    <x v="1"/>
    <x v="7"/>
    <s v="Plastic Folder"/>
    <n v="44"/>
    <n v="15661.12"/>
    <n v="21884.76"/>
    <n v="0.15"/>
    <s v="Not Returned"/>
    <s v="Bank Transfer"/>
    <n v="18"/>
    <n v="232764.1"/>
    <n v="962929.44"/>
    <n v="144439.416"/>
    <n v="818490.02399999998"/>
    <n v="0.28438232986942308"/>
    <n v="0"/>
    <n v="0.28438232986942308"/>
    <n v="0.17647058823529413"/>
  </r>
  <r>
    <s v="ORD1761"/>
    <x v="143"/>
    <x v="3"/>
    <s v="India"/>
    <s v="Karnataka"/>
    <s v="Bangalore"/>
    <s v="CUST_551"/>
    <x v="3"/>
    <x v="0"/>
    <x v="1"/>
    <s v="Microsoft Surface Go"/>
    <n v="16"/>
    <n v="424.74"/>
    <n v="546.62"/>
    <n v="0"/>
    <s v="Not Returned"/>
    <s v="PayPal"/>
    <n v="1"/>
    <n v="1950.08"/>
    <n v="8745.92"/>
    <n v="0"/>
    <n v="8745.92"/>
    <n v="0.22297025355823058"/>
    <n v="0"/>
    <n v="0.22297025355823058"/>
    <n v="0"/>
  </r>
  <r>
    <s v="ORD1762"/>
    <x v="148"/>
    <x v="1"/>
    <s v="USA"/>
    <s v="California"/>
    <s v="San Francisco"/>
    <s v="CUST_523"/>
    <x v="2"/>
    <x v="1"/>
    <x v="5"/>
    <s v="Mini Stapler"/>
    <n v="29"/>
    <n v="55177.65"/>
    <n v="68954.77"/>
    <n v="0.1"/>
    <s v="Returned"/>
    <s v="Cash"/>
    <n v="5"/>
    <n v="359582.8"/>
    <n v="1999688.33"/>
    <n v="199968.83300000001"/>
    <n v="1799719.497"/>
    <n v="0.19979935795516915"/>
    <n v="1"/>
    <n v="0.19979935795516915"/>
    <n v="0.11111111111111112"/>
  </r>
  <r>
    <s v="ORD1763"/>
    <x v="159"/>
    <x v="3"/>
    <s v="Brazil"/>
    <s v="Rio de Janeiro"/>
    <s v="Rio de Janeiro"/>
    <s v="CUST_266"/>
    <x v="3"/>
    <x v="2"/>
    <x v="8"/>
    <s v="Metal Bookcase"/>
    <n v="26"/>
    <n v="30009.119999999999"/>
    <n v="37733.699999999997"/>
    <n v="0"/>
    <s v="Not Returned"/>
    <s v="Credit Card"/>
    <n v="19"/>
    <n v="200839.1"/>
    <n v="981076.2"/>
    <n v="0"/>
    <n v="981076.2"/>
    <n v="0.20471304879274416"/>
    <n v="0"/>
    <n v="0.20471304879274416"/>
    <n v="0"/>
  </r>
  <r>
    <s v="ORD1764"/>
    <x v="15"/>
    <x v="0"/>
    <s v="USA"/>
    <s v="Texas"/>
    <s v="Dallas"/>
    <s v="CUST_753"/>
    <x v="3"/>
    <x v="1"/>
    <x v="5"/>
    <s v="Heavy Duty Stapler"/>
    <n v="24"/>
    <n v="37894.980000000003"/>
    <n v="54442.76"/>
    <n v="0.05"/>
    <s v="Not Returned"/>
    <s v="Cash"/>
    <n v="16"/>
    <n v="377289.4"/>
    <n v="1306626.24"/>
    <n v="65331.312000000005"/>
    <n v="1241294.9280000001"/>
    <n v="0.30394823300204443"/>
    <n v="0"/>
    <n v="0.30394823300204443"/>
    <n v="5.2631578947368425E-2"/>
  </r>
  <r>
    <s v="ORD1765"/>
    <x v="158"/>
    <x v="2"/>
    <s v="Brazil"/>
    <s v="Rio de Janeiro"/>
    <s v="Rio de Janeiro"/>
    <s v="CUST_961"/>
    <x v="3"/>
    <x v="1"/>
    <x v="9"/>
    <s v="Notebook"/>
    <n v="20"/>
    <n v="21434.92"/>
    <n v="26256.240000000002"/>
    <n v="0.1"/>
    <s v="Not Returned"/>
    <s v="Credit Card"/>
    <n v="15"/>
    <n v="86783.76"/>
    <n v="525124.80000000005"/>
    <n v="52512.48000000001"/>
    <n v="472612.32000000007"/>
    <n v="0.18362568288528741"/>
    <n v="0"/>
    <n v="0.18362568288528741"/>
    <n v="0.11111111111111112"/>
  </r>
  <r>
    <s v="ORD1766"/>
    <x v="32"/>
    <x v="0"/>
    <s v="Brazil"/>
    <s v="Sao Paulo"/>
    <s v="Sao Paulo"/>
    <s v="CUST_142"/>
    <x v="3"/>
    <x v="2"/>
    <x v="6"/>
    <s v="Ergonomic Pro"/>
    <n v="20"/>
    <n v="54540.52"/>
    <n v="74682.41"/>
    <n v="0"/>
    <s v="Returned"/>
    <s v="Credit Card"/>
    <n v="11"/>
    <n v="402837.8"/>
    <n v="1493648.2000000002"/>
    <n v="0"/>
    <n v="1493648.2000000002"/>
    <n v="0.26970058946946135"/>
    <n v="1"/>
    <n v="0.26970058946946135"/>
    <n v="0"/>
  </r>
  <r>
    <s v="ORD1767"/>
    <x v="212"/>
    <x v="2"/>
    <s v="Germany"/>
    <s v="Berlin"/>
    <s v="Berlin"/>
    <s v="CUST_811"/>
    <x v="3"/>
    <x v="0"/>
    <x v="10"/>
    <s v="Google Pixel 7"/>
    <n v="41"/>
    <n v="54398.42"/>
    <n v="66749.679999999993"/>
    <n v="0.05"/>
    <s v="Not Returned"/>
    <s v="Credit Card"/>
    <n v="19"/>
    <n v="481081.59999999998"/>
    <n v="2736736.88"/>
    <n v="136836.84400000001"/>
    <n v="2599900.0359999998"/>
    <n v="0.18503849891865612"/>
    <n v="0"/>
    <n v="0.18503849891865612"/>
    <n v="5.2631578947368432E-2"/>
  </r>
  <r>
    <s v="ORD1768"/>
    <x v="117"/>
    <x v="0"/>
    <s v="Germany"/>
    <s v="Berlin"/>
    <s v="Berlin"/>
    <s v="CUST_123"/>
    <x v="2"/>
    <x v="0"/>
    <x v="4"/>
    <s v="MacBook Pro"/>
    <n v="10"/>
    <n v="73504.58"/>
    <n v="84741.31"/>
    <n v="0.15"/>
    <s v="Not Returned"/>
    <s v="PayPal"/>
    <n v="14"/>
    <n v="95512.2"/>
    <n v="847413.1"/>
    <n v="127111.965"/>
    <n v="720301.13500000001"/>
    <n v="0.132600374147682"/>
    <n v="0"/>
    <n v="0.132600374147682"/>
    <n v="0.1764705882352941"/>
  </r>
  <r>
    <s v="ORD1769"/>
    <x v="197"/>
    <x v="2"/>
    <s v="Brazil"/>
    <s v="Sao Paulo"/>
    <s v="Sao Paulo"/>
    <s v="CUST_941"/>
    <x v="3"/>
    <x v="1"/>
    <x v="9"/>
    <s v="Legal Pad"/>
    <n v="1"/>
    <n v="35384.92"/>
    <n v="44349.71"/>
    <n v="0.15"/>
    <s v="Not Returned"/>
    <s v="Bank Transfer"/>
    <n v="4"/>
    <n v="7620.07"/>
    <n v="44349.71"/>
    <n v="6652.4564999999993"/>
    <n v="37697.253499999999"/>
    <n v="0.20213859877086271"/>
    <n v="0"/>
    <n v="0.20213859877086271"/>
    <n v="0.1764705882352941"/>
  </r>
  <r>
    <s v="ORD1770"/>
    <x v="176"/>
    <x v="1"/>
    <s v="USA"/>
    <s v="Texas"/>
    <s v="Dallas"/>
    <s v="CUST_952"/>
    <x v="2"/>
    <x v="0"/>
    <x v="4"/>
    <s v="HP Spectre x360"/>
    <n v="28"/>
    <n v="10115.99"/>
    <n v="13949.52"/>
    <n v="0.05"/>
    <s v="Not Returned"/>
    <s v="PayPal"/>
    <n v="11"/>
    <n v="101971.9"/>
    <n v="390586.56"/>
    <n v="19529.328000000001"/>
    <n v="371057.23200000002"/>
    <n v="0.27481447929304875"/>
    <n v="0"/>
    <n v="0.27481447929304875"/>
    <n v="5.2631578947368425E-2"/>
  </r>
  <r>
    <s v="ORD1771"/>
    <x v="165"/>
    <x v="0"/>
    <s v="USA"/>
    <s v="Texas"/>
    <s v="Dallas"/>
    <s v="CUST_246"/>
    <x v="3"/>
    <x v="1"/>
    <x v="2"/>
    <s v="Marker Set"/>
    <n v="3"/>
    <n v="43586.14"/>
    <n v="60808.4"/>
    <n v="0.05"/>
    <s v="Not Returned"/>
    <s v="Cash"/>
    <n v="5"/>
    <n v="49083.44"/>
    <n v="182425.2"/>
    <n v="9121.26"/>
    <n v="173303.94"/>
    <n v="0.28322172017554825"/>
    <n v="0"/>
    <n v="0.28322172017554825"/>
    <n v="5.2631578947368425E-2"/>
  </r>
  <r>
    <s v="ORD1772"/>
    <x v="84"/>
    <x v="3"/>
    <s v="USA"/>
    <s v="California"/>
    <s v="San Francisco"/>
    <s v="CUST_894"/>
    <x v="2"/>
    <x v="2"/>
    <x v="6"/>
    <s v="Mesh Chair"/>
    <n v="21"/>
    <n v="11603.59"/>
    <n v="17141.66"/>
    <n v="0.1"/>
    <s v="Not Returned"/>
    <s v="Cash"/>
    <n v="1"/>
    <n v="104669.5"/>
    <n v="359974.86"/>
    <n v="35997.485999999997"/>
    <n v="323977.37400000001"/>
    <n v="0.32307657385975352"/>
    <n v="0"/>
    <n v="0.32307657385975352"/>
    <n v="0.1111111111111111"/>
  </r>
  <r>
    <s v="ORD1773"/>
    <x v="63"/>
    <x v="3"/>
    <s v="Germany"/>
    <s v="Berlin"/>
    <s v="Berlin"/>
    <s v="CUST_924"/>
    <x v="2"/>
    <x v="2"/>
    <x v="8"/>
    <s v="Metal Bookcase"/>
    <n v="44"/>
    <n v="47556.639999999999"/>
    <n v="70431.259999999995"/>
    <n v="0.15"/>
    <s v="Returned"/>
    <s v="PayPal"/>
    <n v="3"/>
    <n v="855510.8"/>
    <n v="3098975.44"/>
    <n v="464846.31599999999"/>
    <n v="2634129.1239999998"/>
    <n v="0.32477937099031906"/>
    <n v="1"/>
    <n v="0.32477937099031906"/>
    <n v="0.17647058823529413"/>
  </r>
  <r>
    <s v="ORD1774"/>
    <x v="216"/>
    <x v="2"/>
    <s v="USA"/>
    <s v="New York"/>
    <s v="New York"/>
    <s v="CUST_811"/>
    <x v="0"/>
    <x v="2"/>
    <x v="6"/>
    <s v="Executive Comfort"/>
    <n v="18"/>
    <n v="62724.68"/>
    <n v="72284.960000000006"/>
    <n v="0"/>
    <s v="Returned"/>
    <s v="Bank Transfer"/>
    <n v="10"/>
    <n v="172085"/>
    <n v="1301129.28"/>
    <n v="0"/>
    <n v="1301129.28"/>
    <n v="0.13225818728789193"/>
    <n v="1"/>
    <n v="0.13225818728789193"/>
    <n v="0"/>
  </r>
  <r>
    <s v="ORD1775"/>
    <x v="245"/>
    <x v="1"/>
    <s v="Brazil"/>
    <s v="Sao Paulo"/>
    <s v="Sao Paulo"/>
    <s v="CUST_566"/>
    <x v="0"/>
    <x v="2"/>
    <x v="8"/>
    <s v="Glass Bookcase"/>
    <n v="19"/>
    <n v="19981.939999999999"/>
    <n v="28728.34"/>
    <n v="0"/>
    <s v="Not Returned"/>
    <s v="Bank Transfer"/>
    <n v="4"/>
    <n v="166181.6"/>
    <n v="545838.46"/>
    <n v="0"/>
    <n v="545838.46"/>
    <n v="0.30445198017010383"/>
    <n v="0"/>
    <n v="0.30445198017010383"/>
    <n v="0"/>
  </r>
  <r>
    <s v="ORD1776"/>
    <x v="113"/>
    <x v="3"/>
    <s v="Brazil"/>
    <s v="Sao Paulo"/>
    <s v="Sao Paulo"/>
    <s v="CUST_925"/>
    <x v="0"/>
    <x v="0"/>
    <x v="1"/>
    <s v="Samsung Galaxy Tab S8"/>
    <n v="13"/>
    <n v="36211.06"/>
    <n v="46981.69"/>
    <n v="0.1"/>
    <s v="Returned"/>
    <s v="Cash"/>
    <n v="7"/>
    <n v="126016.4"/>
    <n v="610761.97"/>
    <n v="61076.197"/>
    <n v="549685.77299999993"/>
    <n v="0.22925170377294812"/>
    <n v="1"/>
    <n v="0.22925170377294812"/>
    <n v="0.11111111111111113"/>
  </r>
  <r>
    <s v="ORD1777"/>
    <x v="193"/>
    <x v="2"/>
    <s v="Brazil"/>
    <s v="Sao Paulo"/>
    <s v="Sao Paulo"/>
    <s v="CUST_819"/>
    <x v="0"/>
    <x v="2"/>
    <x v="6"/>
    <s v="Task Chair"/>
    <n v="50"/>
    <n v="78805.710000000006"/>
    <n v="95961.08"/>
    <n v="0"/>
    <s v="Not Returned"/>
    <s v="Cash"/>
    <n v="9"/>
    <n v="857768.5"/>
    <n v="4798054"/>
    <n v="0"/>
    <n v="4798054"/>
    <n v="0.17877424889340554"/>
    <n v="0"/>
    <n v="0.17877424889340554"/>
    <n v="0"/>
  </r>
  <r>
    <s v="ORD1778"/>
    <x v="248"/>
    <x v="1"/>
    <s v="Germany"/>
    <s v="Bavaria"/>
    <s v="Munich"/>
    <s v="CUST_895"/>
    <x v="1"/>
    <x v="2"/>
    <x v="6"/>
    <s v="Mesh Chair"/>
    <n v="5"/>
    <n v="75583.94"/>
    <n v="113200.3"/>
    <n v="0"/>
    <s v="Not Returned"/>
    <s v="Bank Transfer"/>
    <n v="12"/>
    <n v="188081.6"/>
    <n v="566001.5"/>
    <n v="0"/>
    <n v="566001.5"/>
    <n v="0.33229876599266966"/>
    <n v="0"/>
    <n v="0.33229876599266966"/>
    <n v="0"/>
  </r>
  <r>
    <s v="ORD1779"/>
    <x v="155"/>
    <x v="2"/>
    <s v="Germany"/>
    <s v="Bavaria"/>
    <s v="Munich"/>
    <s v="CUST_349"/>
    <x v="0"/>
    <x v="2"/>
    <x v="3"/>
    <s v="Executive Desk"/>
    <n v="32"/>
    <n v="48190.13"/>
    <n v="58058.1"/>
    <n v="0.05"/>
    <s v="Not Returned"/>
    <s v="Cash"/>
    <n v="8"/>
    <n v="299986.3"/>
    <n v="1857859.2"/>
    <n v="92892.96"/>
    <n v="1764966.24"/>
    <n v="0.1699671603916911"/>
    <n v="0"/>
    <n v="0.1699671603916911"/>
    <n v="5.2631578947368425E-2"/>
  </r>
  <r>
    <s v="ORD1780"/>
    <x v="54"/>
    <x v="1"/>
    <s v="India"/>
    <s v="Delhi"/>
    <s v="New Delhi"/>
    <s v="CUST_364"/>
    <x v="2"/>
    <x v="0"/>
    <x v="1"/>
    <s v="Lenovo Tab P11"/>
    <n v="24"/>
    <n v="22116.7"/>
    <n v="24805.19"/>
    <n v="0.05"/>
    <s v="Returned"/>
    <s v="Credit Card"/>
    <n v="12"/>
    <n v="61297.57"/>
    <n v="595324.55999999994"/>
    <n v="29766.227999999999"/>
    <n v="565558.33199999994"/>
    <n v="0.10838416929201922"/>
    <n v="1"/>
    <n v="0.10838416929201922"/>
    <n v="5.2631578947368425E-2"/>
  </r>
  <r>
    <s v="ORD1781"/>
    <x v="147"/>
    <x v="0"/>
    <s v="Germany"/>
    <s v="Berlin"/>
    <s v="Berlin"/>
    <s v="CUST_698"/>
    <x v="0"/>
    <x v="0"/>
    <x v="4"/>
    <s v="Lenovo ThinkPad X1"/>
    <n v="11"/>
    <n v="13822.03"/>
    <n v="18134.54"/>
    <n v="0.15"/>
    <s v="Not Returned"/>
    <s v="Cash"/>
    <n v="6"/>
    <n v="40321.97"/>
    <n v="199479.94"/>
    <n v="29921.990999999998"/>
    <n v="169557.94899999999"/>
    <n v="0.23780642687533335"/>
    <n v="0"/>
    <n v="0.23780642687533335"/>
    <n v="0.1764705882352941"/>
  </r>
  <r>
    <s v="ORD1782"/>
    <x v="16"/>
    <x v="1"/>
    <s v="Germany"/>
    <s v="Berlin"/>
    <s v="Berlin"/>
    <s v="CUST_206"/>
    <x v="0"/>
    <x v="0"/>
    <x v="0"/>
    <s v="Samsung Odyssey"/>
    <n v="34"/>
    <n v="32426.22"/>
    <n v="45023.93"/>
    <n v="0.05"/>
    <s v="Not Returned"/>
    <s v="Cash"/>
    <n v="4"/>
    <n v="406906"/>
    <n v="1530813.62"/>
    <n v="76540.681000000011"/>
    <n v="1454272.939"/>
    <n v="0.2798002968272244"/>
    <n v="0"/>
    <n v="0.2798002968272244"/>
    <n v="5.2631578947368425E-2"/>
  </r>
  <r>
    <s v="ORD1783"/>
    <x v="16"/>
    <x v="0"/>
    <s v="Germany"/>
    <s v="Bavaria"/>
    <s v="Munich"/>
    <s v="CUST_806"/>
    <x v="1"/>
    <x v="0"/>
    <x v="10"/>
    <s v="Samsung Galaxy S23"/>
    <n v="45"/>
    <n v="34353.410000000003"/>
    <n v="45324.38"/>
    <n v="0"/>
    <s v="Returned"/>
    <s v="Cash"/>
    <n v="13"/>
    <n v="493693.7"/>
    <n v="2039597.0999999999"/>
    <n v="0"/>
    <n v="2039597.0999999999"/>
    <n v="0.24205452145426176"/>
    <n v="1"/>
    <n v="0.24205452145426176"/>
    <n v="0"/>
  </r>
  <r>
    <s v="ORD1784"/>
    <x v="228"/>
    <x v="1"/>
    <s v="Brazil"/>
    <s v="Rio de Janeiro"/>
    <s v="Rio de Janeiro"/>
    <s v="CUST_602"/>
    <x v="3"/>
    <x v="1"/>
    <x v="9"/>
    <s v="Graph Paper"/>
    <n v="29"/>
    <n v="12462.23"/>
    <n v="18446.72"/>
    <n v="0.1"/>
    <s v="Not Returned"/>
    <s v="Credit Card"/>
    <n v="10"/>
    <n v="156195.20000000001"/>
    <n v="534954.88"/>
    <n v="53495.488000000005"/>
    <n v="481459.39199999999"/>
    <n v="0.32442029918901244"/>
    <n v="0"/>
    <n v="0.32442029918901244"/>
    <n v="0.11111111111111112"/>
  </r>
  <r>
    <s v="ORD1785"/>
    <x v="228"/>
    <x v="2"/>
    <s v="Brazil"/>
    <s v="Rio de Janeiro"/>
    <s v="Rio de Janeiro"/>
    <s v="CUST_362"/>
    <x v="2"/>
    <x v="2"/>
    <x v="11"/>
    <s v="Coffee Table"/>
    <n v="19"/>
    <n v="59914.61"/>
    <n v="78061.94"/>
    <n v="0"/>
    <s v="Not Returned"/>
    <s v="Cash"/>
    <n v="17"/>
    <n v="344799.3"/>
    <n v="1483176.86"/>
    <n v="0"/>
    <n v="1483176.86"/>
    <n v="0.23247348937199572"/>
    <n v="0"/>
    <n v="0.23247348937199572"/>
    <n v="0"/>
  </r>
  <r>
    <s v="ORD1786"/>
    <x v="98"/>
    <x v="3"/>
    <s v="USA"/>
    <s v="New York"/>
    <s v="New York"/>
    <s v="CUST_637"/>
    <x v="1"/>
    <x v="1"/>
    <x v="5"/>
    <s v="Standard Stapler"/>
    <n v="21"/>
    <n v="54753.72"/>
    <n v="62505.73"/>
    <n v="0"/>
    <s v="Returned"/>
    <s v="Bank Transfer"/>
    <n v="13"/>
    <n v="162792.20000000001"/>
    <n v="1312620.33"/>
    <n v="0"/>
    <n v="1312620.33"/>
    <n v="0.12402078215564435"/>
    <n v="1"/>
    <n v="0.12402078215564435"/>
    <n v="0"/>
  </r>
  <r>
    <s v="ORD1787"/>
    <x v="75"/>
    <x v="1"/>
    <s v="Germany"/>
    <s v="Bavaria"/>
    <s v="Munich"/>
    <s v="CUST_538"/>
    <x v="2"/>
    <x v="1"/>
    <x v="5"/>
    <s v="Electric Stapler"/>
    <n v="25"/>
    <n v="33467.96"/>
    <n v="47079.27"/>
    <n v="0"/>
    <s v="Returned"/>
    <s v="PayPal"/>
    <n v="2"/>
    <n v="340282.8"/>
    <n v="1176981.75"/>
    <n v="0"/>
    <n v="1176981.75"/>
    <n v="0.28911476324930269"/>
    <n v="1"/>
    <n v="0.28911476324930269"/>
    <n v="0"/>
  </r>
  <r>
    <s v="ORD1788"/>
    <x v="98"/>
    <x v="1"/>
    <s v="India"/>
    <s v="Maharashtra"/>
    <s v="Mumbai"/>
    <s v="CUST_605"/>
    <x v="0"/>
    <x v="1"/>
    <x v="2"/>
    <s v="Fountain Pen"/>
    <n v="40"/>
    <n v="2381.9899999999998"/>
    <n v="3454.57"/>
    <n v="0"/>
    <s v="Not Returned"/>
    <s v="Bank Transfer"/>
    <n v="15"/>
    <n v="42903.199999999997"/>
    <n v="138182.80000000002"/>
    <n v="0"/>
    <n v="138182.80000000002"/>
    <n v="0.31048147815791827"/>
    <n v="0"/>
    <n v="0.31048147815791827"/>
    <n v="0"/>
  </r>
  <r>
    <s v="ORD1789"/>
    <x v="0"/>
    <x v="2"/>
    <s v="USA"/>
    <s v="New York"/>
    <s v="New York"/>
    <s v="CUST_951"/>
    <x v="3"/>
    <x v="0"/>
    <x v="1"/>
    <s v="Microsoft Surface Go"/>
    <n v="38"/>
    <n v="52112.94"/>
    <n v="62240.45"/>
    <n v="0"/>
    <s v="Returned"/>
    <s v="Cash"/>
    <n v="17"/>
    <n v="384845.4"/>
    <n v="2365137.1"/>
    <n v="0"/>
    <n v="2365137.1"/>
    <n v="0.16271589498976613"/>
    <n v="1"/>
    <n v="0.16271589498976613"/>
    <n v="0"/>
  </r>
  <r>
    <s v="ORD1790"/>
    <x v="76"/>
    <x v="1"/>
    <s v="Brazil"/>
    <s v="Sao Paulo"/>
    <s v="Sao Paulo"/>
    <s v="CUST_286"/>
    <x v="2"/>
    <x v="2"/>
    <x v="3"/>
    <s v="Standing Desk"/>
    <n v="39"/>
    <n v="76671.8"/>
    <n v="100712.3"/>
    <n v="0.05"/>
    <s v="Returned"/>
    <s v="Cash"/>
    <n v="17"/>
    <n v="890698.7"/>
    <n v="3927779.7"/>
    <n v="196388.98500000002"/>
    <n v="3731390.7150000003"/>
    <n v="0.23870421728269747"/>
    <n v="1"/>
    <n v="0.23870421728269747"/>
    <n v="5.2631578947368418E-2"/>
  </r>
  <r>
    <s v="ORD1791"/>
    <x v="163"/>
    <x v="3"/>
    <s v="Brazil"/>
    <s v="Sao Paulo"/>
    <s v="Sao Paulo"/>
    <s v="CUST_411"/>
    <x v="3"/>
    <x v="2"/>
    <x v="8"/>
    <s v="Glass Bookcase"/>
    <n v="2"/>
    <n v="14852.82"/>
    <n v="19908.02"/>
    <n v="0"/>
    <s v="Not Returned"/>
    <s v="Bank Transfer"/>
    <n v="9"/>
    <n v="10110.4"/>
    <n v="39816.04"/>
    <n v="0"/>
    <n v="39816.04"/>
    <n v="0.25392781401666259"/>
    <n v="0"/>
    <n v="0.25392781401666259"/>
    <n v="0"/>
  </r>
  <r>
    <s v="ORD1792"/>
    <x v="152"/>
    <x v="2"/>
    <s v="Brazil"/>
    <s v="Rio de Janeiro"/>
    <s v="Rio de Janeiro"/>
    <s v="CUST_774"/>
    <x v="0"/>
    <x v="0"/>
    <x v="10"/>
    <s v="Google Pixel 7"/>
    <n v="8"/>
    <n v="75697.41"/>
    <n v="88088.92"/>
    <n v="0.15"/>
    <s v="Not Returned"/>
    <s v="PayPal"/>
    <n v="12"/>
    <n v="84262.27"/>
    <n v="704711.36"/>
    <n v="105706.704"/>
    <n v="599004.65599999996"/>
    <n v="0.14067047585686882"/>
    <n v="0"/>
    <n v="0.14067047585686882"/>
    <n v="0.17647058823529413"/>
  </r>
  <r>
    <s v="ORD1793"/>
    <x v="30"/>
    <x v="0"/>
    <s v="USA"/>
    <s v="California"/>
    <s v="San Francisco"/>
    <s v="CUST_988"/>
    <x v="0"/>
    <x v="1"/>
    <x v="9"/>
    <s v="A4 Ream Pack"/>
    <n v="18"/>
    <n v="41906.53"/>
    <n v="49322.239999999998"/>
    <n v="0.15"/>
    <s v="Not Returned"/>
    <s v="Credit Card"/>
    <n v="17"/>
    <n v="113460.4"/>
    <n v="887800.31999999995"/>
    <n v="133170.04799999998"/>
    <n v="754630.272"/>
    <n v="0.15035230391605597"/>
    <n v="0"/>
    <n v="0.15035230391605597"/>
    <n v="0.1764705882352941"/>
  </r>
  <r>
    <s v="ORD1794"/>
    <x v="180"/>
    <x v="3"/>
    <s v="Germany"/>
    <s v="Berlin"/>
    <s v="Berlin"/>
    <s v="CUST_373"/>
    <x v="0"/>
    <x v="1"/>
    <x v="2"/>
    <s v="Gel Pen"/>
    <n v="13"/>
    <n v="28798.31"/>
    <n v="32249.83"/>
    <n v="0.1"/>
    <s v="Not Returned"/>
    <s v="PayPal"/>
    <n v="20"/>
    <n v="40382.78"/>
    <n v="419247.79000000004"/>
    <n v="41924.77900000001"/>
    <n v="377323.01100000006"/>
    <n v="0.10702442952783495"/>
    <n v="0"/>
    <n v="0.10702442952783495"/>
    <n v="0.11111111111111112"/>
  </r>
  <r>
    <s v="ORD1795"/>
    <x v="209"/>
    <x v="0"/>
    <s v="India"/>
    <s v="Karnataka"/>
    <s v="Bangalore"/>
    <s v="CUST_967"/>
    <x v="3"/>
    <x v="2"/>
    <x v="8"/>
    <s v="Glass Bookcase"/>
    <n v="1"/>
    <n v="51780.71"/>
    <n v="64000.31"/>
    <n v="0.05"/>
    <s v="Returned"/>
    <s v="PayPal"/>
    <n v="8"/>
    <n v="11608.62"/>
    <n v="64000.31"/>
    <n v="3200.0155"/>
    <n v="60800.294499999996"/>
    <n v="0.19093032518123743"/>
    <n v="1"/>
    <n v="0.19093032518123743"/>
    <n v="5.2631578947368425E-2"/>
  </r>
  <r>
    <s v="ORD1796"/>
    <x v="180"/>
    <x v="0"/>
    <s v="Brazil"/>
    <s v="Rio de Janeiro"/>
    <s v="Rio de Janeiro"/>
    <s v="CUST_730"/>
    <x v="2"/>
    <x v="2"/>
    <x v="11"/>
    <s v="Folding Table"/>
    <n v="6"/>
    <n v="39522.199999999997"/>
    <n v="56523.09"/>
    <n v="0"/>
    <s v="Returned"/>
    <s v="Credit Card"/>
    <n v="17"/>
    <n v="102005.3"/>
    <n v="339138.54"/>
    <n v="0"/>
    <n v="339138.54"/>
    <n v="0.30077767038803671"/>
    <n v="1"/>
    <n v="0.30077767038803671"/>
    <n v="0"/>
  </r>
  <r>
    <s v="ORD1797"/>
    <x v="106"/>
    <x v="2"/>
    <s v="India"/>
    <s v="Delhi"/>
    <s v="New Delhi"/>
    <s v="CUST_319"/>
    <x v="2"/>
    <x v="1"/>
    <x v="5"/>
    <s v="Standard Stapler"/>
    <n v="11"/>
    <n v="43769.91"/>
    <n v="64761.97"/>
    <n v="0.1"/>
    <s v="Returned"/>
    <s v="Bank Transfer"/>
    <n v="2"/>
    <n v="207821.4"/>
    <n v="712381.67"/>
    <n v="71238.167000000001"/>
    <n v="641143.50300000003"/>
    <n v="0.32414178577428399"/>
    <n v="1"/>
    <n v="0.32414178577428399"/>
    <n v="0.1111111111111111"/>
  </r>
  <r>
    <s v="ORD1798"/>
    <x v="46"/>
    <x v="1"/>
    <s v="India"/>
    <s v="Karnataka"/>
    <s v="Bangalore"/>
    <s v="CUST_650"/>
    <x v="2"/>
    <x v="2"/>
    <x v="8"/>
    <s v="Adjustable Bookcase"/>
    <n v="28"/>
    <n v="55436.88"/>
    <n v="64522.27"/>
    <n v="0.1"/>
    <s v="Not Returned"/>
    <s v="Bank Transfer"/>
    <n v="4"/>
    <n v="228951.8"/>
    <n v="1806623.5599999998"/>
    <n v="180662.356"/>
    <n v="1625961.2039999999"/>
    <n v="0.14081012476605193"/>
    <n v="0"/>
    <n v="0.14081012476605193"/>
    <n v="0.11111111111111112"/>
  </r>
  <r>
    <s v="ORD1799"/>
    <x v="216"/>
    <x v="1"/>
    <s v="Brazil"/>
    <s v="Sao Paulo"/>
    <s v="Sao Paulo"/>
    <s v="CUST_894"/>
    <x v="3"/>
    <x v="2"/>
    <x v="11"/>
    <s v="Coffee Table"/>
    <n v="3"/>
    <n v="34138.14"/>
    <n v="48950.03"/>
    <n v="0.05"/>
    <s v="Not Returned"/>
    <s v="PayPal"/>
    <n v="14"/>
    <n v="42213.89"/>
    <n v="146850.09"/>
    <n v="7342.5045"/>
    <n v="139507.58549999999"/>
    <n v="0.30259207661507415"/>
    <n v="0"/>
    <n v="0.30259207661507415"/>
    <n v="5.2631578947368425E-2"/>
  </r>
  <r>
    <s v="ORD1800"/>
    <x v="142"/>
    <x v="3"/>
    <s v="Germany"/>
    <s v="Bavaria"/>
    <s v="Munich"/>
    <s v="CUST_387"/>
    <x v="3"/>
    <x v="1"/>
    <x v="9"/>
    <s v="Legal Pad"/>
    <n v="47"/>
    <n v="23109.26"/>
    <n v="33174.639999999999"/>
    <n v="0"/>
    <s v="Returned"/>
    <s v="Bank Transfer"/>
    <n v="6"/>
    <n v="473072.9"/>
    <n v="1559208.08"/>
    <n v="0"/>
    <n v="1559208.08"/>
    <n v="0.30340588024659287"/>
    <n v="1"/>
    <n v="0.30340588024659287"/>
    <n v="0"/>
  </r>
  <r>
    <s v="ORD1801"/>
    <x v="238"/>
    <x v="3"/>
    <s v="India"/>
    <s v="Delhi"/>
    <s v="New Delhi"/>
    <s v="CUST_450"/>
    <x v="2"/>
    <x v="2"/>
    <x v="11"/>
    <s v="Coffee Table"/>
    <n v="34"/>
    <n v="52830.7"/>
    <n v="67949.47"/>
    <n v="0.15"/>
    <s v="Not Returned"/>
    <s v="Cash"/>
    <n v="17"/>
    <n v="436932.5"/>
    <n v="2310281.98"/>
    <n v="346542.29699999996"/>
    <n v="1963739.683"/>
    <n v="0.22250021414880172"/>
    <n v="0"/>
    <n v="0.22250021414880172"/>
    <n v="0.1764705882352941"/>
  </r>
  <r>
    <s v="ORD1802"/>
    <x v="75"/>
    <x v="2"/>
    <s v="USA"/>
    <s v="Texas"/>
    <s v="Dallas"/>
    <s v="CUST_510"/>
    <x v="3"/>
    <x v="2"/>
    <x v="8"/>
    <s v="Wooden Bookcase"/>
    <n v="25"/>
    <n v="30404.61"/>
    <n v="37376.339999999997"/>
    <n v="0.1"/>
    <s v="Returned"/>
    <s v="Bank Transfer"/>
    <n v="6"/>
    <n v="156863.9"/>
    <n v="934408.49999999988"/>
    <n v="93440.849999999991"/>
    <n v="840967.64999999991"/>
    <n v="0.18652786465686286"/>
    <n v="1"/>
    <n v="0.18652786465686286"/>
    <n v="0.11111111111111112"/>
  </r>
  <r>
    <s v="ORD1803"/>
    <x v="207"/>
    <x v="3"/>
    <s v="Brazil"/>
    <s v="Rio de Janeiro"/>
    <s v="Rio de Janeiro"/>
    <s v="CUST_851"/>
    <x v="3"/>
    <x v="1"/>
    <x v="9"/>
    <s v="Legal Pad"/>
    <n v="13"/>
    <n v="55208.18"/>
    <n v="80613.23"/>
    <n v="0.15"/>
    <s v="Returned"/>
    <s v="Credit Card"/>
    <n v="6"/>
    <n v="280725.8"/>
    <n v="1047971.99"/>
    <n v="157195.7985"/>
    <n v="890776.19149999996"/>
    <n v="0.31514739917697948"/>
    <n v="1"/>
    <n v="0.31514739917697948"/>
    <n v="0.17647058823529413"/>
  </r>
  <r>
    <s v="ORD1804"/>
    <x v="170"/>
    <x v="3"/>
    <s v="India"/>
    <s v="Karnataka"/>
    <s v="Bangalore"/>
    <s v="CUST_579"/>
    <x v="0"/>
    <x v="2"/>
    <x v="6"/>
    <s v="Task Chair"/>
    <n v="49"/>
    <n v="21844.35"/>
    <n v="30347.75"/>
    <n v="0.05"/>
    <s v="Not Returned"/>
    <s v="Cash"/>
    <n v="13"/>
    <n v="395833.3"/>
    <n v="1487039.75"/>
    <n v="74351.987500000003"/>
    <n v="1412687.7625"/>
    <n v="0.28019871800935203"/>
    <n v="0"/>
    <n v="0.28019871800935203"/>
    <n v="5.2631578947368425E-2"/>
  </r>
  <r>
    <s v="ORD1805"/>
    <x v="26"/>
    <x v="1"/>
    <s v="USA"/>
    <s v="Texas"/>
    <s v="Dallas"/>
    <s v="CUST_369"/>
    <x v="0"/>
    <x v="1"/>
    <x v="5"/>
    <s v="Electric Stapler"/>
    <n v="26"/>
    <n v="17258.38"/>
    <n v="24141.97"/>
    <n v="0.05"/>
    <s v="Not Returned"/>
    <s v="PayPal"/>
    <n v="17"/>
    <n v="170024.7"/>
    <n v="627691.22"/>
    <n v="31384.561000000002"/>
    <n v="596306.65899999999"/>
    <n v="0.28512963495180427"/>
    <n v="0"/>
    <n v="0.28512963495180427"/>
    <n v="5.2631578947368425E-2"/>
  </r>
  <r>
    <s v="ORD1806"/>
    <x v="75"/>
    <x v="0"/>
    <s v="USA"/>
    <s v="Texas"/>
    <s v="Dallas"/>
    <s v="CUST_710"/>
    <x v="3"/>
    <x v="1"/>
    <x v="2"/>
    <s v="Ballpoint Pen"/>
    <n v="7"/>
    <n v="39319.730000000003"/>
    <n v="53108.43"/>
    <n v="0"/>
    <s v="Returned"/>
    <s v="Bank Transfer"/>
    <n v="1"/>
    <n v="96520.9"/>
    <n v="371759.01"/>
    <n v="0"/>
    <n v="371759.01"/>
    <n v="0.25963298105404359"/>
    <n v="1"/>
    <n v="0.25963298105404359"/>
    <n v="0"/>
  </r>
  <r>
    <s v="ORD1807"/>
    <x v="101"/>
    <x v="2"/>
    <s v="India"/>
    <s v="Maharashtra"/>
    <s v="Mumbai"/>
    <s v="CUST_413"/>
    <x v="2"/>
    <x v="1"/>
    <x v="5"/>
    <s v="Electric Stapler"/>
    <n v="1"/>
    <n v="36509.58"/>
    <n v="48750.86"/>
    <n v="0.1"/>
    <s v="Returned"/>
    <s v="Credit Card"/>
    <n v="9"/>
    <n v="11017.15"/>
    <n v="48750.86"/>
    <n v="4875.0860000000002"/>
    <n v="43875.773999999998"/>
    <n v="0.25109870426445358"/>
    <n v="1"/>
    <n v="0.25109870426445358"/>
    <n v="0.11111111111111112"/>
  </r>
  <r>
    <s v="ORD1808"/>
    <x v="67"/>
    <x v="3"/>
    <s v="India"/>
    <s v="Maharashtra"/>
    <s v="Mumbai"/>
    <s v="CUST_437"/>
    <x v="3"/>
    <x v="2"/>
    <x v="6"/>
    <s v="Executive Comfort"/>
    <n v="10"/>
    <n v="61968.82"/>
    <n v="83348.59"/>
    <n v="0"/>
    <s v="Not Returned"/>
    <s v="Cash"/>
    <n v="6"/>
    <n v="213797.7"/>
    <n v="833485.89999999991"/>
    <n v="0"/>
    <n v="833485.89999999991"/>
    <n v="0.2565102780982858"/>
    <n v="0"/>
    <n v="0.2565102780982858"/>
    <n v="0"/>
  </r>
  <r>
    <s v="ORD1809"/>
    <x v="26"/>
    <x v="2"/>
    <s v="Germany"/>
    <s v="Berlin"/>
    <s v="Berlin"/>
    <s v="CUST_792"/>
    <x v="2"/>
    <x v="0"/>
    <x v="1"/>
    <s v="Microsoft Surface Go"/>
    <n v="31"/>
    <n v="52930.92"/>
    <n v="78643.92"/>
    <n v="0"/>
    <s v="Returned"/>
    <s v="Cash"/>
    <n v="2"/>
    <n v="797103"/>
    <n v="2437961.52"/>
    <n v="0"/>
    <n v="2437961.52"/>
    <n v="0.32695470927695364"/>
    <n v="1"/>
    <n v="0.32695470927695364"/>
    <n v="0"/>
  </r>
  <r>
    <s v="ORD1810"/>
    <x v="5"/>
    <x v="0"/>
    <s v="Brazil"/>
    <s v="Sao Paulo"/>
    <s v="Sao Paulo"/>
    <s v="CUST_401"/>
    <x v="3"/>
    <x v="0"/>
    <x v="1"/>
    <s v="Samsung Galaxy Tab S8"/>
    <n v="29"/>
    <n v="388.17"/>
    <n v="562"/>
    <n v="0.1"/>
    <s v="Not Returned"/>
    <s v="Bank Transfer"/>
    <n v="11"/>
    <n v="4536.96"/>
    <n v="16298"/>
    <n v="1629.8000000000002"/>
    <n v="14668.2"/>
    <n v="0.30930584529799154"/>
    <n v="0"/>
    <n v="0.30930584529799154"/>
    <n v="0.11111111111111112"/>
  </r>
  <r>
    <s v="ORD1811"/>
    <x v="167"/>
    <x v="2"/>
    <s v="India"/>
    <s v="Karnataka"/>
    <s v="Bangalore"/>
    <s v="CUST_152"/>
    <x v="1"/>
    <x v="0"/>
    <x v="0"/>
    <s v="LG UltraFine"/>
    <n v="28"/>
    <n v="55488.57"/>
    <n v="79024.47"/>
    <n v="0.1"/>
    <s v="Not Returned"/>
    <s v="Bank Transfer"/>
    <n v="7"/>
    <n v="593104.69999999995"/>
    <n v="2212685.16"/>
    <n v="221268.51600000003"/>
    <n v="1991416.6440000001"/>
    <n v="0.29783054278821219"/>
    <n v="0"/>
    <n v="0.29783054278821219"/>
    <n v="0.11111111111111112"/>
  </r>
  <r>
    <s v="ORD1812"/>
    <x v="217"/>
    <x v="0"/>
    <s v="Brazil"/>
    <s v="Sao Paulo"/>
    <s v="Sao Paulo"/>
    <s v="CUST_983"/>
    <x v="1"/>
    <x v="0"/>
    <x v="10"/>
    <s v="Google Pixel 7"/>
    <n v="11"/>
    <n v="39099.269999999997"/>
    <n v="52102.13"/>
    <n v="0.15"/>
    <s v="Not Returned"/>
    <s v="PayPal"/>
    <n v="16"/>
    <n v="121576.7"/>
    <n v="573123.42999999993"/>
    <n v="85968.51449999999"/>
    <n v="487154.91549999994"/>
    <n v="0.24956476088354282"/>
    <n v="0"/>
    <n v="0.24956476088354282"/>
    <n v="0.17647058823529413"/>
  </r>
  <r>
    <s v="ORD1813"/>
    <x v="223"/>
    <x v="1"/>
    <s v="Brazil"/>
    <s v="Rio de Janeiro"/>
    <s v="Rio de Janeiro"/>
    <s v="CUST_137"/>
    <x v="0"/>
    <x v="0"/>
    <x v="4"/>
    <s v="MacBook Pro"/>
    <n v="35"/>
    <n v="18532.009999999998"/>
    <n v="27768.42"/>
    <n v="0.05"/>
    <s v="Not Returned"/>
    <s v="Bank Transfer"/>
    <n v="5"/>
    <n v="307110.59999999998"/>
    <n v="971894.7"/>
    <n v="48594.735000000001"/>
    <n v="923299.96499999997"/>
    <n v="0.33262277877374335"/>
    <n v="0"/>
    <n v="0.33262277877374335"/>
    <n v="5.2631578947368425E-2"/>
  </r>
  <r>
    <s v="ORD1814"/>
    <x v="239"/>
    <x v="1"/>
    <s v="Germany"/>
    <s v="Berlin"/>
    <s v="Berlin"/>
    <s v="CUST_211"/>
    <x v="1"/>
    <x v="1"/>
    <x v="2"/>
    <s v="Fountain Pen"/>
    <n v="2"/>
    <n v="22159.55"/>
    <n v="25716.35"/>
    <n v="0.15"/>
    <s v="Not Returned"/>
    <s v="Credit Card"/>
    <n v="18"/>
    <n v="6046.56"/>
    <n v="51432.7"/>
    <n v="7714.9049999999988"/>
    <n v="43717.794999999998"/>
    <n v="0.13830889686911246"/>
    <n v="0"/>
    <n v="0.13830889686911246"/>
    <n v="0.1764705882352941"/>
  </r>
  <r>
    <s v="ORD1815"/>
    <x v="141"/>
    <x v="0"/>
    <s v="Germany"/>
    <s v="Berlin"/>
    <s v="Berlin"/>
    <s v="CUST_576"/>
    <x v="0"/>
    <x v="2"/>
    <x v="6"/>
    <s v="Task Chair"/>
    <n v="34"/>
    <n v="5222.25"/>
    <n v="6855.06"/>
    <n v="0.15"/>
    <s v="Returned"/>
    <s v="Credit Card"/>
    <n v="1"/>
    <n v="47188.21"/>
    <n v="233072.04"/>
    <n v="34960.805999999997"/>
    <n v="198111.234"/>
    <n v="0.23819048040455898"/>
    <n v="1"/>
    <n v="0.23819048040455898"/>
    <n v="0.1764705882352941"/>
  </r>
  <r>
    <s v="ORD1816"/>
    <x v="105"/>
    <x v="2"/>
    <s v="Brazil"/>
    <s v="Rio de Janeiro"/>
    <s v="Rio de Janeiro"/>
    <s v="CUST_216"/>
    <x v="2"/>
    <x v="0"/>
    <x v="0"/>
    <s v="HP Z27"/>
    <n v="12"/>
    <n v="55188.19"/>
    <n v="73465.33"/>
    <n v="0.1"/>
    <s v="Returned"/>
    <s v="Credit Card"/>
    <n v="7"/>
    <n v="197393.1"/>
    <n v="881583.96"/>
    <n v="88158.396000000008"/>
    <n v="793425.56400000001"/>
    <n v="0.24878590879383361"/>
    <n v="1"/>
    <n v="0.24878590879383361"/>
    <n v="0.11111111111111112"/>
  </r>
  <r>
    <s v="ORD1817"/>
    <x v="194"/>
    <x v="3"/>
    <s v="USA"/>
    <s v="New York"/>
    <s v="New York"/>
    <s v="CUST_937"/>
    <x v="1"/>
    <x v="2"/>
    <x v="3"/>
    <s v="Executive Desk"/>
    <n v="31"/>
    <n v="65313.66"/>
    <n v="97061.61"/>
    <n v="0"/>
    <s v="Returned"/>
    <s v="Bank Transfer"/>
    <n v="8"/>
    <n v="984186.5"/>
    <n v="3008909.91"/>
    <n v="0"/>
    <n v="3008909.91"/>
    <n v="0.3270907170497504"/>
    <n v="1"/>
    <n v="0.3270907170497504"/>
    <n v="0"/>
  </r>
  <r>
    <s v="ORD1818"/>
    <x v="18"/>
    <x v="0"/>
    <s v="USA"/>
    <s v="Texas"/>
    <s v="Dallas"/>
    <s v="CUST_125"/>
    <x v="0"/>
    <x v="1"/>
    <x v="7"/>
    <s v="File Organizer"/>
    <n v="1"/>
    <n v="9433.2800000000007"/>
    <n v="12185.82"/>
    <n v="0.05"/>
    <s v="Returned"/>
    <s v="Credit Card"/>
    <n v="4"/>
    <n v="2614.91"/>
    <n v="12185.82"/>
    <n v="609.29100000000005"/>
    <n v="11576.529"/>
    <n v="0.2258803135205725"/>
    <n v="1"/>
    <n v="0.2258803135205725"/>
    <n v="5.2631578947368425E-2"/>
  </r>
  <r>
    <s v="ORD1819"/>
    <x v="19"/>
    <x v="2"/>
    <s v="Brazil"/>
    <s v="Sao Paulo"/>
    <s v="Sao Paulo"/>
    <s v="CUST_397"/>
    <x v="2"/>
    <x v="0"/>
    <x v="10"/>
    <s v="iPhone 14"/>
    <n v="48"/>
    <n v="23257.39"/>
    <n v="27463.3"/>
    <n v="0"/>
    <s v="Returned"/>
    <s v="PayPal"/>
    <n v="7"/>
    <n v="201883.7"/>
    <n v="1318238.3999999999"/>
    <n v="0"/>
    <n v="1318238.3999999999"/>
    <n v="0.15314657803929851"/>
    <n v="1"/>
    <n v="0.15314657803929851"/>
    <n v="0"/>
  </r>
  <r>
    <s v="ORD1820"/>
    <x v="105"/>
    <x v="3"/>
    <s v="Germany"/>
    <s v="Berlin"/>
    <s v="Berlin"/>
    <s v="CUST_136"/>
    <x v="0"/>
    <x v="1"/>
    <x v="7"/>
    <s v="Plastic Folder"/>
    <n v="32"/>
    <n v="2513.65"/>
    <n v="3055.46"/>
    <n v="0.1"/>
    <s v="Returned"/>
    <s v="Cash"/>
    <n v="9"/>
    <n v="15604.13"/>
    <n v="97774.720000000001"/>
    <n v="9777.4719999999998"/>
    <n v="87997.248000000007"/>
    <n v="0.17732520453366904"/>
    <n v="1"/>
    <n v="0.17732520453366904"/>
    <n v="0.1111111111111111"/>
  </r>
  <r>
    <s v="ORD1821"/>
    <x v="76"/>
    <x v="1"/>
    <s v="Brazil"/>
    <s v="Sao Paulo"/>
    <s v="Sao Paulo"/>
    <s v="CUST_359"/>
    <x v="1"/>
    <x v="1"/>
    <x v="7"/>
    <s v="Cardboard Folder"/>
    <n v="14"/>
    <n v="66647.61"/>
    <n v="93455.43"/>
    <n v="0"/>
    <s v="Not Returned"/>
    <s v="PayPal"/>
    <n v="7"/>
    <n v="375309.5"/>
    <n v="1308376.02"/>
    <n v="0"/>
    <n v="1308376.02"/>
    <n v="0.28685140530166547"/>
    <n v="0"/>
    <n v="0.28685140530166547"/>
    <n v="0"/>
  </r>
  <r>
    <s v="ORD1822"/>
    <x v="69"/>
    <x v="0"/>
    <s v="Germany"/>
    <s v="Berlin"/>
    <s v="Berlin"/>
    <s v="CUST_528"/>
    <x v="1"/>
    <x v="2"/>
    <x v="3"/>
    <s v="Compact Desk"/>
    <n v="33"/>
    <n v="78797.27"/>
    <n v="96039.55"/>
    <n v="0.1"/>
    <s v="Returned"/>
    <s v="PayPal"/>
    <n v="6"/>
    <n v="512095.7"/>
    <n v="3169305.15"/>
    <n v="316930.51500000001"/>
    <n v="2852374.6349999998"/>
    <n v="0.17953311381904083"/>
    <n v="1"/>
    <n v="0.17953311381904083"/>
    <n v="0.11111111111111112"/>
  </r>
  <r>
    <s v="ORD1823"/>
    <x v="123"/>
    <x v="1"/>
    <s v="Germany"/>
    <s v="Berlin"/>
    <s v="Berlin"/>
    <s v="CUST_267"/>
    <x v="0"/>
    <x v="0"/>
    <x v="0"/>
    <s v="Samsung Odyssey"/>
    <n v="46"/>
    <n v="25247.47"/>
    <n v="31671.37"/>
    <n v="0"/>
    <s v="Returned"/>
    <s v="PayPal"/>
    <n v="17"/>
    <n v="295499.40000000002"/>
    <n v="1456883.02"/>
    <n v="0"/>
    <n v="1456883.02"/>
    <n v="0.20282987442601946"/>
    <n v="1"/>
    <n v="0.20282987442601946"/>
    <n v="0"/>
  </r>
  <r>
    <s v="ORD1824"/>
    <x v="213"/>
    <x v="1"/>
    <s v="USA"/>
    <s v="California"/>
    <s v="San Francisco"/>
    <s v="CUST_159"/>
    <x v="1"/>
    <x v="0"/>
    <x v="0"/>
    <s v="Dell UltraSharp"/>
    <n v="9"/>
    <n v="51370.48"/>
    <n v="73756.490000000005"/>
    <n v="0.15"/>
    <s v="Returned"/>
    <s v="Cash"/>
    <n v="4"/>
    <n v="171253"/>
    <n v="663808.41"/>
    <n v="99571.261500000008"/>
    <n v="564237.14850000001"/>
    <n v="0.30351245120118142"/>
    <n v="1"/>
    <n v="0.30351245120118142"/>
    <n v="0.17647058823529413"/>
  </r>
  <r>
    <s v="ORD1825"/>
    <x v="191"/>
    <x v="2"/>
    <s v="Germany"/>
    <s v="Bavaria"/>
    <s v="Munich"/>
    <s v="CUST_635"/>
    <x v="3"/>
    <x v="2"/>
    <x v="6"/>
    <s v="Executive Comfort"/>
    <n v="33"/>
    <n v="45598.1"/>
    <n v="66538.320000000007"/>
    <n v="0.1"/>
    <s v="Not Returned"/>
    <s v="Credit Card"/>
    <n v="20"/>
    <n v="621924.5"/>
    <n v="2195764.56"/>
    <n v="219576.45600000001"/>
    <n v="1976188.1040000001"/>
    <n v="0.31470916090485684"/>
    <n v="0"/>
    <n v="0.31470916090485684"/>
    <n v="0.1111111111111111"/>
  </r>
  <r>
    <s v="ORD1826"/>
    <x v="93"/>
    <x v="0"/>
    <s v="Brazil"/>
    <s v="Sao Paulo"/>
    <s v="Sao Paulo"/>
    <s v="CUST_394"/>
    <x v="2"/>
    <x v="1"/>
    <x v="9"/>
    <s v="Legal Pad"/>
    <n v="9"/>
    <n v="59593.52"/>
    <n v="83291.399999999994"/>
    <n v="0.1"/>
    <s v="Returned"/>
    <s v="Bank Transfer"/>
    <n v="12"/>
    <n v="191952.8"/>
    <n v="749622.6"/>
    <n v="74962.259999999995"/>
    <n v="674660.34"/>
    <n v="0.28451768781902903"/>
    <n v="1"/>
    <n v="0.28451768781902903"/>
    <n v="0.1111111111111111"/>
  </r>
  <r>
    <s v="ORD1827"/>
    <x v="102"/>
    <x v="1"/>
    <s v="India"/>
    <s v="Delhi"/>
    <s v="New Delhi"/>
    <s v="CUST_998"/>
    <x v="0"/>
    <x v="1"/>
    <x v="7"/>
    <s v="Cardboard Folder"/>
    <n v="15"/>
    <n v="31114.94"/>
    <n v="41383.480000000003"/>
    <n v="0.05"/>
    <s v="Returned"/>
    <s v="Bank Transfer"/>
    <n v="8"/>
    <n v="146326.70000000001"/>
    <n v="620752.20000000007"/>
    <n v="31037.610000000004"/>
    <n v="589714.59000000008"/>
    <n v="0.24813138843995702"/>
    <n v="1"/>
    <n v="0.24813138843995702"/>
    <n v="5.2631578947368418E-2"/>
  </r>
  <r>
    <s v="ORD1828"/>
    <x v="92"/>
    <x v="3"/>
    <s v="USA"/>
    <s v="New York"/>
    <s v="New York"/>
    <s v="CUST_267"/>
    <x v="3"/>
    <x v="2"/>
    <x v="6"/>
    <s v="Ergonomic Pro"/>
    <n v="19"/>
    <n v="1326.74"/>
    <n v="1821.87"/>
    <n v="0"/>
    <s v="Returned"/>
    <s v="Cash"/>
    <n v="8"/>
    <n v="9407.4699999999993"/>
    <n v="34615.53"/>
    <n v="0"/>
    <n v="34615.53"/>
    <n v="0.27177021412065622"/>
    <n v="1"/>
    <n v="0.27177021412065622"/>
    <n v="0"/>
  </r>
  <r>
    <s v="ORD1829"/>
    <x v="196"/>
    <x v="3"/>
    <s v="USA"/>
    <s v="New York"/>
    <s v="New York"/>
    <s v="CUST_709"/>
    <x v="3"/>
    <x v="2"/>
    <x v="8"/>
    <s v="Adjustable Bookcase"/>
    <n v="29"/>
    <n v="41803.160000000003"/>
    <n v="54866.83"/>
    <n v="0"/>
    <s v="Returned"/>
    <s v="Cash"/>
    <n v="3"/>
    <n v="378846.4"/>
    <n v="1591138.07"/>
    <n v="0"/>
    <n v="1591138.07"/>
    <n v="0.2380977535155073"/>
    <n v="1"/>
    <n v="0.2380977535155073"/>
    <n v="0"/>
  </r>
  <r>
    <s v="ORD1830"/>
    <x v="64"/>
    <x v="3"/>
    <s v="Brazil"/>
    <s v="Rio de Janeiro"/>
    <s v="Rio de Janeiro"/>
    <s v="CUST_409"/>
    <x v="0"/>
    <x v="1"/>
    <x v="9"/>
    <s v="A4 Ream Pack"/>
    <n v="26"/>
    <n v="46282.83"/>
    <n v="57945.72"/>
    <n v="0.1"/>
    <s v="Returned"/>
    <s v="Cash"/>
    <n v="19"/>
    <n v="272911.59999999998"/>
    <n v="1506588.72"/>
    <n v="150658.872"/>
    <n v="1355929.848"/>
    <n v="0.20127265463072835"/>
    <n v="1"/>
    <n v="0.20127265463072835"/>
    <n v="0.11111111111111112"/>
  </r>
  <r>
    <s v="ORD1831"/>
    <x v="66"/>
    <x v="1"/>
    <s v="India"/>
    <s v="Karnataka"/>
    <s v="Bangalore"/>
    <s v="CUST_330"/>
    <x v="3"/>
    <x v="1"/>
    <x v="9"/>
    <s v="A4 Ream Pack"/>
    <n v="16"/>
    <n v="61206.39"/>
    <n v="73205.23"/>
    <n v="0.05"/>
    <s v="Returned"/>
    <s v="PayPal"/>
    <n v="15"/>
    <n v="182382.4"/>
    <n v="1171283.68"/>
    <n v="58564.184000000001"/>
    <n v="1112719.496"/>
    <n v="0.16390689716107928"/>
    <n v="1"/>
    <n v="0.16390689716107928"/>
    <n v="5.2631578947368418E-2"/>
  </r>
  <r>
    <s v="ORD1832"/>
    <x v="74"/>
    <x v="1"/>
    <s v="India"/>
    <s v="Maharashtra"/>
    <s v="Mumbai"/>
    <s v="CUST_676"/>
    <x v="2"/>
    <x v="2"/>
    <x v="6"/>
    <s v="Mesh Chair"/>
    <n v="38"/>
    <n v="33383.08"/>
    <n v="39193.83"/>
    <n v="0.1"/>
    <s v="Returned"/>
    <s v="Credit Card"/>
    <n v="8"/>
    <n v="198727.7"/>
    <n v="1489365.54"/>
    <n v="148936.554"/>
    <n v="1340428.986"/>
    <n v="0.14825679097930222"/>
    <n v="1"/>
    <n v="0.14825679097930222"/>
    <n v="0.1111111111111111"/>
  </r>
  <r>
    <s v="ORD1833"/>
    <x v="111"/>
    <x v="1"/>
    <s v="USA"/>
    <s v="California"/>
    <s v="San Francisco"/>
    <s v="CUST_547"/>
    <x v="1"/>
    <x v="1"/>
    <x v="9"/>
    <s v="Legal Pad"/>
    <n v="33"/>
    <n v="13435.92"/>
    <n v="15948.13"/>
    <n v="0.1"/>
    <s v="Returned"/>
    <s v="Credit Card"/>
    <n v="12"/>
    <n v="74612.639999999999"/>
    <n v="526288.28999999992"/>
    <n v="52628.828999999998"/>
    <n v="473659.46099999989"/>
    <n v="0.15752380379455783"/>
    <n v="1"/>
    <n v="0.15752380379455783"/>
    <n v="0.11111111111111113"/>
  </r>
  <r>
    <s v="ORD1834"/>
    <x v="164"/>
    <x v="0"/>
    <s v="Germany"/>
    <s v="Berlin"/>
    <s v="Berlin"/>
    <s v="CUST_388"/>
    <x v="1"/>
    <x v="0"/>
    <x v="10"/>
    <s v="OnePlus 11"/>
    <n v="21"/>
    <n v="2087.2800000000002"/>
    <n v="2746.68"/>
    <n v="0.15"/>
    <s v="Not Returned"/>
    <s v="Bank Transfer"/>
    <n v="8"/>
    <n v="11770.29"/>
    <n v="57680.28"/>
    <n v="8652.0419999999995"/>
    <n v="49028.237999999998"/>
    <n v="0.24007165013762072"/>
    <n v="0"/>
    <n v="0.24007165013762072"/>
    <n v="0.17647058823529413"/>
  </r>
  <r>
    <s v="ORD1835"/>
    <x v="148"/>
    <x v="0"/>
    <s v="Germany"/>
    <s v="Berlin"/>
    <s v="Berlin"/>
    <s v="CUST_687"/>
    <x v="3"/>
    <x v="2"/>
    <x v="8"/>
    <s v="Adjustable Bookcase"/>
    <n v="10"/>
    <n v="31139.22"/>
    <n v="42424.78"/>
    <n v="0"/>
    <s v="Returned"/>
    <s v="PayPal"/>
    <n v="8"/>
    <n v="112855.6"/>
    <n v="424247.8"/>
    <n v="0"/>
    <n v="424247.8"/>
    <n v="0.26601340065876594"/>
    <n v="1"/>
    <n v="0.26601340065876594"/>
    <n v="0"/>
  </r>
  <r>
    <s v="ORD1836"/>
    <x v="191"/>
    <x v="0"/>
    <s v="India"/>
    <s v="Maharashtra"/>
    <s v="Mumbai"/>
    <s v="CUST_729"/>
    <x v="2"/>
    <x v="1"/>
    <x v="9"/>
    <s v="Legal Pad"/>
    <n v="15"/>
    <n v="5246.27"/>
    <n v="7629.77"/>
    <n v="0.05"/>
    <s v="Not Returned"/>
    <s v="Cash"/>
    <n v="15"/>
    <n v="33964.879999999997"/>
    <n v="114446.55"/>
    <n v="5722.3275000000003"/>
    <n v="108724.2225"/>
    <n v="0.31239478396821829"/>
    <n v="0"/>
    <n v="0.31239478396821829"/>
    <n v="5.2631578947368425E-2"/>
  </r>
  <r>
    <s v="ORD1837"/>
    <x v="55"/>
    <x v="2"/>
    <s v="India"/>
    <s v="Maharashtra"/>
    <s v="Mumbai"/>
    <s v="CUST_412"/>
    <x v="3"/>
    <x v="2"/>
    <x v="6"/>
    <s v="Executive Comfort"/>
    <n v="46"/>
    <n v="29256.67"/>
    <n v="33192.870000000003"/>
    <n v="0.05"/>
    <s v="Not Returned"/>
    <s v="Cash"/>
    <n v="16"/>
    <n v="172011.9"/>
    <n v="1526872.02"/>
    <n v="76343.60100000001"/>
    <n v="1450528.419"/>
    <n v="0.11858568074011654"/>
    <n v="0"/>
    <n v="0.11858568074011654"/>
    <n v="5.2631578947368425E-2"/>
  </r>
  <r>
    <s v="ORD1838"/>
    <x v="96"/>
    <x v="0"/>
    <s v="Brazil"/>
    <s v="Rio de Janeiro"/>
    <s v="Rio de Janeiro"/>
    <s v="CUST_888"/>
    <x v="3"/>
    <x v="0"/>
    <x v="0"/>
    <s v="Samsung Odyssey"/>
    <n v="41"/>
    <n v="7483.62"/>
    <n v="10700.69"/>
    <n v="0.1"/>
    <s v="Returned"/>
    <s v="Cash"/>
    <n v="9"/>
    <n v="118709.9"/>
    <n v="438728.29000000004"/>
    <n v="43872.829000000005"/>
    <n v="394855.46100000001"/>
    <n v="0.30064140356412594"/>
    <n v="1"/>
    <n v="0.30064140356412594"/>
    <n v="0.11111111111111112"/>
  </r>
  <r>
    <s v="ORD1839"/>
    <x v="50"/>
    <x v="1"/>
    <s v="India"/>
    <s v="Karnataka"/>
    <s v="Bangalore"/>
    <s v="CUST_188"/>
    <x v="2"/>
    <x v="1"/>
    <x v="2"/>
    <s v="Fountain Pen"/>
    <n v="5"/>
    <n v="31686.55"/>
    <n v="38274.03"/>
    <n v="0.1"/>
    <s v="Not Returned"/>
    <s v="Bank Transfer"/>
    <n v="3"/>
    <n v="29643.66"/>
    <n v="191370.15"/>
    <n v="19137.014999999999"/>
    <n v="172233.13500000001"/>
    <n v="0.17211357152617585"/>
    <n v="0"/>
    <n v="0.17211357152617585"/>
    <n v="0.1111111111111111"/>
  </r>
  <r>
    <s v="ORD1840"/>
    <x v="120"/>
    <x v="0"/>
    <s v="India"/>
    <s v="Maharashtra"/>
    <s v="Mumbai"/>
    <s v="CUST_131"/>
    <x v="1"/>
    <x v="0"/>
    <x v="0"/>
    <s v="Dell UltraSharp"/>
    <n v="41"/>
    <n v="69138.039999999994"/>
    <n v="89986.84"/>
    <n v="0.15"/>
    <s v="Not Returned"/>
    <s v="Cash"/>
    <n v="10"/>
    <n v="726580.7"/>
    <n v="3689460.44"/>
    <n v="553419.06599999999"/>
    <n v="3136041.3739999998"/>
    <n v="0.23168721752967536"/>
    <n v="0"/>
    <n v="0.23168721752967536"/>
    <n v="0.17647058823529413"/>
  </r>
  <r>
    <s v="ORD1841"/>
    <x v="219"/>
    <x v="1"/>
    <s v="USA"/>
    <s v="New York"/>
    <s v="New York"/>
    <s v="CUST_515"/>
    <x v="2"/>
    <x v="0"/>
    <x v="0"/>
    <s v="Samsung Odyssey"/>
    <n v="46"/>
    <n v="15680.22"/>
    <n v="19485.71"/>
    <n v="0.15"/>
    <s v="Not Returned"/>
    <s v="Cash"/>
    <n v="3"/>
    <n v="148794.70000000001"/>
    <n v="896342.65999999992"/>
    <n v="134451.39899999998"/>
    <n v="761891.26099999994"/>
    <n v="0.19529650439185181"/>
    <n v="0"/>
    <n v="0.19529650439185181"/>
    <n v="0.1764705882352941"/>
  </r>
  <r>
    <s v="ORD1842"/>
    <x v="46"/>
    <x v="2"/>
    <s v="USA"/>
    <s v="New York"/>
    <s v="New York"/>
    <s v="CUST_102"/>
    <x v="3"/>
    <x v="1"/>
    <x v="5"/>
    <s v="Heavy Duty Stapler"/>
    <n v="49"/>
    <n v="35474.480000000003"/>
    <n v="52124.639999999999"/>
    <n v="0"/>
    <s v="Not Returned"/>
    <s v="Credit Card"/>
    <n v="1"/>
    <n v="815857.8"/>
    <n v="2554107.36"/>
    <n v="0"/>
    <n v="2554107.36"/>
    <n v="0.31942972044839968"/>
    <n v="0"/>
    <n v="0.31942972044839968"/>
    <n v="0"/>
  </r>
  <r>
    <s v="ORD1843"/>
    <x v="136"/>
    <x v="2"/>
    <s v="Germany"/>
    <s v="Berlin"/>
    <s v="Berlin"/>
    <s v="CUST_907"/>
    <x v="1"/>
    <x v="1"/>
    <x v="9"/>
    <s v="Graph Paper"/>
    <n v="3"/>
    <n v="53372.08"/>
    <n v="79433.84"/>
    <n v="0.1"/>
    <s v="Not Returned"/>
    <s v="Bank Transfer"/>
    <n v="9"/>
    <n v="70366.75"/>
    <n v="238301.52"/>
    <n v="23830.152000000002"/>
    <n v="214471.36799999999"/>
    <n v="0.32809391135137445"/>
    <n v="0"/>
    <n v="0.32809391135137445"/>
    <n v="0.11111111111111113"/>
  </r>
  <r>
    <s v="ORD1844"/>
    <x v="165"/>
    <x v="1"/>
    <s v="India"/>
    <s v="Maharashtra"/>
    <s v="Mumbai"/>
    <s v="CUST_145"/>
    <x v="3"/>
    <x v="0"/>
    <x v="10"/>
    <s v="Samsung Galaxy S23"/>
    <n v="38"/>
    <n v="479.23"/>
    <n v="596.21"/>
    <n v="0"/>
    <s v="Not Returned"/>
    <s v="Cash"/>
    <n v="17"/>
    <n v="4445.24"/>
    <n v="22655.980000000003"/>
    <n v="0"/>
    <n v="22655.980000000003"/>
    <n v="0.19620603478640072"/>
    <n v="0"/>
    <n v="0.19620603478640072"/>
    <n v="0"/>
  </r>
  <r>
    <s v="ORD1845"/>
    <x v="149"/>
    <x v="3"/>
    <s v="Brazil"/>
    <s v="Rio de Janeiro"/>
    <s v="Rio de Janeiro"/>
    <s v="CUST_417"/>
    <x v="2"/>
    <x v="0"/>
    <x v="10"/>
    <s v="Samsung Galaxy S23"/>
    <n v="47"/>
    <n v="61400.5"/>
    <n v="90575.51"/>
    <n v="0.1"/>
    <s v="Returned"/>
    <s v="Bank Transfer"/>
    <n v="19"/>
    <n v="1234103"/>
    <n v="4257048.97"/>
    <n v="425704.897"/>
    <n v="3831344.0729999999"/>
    <n v="0.32210706647228343"/>
    <n v="1"/>
    <n v="0.32210706647228343"/>
    <n v="0.11111111111111112"/>
  </r>
  <r>
    <s v="ORD1846"/>
    <x v="98"/>
    <x v="1"/>
    <s v="Germany"/>
    <s v="Berlin"/>
    <s v="Berlin"/>
    <s v="CUST_461"/>
    <x v="0"/>
    <x v="0"/>
    <x v="1"/>
    <s v="Microsoft Surface Go"/>
    <n v="12"/>
    <n v="19793.78"/>
    <n v="27282.16"/>
    <n v="0.05"/>
    <s v="Not Returned"/>
    <s v="Bank Transfer"/>
    <n v="8"/>
    <n v="85367.53"/>
    <n v="327385.92"/>
    <n v="16369.296"/>
    <n v="311016.62400000001"/>
    <n v="0.27447899376594093"/>
    <n v="0"/>
    <n v="0.27447899376594093"/>
    <n v="5.2631578947368418E-2"/>
  </r>
  <r>
    <s v="ORD1847"/>
    <x v="144"/>
    <x v="3"/>
    <s v="Germany"/>
    <s v="Berlin"/>
    <s v="Berlin"/>
    <s v="CUST_431"/>
    <x v="2"/>
    <x v="0"/>
    <x v="1"/>
    <s v="iPad Pro"/>
    <n v="7"/>
    <n v="24513.94"/>
    <n v="27384.33"/>
    <n v="0.15"/>
    <s v="Returned"/>
    <s v="Cash"/>
    <n v="12"/>
    <n v="17078.82"/>
    <n v="191690.31"/>
    <n v="28753.5465"/>
    <n v="162936.7635"/>
    <n v="0.10481870164310708"/>
    <n v="1"/>
    <n v="0.10481870164310708"/>
    <n v="0.17647058823529413"/>
  </r>
  <r>
    <s v="ORD1848"/>
    <x v="139"/>
    <x v="3"/>
    <s v="India"/>
    <s v="Delhi"/>
    <s v="New Delhi"/>
    <s v="CUST_600"/>
    <x v="1"/>
    <x v="0"/>
    <x v="0"/>
    <s v="Samsung Odyssey"/>
    <n v="1"/>
    <n v="34145.11"/>
    <n v="48782.31"/>
    <n v="0.1"/>
    <s v="Not Returned"/>
    <s v="PayPal"/>
    <n v="1"/>
    <n v="13173.48"/>
    <n v="48782.31"/>
    <n v="4878.2309999999998"/>
    <n v="43904.078999999998"/>
    <n v="0.3000513915802675"/>
    <n v="0"/>
    <n v="0.3000513915802675"/>
    <n v="0.1111111111111111"/>
  </r>
  <r>
    <s v="ORD1849"/>
    <x v="117"/>
    <x v="3"/>
    <s v="Brazil"/>
    <s v="Rio de Janeiro"/>
    <s v="Rio de Janeiro"/>
    <s v="CUST_102"/>
    <x v="1"/>
    <x v="2"/>
    <x v="11"/>
    <s v="Conference Table"/>
    <n v="46"/>
    <n v="6826.38"/>
    <n v="8414.52"/>
    <n v="0"/>
    <s v="Not Returned"/>
    <s v="Cash"/>
    <n v="3"/>
    <n v="73054.44"/>
    <n v="387067.92000000004"/>
    <n v="0"/>
    <n v="387067.92000000004"/>
    <n v="0.18873803853339227"/>
    <n v="0"/>
    <n v="0.18873803853339227"/>
    <n v="0"/>
  </r>
  <r>
    <s v="ORD1850"/>
    <x v="204"/>
    <x v="3"/>
    <s v="India"/>
    <s v="Karnataka"/>
    <s v="Bangalore"/>
    <s v="CUST_583"/>
    <x v="3"/>
    <x v="1"/>
    <x v="5"/>
    <s v="Heavy Duty Stapler"/>
    <n v="43"/>
    <n v="29802.45"/>
    <n v="38593.42"/>
    <n v="0.05"/>
    <s v="Not Returned"/>
    <s v="Cash"/>
    <n v="13"/>
    <n v="359111.1"/>
    <n v="1659517.0599999998"/>
    <n v="82975.853000000003"/>
    <n v="1576541.2069999999"/>
    <n v="0.2277841507760856"/>
    <n v="0"/>
    <n v="0.2277841507760856"/>
    <n v="5.2631578947368425E-2"/>
  </r>
  <r>
    <s v="ORD1851"/>
    <x v="171"/>
    <x v="1"/>
    <s v="India"/>
    <s v="Karnataka"/>
    <s v="Bangalore"/>
    <s v="CUST_379"/>
    <x v="3"/>
    <x v="2"/>
    <x v="11"/>
    <s v="Coffee Table"/>
    <n v="42"/>
    <n v="16518.310000000001"/>
    <n v="21131.13"/>
    <n v="0.15"/>
    <s v="Not Returned"/>
    <s v="Bank Transfer"/>
    <n v="12"/>
    <n v="164677.70000000001"/>
    <n v="887507.46000000008"/>
    <n v="133126.11900000001"/>
    <n v="754381.34100000001"/>
    <n v="0.21829503336032274"/>
    <n v="0"/>
    <n v="0.21829503336032274"/>
    <n v="0.17647058823529413"/>
  </r>
  <r>
    <s v="ORD1852"/>
    <x v="246"/>
    <x v="0"/>
    <s v="India"/>
    <s v="Karnataka"/>
    <s v="Bangalore"/>
    <s v="CUST_397"/>
    <x v="3"/>
    <x v="1"/>
    <x v="5"/>
    <s v="Heavy Duty Stapler"/>
    <n v="44"/>
    <n v="23024.54"/>
    <n v="25429.67"/>
    <n v="0.1"/>
    <s v="Not Returned"/>
    <s v="Cash"/>
    <n v="11"/>
    <n v="95243.15"/>
    <n v="1118905.48"/>
    <n v="111890.54800000001"/>
    <n v="1007014.932"/>
    <n v="9.457967997638389E-2"/>
    <n v="0"/>
    <n v="9.457967997638389E-2"/>
    <n v="0.11111111111111112"/>
  </r>
  <r>
    <s v="ORD1853"/>
    <x v="45"/>
    <x v="2"/>
    <s v="India"/>
    <s v="Karnataka"/>
    <s v="Bangalore"/>
    <s v="CUST_148"/>
    <x v="3"/>
    <x v="1"/>
    <x v="9"/>
    <s v="A4 Ream Pack"/>
    <n v="30"/>
    <n v="16271.42"/>
    <n v="19465.77"/>
    <n v="0.15"/>
    <s v="Returned"/>
    <s v="PayPal"/>
    <n v="6"/>
    <n v="81455.929999999993"/>
    <n v="583973.1"/>
    <n v="87595.964999999997"/>
    <n v="496377.13500000001"/>
    <n v="0.16410089074711307"/>
    <n v="1"/>
    <n v="0.16410089074711307"/>
    <n v="0.1764705882352941"/>
  </r>
  <r>
    <s v="ORD1854"/>
    <x v="139"/>
    <x v="1"/>
    <s v="Brazil"/>
    <s v="Rio de Janeiro"/>
    <s v="Rio de Janeiro"/>
    <s v="CUST_795"/>
    <x v="2"/>
    <x v="1"/>
    <x v="2"/>
    <s v="Gel Pen"/>
    <n v="22"/>
    <n v="7475.31"/>
    <n v="10533.57"/>
    <n v="0"/>
    <s v="Returned"/>
    <s v="Bank Transfer"/>
    <n v="2"/>
    <n v="67281.72"/>
    <n v="231738.53999999998"/>
    <n v="0"/>
    <n v="231738.53999999998"/>
    <n v="0.29033461589945292"/>
    <n v="1"/>
    <n v="0.29033461589945292"/>
    <n v="0"/>
  </r>
  <r>
    <s v="ORD1855"/>
    <x v="176"/>
    <x v="2"/>
    <s v="Germany"/>
    <s v="Bavaria"/>
    <s v="Munich"/>
    <s v="CUST_863"/>
    <x v="0"/>
    <x v="1"/>
    <x v="2"/>
    <s v="Marker Set"/>
    <n v="8"/>
    <n v="59074.15"/>
    <n v="82959.87"/>
    <n v="0.1"/>
    <s v="Returned"/>
    <s v="Cash"/>
    <n v="9"/>
    <n v="171977.2"/>
    <n v="663678.96"/>
    <n v="66367.895999999993"/>
    <n v="597311.06400000001"/>
    <n v="0.28791899290852579"/>
    <n v="1"/>
    <n v="0.28791899290852579"/>
    <n v="0.11111111111111109"/>
  </r>
  <r>
    <s v="ORD1856"/>
    <x v="168"/>
    <x v="2"/>
    <s v="Germany"/>
    <s v="Bavaria"/>
    <s v="Munich"/>
    <s v="CUST_972"/>
    <x v="0"/>
    <x v="2"/>
    <x v="8"/>
    <s v="Metal Bookcase"/>
    <n v="28"/>
    <n v="22992.400000000001"/>
    <n v="31689.81"/>
    <n v="0.1"/>
    <s v="Not Returned"/>
    <s v="Credit Card"/>
    <n v="11"/>
    <n v="219174.7"/>
    <n v="887314.68"/>
    <n v="88731.468000000008"/>
    <n v="798583.21200000006"/>
    <n v="0.27445442967814354"/>
    <n v="0"/>
    <n v="0.27445442967814354"/>
    <n v="0.11111111111111112"/>
  </r>
  <r>
    <s v="ORD1857"/>
    <x v="88"/>
    <x v="0"/>
    <s v="Germany"/>
    <s v="Bavaria"/>
    <s v="Munich"/>
    <s v="CUST_585"/>
    <x v="0"/>
    <x v="1"/>
    <x v="9"/>
    <s v="A4 Ream Pack"/>
    <n v="9"/>
    <n v="37084.199999999997"/>
    <n v="45970.63"/>
    <n v="0"/>
    <s v="Not Returned"/>
    <s v="Cash"/>
    <n v="20"/>
    <n v="79977.87"/>
    <n v="413735.67"/>
    <n v="0"/>
    <n v="413735.67"/>
    <n v="0.19330668298433151"/>
    <n v="0"/>
    <n v="0.19330668298433151"/>
    <n v="0"/>
  </r>
  <r>
    <s v="ORD1858"/>
    <x v="28"/>
    <x v="0"/>
    <s v="USA"/>
    <s v="Texas"/>
    <s v="Dallas"/>
    <s v="CUST_669"/>
    <x v="2"/>
    <x v="2"/>
    <x v="8"/>
    <s v="Wooden Bookcase"/>
    <n v="27"/>
    <n v="55934.78"/>
    <n v="67073.47"/>
    <n v="0.15"/>
    <s v="Returned"/>
    <s v="PayPal"/>
    <n v="9"/>
    <n v="255632.9"/>
    <n v="1810983.69"/>
    <n v="271647.55349999998"/>
    <n v="1539336.1365"/>
    <n v="0.1660669777955284"/>
    <n v="1"/>
    <n v="0.1660669777955284"/>
    <n v="0.1764705882352941"/>
  </r>
  <r>
    <s v="ORD1859"/>
    <x v="182"/>
    <x v="0"/>
    <s v="India"/>
    <s v="Karnataka"/>
    <s v="Bangalore"/>
    <s v="CUST_468"/>
    <x v="0"/>
    <x v="1"/>
    <x v="9"/>
    <s v="Legal Pad"/>
    <n v="50"/>
    <n v="3786.1"/>
    <n v="4327.1099999999997"/>
    <n v="0.05"/>
    <s v="Returned"/>
    <s v="Credit Card"/>
    <n v="14"/>
    <n v="25697.97"/>
    <n v="216355.49999999997"/>
    <n v="10817.775"/>
    <n v="205537.72499999998"/>
    <n v="0.12502799668528006"/>
    <n v="1"/>
    <n v="0.12502799668528006"/>
    <n v="5.2631578947368425E-2"/>
  </r>
  <r>
    <s v="ORD1860"/>
    <x v="234"/>
    <x v="0"/>
    <s v="Brazil"/>
    <s v="Rio de Janeiro"/>
    <s v="Rio de Janeiro"/>
    <s v="CUST_952"/>
    <x v="0"/>
    <x v="2"/>
    <x v="3"/>
    <s v="Corner Desk"/>
    <n v="26"/>
    <n v="26638.59"/>
    <n v="39933.800000000003"/>
    <n v="0.05"/>
    <s v="Not Returned"/>
    <s v="Cash"/>
    <n v="8"/>
    <n v="328391.7"/>
    <n v="1038278.8"/>
    <n v="51913.94"/>
    <n v="986364.8600000001"/>
    <n v="0.33293126440047749"/>
    <n v="0"/>
    <n v="0.33293126440047749"/>
    <n v="5.2631578947368418E-2"/>
  </r>
  <r>
    <s v="ORD1861"/>
    <x v="2"/>
    <x v="2"/>
    <s v="Germany"/>
    <s v="Berlin"/>
    <s v="Berlin"/>
    <s v="CUST_172"/>
    <x v="1"/>
    <x v="2"/>
    <x v="8"/>
    <s v="Wooden Bookcase"/>
    <n v="35"/>
    <n v="29948.1"/>
    <n v="41156.97"/>
    <n v="0.05"/>
    <s v="Not Returned"/>
    <s v="Cash"/>
    <n v="5"/>
    <n v="372694.9"/>
    <n v="1440493.95"/>
    <n v="72024.697499999995"/>
    <n v="1368469.2524999999"/>
    <n v="0.27234437260401656"/>
    <n v="0"/>
    <n v="0.27234437260401656"/>
    <n v="5.2631578947368418E-2"/>
  </r>
  <r>
    <s v="ORD1862"/>
    <x v="224"/>
    <x v="1"/>
    <s v="India"/>
    <s v="Karnataka"/>
    <s v="Bangalore"/>
    <s v="CUST_481"/>
    <x v="1"/>
    <x v="0"/>
    <x v="10"/>
    <s v="Google Pixel 7"/>
    <n v="20"/>
    <n v="2907.27"/>
    <n v="3217.12"/>
    <n v="0"/>
    <s v="Returned"/>
    <s v="Cash"/>
    <n v="4"/>
    <n v="6197"/>
    <n v="64342.399999999994"/>
    <n v="0"/>
    <n v="64342.399999999994"/>
    <n v="9.6312851245834788E-2"/>
    <n v="1"/>
    <n v="9.6312851245834788E-2"/>
    <n v="0"/>
  </r>
  <r>
    <s v="ORD1863"/>
    <x v="106"/>
    <x v="3"/>
    <s v="USA"/>
    <s v="Texas"/>
    <s v="Dallas"/>
    <s v="CUST_898"/>
    <x v="0"/>
    <x v="1"/>
    <x v="7"/>
    <s v="Plastic Folder"/>
    <n v="27"/>
    <n v="64639.85"/>
    <n v="76912.3"/>
    <n v="0.05"/>
    <s v="Returned"/>
    <s v="Credit Card"/>
    <n v="18"/>
    <n v="314788.3"/>
    <n v="2076632.1"/>
    <n v="103831.60500000001"/>
    <n v="1972800.4950000001"/>
    <n v="0.1595641834021336"/>
    <n v="1"/>
    <n v="0.1595641834021336"/>
    <n v="5.2631578947368425E-2"/>
  </r>
  <r>
    <s v="ORD1864"/>
    <x v="112"/>
    <x v="2"/>
    <s v="India"/>
    <s v="Maharashtra"/>
    <s v="Mumbai"/>
    <s v="CUST_763"/>
    <x v="1"/>
    <x v="1"/>
    <x v="7"/>
    <s v="Plastic Folder"/>
    <n v="5"/>
    <n v="32450.7"/>
    <n v="43138.84"/>
    <n v="0.05"/>
    <s v="Not Returned"/>
    <s v="Cash"/>
    <n v="1"/>
    <n v="50768.66"/>
    <n v="215694.19999999998"/>
    <n v="10784.71"/>
    <n v="204909.49"/>
    <n v="0.24776138967502193"/>
    <n v="0"/>
    <n v="0.24776138967502193"/>
    <n v="5.2631578947368418E-2"/>
  </r>
  <r>
    <s v="ORD1865"/>
    <x v="240"/>
    <x v="3"/>
    <s v="Germany"/>
    <s v="Bavaria"/>
    <s v="Munich"/>
    <s v="CUST_768"/>
    <x v="0"/>
    <x v="1"/>
    <x v="9"/>
    <s v="Graph Paper"/>
    <n v="7"/>
    <n v="2212.23"/>
    <n v="3064.83"/>
    <n v="0.1"/>
    <s v="Returned"/>
    <s v="Bank Transfer"/>
    <n v="2"/>
    <n v="5371.38"/>
    <n v="21453.809999999998"/>
    <n v="2145.3809999999999"/>
    <n v="19308.428999999996"/>
    <n v="0.2781883497616508"/>
    <n v="1"/>
    <n v="0.2781883497616508"/>
    <n v="0.11111111111111112"/>
  </r>
  <r>
    <s v="ORD1866"/>
    <x v="120"/>
    <x v="0"/>
    <s v="Brazil"/>
    <s v="Rio de Janeiro"/>
    <s v="Rio de Janeiro"/>
    <s v="CUST_485"/>
    <x v="3"/>
    <x v="0"/>
    <x v="0"/>
    <s v="HP Z27"/>
    <n v="47"/>
    <n v="76789.42"/>
    <n v="95540.83"/>
    <n v="0"/>
    <s v="Not Returned"/>
    <s v="Cash"/>
    <n v="4"/>
    <n v="881316.3"/>
    <n v="4490419.01"/>
    <n v="0"/>
    <n v="4490419.01"/>
    <n v="0.19626593822031768"/>
    <n v="0"/>
    <n v="0.19626593822031768"/>
    <n v="0"/>
  </r>
  <r>
    <s v="ORD1867"/>
    <x v="117"/>
    <x v="0"/>
    <s v="USA"/>
    <s v="Texas"/>
    <s v="Dallas"/>
    <s v="CUST_347"/>
    <x v="0"/>
    <x v="0"/>
    <x v="0"/>
    <s v="HP Z27"/>
    <n v="41"/>
    <n v="45014.91"/>
    <n v="63887.55"/>
    <n v="0.1"/>
    <s v="Returned"/>
    <s v="PayPal"/>
    <n v="13"/>
    <n v="696400.4"/>
    <n v="2619389.5500000003"/>
    <n v="261938.95500000005"/>
    <n v="2357450.5950000002"/>
    <n v="0.29540402733233101"/>
    <n v="1"/>
    <n v="0.29540402733233101"/>
    <n v="0.11111111111111112"/>
  </r>
  <r>
    <s v="ORD1868"/>
    <x v="218"/>
    <x v="2"/>
    <s v="Brazil"/>
    <s v="Rio de Janeiro"/>
    <s v="Rio de Janeiro"/>
    <s v="CUST_375"/>
    <x v="1"/>
    <x v="0"/>
    <x v="1"/>
    <s v="iPad Pro"/>
    <n v="36"/>
    <n v="51063.93"/>
    <n v="64361.88"/>
    <n v="0.05"/>
    <s v="Not Returned"/>
    <s v="Cash"/>
    <n v="19"/>
    <n v="454789.9"/>
    <n v="2317027.6799999997"/>
    <n v="115851.38399999999"/>
    <n v="2201176.2959999996"/>
    <n v="0.20661221040152439"/>
    <n v="0"/>
    <n v="0.20661221040152439"/>
    <n v="5.2631578947368425E-2"/>
  </r>
  <r>
    <s v="ORD1869"/>
    <x v="31"/>
    <x v="3"/>
    <s v="USA"/>
    <s v="California"/>
    <s v="San Francisco"/>
    <s v="CUST_466"/>
    <x v="3"/>
    <x v="1"/>
    <x v="2"/>
    <s v="Fountain Pen"/>
    <n v="38"/>
    <n v="10771.09"/>
    <n v="12779.58"/>
    <n v="0.1"/>
    <s v="Not Returned"/>
    <s v="Cash"/>
    <n v="20"/>
    <n v="68690.36"/>
    <n v="485624.04"/>
    <n v="48562.404000000002"/>
    <n v="437061.636"/>
    <n v="0.15716401153085877"/>
    <n v="0"/>
    <n v="0.15716401153085877"/>
    <n v="0.11111111111111112"/>
  </r>
  <r>
    <s v="ORD1870"/>
    <x v="84"/>
    <x v="2"/>
    <s v="Brazil"/>
    <s v="Sao Paulo"/>
    <s v="Sao Paulo"/>
    <s v="CUST_182"/>
    <x v="1"/>
    <x v="1"/>
    <x v="2"/>
    <s v="Ballpoint Pen"/>
    <n v="37"/>
    <n v="24046.28"/>
    <n v="29939.57"/>
    <n v="0"/>
    <s v="Not Returned"/>
    <s v="Credit Card"/>
    <n v="18"/>
    <n v="218051.7"/>
    <n v="1107764.0900000001"/>
    <n v="0"/>
    <n v="1107764.0900000001"/>
    <n v="0.19683947328532739"/>
    <n v="0"/>
    <n v="0.19683947328532739"/>
    <n v="0"/>
  </r>
  <r>
    <s v="ORD1871"/>
    <x v="244"/>
    <x v="3"/>
    <s v="Germany"/>
    <s v="Bavaria"/>
    <s v="Munich"/>
    <s v="CUST_269"/>
    <x v="0"/>
    <x v="1"/>
    <x v="5"/>
    <s v="Heavy Duty Stapler"/>
    <n v="43"/>
    <n v="67627.5"/>
    <n v="84896"/>
    <n v="0"/>
    <s v="Not Returned"/>
    <s v="Bank Transfer"/>
    <n v="7"/>
    <n v="742545.5"/>
    <n v="3650528"/>
    <n v="0"/>
    <n v="3650528"/>
    <n v="0.2034076988315115"/>
    <n v="0"/>
    <n v="0.2034076988315115"/>
    <n v="0"/>
  </r>
  <r>
    <s v="ORD1872"/>
    <x v="151"/>
    <x v="1"/>
    <s v="Brazil"/>
    <s v="Rio de Janeiro"/>
    <s v="Rio de Janeiro"/>
    <s v="CUST_417"/>
    <x v="3"/>
    <x v="0"/>
    <x v="4"/>
    <s v="HP Spectre x360"/>
    <n v="22"/>
    <n v="55765.7"/>
    <n v="64161"/>
    <n v="0.05"/>
    <s v="Returned"/>
    <s v="Bank Transfer"/>
    <n v="3"/>
    <n v="175461.8"/>
    <n v="1411542"/>
    <n v="70577.100000000006"/>
    <n v="1340964.8999999999"/>
    <n v="0.13084742188255635"/>
    <n v="1"/>
    <n v="0.13084742188255635"/>
    <n v="5.2631578947368432E-2"/>
  </r>
  <r>
    <s v="ORD1873"/>
    <x v="53"/>
    <x v="1"/>
    <s v="Germany"/>
    <s v="Bavaria"/>
    <s v="Munich"/>
    <s v="CUST_707"/>
    <x v="2"/>
    <x v="2"/>
    <x v="3"/>
    <s v="Standing Desk"/>
    <n v="19"/>
    <n v="73625.02"/>
    <n v="85963.11"/>
    <n v="0.05"/>
    <s v="Not Returned"/>
    <s v="Bank Transfer"/>
    <n v="18"/>
    <n v="222702.5"/>
    <n v="1633299.09"/>
    <n v="81664.954500000007"/>
    <n v="1551634.1355000001"/>
    <n v="0.14352771372114478"/>
    <n v="0"/>
    <n v="0.14352771372114478"/>
    <n v="5.2631578947368425E-2"/>
  </r>
  <r>
    <s v="ORD1874"/>
    <x v="155"/>
    <x v="0"/>
    <s v="India"/>
    <s v="Maharashtra"/>
    <s v="Mumbai"/>
    <s v="CUST_335"/>
    <x v="0"/>
    <x v="0"/>
    <x v="1"/>
    <s v="Microsoft Surface Go"/>
    <n v="39"/>
    <n v="77506.73"/>
    <n v="91232.18"/>
    <n v="0.1"/>
    <s v="Returned"/>
    <s v="Bank Transfer"/>
    <n v="15"/>
    <n v="481763.3"/>
    <n v="3558055.0199999996"/>
    <n v="355805.50199999998"/>
    <n v="3202249.5179999997"/>
    <n v="0.15044527207888864"/>
    <n v="1"/>
    <n v="0.15044527207888864"/>
    <n v="0.11111111111111112"/>
  </r>
  <r>
    <s v="ORD1875"/>
    <x v="91"/>
    <x v="0"/>
    <s v="USA"/>
    <s v="Texas"/>
    <s v="Dallas"/>
    <s v="CUST_657"/>
    <x v="2"/>
    <x v="1"/>
    <x v="7"/>
    <s v="Ring Binder"/>
    <n v="50"/>
    <n v="56841.02"/>
    <n v="73081.960000000006"/>
    <n v="0.05"/>
    <s v="Not Returned"/>
    <s v="Bank Transfer"/>
    <n v="15"/>
    <n v="771444.7"/>
    <n v="3654098.0000000005"/>
    <n v="182704.90000000002"/>
    <n v="3471393.1000000006"/>
    <n v="0.22222913907387781"/>
    <n v="0"/>
    <n v="0.22222913907387781"/>
    <n v="5.2631578947368418E-2"/>
  </r>
  <r>
    <s v="ORD1876"/>
    <x v="210"/>
    <x v="1"/>
    <s v="Brazil"/>
    <s v="Sao Paulo"/>
    <s v="Sao Paulo"/>
    <s v="CUST_113"/>
    <x v="3"/>
    <x v="2"/>
    <x v="3"/>
    <s v="Compact Desk"/>
    <n v="34"/>
    <n v="42209.95"/>
    <n v="62950.19"/>
    <n v="0.05"/>
    <s v="Not Returned"/>
    <s v="Cash"/>
    <n v="14"/>
    <n v="669909.80000000005"/>
    <n v="2140306.46"/>
    <n v="107015.323"/>
    <n v="2033291.1369999999"/>
    <n v="0.32947067333820779"/>
    <n v="0"/>
    <n v="0.32947067333820779"/>
    <n v="5.2631578947368425E-2"/>
  </r>
  <r>
    <s v="ORD1877"/>
    <x v="182"/>
    <x v="3"/>
    <s v="USA"/>
    <s v="California"/>
    <s v="San Francisco"/>
    <s v="CUST_568"/>
    <x v="1"/>
    <x v="2"/>
    <x v="11"/>
    <s v="Coffee Table"/>
    <n v="3"/>
    <n v="11814.09"/>
    <n v="17690.93"/>
    <n v="0.15"/>
    <s v="Returned"/>
    <s v="Bank Transfer"/>
    <n v="15"/>
    <n v="14985.94"/>
    <n v="53072.79"/>
    <n v="7960.9184999999998"/>
    <n v="45111.871500000001"/>
    <n v="0.33219504094393426"/>
    <n v="1"/>
    <n v="0.33219504094393426"/>
    <n v="0.1764705882352941"/>
  </r>
  <r>
    <s v="ORD1878"/>
    <x v="38"/>
    <x v="3"/>
    <s v="Brazil"/>
    <s v="Sao Paulo"/>
    <s v="Sao Paulo"/>
    <s v="CUST_666"/>
    <x v="2"/>
    <x v="2"/>
    <x v="11"/>
    <s v="Conference Table"/>
    <n v="16"/>
    <n v="37782.269999999997"/>
    <n v="43822.41"/>
    <n v="0.15"/>
    <s v="Not Returned"/>
    <s v="Bank Transfer"/>
    <n v="13"/>
    <n v="82145.899999999994"/>
    <n v="701158.56"/>
    <n v="105173.784"/>
    <n v="595984.77600000007"/>
    <n v="0.13783221200938861"/>
    <n v="0"/>
    <n v="0.13783221200938861"/>
    <n v="0.1764705882352941"/>
  </r>
  <r>
    <s v="ORD1879"/>
    <x v="231"/>
    <x v="2"/>
    <s v="India"/>
    <s v="Karnataka"/>
    <s v="Bangalore"/>
    <s v="CUST_130"/>
    <x v="0"/>
    <x v="2"/>
    <x v="8"/>
    <s v="Adjustable Bookcase"/>
    <n v="6"/>
    <n v="76584.75"/>
    <n v="86524.41"/>
    <n v="0.15"/>
    <s v="Not Returned"/>
    <s v="Bank Transfer"/>
    <n v="2"/>
    <n v="50692.27"/>
    <n v="519146.46"/>
    <n v="77871.968999999997"/>
    <n v="441274.49100000004"/>
    <n v="0.11487695535067761"/>
    <n v="0"/>
    <n v="0.11487695535067761"/>
    <n v="0.1764705882352941"/>
  </r>
  <r>
    <s v="ORD1880"/>
    <x v="73"/>
    <x v="3"/>
    <s v="Germany"/>
    <s v="Bavaria"/>
    <s v="Munich"/>
    <s v="CUST_304"/>
    <x v="3"/>
    <x v="1"/>
    <x v="5"/>
    <s v="Electric Stapler"/>
    <n v="27"/>
    <n v="36893.89"/>
    <n v="44614.52"/>
    <n v="0.1"/>
    <s v="Not Returned"/>
    <s v="PayPal"/>
    <n v="9"/>
    <n v="187611.3"/>
    <n v="1204592.0399999998"/>
    <n v="120459.20399999998"/>
    <n v="1084132.8359999999"/>
    <n v="0.17305194877429209"/>
    <n v="0"/>
    <n v="0.17305194877429209"/>
    <n v="0.1111111111111111"/>
  </r>
  <r>
    <s v="ORD1881"/>
    <x v="226"/>
    <x v="1"/>
    <s v="USA"/>
    <s v="Texas"/>
    <s v="Dallas"/>
    <s v="CUST_287"/>
    <x v="0"/>
    <x v="1"/>
    <x v="2"/>
    <s v="Fountain Pen"/>
    <n v="50"/>
    <n v="74742.95"/>
    <n v="106906.6"/>
    <n v="0"/>
    <s v="Returned"/>
    <s v="Bank Transfer"/>
    <n v="4"/>
    <n v="1608183"/>
    <n v="5345330"/>
    <n v="0"/>
    <n v="5345330"/>
    <n v="0.30085757100122912"/>
    <n v="1"/>
    <n v="0.30085757100122912"/>
    <n v="0"/>
  </r>
  <r>
    <s v="ORD1882"/>
    <x v="143"/>
    <x v="2"/>
    <s v="India"/>
    <s v="Delhi"/>
    <s v="New Delhi"/>
    <s v="CUST_311"/>
    <x v="0"/>
    <x v="1"/>
    <x v="9"/>
    <s v="Notebook"/>
    <n v="9"/>
    <n v="78104.149999999994"/>
    <n v="110722.1"/>
    <n v="0"/>
    <s v="Not Returned"/>
    <s v="PayPal"/>
    <n v="15"/>
    <n v="293561.09999999998"/>
    <n v="996498.9"/>
    <n v="0"/>
    <n v="996498.9"/>
    <n v="0.29459249779402663"/>
    <n v="0"/>
    <n v="0.29459249779402663"/>
    <n v="0"/>
  </r>
  <r>
    <s v="ORD1883"/>
    <x v="11"/>
    <x v="0"/>
    <s v="USA"/>
    <s v="Texas"/>
    <s v="Dallas"/>
    <s v="CUST_681"/>
    <x v="0"/>
    <x v="2"/>
    <x v="3"/>
    <s v="Corner Desk"/>
    <n v="40"/>
    <n v="70094.58"/>
    <n v="100118"/>
    <n v="0.05"/>
    <s v="Returned"/>
    <s v="PayPal"/>
    <n v="11"/>
    <n v="1140890"/>
    <n v="4004720"/>
    <n v="200236"/>
    <n v="3804484"/>
    <n v="0.29988035171129646"/>
    <n v="1"/>
    <n v="0.29988035171129646"/>
    <n v="5.2631578947368418E-2"/>
  </r>
  <r>
    <s v="ORD1884"/>
    <x v="170"/>
    <x v="3"/>
    <s v="India"/>
    <s v="Karnataka"/>
    <s v="Bangalore"/>
    <s v="CUST_118"/>
    <x v="0"/>
    <x v="0"/>
    <x v="4"/>
    <s v="Lenovo ThinkPad X1"/>
    <n v="25"/>
    <n v="56655.23"/>
    <n v="75579.899999999994"/>
    <n v="0"/>
    <s v="Returned"/>
    <s v="PayPal"/>
    <n v="1"/>
    <n v="473116.8"/>
    <n v="1889497.4999999998"/>
    <n v="0"/>
    <n v="1889497.4999999998"/>
    <n v="0.25039292192765539"/>
    <n v="1"/>
    <n v="0.25039292192765539"/>
    <n v="0"/>
  </r>
  <r>
    <s v="ORD1885"/>
    <x v="232"/>
    <x v="1"/>
    <s v="India"/>
    <s v="Delhi"/>
    <s v="New Delhi"/>
    <s v="CUST_119"/>
    <x v="2"/>
    <x v="0"/>
    <x v="1"/>
    <s v="Samsung Galaxy Tab S8"/>
    <n v="13"/>
    <n v="13620.95"/>
    <n v="18644.099999999999"/>
    <n v="0.1"/>
    <s v="Not Returned"/>
    <s v="Cash"/>
    <n v="3"/>
    <n v="58770.85"/>
    <n v="242373.3"/>
    <n v="24237.33"/>
    <n v="218135.96999999997"/>
    <n v="0.26942301171145688"/>
    <n v="0"/>
    <n v="0.26942301171145688"/>
    <n v="0.11111111111111113"/>
  </r>
  <r>
    <s v="ORD1886"/>
    <x v="160"/>
    <x v="3"/>
    <s v="Germany"/>
    <s v="Berlin"/>
    <s v="Berlin"/>
    <s v="CUST_242"/>
    <x v="0"/>
    <x v="2"/>
    <x v="11"/>
    <s v="Folding Table"/>
    <n v="46"/>
    <n v="41946.7"/>
    <n v="53353.04"/>
    <n v="0.1"/>
    <s v="Returned"/>
    <s v="Cash"/>
    <n v="19"/>
    <n v="472222.5"/>
    <n v="2454239.84"/>
    <n v="245423.984"/>
    <n v="2208815.8559999997"/>
    <n v="0.21378989050502364"/>
    <n v="1"/>
    <n v="0.21378989050502364"/>
    <n v="0.11111111111111112"/>
  </r>
  <r>
    <s v="ORD1887"/>
    <x v="185"/>
    <x v="0"/>
    <s v="USA"/>
    <s v="New York"/>
    <s v="New York"/>
    <s v="CUST_250"/>
    <x v="1"/>
    <x v="1"/>
    <x v="5"/>
    <s v="Mini Stapler"/>
    <n v="2"/>
    <n v="22757.98"/>
    <n v="31921.96"/>
    <n v="0.15"/>
    <s v="Returned"/>
    <s v="Cash"/>
    <n v="19"/>
    <n v="15578.77"/>
    <n v="63843.92"/>
    <n v="9576.5879999999997"/>
    <n v="54267.331999999995"/>
    <n v="0.28707455159210704"/>
    <n v="1"/>
    <n v="0.28707455159210704"/>
    <n v="0.17647058823529413"/>
  </r>
  <r>
    <s v="ORD1888"/>
    <x v="170"/>
    <x v="3"/>
    <s v="USA"/>
    <s v="Texas"/>
    <s v="Dallas"/>
    <s v="CUST_912"/>
    <x v="3"/>
    <x v="1"/>
    <x v="2"/>
    <s v="Marker Set"/>
    <n v="15"/>
    <n v="43165.56"/>
    <n v="53187.26"/>
    <n v="0.15"/>
    <s v="Returned"/>
    <s v="Bank Transfer"/>
    <n v="3"/>
    <n v="127776.7"/>
    <n v="797808.9"/>
    <n v="119671.33499999999"/>
    <n v="678137.56500000006"/>
    <n v="0.18842297875063149"/>
    <n v="1"/>
    <n v="0.18842297875063149"/>
    <n v="0.1764705882352941"/>
  </r>
  <r>
    <s v="ORD1889"/>
    <x v="90"/>
    <x v="3"/>
    <s v="India"/>
    <s v="Maharashtra"/>
    <s v="Mumbai"/>
    <s v="CUST_574"/>
    <x v="2"/>
    <x v="2"/>
    <x v="3"/>
    <s v="Executive Desk"/>
    <n v="8"/>
    <n v="67084.22"/>
    <n v="97296.05"/>
    <n v="0.15"/>
    <s v="Returned"/>
    <s v="PayPal"/>
    <n v="16"/>
    <n v="205440.4"/>
    <n v="778368.4"/>
    <n v="116755.26"/>
    <n v="661613.14"/>
    <n v="0.3105143891186925"/>
    <n v="1"/>
    <n v="0.3105143891186925"/>
    <n v="0.1764705882352941"/>
  </r>
  <r>
    <s v="ORD1890"/>
    <x v="22"/>
    <x v="2"/>
    <s v="Brazil"/>
    <s v="Sao Paulo"/>
    <s v="Sao Paulo"/>
    <s v="CUST_652"/>
    <x v="2"/>
    <x v="2"/>
    <x v="8"/>
    <s v="Glass Bookcase"/>
    <n v="32"/>
    <n v="51999.93"/>
    <n v="72112.61"/>
    <n v="0.05"/>
    <s v="Not Returned"/>
    <s v="Credit Card"/>
    <n v="5"/>
    <n v="611425.5"/>
    <n v="2307603.52"/>
    <n v="115380.17600000001"/>
    <n v="2192223.344"/>
    <n v="0.27890657294268828"/>
    <n v="0"/>
    <n v="0.27890657294268828"/>
    <n v="5.2631578947368425E-2"/>
  </r>
  <r>
    <s v="ORD1891"/>
    <x v="111"/>
    <x v="1"/>
    <s v="Brazil"/>
    <s v="Rio de Janeiro"/>
    <s v="Rio de Janeiro"/>
    <s v="CUST_100"/>
    <x v="3"/>
    <x v="0"/>
    <x v="0"/>
    <s v="LG UltraFine"/>
    <n v="4"/>
    <n v="28730.63"/>
    <n v="33355.82"/>
    <n v="0"/>
    <s v="Not Returned"/>
    <s v="Cash"/>
    <n v="6"/>
    <n v="18500.759999999998"/>
    <n v="133423.28"/>
    <n v="0"/>
    <n v="133423.28"/>
    <n v="0.13866215850787059"/>
    <n v="0"/>
    <n v="0.13866215850787059"/>
    <n v="0"/>
  </r>
  <r>
    <s v="ORD1892"/>
    <x v="58"/>
    <x v="1"/>
    <s v="Brazil"/>
    <s v="Rio de Janeiro"/>
    <s v="Rio de Janeiro"/>
    <s v="CUST_623"/>
    <x v="2"/>
    <x v="1"/>
    <x v="5"/>
    <s v="Mini Stapler"/>
    <n v="24"/>
    <n v="54421.77"/>
    <n v="68009.72"/>
    <n v="0.15"/>
    <s v="Returned"/>
    <s v="Bank Transfer"/>
    <n v="4"/>
    <n v="277194.2"/>
    <n v="1632233.28"/>
    <n v="244834.992"/>
    <n v="1387398.2879999999"/>
    <n v="0.19979424971007317"/>
    <n v="1"/>
    <n v="0.19979424971007317"/>
    <n v="0.17647058823529413"/>
  </r>
  <r>
    <s v="ORD1893"/>
    <x v="227"/>
    <x v="2"/>
    <s v="Brazil"/>
    <s v="Rio de Janeiro"/>
    <s v="Rio de Janeiro"/>
    <s v="CUST_744"/>
    <x v="1"/>
    <x v="0"/>
    <x v="1"/>
    <s v="Microsoft Surface Go"/>
    <n v="26"/>
    <n v="5053.6000000000004"/>
    <n v="5950.45"/>
    <n v="0.05"/>
    <s v="Returned"/>
    <s v="Credit Card"/>
    <n v="5"/>
    <n v="22152.19"/>
    <n v="154711.69999999998"/>
    <n v="7735.5849999999991"/>
    <n v="146976.11499999999"/>
    <n v="0.15071965944942822"/>
    <n v="1"/>
    <n v="0.15071965944942822"/>
    <n v="5.2631578947368418E-2"/>
  </r>
  <r>
    <s v="ORD1894"/>
    <x v="184"/>
    <x v="0"/>
    <s v="Germany"/>
    <s v="Berlin"/>
    <s v="Berlin"/>
    <s v="CUST_603"/>
    <x v="0"/>
    <x v="1"/>
    <x v="9"/>
    <s v="A4 Ream Pack"/>
    <n v="31"/>
    <n v="67570.87"/>
    <n v="78466.5"/>
    <n v="0"/>
    <s v="Not Returned"/>
    <s v="Credit Card"/>
    <n v="8"/>
    <n v="337764.5"/>
    <n v="2432461.5"/>
    <n v="0"/>
    <n v="2432461.5"/>
    <n v="0.1388570795467883"/>
    <n v="0"/>
    <n v="0.1388570795467883"/>
    <n v="0"/>
  </r>
  <r>
    <s v="ORD1895"/>
    <x v="215"/>
    <x v="1"/>
    <s v="USA"/>
    <s v="California"/>
    <s v="San Francisco"/>
    <s v="CUST_571"/>
    <x v="3"/>
    <x v="0"/>
    <x v="10"/>
    <s v="iPhone 14"/>
    <n v="8"/>
    <n v="20294.46"/>
    <n v="25554.11"/>
    <n v="0.15"/>
    <s v="Returned"/>
    <s v="Bank Transfer"/>
    <n v="14"/>
    <n v="35765.620000000003"/>
    <n v="204432.88"/>
    <n v="30664.932000000001"/>
    <n v="173767.948"/>
    <n v="0.20582403378556327"/>
    <n v="1"/>
    <n v="0.20582403378556327"/>
    <n v="0.17647058823529413"/>
  </r>
  <r>
    <s v="ORD1896"/>
    <x v="117"/>
    <x v="3"/>
    <s v="USA"/>
    <s v="New York"/>
    <s v="New York"/>
    <s v="CUST_288"/>
    <x v="3"/>
    <x v="1"/>
    <x v="9"/>
    <s v="Legal Pad"/>
    <n v="29"/>
    <n v="30385.15"/>
    <n v="36532.15"/>
    <n v="0.1"/>
    <s v="Returned"/>
    <s v="PayPal"/>
    <n v="7"/>
    <n v="160436.70000000001"/>
    <n v="1059432.3500000001"/>
    <n v="105943.23500000002"/>
    <n v="953489.11500000011"/>
    <n v="0.16826274938649929"/>
    <n v="1"/>
    <n v="0.16826274938649929"/>
    <n v="0.11111111111111112"/>
  </r>
  <r>
    <s v="ORD1897"/>
    <x v="247"/>
    <x v="1"/>
    <s v="India"/>
    <s v="Maharashtra"/>
    <s v="Mumbai"/>
    <s v="CUST_767"/>
    <x v="0"/>
    <x v="1"/>
    <x v="9"/>
    <s v="Legal Pad"/>
    <n v="22"/>
    <n v="42667.23"/>
    <n v="61410.58"/>
    <n v="0.15"/>
    <s v="Returned"/>
    <s v="Credit Card"/>
    <n v="10"/>
    <n v="350500.6"/>
    <n v="1351032.76"/>
    <n v="202654.91399999999"/>
    <n v="1148377.8459999999"/>
    <n v="0.30521365526238131"/>
    <n v="1"/>
    <n v="0.30521365526238131"/>
    <n v="0.17647058823529413"/>
  </r>
  <r>
    <s v="ORD1898"/>
    <x v="143"/>
    <x v="2"/>
    <s v="USA"/>
    <s v="California"/>
    <s v="San Francisco"/>
    <s v="CUST_505"/>
    <x v="3"/>
    <x v="2"/>
    <x v="3"/>
    <s v="Executive Desk"/>
    <n v="14"/>
    <n v="30870.19"/>
    <n v="38743.120000000003"/>
    <n v="0.1"/>
    <s v="Returned"/>
    <s v="PayPal"/>
    <n v="5"/>
    <n v="99198.92"/>
    <n v="542403.68000000005"/>
    <n v="54240.368000000009"/>
    <n v="488163.31200000003"/>
    <n v="0.2032084705292232"/>
    <n v="1"/>
    <n v="0.2032084705292232"/>
    <n v="0.11111111111111112"/>
  </r>
  <r>
    <s v="ORD1899"/>
    <x v="236"/>
    <x v="3"/>
    <s v="Germany"/>
    <s v="Berlin"/>
    <s v="Berlin"/>
    <s v="CUST_300"/>
    <x v="3"/>
    <x v="1"/>
    <x v="2"/>
    <s v="Ballpoint Pen"/>
    <n v="7"/>
    <n v="24674.92"/>
    <n v="28112.73"/>
    <n v="0.1"/>
    <s v="Returned"/>
    <s v="PayPal"/>
    <n v="3"/>
    <n v="21658.2"/>
    <n v="196789.11"/>
    <n v="19678.911"/>
    <n v="177110.19899999999"/>
    <n v="0.12228657707058418"/>
    <n v="1"/>
    <n v="0.12228657707058418"/>
    <n v="0.11111111111111112"/>
  </r>
  <r>
    <s v="ORD1900"/>
    <x v="6"/>
    <x v="2"/>
    <s v="India"/>
    <s v="Maharashtra"/>
    <s v="Mumbai"/>
    <s v="CUST_776"/>
    <x v="0"/>
    <x v="1"/>
    <x v="5"/>
    <s v="Standard Stapler"/>
    <n v="6"/>
    <n v="23637.49"/>
    <n v="35035.629999999997"/>
    <n v="0.1"/>
    <s v="Returned"/>
    <s v="Cash"/>
    <n v="1"/>
    <n v="61549.96"/>
    <n v="210213.77999999997"/>
    <n v="21021.377999999997"/>
    <n v="189192.40199999997"/>
    <n v="0.32532997810345476"/>
    <n v="1"/>
    <n v="0.32532997810345476"/>
    <n v="0.1111111111111111"/>
  </r>
  <r>
    <s v="ORD1901"/>
    <x v="10"/>
    <x v="0"/>
    <s v="Brazil"/>
    <s v="Rio de Janeiro"/>
    <s v="Rio de Janeiro"/>
    <s v="CUST_171"/>
    <x v="3"/>
    <x v="0"/>
    <x v="0"/>
    <s v="HP Z27"/>
    <n v="38"/>
    <n v="11155.67"/>
    <n v="15043.28"/>
    <n v="0.05"/>
    <s v="Not Returned"/>
    <s v="PayPal"/>
    <n v="5"/>
    <n v="140342.70000000001"/>
    <n v="571644.64"/>
    <n v="28582.232000000004"/>
    <n v="543062.40800000005"/>
    <n v="0.25842830940343786"/>
    <n v="0"/>
    <n v="0.25842830940343786"/>
    <n v="5.2631578947368425E-2"/>
  </r>
  <r>
    <s v="ORD1902"/>
    <x v="165"/>
    <x v="1"/>
    <s v="India"/>
    <s v="Maharashtra"/>
    <s v="Mumbai"/>
    <s v="CUST_344"/>
    <x v="2"/>
    <x v="1"/>
    <x v="9"/>
    <s v="A4 Ream Pack"/>
    <n v="40"/>
    <n v="64730.12"/>
    <n v="83885.37"/>
    <n v="0.1"/>
    <s v="Returned"/>
    <s v="Credit Card"/>
    <n v="16"/>
    <n v="689589"/>
    <n v="3355414.8"/>
    <n v="335541.48"/>
    <n v="3019873.32"/>
    <n v="0.22835030709168955"/>
    <n v="1"/>
    <n v="0.22835030709168955"/>
    <n v="0.1111111111111111"/>
  </r>
  <r>
    <s v="ORD1903"/>
    <x v="102"/>
    <x v="0"/>
    <s v="USA"/>
    <s v="Texas"/>
    <s v="Dallas"/>
    <s v="CUST_408"/>
    <x v="1"/>
    <x v="0"/>
    <x v="10"/>
    <s v="Samsung Galaxy S23"/>
    <n v="18"/>
    <n v="70787.899999999994"/>
    <n v="83433.58"/>
    <n v="0.15"/>
    <s v="Not Returned"/>
    <s v="Bank Transfer"/>
    <n v="7"/>
    <n v="193478.9"/>
    <n v="1501804.44"/>
    <n v="225270.666"/>
    <n v="1276533.774"/>
    <n v="0.1515658292328112"/>
    <n v="0"/>
    <n v="0.1515658292328112"/>
    <n v="0.17647058823529413"/>
  </r>
  <r>
    <s v="ORD1904"/>
    <x v="52"/>
    <x v="1"/>
    <s v="Germany"/>
    <s v="Bavaria"/>
    <s v="Munich"/>
    <s v="CUST_223"/>
    <x v="0"/>
    <x v="0"/>
    <x v="10"/>
    <s v="Samsung Galaxy S23"/>
    <n v="1"/>
    <n v="71635.73"/>
    <n v="102067.8"/>
    <n v="0.05"/>
    <s v="Returned"/>
    <s v="Credit Card"/>
    <n v="7"/>
    <n v="28910.48"/>
    <n v="102067.8"/>
    <n v="5103.3900000000003"/>
    <n v="96964.41"/>
    <n v="0.29815558100131789"/>
    <n v="1"/>
    <n v="0.29815558100131789"/>
    <n v="5.2631578947368425E-2"/>
  </r>
  <r>
    <s v="ORD1905"/>
    <x v="129"/>
    <x v="0"/>
    <s v="Germany"/>
    <s v="Bavaria"/>
    <s v="Munich"/>
    <s v="CUST_469"/>
    <x v="2"/>
    <x v="1"/>
    <x v="7"/>
    <s v="Cardboard Folder"/>
    <n v="41"/>
    <n v="26260.41"/>
    <n v="34461.24"/>
    <n v="0"/>
    <s v="Returned"/>
    <s v="Credit Card"/>
    <n v="8"/>
    <n v="336234"/>
    <n v="1412910.8399999999"/>
    <n v="0"/>
    <n v="1412910.8399999999"/>
    <n v="0.23797255317256963"/>
    <n v="1"/>
    <n v="0.23797255317256963"/>
    <n v="0"/>
  </r>
  <r>
    <s v="ORD1906"/>
    <x v="71"/>
    <x v="1"/>
    <s v="Germany"/>
    <s v="Bavaria"/>
    <s v="Munich"/>
    <s v="CUST_830"/>
    <x v="1"/>
    <x v="0"/>
    <x v="4"/>
    <s v="MacBook Pro"/>
    <n v="7"/>
    <n v="24867.06"/>
    <n v="33736.339999999997"/>
    <n v="0"/>
    <s v="Not Returned"/>
    <s v="Credit Card"/>
    <n v="19"/>
    <n v="62084.959999999999"/>
    <n v="236154.37999999998"/>
    <n v="0"/>
    <n v="236154.37999999998"/>
    <n v="0.26289988777680096"/>
    <n v="0"/>
    <n v="0.26289988777680096"/>
    <n v="0"/>
  </r>
  <r>
    <s v="ORD1907"/>
    <x v="76"/>
    <x v="2"/>
    <s v="USA"/>
    <s v="Texas"/>
    <s v="Dallas"/>
    <s v="CUST_459"/>
    <x v="3"/>
    <x v="2"/>
    <x v="8"/>
    <s v="Adjustable Bookcase"/>
    <n v="49"/>
    <n v="78588.78"/>
    <n v="88512.29"/>
    <n v="0.1"/>
    <s v="Returned"/>
    <s v="Credit Card"/>
    <n v="13"/>
    <n v="437626.8"/>
    <n v="4337102.21"/>
    <n v="433710.22100000002"/>
    <n v="3903391.9890000001"/>
    <n v="0.11211448945769714"/>
    <n v="1"/>
    <n v="0.11211448945769714"/>
    <n v="0.11111111111111112"/>
  </r>
  <r>
    <s v="ORD1908"/>
    <x v="236"/>
    <x v="0"/>
    <s v="Germany"/>
    <s v="Berlin"/>
    <s v="Berlin"/>
    <s v="CUST_841"/>
    <x v="3"/>
    <x v="0"/>
    <x v="0"/>
    <s v="Dell UltraSharp"/>
    <n v="3"/>
    <n v="72541.39"/>
    <n v="101992"/>
    <n v="0"/>
    <s v="Not Returned"/>
    <s v="Credit Card"/>
    <n v="16"/>
    <n v="88351.74"/>
    <n v="305976"/>
    <n v="0"/>
    <n v="305976"/>
    <n v="0.28875382382931997"/>
    <n v="0"/>
    <n v="0.28875382382931997"/>
    <n v="0"/>
  </r>
  <r>
    <s v="ORD1909"/>
    <x v="169"/>
    <x v="1"/>
    <s v="Brazil"/>
    <s v="Rio de Janeiro"/>
    <s v="Rio de Janeiro"/>
    <s v="CUST_169"/>
    <x v="0"/>
    <x v="1"/>
    <x v="5"/>
    <s v="Standard Stapler"/>
    <n v="36"/>
    <n v="16915.13"/>
    <n v="22628.44"/>
    <n v="0"/>
    <s v="Not Returned"/>
    <s v="Bank Transfer"/>
    <n v="5"/>
    <n v="205679.2"/>
    <n v="814623.84"/>
    <n v="0"/>
    <n v="814623.84"/>
    <n v="0.25248364938595463"/>
    <n v="0"/>
    <n v="0.25248364938595463"/>
    <n v="0"/>
  </r>
  <r>
    <s v="ORD1910"/>
    <x v="54"/>
    <x v="2"/>
    <s v="India"/>
    <s v="Maharashtra"/>
    <s v="Mumbai"/>
    <s v="CUST_788"/>
    <x v="0"/>
    <x v="2"/>
    <x v="11"/>
    <s v="Conference Table"/>
    <n v="37"/>
    <n v="11087.82"/>
    <n v="16247.4"/>
    <n v="0"/>
    <s v="Not Returned"/>
    <s v="PayPal"/>
    <n v="9"/>
    <n v="190904.5"/>
    <n v="601153.79999999993"/>
    <n v="0"/>
    <n v="601153.79999999993"/>
    <n v="0.31756349207141338"/>
    <n v="0"/>
    <n v="0.31756349207141338"/>
    <n v="0"/>
  </r>
  <r>
    <s v="ORD1911"/>
    <x v="218"/>
    <x v="2"/>
    <s v="Brazil"/>
    <s v="Rio de Janeiro"/>
    <s v="Rio de Janeiro"/>
    <s v="CUST_130"/>
    <x v="2"/>
    <x v="2"/>
    <x v="8"/>
    <s v="Adjustable Bookcase"/>
    <n v="9"/>
    <n v="13426.24"/>
    <n v="17371.82"/>
    <n v="0.15"/>
    <s v="Not Returned"/>
    <s v="Cash"/>
    <n v="9"/>
    <n v="30183.69"/>
    <n v="156346.38"/>
    <n v="23451.956999999999"/>
    <n v="132894.42300000001"/>
    <n v="0.22712533241519095"/>
    <n v="0"/>
    <n v="0.22712533241519095"/>
    <n v="0.1764705882352941"/>
  </r>
  <r>
    <s v="ORD1912"/>
    <x v="236"/>
    <x v="3"/>
    <s v="India"/>
    <s v="Karnataka"/>
    <s v="Bangalore"/>
    <s v="CUST_484"/>
    <x v="3"/>
    <x v="0"/>
    <x v="10"/>
    <s v="Google Pixel 7"/>
    <n v="46"/>
    <n v="1562.97"/>
    <n v="2296.1799999999998"/>
    <n v="0.05"/>
    <s v="Not Returned"/>
    <s v="PayPal"/>
    <n v="6"/>
    <n v="32041.279999999999"/>
    <n v="105624.28"/>
    <n v="5281.2139999999999"/>
    <n v="100343.06599999999"/>
    <n v="0.31931733080589747"/>
    <n v="0"/>
    <n v="0.31931733080589747"/>
    <n v="5.2631578947368425E-2"/>
  </r>
  <r>
    <s v="ORD1913"/>
    <x v="200"/>
    <x v="2"/>
    <s v="USA"/>
    <s v="California"/>
    <s v="San Francisco"/>
    <s v="CUST_891"/>
    <x v="0"/>
    <x v="1"/>
    <x v="9"/>
    <s v="Graph Paper"/>
    <n v="10"/>
    <n v="11239.93"/>
    <n v="12784.41"/>
    <n v="0.1"/>
    <s v="Returned"/>
    <s v="Cash"/>
    <n v="15"/>
    <n v="13900.32"/>
    <n v="127844.1"/>
    <n v="12784.410000000002"/>
    <n v="115059.69"/>
    <n v="0.12080964236910424"/>
    <n v="1"/>
    <n v="0.12080964236910424"/>
    <n v="0.11111111111111112"/>
  </r>
  <r>
    <s v="ORD1914"/>
    <x v="177"/>
    <x v="2"/>
    <s v="India"/>
    <s v="Delhi"/>
    <s v="New Delhi"/>
    <s v="CUST_819"/>
    <x v="3"/>
    <x v="2"/>
    <x v="6"/>
    <s v="Task Chair"/>
    <n v="40"/>
    <n v="19937.080000000002"/>
    <n v="27549.77"/>
    <n v="0.05"/>
    <s v="Not Returned"/>
    <s v="Bank Transfer"/>
    <n v="18"/>
    <n v="289282.2"/>
    <n v="1101990.8"/>
    <n v="55099.540000000008"/>
    <n v="1046891.26"/>
    <n v="0.27632497380864562"/>
    <n v="0"/>
    <n v="0.27632497380864562"/>
    <n v="5.2631578947368425E-2"/>
  </r>
  <r>
    <s v="ORD1915"/>
    <x v="12"/>
    <x v="2"/>
    <s v="India"/>
    <s v="Delhi"/>
    <s v="New Delhi"/>
    <s v="CUST_112"/>
    <x v="1"/>
    <x v="1"/>
    <x v="9"/>
    <s v="Graph Paper"/>
    <n v="13"/>
    <n v="26750.29"/>
    <n v="39885.199999999997"/>
    <n v="0.05"/>
    <s v="Not Returned"/>
    <s v="PayPal"/>
    <n v="3"/>
    <n v="162216.1"/>
    <n v="518507.6"/>
    <n v="25925.38"/>
    <n v="492582.22"/>
    <n v="0.32931781419150696"/>
    <n v="0"/>
    <n v="0.32931781419150696"/>
    <n v="5.2631578947368425E-2"/>
  </r>
  <r>
    <s v="ORD1916"/>
    <x v="95"/>
    <x v="3"/>
    <s v="Brazil"/>
    <s v="Rio de Janeiro"/>
    <s v="Rio de Janeiro"/>
    <s v="CUST_629"/>
    <x v="3"/>
    <x v="2"/>
    <x v="8"/>
    <s v="Wooden Bookcase"/>
    <n v="46"/>
    <n v="30939.98"/>
    <n v="41541.22"/>
    <n v="0"/>
    <s v="Not Returned"/>
    <s v="Cash"/>
    <n v="17"/>
    <n v="487657"/>
    <n v="1910896.12"/>
    <n v="0"/>
    <n v="1910896.12"/>
    <n v="0.25519806906091785"/>
    <n v="0"/>
    <n v="0.25519806906091785"/>
    <n v="0"/>
  </r>
  <r>
    <s v="ORD1917"/>
    <x v="237"/>
    <x v="0"/>
    <s v="Germany"/>
    <s v="Berlin"/>
    <s v="Berlin"/>
    <s v="CUST_338"/>
    <x v="1"/>
    <x v="2"/>
    <x v="11"/>
    <s v="Dining Table"/>
    <n v="6"/>
    <n v="69896.210000000006"/>
    <n v="81864.960000000006"/>
    <n v="0.1"/>
    <s v="Returned"/>
    <s v="Cash"/>
    <n v="14"/>
    <n v="64631.25"/>
    <n v="491189.76000000001"/>
    <n v="49118.976000000002"/>
    <n v="442070.78399999999"/>
    <n v="0.14620113416045155"/>
    <n v="1"/>
    <n v="0.14620113416045155"/>
    <n v="0.11111111111111112"/>
  </r>
  <r>
    <s v="ORD1918"/>
    <x v="144"/>
    <x v="3"/>
    <s v="USA"/>
    <s v="California"/>
    <s v="San Francisco"/>
    <s v="CUST_580"/>
    <x v="0"/>
    <x v="0"/>
    <x v="10"/>
    <s v="OnePlus 11"/>
    <n v="18"/>
    <n v="65810.960000000006"/>
    <n v="74101.06"/>
    <n v="0.05"/>
    <s v="Not Returned"/>
    <s v="Cash"/>
    <n v="7"/>
    <n v="141760.70000000001"/>
    <n v="1333819.08"/>
    <n v="66690.954000000012"/>
    <n v="1267128.1260000002"/>
    <n v="0.11187558471099709"/>
    <n v="0"/>
    <n v="0.11187558471099709"/>
    <n v="5.2631578947368425E-2"/>
  </r>
  <r>
    <s v="ORD1919"/>
    <x v="205"/>
    <x v="3"/>
    <s v="Germany"/>
    <s v="Berlin"/>
    <s v="Berlin"/>
    <s v="CUST_605"/>
    <x v="0"/>
    <x v="1"/>
    <x v="5"/>
    <s v="Electric Stapler"/>
    <n v="41"/>
    <n v="66471.44"/>
    <n v="98001.84"/>
    <n v="0.05"/>
    <s v="Returned"/>
    <s v="Cash"/>
    <n v="15"/>
    <n v="1228109"/>
    <n v="4018075.44"/>
    <n v="200903.772"/>
    <n v="3817171.6680000001"/>
    <n v="0.32173271385603297"/>
    <n v="1"/>
    <n v="0.32173271385603297"/>
    <n v="5.2631578947368418E-2"/>
  </r>
  <r>
    <s v="ORD1920"/>
    <x v="108"/>
    <x v="1"/>
    <s v="India"/>
    <s v="Delhi"/>
    <s v="New Delhi"/>
    <s v="CUST_122"/>
    <x v="1"/>
    <x v="2"/>
    <x v="6"/>
    <s v="Ergonomic Pro"/>
    <n v="27"/>
    <n v="29119.119999999999"/>
    <n v="41506.32"/>
    <n v="0.05"/>
    <s v="Not Returned"/>
    <s v="Bank Transfer"/>
    <n v="14"/>
    <n v="317731.7"/>
    <n v="1120670.6399999999"/>
    <n v="56033.531999999999"/>
    <n v="1064637.108"/>
    <n v="0.29844131640017946"/>
    <n v="0"/>
    <n v="0.29844131640017946"/>
    <n v="5.2631578947368418E-2"/>
  </r>
  <r>
    <s v="ORD1921"/>
    <x v="226"/>
    <x v="3"/>
    <s v="USA"/>
    <s v="California"/>
    <s v="San Francisco"/>
    <s v="CUST_855"/>
    <x v="0"/>
    <x v="1"/>
    <x v="7"/>
    <s v="Cardboard Folder"/>
    <n v="42"/>
    <n v="37222.93"/>
    <n v="47793.93"/>
    <n v="0.05"/>
    <s v="Not Returned"/>
    <s v="Cash"/>
    <n v="15"/>
    <n v="421782.9"/>
    <n v="2007345.06"/>
    <n v="100367.25300000001"/>
    <n v="1906977.807"/>
    <n v="0.22117871453550692"/>
    <n v="0"/>
    <n v="0.22117871453550692"/>
    <n v="5.2631578947368425E-2"/>
  </r>
  <r>
    <s v="ORD1922"/>
    <x v="201"/>
    <x v="0"/>
    <s v="Brazil"/>
    <s v="Rio de Janeiro"/>
    <s v="Rio de Janeiro"/>
    <s v="CUST_650"/>
    <x v="0"/>
    <x v="0"/>
    <x v="1"/>
    <s v="Microsoft Surface Go"/>
    <n v="9"/>
    <n v="42343.41"/>
    <n v="60877.15"/>
    <n v="0.15"/>
    <s v="Returned"/>
    <s v="Cash"/>
    <n v="20"/>
    <n v="141783.1"/>
    <n v="547894.35"/>
    <n v="82184.152499999997"/>
    <n v="465710.19750000001"/>
    <n v="0.3044449117951728"/>
    <n v="1"/>
    <n v="0.3044449117951728"/>
    <n v="0.1764705882352941"/>
  </r>
  <r>
    <s v="ORD1923"/>
    <x v="126"/>
    <x v="3"/>
    <s v="Germany"/>
    <s v="Berlin"/>
    <s v="Berlin"/>
    <s v="CUST_971"/>
    <x v="2"/>
    <x v="0"/>
    <x v="1"/>
    <s v="Lenovo Tab P11"/>
    <n v="7"/>
    <n v="30410.58"/>
    <n v="38143.129999999997"/>
    <n v="0.1"/>
    <s v="Returned"/>
    <s v="Cash"/>
    <n v="2"/>
    <n v="48715.06"/>
    <n v="267001.90999999997"/>
    <n v="26700.190999999999"/>
    <n v="240301.71899999998"/>
    <n v="0.2027245589533215"/>
    <n v="1"/>
    <n v="0.2027245589533215"/>
    <n v="0.11111111111111112"/>
  </r>
  <r>
    <s v="ORD1924"/>
    <x v="118"/>
    <x v="2"/>
    <s v="Germany"/>
    <s v="Berlin"/>
    <s v="Berlin"/>
    <s v="CUST_343"/>
    <x v="3"/>
    <x v="2"/>
    <x v="6"/>
    <s v="Ergonomic Pro"/>
    <n v="49"/>
    <n v="63445.95"/>
    <n v="82362.47"/>
    <n v="0"/>
    <s v="Returned"/>
    <s v="Credit Card"/>
    <n v="7"/>
    <n v="926909.5"/>
    <n v="4035761.0300000003"/>
    <n v="0"/>
    <n v="4035761.0300000003"/>
    <n v="0.22967403003046491"/>
    <n v="1"/>
    <n v="0.22967403003046491"/>
    <n v="0"/>
  </r>
  <r>
    <s v="ORD1925"/>
    <x v="197"/>
    <x v="2"/>
    <s v="Germany"/>
    <s v="Berlin"/>
    <s v="Berlin"/>
    <s v="CUST_749"/>
    <x v="0"/>
    <x v="2"/>
    <x v="8"/>
    <s v="Wooden Bookcase"/>
    <n v="26"/>
    <n v="11927.17"/>
    <n v="16964.71"/>
    <n v="0.1"/>
    <s v="Not Returned"/>
    <s v="PayPal"/>
    <n v="4"/>
    <n v="117878.39999999999"/>
    <n v="441082.45999999996"/>
    <n v="44108.245999999999"/>
    <n v="396974.21399999998"/>
    <n v="0.29694220894659923"/>
    <n v="0"/>
    <n v="0.29694220894659923"/>
    <n v="0.11111111111111112"/>
  </r>
  <r>
    <s v="ORD1926"/>
    <x v="24"/>
    <x v="0"/>
    <s v="Brazil"/>
    <s v="Sao Paulo"/>
    <s v="Sao Paulo"/>
    <s v="CUST_733"/>
    <x v="0"/>
    <x v="1"/>
    <x v="9"/>
    <s v="A4 Ream Pack"/>
    <n v="49"/>
    <n v="64881.29"/>
    <n v="76232.72"/>
    <n v="0"/>
    <s v="Returned"/>
    <s v="Bank Transfer"/>
    <n v="12"/>
    <n v="556220.1"/>
    <n v="3735403.2800000003"/>
    <n v="0"/>
    <n v="3735403.2800000003"/>
    <n v="0.14890496642707879"/>
    <n v="1"/>
    <n v="0.14890496642707879"/>
    <n v="0"/>
  </r>
  <r>
    <s v="ORD1927"/>
    <x v="154"/>
    <x v="2"/>
    <s v="Germany"/>
    <s v="Bavaria"/>
    <s v="Munich"/>
    <s v="CUST_792"/>
    <x v="1"/>
    <x v="0"/>
    <x v="1"/>
    <s v="Samsung Galaxy Tab S8"/>
    <n v="11"/>
    <n v="79382.03"/>
    <n v="105547.4"/>
    <n v="0.05"/>
    <s v="Not Returned"/>
    <s v="Credit Card"/>
    <n v="6"/>
    <n v="273427.90000000002"/>
    <n v="1161021.3999999999"/>
    <n v="58051.07"/>
    <n v="1102970.3299999998"/>
    <n v="0.2479014100043834"/>
    <n v="0"/>
    <n v="0.2479014100043834"/>
    <n v="5.2631578947368425E-2"/>
  </r>
  <r>
    <s v="ORD1928"/>
    <x v="14"/>
    <x v="2"/>
    <s v="India"/>
    <s v="Karnataka"/>
    <s v="Bangalore"/>
    <s v="CUST_904"/>
    <x v="2"/>
    <x v="1"/>
    <x v="7"/>
    <s v="File Organizer"/>
    <n v="33"/>
    <n v="79753.33"/>
    <n v="100768.8"/>
    <n v="0.1"/>
    <s v="Returned"/>
    <s v="Bank Transfer"/>
    <n v="14"/>
    <n v="624158.9"/>
    <n v="3325370.4"/>
    <n v="332537.04000000004"/>
    <n v="2992833.36"/>
    <n v="0.20855117038657978"/>
    <n v="1"/>
    <n v="0.20855117038657978"/>
    <n v="0.11111111111111113"/>
  </r>
  <r>
    <s v="ORD1929"/>
    <x v="27"/>
    <x v="0"/>
    <s v="India"/>
    <s v="Delhi"/>
    <s v="New Delhi"/>
    <s v="CUST_566"/>
    <x v="3"/>
    <x v="1"/>
    <x v="9"/>
    <s v="Graph Paper"/>
    <n v="13"/>
    <n v="51806.01"/>
    <n v="67545.27"/>
    <n v="0"/>
    <s v="Returned"/>
    <s v="PayPal"/>
    <n v="3"/>
    <n v="204610.4"/>
    <n v="878088.51"/>
    <n v="0"/>
    <n v="878088.51"/>
    <n v="0.23301796763062074"/>
    <n v="1"/>
    <n v="0.23301796763062074"/>
    <n v="0"/>
  </r>
  <r>
    <s v="ORD1930"/>
    <x v="188"/>
    <x v="0"/>
    <s v="India"/>
    <s v="Karnataka"/>
    <s v="Bangalore"/>
    <s v="CUST_705"/>
    <x v="2"/>
    <x v="1"/>
    <x v="5"/>
    <s v="Standard Stapler"/>
    <n v="12"/>
    <n v="20264.330000000002"/>
    <n v="22976.53"/>
    <n v="0.15"/>
    <s v="Returned"/>
    <s v="PayPal"/>
    <n v="15"/>
    <n v="27664.44"/>
    <n v="275718.36"/>
    <n v="41357.753999999994"/>
    <n v="234360.606"/>
    <n v="0.11804219349048789"/>
    <n v="1"/>
    <n v="0.11804219349048789"/>
    <n v="0.1764705882352941"/>
  </r>
  <r>
    <s v="ORD1931"/>
    <x v="235"/>
    <x v="1"/>
    <s v="Brazil"/>
    <s v="Rio de Janeiro"/>
    <s v="Rio de Janeiro"/>
    <s v="CUST_757"/>
    <x v="2"/>
    <x v="2"/>
    <x v="11"/>
    <s v="Coffee Table"/>
    <n v="2"/>
    <n v="49241.47"/>
    <n v="69007.009999999995"/>
    <n v="0.15"/>
    <s v="Not Returned"/>
    <s v="Cash"/>
    <n v="16"/>
    <n v="33601.42"/>
    <n v="138014.01999999999"/>
    <n v="20702.102999999999"/>
    <n v="117311.91699999999"/>
    <n v="0.28642801907328819"/>
    <n v="0"/>
    <n v="0.28642801907328819"/>
    <n v="0.17647058823529413"/>
  </r>
  <r>
    <s v="ORD1932"/>
    <x v="192"/>
    <x v="0"/>
    <s v="India"/>
    <s v="Karnataka"/>
    <s v="Bangalore"/>
    <s v="CUST_839"/>
    <x v="1"/>
    <x v="0"/>
    <x v="0"/>
    <s v="Dell UltraSharp"/>
    <n v="40"/>
    <n v="73642.080000000002"/>
    <n v="85459.78"/>
    <n v="0"/>
    <s v="Returned"/>
    <s v="PayPal"/>
    <n v="18"/>
    <n v="472708"/>
    <n v="3418391.2"/>
    <n v="0"/>
    <n v="3418391.2"/>
    <n v="0.13828376342649137"/>
    <n v="1"/>
    <n v="0.13828376342649137"/>
    <n v="0"/>
  </r>
  <r>
    <s v="ORD1933"/>
    <x v="222"/>
    <x v="3"/>
    <s v="Germany"/>
    <s v="Bavaria"/>
    <s v="Munich"/>
    <s v="CUST_755"/>
    <x v="0"/>
    <x v="2"/>
    <x v="11"/>
    <s v="Folding Table"/>
    <n v="31"/>
    <n v="43017.15"/>
    <n v="57617.01"/>
    <n v="0.15"/>
    <s v="Returned"/>
    <s v="Credit Card"/>
    <n v="12"/>
    <n v="384706.3"/>
    <n v="1786127.31"/>
    <n v="267919.09649999999"/>
    <n v="1518208.2135000001"/>
    <n v="0.25339495372187298"/>
    <n v="1"/>
    <n v="0.25339495372187298"/>
    <n v="0.1764705882352941"/>
  </r>
  <r>
    <s v="ORD1934"/>
    <x v="128"/>
    <x v="0"/>
    <s v="India"/>
    <s v="Karnataka"/>
    <s v="Bangalore"/>
    <s v="CUST_584"/>
    <x v="1"/>
    <x v="2"/>
    <x v="8"/>
    <s v="Glass Bookcase"/>
    <n v="40"/>
    <n v="16011.1"/>
    <n v="19132.759999999998"/>
    <n v="0.15"/>
    <s v="Returned"/>
    <s v="PayPal"/>
    <n v="12"/>
    <n v="106136.4"/>
    <n v="765310.39999999991"/>
    <n v="114796.55999999998"/>
    <n v="650513.84"/>
    <n v="0.16315778923320062"/>
    <n v="1"/>
    <n v="0.16315778923320062"/>
    <n v="0.1764705882352941"/>
  </r>
  <r>
    <s v="ORD1935"/>
    <x v="59"/>
    <x v="0"/>
    <s v="India"/>
    <s v="Karnataka"/>
    <s v="Bangalore"/>
    <s v="CUST_536"/>
    <x v="2"/>
    <x v="1"/>
    <x v="7"/>
    <s v="Ring Binder"/>
    <n v="12"/>
    <n v="20235.57"/>
    <n v="29287.74"/>
    <n v="0.05"/>
    <s v="Returned"/>
    <s v="Cash"/>
    <n v="10"/>
    <n v="103194.7"/>
    <n v="351452.88"/>
    <n v="17572.644"/>
    <n v="333880.23600000003"/>
    <n v="0.30907699490184853"/>
    <n v="1"/>
    <n v="0.30907699490184853"/>
    <n v="5.2631578947368418E-2"/>
  </r>
  <r>
    <s v="ORD1936"/>
    <x v="144"/>
    <x v="2"/>
    <s v="Brazil"/>
    <s v="Rio de Janeiro"/>
    <s v="Rio de Janeiro"/>
    <s v="CUST_544"/>
    <x v="1"/>
    <x v="1"/>
    <x v="5"/>
    <s v="Mini Stapler"/>
    <n v="28"/>
    <n v="34581.49"/>
    <n v="48823.43"/>
    <n v="0.15"/>
    <s v="Returned"/>
    <s v="Cash"/>
    <n v="19"/>
    <n v="338958.2"/>
    <n v="1367056.04"/>
    <n v="205058.40599999999"/>
    <n v="1161997.6340000001"/>
    <n v="0.29170300358804346"/>
    <n v="1"/>
    <n v="0.29170300358804346"/>
    <n v="0.1764705882352941"/>
  </r>
  <r>
    <s v="ORD1937"/>
    <x v="86"/>
    <x v="1"/>
    <s v="USA"/>
    <s v="California"/>
    <s v="San Francisco"/>
    <s v="CUST_341"/>
    <x v="1"/>
    <x v="2"/>
    <x v="6"/>
    <s v="Mesh Chair"/>
    <n v="22"/>
    <n v="31428.13"/>
    <n v="37515.17"/>
    <n v="0"/>
    <s v="Not Returned"/>
    <s v="Cash"/>
    <n v="19"/>
    <n v="133914.9"/>
    <n v="825333.74"/>
    <n v="0"/>
    <n v="825333.74"/>
    <n v="0.16225545316976864"/>
    <n v="0"/>
    <n v="0.16225545316976864"/>
    <n v="0"/>
  </r>
  <r>
    <s v="ORD1938"/>
    <x v="208"/>
    <x v="1"/>
    <s v="USA"/>
    <s v="New York"/>
    <s v="New York"/>
    <s v="CUST_808"/>
    <x v="3"/>
    <x v="0"/>
    <x v="4"/>
    <s v="HP Spectre x360"/>
    <n v="13"/>
    <n v="35903.69"/>
    <n v="49501.58"/>
    <n v="0.15"/>
    <s v="Returned"/>
    <s v="Bank Transfer"/>
    <n v="1"/>
    <n v="150256.70000000001"/>
    <n v="643520.54"/>
    <n v="96528.081000000006"/>
    <n v="546992.45900000003"/>
    <n v="0.2746961087447094"/>
    <n v="1"/>
    <n v="0.2746961087447094"/>
    <n v="0.17647058823529413"/>
  </r>
  <r>
    <s v="ORD1939"/>
    <x v="87"/>
    <x v="2"/>
    <s v="India"/>
    <s v="Maharashtra"/>
    <s v="Mumbai"/>
    <s v="CUST_660"/>
    <x v="2"/>
    <x v="0"/>
    <x v="10"/>
    <s v="OnePlus 11"/>
    <n v="46"/>
    <n v="31908.34"/>
    <n v="45646.38"/>
    <n v="0"/>
    <s v="Not Returned"/>
    <s v="Cash"/>
    <n v="13"/>
    <n v="631949.80000000005"/>
    <n v="2099733.48"/>
    <n v="0"/>
    <n v="2099733.48"/>
    <n v="0.30096667316082421"/>
    <n v="0"/>
    <n v="0.30096667316082421"/>
    <n v="0"/>
  </r>
  <r>
    <s v="ORD1940"/>
    <x v="192"/>
    <x v="3"/>
    <s v="Germany"/>
    <s v="Berlin"/>
    <s v="Berlin"/>
    <s v="CUST_360"/>
    <x v="1"/>
    <x v="0"/>
    <x v="0"/>
    <s v="HP Z27"/>
    <n v="20"/>
    <n v="28960.28"/>
    <n v="38836"/>
    <n v="0"/>
    <s v="Not Returned"/>
    <s v="Bank Transfer"/>
    <n v="3"/>
    <n v="197514.4"/>
    <n v="776720"/>
    <n v="0"/>
    <n v="776720"/>
    <n v="0.25429292409104953"/>
    <n v="0"/>
    <n v="0.25429292409104953"/>
    <n v="0"/>
  </r>
  <r>
    <s v="ORD1941"/>
    <x v="26"/>
    <x v="3"/>
    <s v="USA"/>
    <s v="California"/>
    <s v="San Francisco"/>
    <s v="CUST_718"/>
    <x v="1"/>
    <x v="0"/>
    <x v="4"/>
    <s v="HP Spectre x360"/>
    <n v="3"/>
    <n v="15209.27"/>
    <n v="22476.13"/>
    <n v="0.05"/>
    <s v="Not Returned"/>
    <s v="PayPal"/>
    <n v="18"/>
    <n v="20710.55"/>
    <n v="67428.39"/>
    <n v="3371.4195"/>
    <n v="64056.970499999996"/>
    <n v="0.32331454076492738"/>
    <n v="0"/>
    <n v="0.32331454076492738"/>
    <n v="5.2631578947368425E-2"/>
  </r>
  <r>
    <s v="ORD1942"/>
    <x v="119"/>
    <x v="0"/>
    <s v="India"/>
    <s v="Delhi"/>
    <s v="New Delhi"/>
    <s v="CUST_259"/>
    <x v="3"/>
    <x v="1"/>
    <x v="5"/>
    <s v="Heavy Duty Stapler"/>
    <n v="14"/>
    <n v="50102.07"/>
    <n v="72478.13"/>
    <n v="0.05"/>
    <s v="Returned"/>
    <s v="PayPal"/>
    <n v="16"/>
    <n v="297601.59999999998"/>
    <n v="1014693.8200000001"/>
    <n v="50734.691000000006"/>
    <n v="963959.12900000007"/>
    <n v="0.30872844195036403"/>
    <n v="1"/>
    <n v="0.30872844195036403"/>
    <n v="5.2631578947368425E-2"/>
  </r>
  <r>
    <s v="ORD1943"/>
    <x v="200"/>
    <x v="1"/>
    <s v="India"/>
    <s v="Delhi"/>
    <s v="New Delhi"/>
    <s v="CUST_358"/>
    <x v="0"/>
    <x v="1"/>
    <x v="5"/>
    <s v="Electric Stapler"/>
    <n v="43"/>
    <n v="43079"/>
    <n v="55495.19"/>
    <n v="0"/>
    <s v="Returned"/>
    <s v="Cash"/>
    <n v="19"/>
    <n v="533896.19999999995"/>
    <n v="2386293.17"/>
    <n v="0"/>
    <n v="2386293.17"/>
    <n v="0.22373453803247484"/>
    <n v="1"/>
    <n v="0.22373453803247484"/>
    <n v="0"/>
  </r>
  <r>
    <s v="ORD1944"/>
    <x v="182"/>
    <x v="3"/>
    <s v="Brazil"/>
    <s v="Rio de Janeiro"/>
    <s v="Rio de Janeiro"/>
    <s v="CUST_725"/>
    <x v="1"/>
    <x v="0"/>
    <x v="0"/>
    <s v="LG UltraFine"/>
    <n v="23"/>
    <n v="12339.9"/>
    <n v="17140.98"/>
    <n v="0"/>
    <s v="Not Returned"/>
    <s v="Cash"/>
    <n v="17"/>
    <n v="110424.8"/>
    <n v="394242.54"/>
    <n v="0"/>
    <n v="394242.54"/>
    <n v="0.28009356879650787"/>
    <n v="0"/>
    <n v="0.28009356879650787"/>
    <n v="0"/>
  </r>
  <r>
    <s v="ORD1945"/>
    <x v="2"/>
    <x v="1"/>
    <s v="Germany"/>
    <s v="Berlin"/>
    <s v="Berlin"/>
    <s v="CUST_758"/>
    <x v="1"/>
    <x v="2"/>
    <x v="6"/>
    <s v="Mesh Chair"/>
    <n v="45"/>
    <n v="15587.89"/>
    <n v="23079.97"/>
    <n v="0"/>
    <s v="Returned"/>
    <s v="Credit Card"/>
    <n v="19"/>
    <n v="337143.6"/>
    <n v="1038598.65"/>
    <n v="0"/>
    <n v="1038598.65"/>
    <n v="0.3246139401394369"/>
    <n v="1"/>
    <n v="0.3246139401394369"/>
    <n v="0"/>
  </r>
  <r>
    <s v="ORD1946"/>
    <x v="6"/>
    <x v="3"/>
    <s v="Germany"/>
    <s v="Berlin"/>
    <s v="Berlin"/>
    <s v="CUST_139"/>
    <x v="1"/>
    <x v="0"/>
    <x v="10"/>
    <s v="Google Pixel 7"/>
    <n v="10"/>
    <n v="78565.789999999994"/>
    <n v="88055.17"/>
    <n v="0"/>
    <s v="Not Returned"/>
    <s v="Credit Card"/>
    <n v="3"/>
    <n v="94893.8"/>
    <n v="880551.7"/>
    <n v="0"/>
    <n v="880551.7"/>
    <n v="0.10776630151301736"/>
    <n v="0"/>
    <n v="0.10776630151301736"/>
    <n v="0"/>
  </r>
  <r>
    <s v="ORD1947"/>
    <x v="107"/>
    <x v="0"/>
    <s v="USA"/>
    <s v="Texas"/>
    <s v="Dallas"/>
    <s v="CUST_439"/>
    <x v="0"/>
    <x v="0"/>
    <x v="4"/>
    <s v="Lenovo ThinkPad X1"/>
    <n v="17"/>
    <n v="10352.15"/>
    <n v="12130.57"/>
    <n v="0.15"/>
    <s v="Not Returned"/>
    <s v="Cash"/>
    <n v="16"/>
    <n v="25698.17"/>
    <n v="206219.69"/>
    <n v="30932.9535"/>
    <n v="175286.7365"/>
    <n v="0.14660647184791417"/>
    <n v="0"/>
    <n v="0.14660647184791417"/>
    <n v="0.17647058823529413"/>
  </r>
  <r>
    <s v="ORD1948"/>
    <x v="54"/>
    <x v="1"/>
    <s v="Germany"/>
    <s v="Berlin"/>
    <s v="Berlin"/>
    <s v="CUST_614"/>
    <x v="1"/>
    <x v="1"/>
    <x v="9"/>
    <s v="Graph Paper"/>
    <n v="36"/>
    <n v="19825.82"/>
    <n v="24219.98"/>
    <n v="0"/>
    <s v="Not Returned"/>
    <s v="Credit Card"/>
    <n v="9"/>
    <n v="158189.79999999999"/>
    <n v="871919.28"/>
    <n v="0"/>
    <n v="871919.28"/>
    <n v="0.18142711559262686"/>
    <n v="0"/>
    <n v="0.18142711559262686"/>
    <n v="0"/>
  </r>
  <r>
    <s v="ORD1949"/>
    <x v="5"/>
    <x v="1"/>
    <s v="Brazil"/>
    <s v="Rio de Janeiro"/>
    <s v="Rio de Janeiro"/>
    <s v="CUST_262"/>
    <x v="3"/>
    <x v="0"/>
    <x v="0"/>
    <s v="HP Z27"/>
    <n v="23"/>
    <n v="47440.69"/>
    <n v="52260.89"/>
    <n v="0"/>
    <s v="Not Returned"/>
    <s v="Bank Transfer"/>
    <n v="20"/>
    <n v="110864.6"/>
    <n v="1202000.47"/>
    <n v="0"/>
    <n v="1202000.47"/>
    <n v="9.2233408194923594E-2"/>
    <n v="0"/>
    <n v="9.2233408194923594E-2"/>
    <n v="0"/>
  </r>
  <r>
    <s v="ORD1950"/>
    <x v="189"/>
    <x v="2"/>
    <s v="Germany"/>
    <s v="Berlin"/>
    <s v="Berlin"/>
    <s v="CUST_908"/>
    <x v="2"/>
    <x v="2"/>
    <x v="6"/>
    <s v="Ergonomic Pro"/>
    <n v="11"/>
    <n v="21966.57"/>
    <n v="31563.72"/>
    <n v="0"/>
    <s v="Not Returned"/>
    <s v="PayPal"/>
    <n v="7"/>
    <n v="105568.7"/>
    <n v="347200.92000000004"/>
    <n v="0"/>
    <n v="347200.92000000004"/>
    <n v="0.30405650998851036"/>
    <n v="0"/>
    <n v="0.30405650998851036"/>
    <n v="0"/>
  </r>
  <r>
    <s v="ORD1951"/>
    <x v="192"/>
    <x v="1"/>
    <s v="India"/>
    <s v="Karnataka"/>
    <s v="Bangalore"/>
    <s v="CUST_477"/>
    <x v="2"/>
    <x v="2"/>
    <x v="3"/>
    <s v="Compact Desk"/>
    <n v="36"/>
    <n v="2584.69"/>
    <n v="3695.05"/>
    <n v="0.05"/>
    <s v="Returned"/>
    <s v="Cash"/>
    <n v="20"/>
    <n v="37974.31"/>
    <n v="133021.80000000002"/>
    <n v="6651.0900000000011"/>
    <n v="126370.71000000002"/>
    <n v="0.30049930082690834"/>
    <n v="1"/>
    <n v="0.30049930082690834"/>
    <n v="5.2631578947368418E-2"/>
  </r>
  <r>
    <s v="ORD1952"/>
    <x v="89"/>
    <x v="3"/>
    <s v="USA"/>
    <s v="New York"/>
    <s v="New York"/>
    <s v="CUST_195"/>
    <x v="3"/>
    <x v="0"/>
    <x v="10"/>
    <s v="Google Pixel 7"/>
    <n v="9"/>
    <n v="21038.85"/>
    <n v="29656.77"/>
    <n v="0"/>
    <s v="Not Returned"/>
    <s v="PayPal"/>
    <n v="16"/>
    <n v="77561.279999999999"/>
    <n v="266910.93"/>
    <n v="0"/>
    <n v="266910.93"/>
    <n v="0.29058862445235945"/>
    <n v="0"/>
    <n v="0.29058862445235945"/>
    <n v="0"/>
  </r>
  <r>
    <s v="ORD1953"/>
    <x v="185"/>
    <x v="3"/>
    <s v="India"/>
    <s v="Delhi"/>
    <s v="New Delhi"/>
    <s v="CUST_393"/>
    <x v="1"/>
    <x v="0"/>
    <x v="0"/>
    <s v="Dell UltraSharp"/>
    <n v="40"/>
    <n v="58431.56"/>
    <n v="81614.820000000007"/>
    <n v="0.05"/>
    <s v="Not Returned"/>
    <s v="PayPal"/>
    <n v="15"/>
    <n v="880963.9"/>
    <n v="3264592.8000000003"/>
    <n v="163229.64000000001"/>
    <n v="3101363.16"/>
    <n v="0.28405699511823695"/>
    <n v="0"/>
    <n v="0.28405699511823695"/>
    <n v="5.2631578947368425E-2"/>
  </r>
  <r>
    <s v="ORD1954"/>
    <x v="219"/>
    <x v="2"/>
    <s v="Germany"/>
    <s v="Bavaria"/>
    <s v="Munich"/>
    <s v="CUST_647"/>
    <x v="1"/>
    <x v="2"/>
    <x v="11"/>
    <s v="Coffee Table"/>
    <n v="3"/>
    <n v="13507.77"/>
    <n v="16101.07"/>
    <n v="0.15"/>
    <s v="Not Returned"/>
    <s v="PayPal"/>
    <n v="15"/>
    <n v="6612.91"/>
    <n v="48303.21"/>
    <n v="7245.4814999999999"/>
    <n v="41057.728499999997"/>
    <n v="0.16106370813962589"/>
    <n v="0"/>
    <n v="0.16106370813962589"/>
    <n v="0.17647058823529413"/>
  </r>
  <r>
    <s v="ORD1955"/>
    <x v="32"/>
    <x v="2"/>
    <s v="USA"/>
    <s v="Texas"/>
    <s v="Dallas"/>
    <s v="CUST_490"/>
    <x v="3"/>
    <x v="0"/>
    <x v="4"/>
    <s v="Dell XPS 13"/>
    <n v="32"/>
    <n v="47116.63"/>
    <n v="54296.94"/>
    <n v="0"/>
    <s v="Returned"/>
    <s v="Bank Transfer"/>
    <n v="9"/>
    <n v="229769.9"/>
    <n v="1737502.08"/>
    <n v="0"/>
    <n v="1737502.08"/>
    <n v="0.1322415107554864"/>
    <n v="1"/>
    <n v="0.1322415107554864"/>
    <n v="0"/>
  </r>
  <r>
    <s v="ORD1956"/>
    <x v="121"/>
    <x v="3"/>
    <s v="India"/>
    <s v="Maharashtra"/>
    <s v="Mumbai"/>
    <s v="CUST_355"/>
    <x v="0"/>
    <x v="2"/>
    <x v="8"/>
    <s v="Metal Bookcase"/>
    <n v="7"/>
    <n v="78513.58"/>
    <n v="112675.3"/>
    <n v="0.05"/>
    <s v="Returned"/>
    <s v="PayPal"/>
    <n v="3"/>
    <n v="227175.5"/>
    <n v="788727.1"/>
    <n v="39436.355000000003"/>
    <n v="749290.745"/>
    <n v="0.30318738288966857"/>
    <n v="1"/>
    <n v="0.30318738288966857"/>
    <n v="5.2631578947368425E-2"/>
  </r>
  <r>
    <s v="ORD1957"/>
    <x v="112"/>
    <x v="2"/>
    <s v="India"/>
    <s v="Delhi"/>
    <s v="New Delhi"/>
    <s v="CUST_725"/>
    <x v="3"/>
    <x v="0"/>
    <x v="1"/>
    <s v="Samsung Galaxy Tab S8"/>
    <n v="9"/>
    <n v="6585.1"/>
    <n v="8630.07"/>
    <n v="0"/>
    <s v="Returned"/>
    <s v="Credit Card"/>
    <n v="1"/>
    <n v="18404.73"/>
    <n v="77670.63"/>
    <n v="0"/>
    <n v="77670.63"/>
    <n v="0.23695868052055197"/>
    <n v="1"/>
    <n v="0.23695868052055197"/>
    <n v="0"/>
  </r>
  <r>
    <s v="ORD1958"/>
    <x v="29"/>
    <x v="0"/>
    <s v="Germany"/>
    <s v="Bavaria"/>
    <s v="Munich"/>
    <s v="CUST_233"/>
    <x v="2"/>
    <x v="0"/>
    <x v="10"/>
    <s v="Google Pixel 7"/>
    <n v="27"/>
    <n v="21184.13"/>
    <n v="25553.62"/>
    <n v="0.1"/>
    <s v="Returned"/>
    <s v="Credit Card"/>
    <n v="16"/>
    <n v="106178.6"/>
    <n v="689947.74"/>
    <n v="68994.774000000005"/>
    <n v="620952.96600000001"/>
    <n v="0.17099298306596702"/>
    <n v="1"/>
    <n v="0.17099298306596702"/>
    <n v="0.11111111111111112"/>
  </r>
  <r>
    <s v="ORD1959"/>
    <x v="94"/>
    <x v="0"/>
    <s v="Germany"/>
    <s v="Bavaria"/>
    <s v="Munich"/>
    <s v="CUST_790"/>
    <x v="1"/>
    <x v="1"/>
    <x v="2"/>
    <s v="Ballpoint Pen"/>
    <n v="19"/>
    <n v="74241.84"/>
    <n v="107976.3"/>
    <n v="0"/>
    <s v="Not Returned"/>
    <s v="Cash"/>
    <n v="20"/>
    <n v="640955.5"/>
    <n v="2051549.7"/>
    <n v="0"/>
    <n v="2051549.7"/>
    <n v="0.3124250414211267"/>
    <n v="0"/>
    <n v="0.3124250414211267"/>
    <n v="0"/>
  </r>
  <r>
    <s v="ORD1960"/>
    <x v="52"/>
    <x v="0"/>
    <s v="India"/>
    <s v="Maharashtra"/>
    <s v="Mumbai"/>
    <s v="CUST_324"/>
    <x v="0"/>
    <x v="2"/>
    <x v="3"/>
    <s v="Standing Desk"/>
    <n v="37"/>
    <n v="33362.17"/>
    <n v="47435.08"/>
    <n v="0.1"/>
    <s v="Not Returned"/>
    <s v="Cash"/>
    <n v="14"/>
    <n v="468627.9"/>
    <n v="1755097.96"/>
    <n v="175509.796"/>
    <n v="1579588.1639999999"/>
    <n v="0.29667726732852379"/>
    <n v="0"/>
    <n v="0.29667726732852379"/>
    <n v="0.11111111111111112"/>
  </r>
  <r>
    <s v="ORD1961"/>
    <x v="227"/>
    <x v="0"/>
    <s v="Germany"/>
    <s v="Berlin"/>
    <s v="Berlin"/>
    <s v="CUST_458"/>
    <x v="2"/>
    <x v="1"/>
    <x v="5"/>
    <s v="Standard Stapler"/>
    <n v="44"/>
    <n v="23660.799999999999"/>
    <n v="27655.56"/>
    <n v="0"/>
    <s v="Not Returned"/>
    <s v="Credit Card"/>
    <n v="10"/>
    <n v="175769.4"/>
    <n v="1216844.6400000001"/>
    <n v="0"/>
    <n v="1216844.6400000001"/>
    <n v="0.14444687039094817"/>
    <n v="0"/>
    <n v="0.14444687039094817"/>
    <n v="0"/>
  </r>
  <r>
    <s v="ORD1962"/>
    <x v="182"/>
    <x v="2"/>
    <s v="Brazil"/>
    <s v="Sao Paulo"/>
    <s v="Sao Paulo"/>
    <s v="CUST_929"/>
    <x v="2"/>
    <x v="0"/>
    <x v="0"/>
    <s v="LG UltraFine"/>
    <n v="43"/>
    <n v="51898.63"/>
    <n v="57102.92"/>
    <n v="0"/>
    <s v="Returned"/>
    <s v="Credit Card"/>
    <n v="7"/>
    <n v="223784.5"/>
    <n v="2455425.56"/>
    <n v="0"/>
    <n v="2455425.56"/>
    <n v="9.1138784105513668E-2"/>
    <n v="1"/>
    <n v="9.1138784105513668E-2"/>
    <n v="0"/>
  </r>
  <r>
    <s v="ORD1963"/>
    <x v="172"/>
    <x v="0"/>
    <s v="India"/>
    <s v="Maharashtra"/>
    <s v="Mumbai"/>
    <s v="CUST_797"/>
    <x v="0"/>
    <x v="1"/>
    <x v="9"/>
    <s v="Notebook"/>
    <n v="12"/>
    <n v="18211.189999999999"/>
    <n v="24783.03"/>
    <n v="0.05"/>
    <s v="Returned"/>
    <s v="Bank Transfer"/>
    <n v="13"/>
    <n v="74918.98"/>
    <n v="297396.36"/>
    <n v="14869.817999999999"/>
    <n v="282526.54200000002"/>
    <n v="0.26517501495487811"/>
    <n v="1"/>
    <n v="0.26517501495487811"/>
    <n v="5.2631578947368418E-2"/>
  </r>
  <r>
    <s v="ORD1964"/>
    <x v="45"/>
    <x v="1"/>
    <s v="Brazil"/>
    <s v="Rio de Janeiro"/>
    <s v="Rio de Janeiro"/>
    <s v="CUST_965"/>
    <x v="2"/>
    <x v="0"/>
    <x v="4"/>
    <s v="HP Spectre x360"/>
    <n v="12"/>
    <n v="34554.99"/>
    <n v="48525.53"/>
    <n v="0.1"/>
    <s v="Not Returned"/>
    <s v="Credit Card"/>
    <n v="19"/>
    <n v="150881.79999999999"/>
    <n v="582306.36"/>
    <n v="58230.635999999999"/>
    <n v="524075.72399999999"/>
    <n v="0.28790076145560978"/>
    <n v="0"/>
    <n v="0.28790076145560978"/>
    <n v="0.1111111111111111"/>
  </r>
  <r>
    <s v="ORD1965"/>
    <x v="56"/>
    <x v="2"/>
    <s v="Brazil"/>
    <s v="Rio de Janeiro"/>
    <s v="Rio de Janeiro"/>
    <s v="CUST_730"/>
    <x v="1"/>
    <x v="2"/>
    <x v="11"/>
    <s v="Folding Table"/>
    <n v="36"/>
    <n v="8954.0400000000009"/>
    <n v="9920.51"/>
    <n v="0.1"/>
    <s v="Not Returned"/>
    <s v="Credit Card"/>
    <n v="13"/>
    <n v="31313.63"/>
    <n v="357138.36"/>
    <n v="35713.836000000003"/>
    <n v="321424.52399999998"/>
    <n v="9.7421408952603761E-2"/>
    <n v="0"/>
    <n v="9.7421408952603761E-2"/>
    <n v="0.11111111111111113"/>
  </r>
  <r>
    <s v="ORD1966"/>
    <x v="197"/>
    <x v="3"/>
    <s v="Brazil"/>
    <s v="Sao Paulo"/>
    <s v="Sao Paulo"/>
    <s v="CUST_211"/>
    <x v="3"/>
    <x v="1"/>
    <x v="5"/>
    <s v="Electric Stapler"/>
    <n v="47"/>
    <n v="67800.91"/>
    <n v="84947.68"/>
    <n v="0.1"/>
    <s v="Returned"/>
    <s v="Bank Transfer"/>
    <n v="19"/>
    <n v="725308.4"/>
    <n v="3992540.9599999995"/>
    <n v="399254.09599999996"/>
    <n v="3593286.8639999996"/>
    <n v="0.2018509591501404"/>
    <n v="1"/>
    <n v="0.2018509591501404"/>
    <n v="0.11111111111111112"/>
  </r>
  <r>
    <s v="ORD1967"/>
    <x v="171"/>
    <x v="2"/>
    <s v="Germany"/>
    <s v="Bavaria"/>
    <s v="Munich"/>
    <s v="CUST_673"/>
    <x v="2"/>
    <x v="2"/>
    <x v="3"/>
    <s v="Executive Desk"/>
    <n v="40"/>
    <n v="41746.42"/>
    <n v="51743.31"/>
    <n v="0.05"/>
    <s v="Returned"/>
    <s v="Credit Card"/>
    <n v="2"/>
    <n v="379881.8"/>
    <n v="2069732.4"/>
    <n v="103486.62"/>
    <n v="1966245.7799999998"/>
    <n v="0.19320158439195736"/>
    <n v="1"/>
    <n v="0.19320158439195736"/>
    <n v="5.2631578947368425E-2"/>
  </r>
  <r>
    <s v="ORD1968"/>
    <x v="112"/>
    <x v="1"/>
    <s v="India"/>
    <s v="Maharashtra"/>
    <s v="Mumbai"/>
    <s v="CUST_783"/>
    <x v="1"/>
    <x v="0"/>
    <x v="1"/>
    <s v="Lenovo Tab P11"/>
    <n v="11"/>
    <n v="27941.58"/>
    <n v="35060.74"/>
    <n v="0.15"/>
    <s v="Returned"/>
    <s v="Bank Transfer"/>
    <n v="9"/>
    <n v="66564.149999999994"/>
    <n v="385668.13999999996"/>
    <n v="57850.22099999999"/>
    <n v="327817.91899999999"/>
    <n v="0.20305220106043073"/>
    <n v="1"/>
    <n v="0.20305220106043073"/>
    <n v="0.1764705882352941"/>
  </r>
  <r>
    <s v="ORD1969"/>
    <x v="21"/>
    <x v="1"/>
    <s v="USA"/>
    <s v="California"/>
    <s v="San Francisco"/>
    <s v="CUST_991"/>
    <x v="3"/>
    <x v="0"/>
    <x v="4"/>
    <s v="Lenovo ThinkPad X1"/>
    <n v="1"/>
    <n v="79327.16"/>
    <n v="116454.3"/>
    <n v="0"/>
    <s v="Returned"/>
    <s v="Bank Transfer"/>
    <n v="8"/>
    <n v="37127.11"/>
    <n v="116454.3"/>
    <n v="0"/>
    <n v="116454.3"/>
    <n v="0.31881270163489023"/>
    <n v="1"/>
    <n v="0.31881270163489023"/>
    <n v="0"/>
  </r>
  <r>
    <s v="ORD1970"/>
    <x v="32"/>
    <x v="2"/>
    <s v="Brazil"/>
    <s v="Sao Paulo"/>
    <s v="Sao Paulo"/>
    <s v="CUST_815"/>
    <x v="0"/>
    <x v="1"/>
    <x v="2"/>
    <s v="Ballpoint Pen"/>
    <n v="5"/>
    <n v="29024.39"/>
    <n v="37967.9"/>
    <n v="0"/>
    <s v="Not Returned"/>
    <s v="PayPal"/>
    <n v="10"/>
    <n v="44717.55"/>
    <n v="189839.5"/>
    <n v="0"/>
    <n v="189839.5"/>
    <n v="0.23555450788692556"/>
    <n v="0"/>
    <n v="0.23555450788692556"/>
    <n v="0"/>
  </r>
  <r>
    <s v="ORD1971"/>
    <x v="111"/>
    <x v="1"/>
    <s v="India"/>
    <s v="Maharashtra"/>
    <s v="Mumbai"/>
    <s v="CUST_129"/>
    <x v="3"/>
    <x v="0"/>
    <x v="0"/>
    <s v="Dell UltraSharp"/>
    <n v="22"/>
    <n v="32087.81"/>
    <n v="47371.94"/>
    <n v="0"/>
    <s v="Not Returned"/>
    <s v="Credit Card"/>
    <n v="19"/>
    <n v="336250.9"/>
    <n v="1042182.68"/>
    <n v="0"/>
    <n v="1042182.68"/>
    <n v="0.32264103640640046"/>
    <n v="0"/>
    <n v="0.32264103640640046"/>
    <n v="0"/>
  </r>
  <r>
    <s v="ORD1972"/>
    <x v="144"/>
    <x v="0"/>
    <s v="Brazil"/>
    <s v="Rio de Janeiro"/>
    <s v="Rio de Janeiro"/>
    <s v="CUST_649"/>
    <x v="1"/>
    <x v="2"/>
    <x v="11"/>
    <s v="Coffee Table"/>
    <n v="50"/>
    <n v="63303.57"/>
    <n v="88797.05"/>
    <n v="0.05"/>
    <s v="Not Returned"/>
    <s v="Cash"/>
    <n v="12"/>
    <n v="1210940"/>
    <n v="4439852.5"/>
    <n v="221992.625"/>
    <n v="4217859.875"/>
    <n v="0.28709820522427859"/>
    <n v="0"/>
    <n v="0.28709820522427859"/>
    <n v="5.2631578947368418E-2"/>
  </r>
  <r>
    <s v="ORD1973"/>
    <x v="86"/>
    <x v="3"/>
    <s v="Brazil"/>
    <s v="Sao Paulo"/>
    <s v="Sao Paulo"/>
    <s v="CUST_873"/>
    <x v="3"/>
    <x v="2"/>
    <x v="8"/>
    <s v="Wooden Bookcase"/>
    <n v="29"/>
    <n v="8090.9"/>
    <n v="11192.06"/>
    <n v="0.05"/>
    <s v="Not Returned"/>
    <s v="Cash"/>
    <n v="3"/>
    <n v="85436.96"/>
    <n v="324569.74"/>
    <n v="16228.487000000001"/>
    <n v="308341.25299999997"/>
    <n v="0.27708572618403421"/>
    <n v="0"/>
    <n v="0.27708572618403421"/>
    <n v="5.2631578947368432E-2"/>
  </r>
  <r>
    <s v="ORD1974"/>
    <x v="227"/>
    <x v="2"/>
    <s v="USA"/>
    <s v="California"/>
    <s v="San Francisco"/>
    <s v="CUST_657"/>
    <x v="3"/>
    <x v="2"/>
    <x v="3"/>
    <s v="Standing Desk"/>
    <n v="36"/>
    <n v="15122.02"/>
    <n v="22025.98"/>
    <n v="0.05"/>
    <s v="Returned"/>
    <s v="PayPal"/>
    <n v="6"/>
    <n v="236115.4"/>
    <n v="792935.28"/>
    <n v="39646.764000000003"/>
    <n v="753288.51600000006"/>
    <n v="0.3134461696745155"/>
    <n v="1"/>
    <n v="0.3134461696745155"/>
    <n v="5.2631578947368418E-2"/>
  </r>
  <r>
    <s v="ORD1975"/>
    <x v="239"/>
    <x v="2"/>
    <s v="India"/>
    <s v="Karnataka"/>
    <s v="Bangalore"/>
    <s v="CUST_744"/>
    <x v="3"/>
    <x v="0"/>
    <x v="0"/>
    <s v="Dell UltraSharp"/>
    <n v="26"/>
    <n v="19615.400000000001"/>
    <n v="23177.87"/>
    <n v="0.1"/>
    <s v="Not Returned"/>
    <s v="PayPal"/>
    <n v="9"/>
    <n v="83361.8"/>
    <n v="602624.62"/>
    <n v="60262.462"/>
    <n v="542362.15800000005"/>
    <n v="0.15370135760836026"/>
    <n v="0"/>
    <n v="0.15370135760836026"/>
    <n v="0.1111111111111111"/>
  </r>
  <r>
    <s v="ORD1976"/>
    <x v="34"/>
    <x v="0"/>
    <s v="Germany"/>
    <s v="Bavaria"/>
    <s v="Munich"/>
    <s v="CUST_571"/>
    <x v="3"/>
    <x v="2"/>
    <x v="8"/>
    <s v="Wooden Bookcase"/>
    <n v="15"/>
    <n v="52513.11"/>
    <n v="71327.78"/>
    <n v="0.15"/>
    <s v="Returned"/>
    <s v="PayPal"/>
    <n v="15"/>
    <n v="239887"/>
    <n v="1069916.7"/>
    <n v="160487.50499999998"/>
    <n v="909429.19499999995"/>
    <n v="0.26377754455089825"/>
    <n v="1"/>
    <n v="0.26377754455089825"/>
    <n v="0.1764705882352941"/>
  </r>
  <r>
    <s v="ORD1977"/>
    <x v="43"/>
    <x v="0"/>
    <s v="India"/>
    <s v="Delhi"/>
    <s v="New Delhi"/>
    <s v="CUST_812"/>
    <x v="1"/>
    <x v="2"/>
    <x v="3"/>
    <s v="Corner Desk"/>
    <n v="42"/>
    <n v="39005.629999999997"/>
    <n v="53671.7"/>
    <n v="0.15"/>
    <s v="Returned"/>
    <s v="PayPal"/>
    <n v="13"/>
    <n v="523578.7"/>
    <n v="2254211.4"/>
    <n v="338131.70999999996"/>
    <n v="1916079.69"/>
    <n v="0.27325517969453555"/>
    <n v="1"/>
    <n v="0.27325517969453555"/>
    <n v="0.1764705882352941"/>
  </r>
  <r>
    <s v="ORD1978"/>
    <x v="198"/>
    <x v="0"/>
    <s v="India"/>
    <s v="Delhi"/>
    <s v="New Delhi"/>
    <s v="CUST_828"/>
    <x v="1"/>
    <x v="0"/>
    <x v="1"/>
    <s v="iPad Pro"/>
    <n v="18"/>
    <n v="54827.73"/>
    <n v="77762.59"/>
    <n v="0.15"/>
    <s v="Returned"/>
    <s v="Cash"/>
    <n v="7"/>
    <n v="350903.4"/>
    <n v="1399726.6199999999"/>
    <n v="209958.99299999999"/>
    <n v="1189767.6269999999"/>
    <n v="0.29493439898411361"/>
    <n v="1"/>
    <n v="0.29493439898411361"/>
    <n v="0.17647058823529413"/>
  </r>
  <r>
    <s v="ORD1979"/>
    <x v="43"/>
    <x v="2"/>
    <s v="Brazil"/>
    <s v="Rio de Janeiro"/>
    <s v="Rio de Janeiro"/>
    <s v="CUST_528"/>
    <x v="2"/>
    <x v="2"/>
    <x v="8"/>
    <s v="Adjustable Bookcase"/>
    <n v="49"/>
    <n v="61018.8"/>
    <n v="76297.87"/>
    <n v="0.1"/>
    <s v="Not Returned"/>
    <s v="Cash"/>
    <n v="16"/>
    <n v="673807"/>
    <n v="3738595.63"/>
    <n v="373859.56300000002"/>
    <n v="3364736.0669999998"/>
    <n v="0.20025552869017943"/>
    <n v="0"/>
    <n v="0.20025552869017943"/>
    <n v="0.11111111111111112"/>
  </r>
  <r>
    <s v="ORD1980"/>
    <x v="110"/>
    <x v="2"/>
    <s v="India"/>
    <s v="Karnataka"/>
    <s v="Bangalore"/>
    <s v="CUST_631"/>
    <x v="2"/>
    <x v="1"/>
    <x v="7"/>
    <s v="Plastic Folder"/>
    <n v="25"/>
    <n v="67769.86"/>
    <n v="84309.85"/>
    <n v="0"/>
    <s v="Returned"/>
    <s v="PayPal"/>
    <n v="15"/>
    <n v="413499.8"/>
    <n v="2107746.25"/>
    <n v="0"/>
    <n v="2107746.25"/>
    <n v="0.19618101562272972"/>
    <n v="1"/>
    <n v="0.19618101562272972"/>
    <n v="0"/>
  </r>
  <r>
    <s v="ORD1981"/>
    <x v="131"/>
    <x v="1"/>
    <s v="Germany"/>
    <s v="Berlin"/>
    <s v="Berlin"/>
    <s v="CUST_113"/>
    <x v="0"/>
    <x v="0"/>
    <x v="4"/>
    <s v="MacBook Pro"/>
    <n v="33"/>
    <n v="71647.27"/>
    <n v="79130.289999999994"/>
    <n v="0.05"/>
    <s v="Not Returned"/>
    <s v="Cash"/>
    <n v="15"/>
    <n v="234592.7"/>
    <n v="2611299.5699999998"/>
    <n v="130564.9785"/>
    <n v="2480734.5914999996"/>
    <n v="9.456581965834214E-2"/>
    <n v="0"/>
    <n v="9.456581965834214E-2"/>
    <n v="5.2631578947368425E-2"/>
  </r>
  <r>
    <s v="ORD1982"/>
    <x v="2"/>
    <x v="2"/>
    <s v="Brazil"/>
    <s v="Rio de Janeiro"/>
    <s v="Rio de Janeiro"/>
    <s v="CUST_323"/>
    <x v="2"/>
    <x v="0"/>
    <x v="0"/>
    <s v="Dell UltraSharp"/>
    <n v="2"/>
    <n v="52948.62"/>
    <n v="75826.179999999993"/>
    <n v="0.05"/>
    <s v="Not Returned"/>
    <s v="Bank Transfer"/>
    <n v="17"/>
    <n v="43467.360000000001"/>
    <n v="151652.35999999999"/>
    <n v="7582.6179999999995"/>
    <n v="144069.742"/>
    <n v="0.30171054238439604"/>
    <n v="0"/>
    <n v="0.30171054238439604"/>
    <n v="5.2631578947368418E-2"/>
  </r>
  <r>
    <s v="ORD1983"/>
    <x v="121"/>
    <x v="2"/>
    <s v="Germany"/>
    <s v="Berlin"/>
    <s v="Berlin"/>
    <s v="CUST_361"/>
    <x v="2"/>
    <x v="2"/>
    <x v="3"/>
    <s v="Corner Desk"/>
    <n v="43"/>
    <n v="57555.48"/>
    <n v="72980.320000000007"/>
    <n v="0.05"/>
    <s v="Returned"/>
    <s v="Bank Transfer"/>
    <n v="19"/>
    <n v="630104.69999999995"/>
    <n v="3138153.7600000002"/>
    <n v="156907.68800000002"/>
    <n v="2981246.0720000002"/>
    <n v="0.21135615268996819"/>
    <n v="1"/>
    <n v="0.21135615268996819"/>
    <n v="5.2631578947368425E-2"/>
  </r>
  <r>
    <s v="ORD1984"/>
    <x v="36"/>
    <x v="0"/>
    <s v="Germany"/>
    <s v="Bavaria"/>
    <s v="Munich"/>
    <s v="CUST_681"/>
    <x v="1"/>
    <x v="0"/>
    <x v="1"/>
    <s v="Microsoft Surface Go"/>
    <n v="31"/>
    <n v="36301.49"/>
    <n v="40063.449999999997"/>
    <n v="0.1"/>
    <s v="Returned"/>
    <s v="Cash"/>
    <n v="10"/>
    <n v="104958.7"/>
    <n v="1241966.95"/>
    <n v="124196.69500000001"/>
    <n v="1117770.2549999999"/>
    <n v="9.3900065358243051E-2"/>
    <n v="1"/>
    <n v="9.3900065358243051E-2"/>
    <n v="0.11111111111111113"/>
  </r>
  <r>
    <s v="ORD1985"/>
    <x v="210"/>
    <x v="2"/>
    <s v="USA"/>
    <s v="Texas"/>
    <s v="Dallas"/>
    <s v="CUST_476"/>
    <x v="3"/>
    <x v="0"/>
    <x v="4"/>
    <s v="MacBook Pro"/>
    <n v="13"/>
    <n v="50103.97"/>
    <n v="69280.87"/>
    <n v="0.15"/>
    <s v="Returned"/>
    <s v="Cash"/>
    <n v="19"/>
    <n v="211904.7"/>
    <n v="900651.30999999994"/>
    <n v="135097.69649999999"/>
    <n v="765553.61349999998"/>
    <n v="0.27679929434491529"/>
    <n v="1"/>
    <n v="0.27679929434491529"/>
    <n v="0.1764705882352941"/>
  </r>
  <r>
    <s v="ORD1986"/>
    <x v="125"/>
    <x v="2"/>
    <s v="Germany"/>
    <s v="Bavaria"/>
    <s v="Munich"/>
    <s v="CUST_798"/>
    <x v="2"/>
    <x v="0"/>
    <x v="0"/>
    <s v="Dell UltraSharp"/>
    <n v="47"/>
    <n v="51107.94"/>
    <n v="76204.509999999995"/>
    <n v="0"/>
    <s v="Not Returned"/>
    <s v="Credit Card"/>
    <n v="18"/>
    <n v="1179539"/>
    <n v="3581611.9699999997"/>
    <n v="0"/>
    <n v="3581611.9699999997"/>
    <n v="0.32933187901982586"/>
    <n v="0"/>
    <n v="0.32933187901982586"/>
    <n v="0"/>
  </r>
  <r>
    <s v="ORD1987"/>
    <x v="179"/>
    <x v="0"/>
    <s v="India"/>
    <s v="Karnataka"/>
    <s v="Bangalore"/>
    <s v="CUST_846"/>
    <x v="3"/>
    <x v="2"/>
    <x v="11"/>
    <s v="Folding Table"/>
    <n v="32"/>
    <n v="32874.14"/>
    <n v="48562.27"/>
    <n v="0.1"/>
    <s v="Not Returned"/>
    <s v="Cash"/>
    <n v="1"/>
    <n v="451818.1"/>
    <n v="1553992.64"/>
    <n v="155399.264"/>
    <n v="1398593.3759999999"/>
    <n v="0.32305179457678196"/>
    <n v="0"/>
    <n v="0.32305179457678196"/>
    <n v="0.11111111111111112"/>
  </r>
  <r>
    <s v="ORD1988"/>
    <x v="68"/>
    <x v="0"/>
    <s v="India"/>
    <s v="Delhi"/>
    <s v="New Delhi"/>
    <s v="CUST_547"/>
    <x v="3"/>
    <x v="1"/>
    <x v="2"/>
    <s v="Marker Set"/>
    <n v="19"/>
    <n v="20470.38"/>
    <n v="23437"/>
    <n v="0.05"/>
    <s v="Returned"/>
    <s v="Credit Card"/>
    <n v="5"/>
    <n v="53547.49"/>
    <n v="445303"/>
    <n v="22265.15"/>
    <n v="423037.85"/>
    <n v="0.12657848464386814"/>
    <n v="1"/>
    <n v="0.12657848464386814"/>
    <n v="5.2631578947368425E-2"/>
  </r>
  <r>
    <s v="ORD1989"/>
    <x v="172"/>
    <x v="3"/>
    <s v="India"/>
    <s v="Delhi"/>
    <s v="New Delhi"/>
    <s v="CUST_832"/>
    <x v="0"/>
    <x v="0"/>
    <x v="0"/>
    <s v="LG UltraFine"/>
    <n v="24"/>
    <n v="15534.06"/>
    <n v="18248.04"/>
    <n v="0.1"/>
    <s v="Returned"/>
    <s v="Credit Card"/>
    <n v="4"/>
    <n v="58621.97"/>
    <n v="437952.96"/>
    <n v="43795.296000000002"/>
    <n v="394157.66399999999"/>
    <n v="0.14872721084525203"/>
    <n v="1"/>
    <n v="0.14872721084525203"/>
    <n v="0.11111111111111112"/>
  </r>
  <r>
    <s v="ORD1990"/>
    <x v="66"/>
    <x v="0"/>
    <s v="Germany"/>
    <s v="Berlin"/>
    <s v="Berlin"/>
    <s v="CUST_658"/>
    <x v="2"/>
    <x v="2"/>
    <x v="8"/>
    <s v="Adjustable Bookcase"/>
    <n v="41"/>
    <n v="30702.74"/>
    <n v="44858.71"/>
    <n v="0"/>
    <s v="Returned"/>
    <s v="Credit Card"/>
    <n v="4"/>
    <n v="580394.80000000005"/>
    <n v="1839207.1099999999"/>
    <n v="0"/>
    <n v="1839207.1099999999"/>
    <n v="0.3155679405784812"/>
    <n v="1"/>
    <n v="0.3155679405784812"/>
    <n v="0"/>
  </r>
  <r>
    <s v="ORD1991"/>
    <x v="121"/>
    <x v="3"/>
    <s v="Brazil"/>
    <s v="Sao Paulo"/>
    <s v="Sao Paulo"/>
    <s v="CUST_440"/>
    <x v="0"/>
    <x v="0"/>
    <x v="1"/>
    <s v="Microsoft Surface Go"/>
    <n v="43"/>
    <n v="61785.120000000003"/>
    <n v="78265.649999999994"/>
    <n v="0"/>
    <s v="Not Returned"/>
    <s v="PayPal"/>
    <n v="20"/>
    <n v="708662.8"/>
    <n v="3365422.9499999997"/>
    <n v="0"/>
    <n v="3365422.9499999997"/>
    <n v="0.21057169055081179"/>
    <n v="0"/>
    <n v="0.21057169055081179"/>
    <n v="0"/>
  </r>
  <r>
    <s v="ORD1992"/>
    <x v="35"/>
    <x v="0"/>
    <s v="USA"/>
    <s v="California"/>
    <s v="San Francisco"/>
    <s v="CUST_413"/>
    <x v="3"/>
    <x v="1"/>
    <x v="9"/>
    <s v="Legal Pad"/>
    <n v="46"/>
    <n v="3732.62"/>
    <n v="4874.67"/>
    <n v="0.05"/>
    <s v="Returned"/>
    <s v="Cash"/>
    <n v="9"/>
    <n v="49907.59"/>
    <n v="224234.82"/>
    <n v="11211.741000000002"/>
    <n v="213023.079"/>
    <n v="0.23428254926312467"/>
    <n v="1"/>
    <n v="0.23428254926312467"/>
    <n v="5.2631578947368432E-2"/>
  </r>
  <r>
    <s v="ORD1993"/>
    <x v="236"/>
    <x v="2"/>
    <s v="Brazil"/>
    <s v="Sao Paulo"/>
    <s v="Sao Paulo"/>
    <s v="CUST_501"/>
    <x v="3"/>
    <x v="0"/>
    <x v="0"/>
    <s v="LG UltraFine"/>
    <n v="15"/>
    <n v="21443.75"/>
    <n v="29117.38"/>
    <n v="0.05"/>
    <s v="Returned"/>
    <s v="Bank Transfer"/>
    <n v="18"/>
    <n v="109349.2"/>
    <n v="436760.7"/>
    <n v="21838.035000000003"/>
    <n v="414922.66500000004"/>
    <n v="0.26354115892897773"/>
    <n v="1"/>
    <n v="0.26354115892897773"/>
    <n v="5.2631578947368425E-2"/>
  </r>
  <r>
    <s v="ORD1994"/>
    <x v="228"/>
    <x v="0"/>
    <s v="Germany"/>
    <s v="Bavaria"/>
    <s v="Munich"/>
    <s v="CUST_749"/>
    <x v="3"/>
    <x v="0"/>
    <x v="10"/>
    <s v="Google Pixel 7"/>
    <n v="8"/>
    <n v="30174.59"/>
    <n v="34172.14"/>
    <n v="0.15"/>
    <s v="Not Returned"/>
    <s v="Credit Card"/>
    <n v="19"/>
    <n v="27183.34"/>
    <n v="273377.12"/>
    <n v="41006.567999999999"/>
    <n v="232370.552"/>
    <n v="0.11698272335300043"/>
    <n v="0"/>
    <n v="0.11698272335300043"/>
    <n v="0.17647058823529413"/>
  </r>
  <r>
    <s v="ORD1995"/>
    <x v="11"/>
    <x v="1"/>
    <s v="Brazil"/>
    <s v="Rio de Janeiro"/>
    <s v="Rio de Janeiro"/>
    <s v="CUST_574"/>
    <x v="1"/>
    <x v="1"/>
    <x v="2"/>
    <s v="Marker Set"/>
    <n v="7"/>
    <n v="71499.399999999994"/>
    <n v="93841.1"/>
    <n v="0"/>
    <s v="Not Returned"/>
    <s v="Cash"/>
    <n v="17"/>
    <n v="156391.9"/>
    <n v="656887.70000000007"/>
    <n v="0"/>
    <n v="656887.70000000007"/>
    <n v="0.23808011628167186"/>
    <n v="0"/>
    <n v="0.23808011628167186"/>
    <n v="0"/>
  </r>
  <r>
    <s v="ORD1996"/>
    <x v="139"/>
    <x v="0"/>
    <s v="Germany"/>
    <s v="Berlin"/>
    <s v="Berlin"/>
    <s v="CUST_882"/>
    <x v="3"/>
    <x v="0"/>
    <x v="4"/>
    <s v="Lenovo ThinkPad X1"/>
    <n v="12"/>
    <n v="19123.93"/>
    <n v="21687.96"/>
    <n v="0"/>
    <s v="Not Returned"/>
    <s v="PayPal"/>
    <n v="19"/>
    <n v="30768.36"/>
    <n v="260255.52"/>
    <n v="0"/>
    <n v="260255.52"/>
    <n v="0.11822365957886312"/>
    <n v="0"/>
    <n v="0.11822365957886312"/>
    <n v="0"/>
  </r>
  <r>
    <s v="ORD1997"/>
    <x v="143"/>
    <x v="3"/>
    <s v="USA"/>
    <s v="Texas"/>
    <s v="Dallas"/>
    <s v="CUST_413"/>
    <x v="1"/>
    <x v="0"/>
    <x v="1"/>
    <s v="Samsung Galaxy Tab S8"/>
    <n v="44"/>
    <n v="73381.55"/>
    <n v="92282.92"/>
    <n v="0"/>
    <s v="Not Returned"/>
    <s v="Cash"/>
    <n v="10"/>
    <n v="831660.3"/>
    <n v="4060448.48"/>
    <n v="0"/>
    <n v="4060448.48"/>
    <n v="0.20481981340149896"/>
    <n v="0"/>
    <n v="0.20481981340149896"/>
    <n v="0"/>
  </r>
  <r>
    <s v="ORD1998"/>
    <x v="247"/>
    <x v="3"/>
    <s v="USA"/>
    <s v="New York"/>
    <s v="New York"/>
    <s v="CUST_518"/>
    <x v="3"/>
    <x v="2"/>
    <x v="8"/>
    <s v="Wooden Bookcase"/>
    <n v="40"/>
    <n v="28420.5"/>
    <n v="39406.81"/>
    <n v="0.05"/>
    <s v="Returned"/>
    <s v="Bank Transfer"/>
    <n v="18"/>
    <n v="417479.8"/>
    <n v="1576272.4"/>
    <n v="78813.62"/>
    <n v="1497458.7799999998"/>
    <n v="0.2787921815116674"/>
    <n v="1"/>
    <n v="0.2787921815116674"/>
    <n v="5.2631578947368425E-2"/>
  </r>
  <r>
    <s v="ORD1999"/>
    <x v="139"/>
    <x v="0"/>
    <s v="Brazil"/>
    <s v="Sao Paulo"/>
    <s v="Sao Paulo"/>
    <s v="CUST_448"/>
    <x v="2"/>
    <x v="1"/>
    <x v="2"/>
    <s v="Gel Pen"/>
    <n v="3"/>
    <n v="45762.239999999998"/>
    <n v="51902.41"/>
    <n v="0.1"/>
    <s v="Returned"/>
    <s v="PayPal"/>
    <n v="8"/>
    <n v="16578.46"/>
    <n v="155707.23000000001"/>
    <n v="15570.723000000002"/>
    <n v="140136.50700000001"/>
    <n v="0.11830222084813344"/>
    <n v="1"/>
    <n v="0.11830222084813344"/>
    <n v="0.11111111111111112"/>
  </r>
  <r>
    <s v="ORD2000"/>
    <x v="15"/>
    <x v="2"/>
    <s v="India"/>
    <s v="Delhi"/>
    <s v="New Delhi"/>
    <s v="CUST_453"/>
    <x v="1"/>
    <x v="1"/>
    <x v="5"/>
    <s v="Standard Stapler"/>
    <n v="41"/>
    <n v="64530.63"/>
    <n v="78940.02"/>
    <n v="0"/>
    <s v="Returned"/>
    <s v="Cash"/>
    <n v="20"/>
    <n v="590785"/>
    <n v="3236540.8200000003"/>
    <n v="0"/>
    <n v="3236540.8200000003"/>
    <n v="0.18253593353412423"/>
    <n v="1"/>
    <n v="0.1825359335341242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1FF999-9475-4123-8D52-4A72BBDC14F9}" name="PivotTable3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3:E24" firstHeaderRow="0" firstDataRow="1" firstDataCol="1"/>
  <pivotFields count="6">
    <pivotField dataField="1" subtotalTop="0" showAll="0" defaultSubtotal="0"/>
    <pivotField dataField="1" subtotalTop="0" showAll="0" defaultSubtotal="0"/>
    <pivotField axis="axisRow" allDrilled="1" showAll="0" sortType="descending" defaultAttributeDrillState="1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ubtotalTop="0" showAll="0" defaultSubtotal="0"/>
    <pivotField dataField="1" subtotalTop="0" showAll="0" defaultSubtotal="0"/>
  </pivotFields>
  <rowFields count="2">
    <field x="2"/>
    <field x="3"/>
  </rowFields>
  <rowItems count="21">
    <i>
      <x v="2"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Profit_Margin" fld="4" subtotal="average" baseField="2" baseItem="2" numFmtId="10"/>
    <dataField name="Sum of Profit" fld="1" baseField="0" baseItem="0" numFmtId="168"/>
    <dataField name="Sum of Net_Sales" fld="0" baseField="0" baseItem="0" numFmtId="168"/>
    <dataField name="Sum of Weighted_Margin" fld="5" baseField="0" baseItem="0"/>
  </dataFields>
  <formats count="6">
    <format dxfId="9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8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8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6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Profit_Margin"/>
    <pivotHierarchy dragToData="1" caption="Average of Weighted_Margi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474C1-F21D-4F47-87E6-D3326ED5277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20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2" baseField="0" baseItem="0" numFmtId="168"/>
    <dataField name="Average of Return_Flag2" fld="3" subtotal="average" baseField="0" baseItem="0" numFmtId="10"/>
    <dataField name="Average of Discount_Percent" fld="4" subtotal="average" baseField="0" baseItem="0" numFmtId="10"/>
  </dataFields>
  <formats count="6">
    <format dxfId="8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8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8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0">
      <pivotArea dataOnly="0" labelOnly="1" outline="0" fieldPosition="0">
        <references count="1">
          <reference field="4294967294" count="1">
            <x v="1"/>
          </reference>
        </references>
      </pivotArea>
    </format>
  </formats>
  <conditionalFormats count="1">
    <conditionalFormat priority="8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0"/>
            </reference>
            <reference field="1" count="1">
              <x v="1"/>
            </reference>
          </references>
        </pivotArea>
      </pivotAreas>
    </conditionalFormat>
  </conditional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Return_Flag2"/>
    <pivotHierarchy dragToData="1"/>
    <pivotHierarchy dragToData="1" caption="Average of Discount_Percent"/>
  </pivotHierarchies>
  <pivotTableStyleInfo name="PivotStyleLight16" showRowHeaders="1" showColHeaders="1" showRowStripes="0" showColStripes="0" showLastColumn="1"/>
  <rowHierarchiesUsage count="2">
    <rowHierarchyUsage hierarchyUsage="26"/>
    <rowHierarchyUsage hierarchyUsage="3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_TW-TSK-BA-25-01- Business Analyst Task( Sample Data)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C8B22-D94B-47D7-BE06-429CF62B0E0B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20" firstHeaderRow="0" firstDataRow="1" firstDataCol="1"/>
  <pivotFields count="28">
    <pivotField showAll="0"/>
    <pivotField showAll="0">
      <items count="251">
        <item x="91"/>
        <item x="202"/>
        <item x="146"/>
        <item x="141"/>
        <item x="217"/>
        <item x="245"/>
        <item x="210"/>
        <item x="20"/>
        <item x="95"/>
        <item x="231"/>
        <item x="161"/>
        <item x="176"/>
        <item x="59"/>
        <item x="155"/>
        <item x="106"/>
        <item x="48"/>
        <item x="64"/>
        <item x="104"/>
        <item x="9"/>
        <item x="37"/>
        <item x="212"/>
        <item x="150"/>
        <item x="143"/>
        <item x="189"/>
        <item x="126"/>
        <item x="162"/>
        <item x="172"/>
        <item x="220"/>
        <item x="203"/>
        <item x="153"/>
        <item x="171"/>
        <item x="158"/>
        <item x="24"/>
        <item x="225"/>
        <item x="144"/>
        <item x="163"/>
        <item x="205"/>
        <item x="156"/>
        <item x="15"/>
        <item x="222"/>
        <item x="93"/>
        <item x="28"/>
        <item x="186"/>
        <item x="248"/>
        <item x="182"/>
        <item x="38"/>
        <item x="52"/>
        <item x="54"/>
        <item x="177"/>
        <item x="181"/>
        <item x="87"/>
        <item x="43"/>
        <item x="237"/>
        <item x="46"/>
        <item x="136"/>
        <item x="159"/>
        <item x="193"/>
        <item x="131"/>
        <item x="4"/>
        <item x="174"/>
        <item x="132"/>
        <item x="173"/>
        <item x="165"/>
        <item x="53"/>
        <item x="191"/>
        <item x="97"/>
        <item x="122"/>
        <item x="119"/>
        <item x="55"/>
        <item x="148"/>
        <item x="123"/>
        <item x="51"/>
        <item x="234"/>
        <item x="105"/>
        <item x="152"/>
        <item x="147"/>
        <item x="240"/>
        <item x="115"/>
        <item x="230"/>
        <item x="113"/>
        <item x="21"/>
        <item x="157"/>
        <item x="6"/>
        <item x="221"/>
        <item x="139"/>
        <item x="138"/>
        <item x="166"/>
        <item x="2"/>
        <item x="179"/>
        <item x="178"/>
        <item x="242"/>
        <item x="77"/>
        <item x="57"/>
        <item x="190"/>
        <item x="76"/>
        <item x="27"/>
        <item x="247"/>
        <item x="227"/>
        <item x="30"/>
        <item x="239"/>
        <item x="101"/>
        <item x="92"/>
        <item x="117"/>
        <item x="129"/>
        <item x="187"/>
        <item x="213"/>
        <item x="11"/>
        <item x="81"/>
        <item x="218"/>
        <item x="99"/>
        <item x="121"/>
        <item x="35"/>
        <item x="244"/>
        <item x="75"/>
        <item x="204"/>
        <item x="74"/>
        <item x="170"/>
        <item x="84"/>
        <item x="7"/>
        <item x="45"/>
        <item x="90"/>
        <item x="127"/>
        <item x="62"/>
        <item x="112"/>
        <item x="19"/>
        <item x="107"/>
        <item x="29"/>
        <item x="224"/>
        <item x="12"/>
        <item x="211"/>
        <item x="36"/>
        <item x="160"/>
        <item x="194"/>
        <item x="109"/>
        <item x="124"/>
        <item x="16"/>
        <item x="249"/>
        <item x="5"/>
        <item x="89"/>
        <item x="50"/>
        <item x="125"/>
        <item x="69"/>
        <item x="135"/>
        <item x="175"/>
        <item x="65"/>
        <item x="180"/>
        <item x="23"/>
        <item x="110"/>
        <item x="111"/>
        <item x="188"/>
        <item x="133"/>
        <item x="25"/>
        <item x="14"/>
        <item x="197"/>
        <item x="3"/>
        <item x="241"/>
        <item x="31"/>
        <item x="58"/>
        <item x="198"/>
        <item x="73"/>
        <item x="68"/>
        <item x="47"/>
        <item x="33"/>
        <item x="41"/>
        <item x="120"/>
        <item x="71"/>
        <item x="80"/>
        <item x="223"/>
        <item x="102"/>
        <item x="42"/>
        <item x="183"/>
        <item x="96"/>
        <item x="49"/>
        <item x="236"/>
        <item x="78"/>
        <item x="228"/>
        <item x="18"/>
        <item x="39"/>
        <item x="142"/>
        <item x="200"/>
        <item x="243"/>
        <item x="8"/>
        <item x="34"/>
        <item x="94"/>
        <item x="56"/>
        <item x="114"/>
        <item x="1"/>
        <item x="207"/>
        <item x="10"/>
        <item x="196"/>
        <item x="103"/>
        <item x="66"/>
        <item x="22"/>
        <item x="229"/>
        <item x="40"/>
        <item x="100"/>
        <item x="70"/>
        <item x="208"/>
        <item x="154"/>
        <item x="195"/>
        <item x="238"/>
        <item x="199"/>
        <item x="169"/>
        <item x="137"/>
        <item x="134"/>
        <item x="185"/>
        <item x="219"/>
        <item x="209"/>
        <item x="98"/>
        <item x="226"/>
        <item x="118"/>
        <item x="26"/>
        <item x="88"/>
        <item x="232"/>
        <item x="61"/>
        <item x="206"/>
        <item x="130"/>
        <item x="44"/>
        <item x="235"/>
        <item x="86"/>
        <item x="149"/>
        <item x="116"/>
        <item x="216"/>
        <item x="0"/>
        <item x="60"/>
        <item x="72"/>
        <item x="13"/>
        <item x="85"/>
        <item x="184"/>
        <item x="214"/>
        <item x="128"/>
        <item x="151"/>
        <item x="164"/>
        <item x="17"/>
        <item x="63"/>
        <item x="201"/>
        <item x="246"/>
        <item x="108"/>
        <item x="233"/>
        <item x="140"/>
        <item x="168"/>
        <item x="82"/>
        <item x="167"/>
        <item x="145"/>
        <item x="67"/>
        <item x="79"/>
        <item x="192"/>
        <item x="32"/>
        <item x="215"/>
        <item x="8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numFmtId="2" showAll="0"/>
    <pivotField numFmtId="2" showAll="0"/>
    <pivotField numFmtId="2" showAll="0"/>
    <pivotField numFmtId="10" showAll="0"/>
    <pivotField numFmtId="1" showAll="0"/>
    <pivotField numFmtId="10" showAll="0"/>
    <pivotField dataField="1"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2">
    <field x="2"/>
    <field x="8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8" baseField="0" baseItem="0" numFmtId="168"/>
    <dataField name="Average of Discount_Percent" fld="25" subtotal="average" baseField="2" baseItem="0" numFmtId="10"/>
  </dataFields>
  <formats count="4">
    <format dxfId="7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6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13CD74-C0EF-4983-8408-CA4031C45D11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C20" firstHeaderRow="0" firstDataRow="1" firstDataCol="1"/>
  <pivotFields count="28">
    <pivotField showAll="0"/>
    <pivotField showAll="0">
      <items count="251">
        <item x="91"/>
        <item x="202"/>
        <item x="146"/>
        <item x="141"/>
        <item x="217"/>
        <item x="245"/>
        <item x="210"/>
        <item x="20"/>
        <item x="95"/>
        <item x="231"/>
        <item x="161"/>
        <item x="176"/>
        <item x="59"/>
        <item x="155"/>
        <item x="106"/>
        <item x="48"/>
        <item x="64"/>
        <item x="104"/>
        <item x="9"/>
        <item x="37"/>
        <item x="212"/>
        <item x="150"/>
        <item x="143"/>
        <item x="189"/>
        <item x="126"/>
        <item x="162"/>
        <item x="172"/>
        <item x="220"/>
        <item x="203"/>
        <item x="153"/>
        <item x="171"/>
        <item x="158"/>
        <item x="24"/>
        <item x="225"/>
        <item x="144"/>
        <item x="163"/>
        <item x="205"/>
        <item x="156"/>
        <item x="15"/>
        <item x="222"/>
        <item x="93"/>
        <item x="28"/>
        <item x="186"/>
        <item x="248"/>
        <item x="182"/>
        <item x="38"/>
        <item x="52"/>
        <item x="54"/>
        <item x="177"/>
        <item x="181"/>
        <item x="87"/>
        <item x="43"/>
        <item x="237"/>
        <item x="46"/>
        <item x="136"/>
        <item x="159"/>
        <item x="193"/>
        <item x="131"/>
        <item x="4"/>
        <item x="174"/>
        <item x="132"/>
        <item x="173"/>
        <item x="165"/>
        <item x="53"/>
        <item x="191"/>
        <item x="97"/>
        <item x="122"/>
        <item x="119"/>
        <item x="55"/>
        <item x="148"/>
        <item x="123"/>
        <item x="51"/>
        <item x="234"/>
        <item x="105"/>
        <item x="152"/>
        <item x="147"/>
        <item x="240"/>
        <item x="115"/>
        <item x="230"/>
        <item x="113"/>
        <item x="21"/>
        <item x="157"/>
        <item x="6"/>
        <item x="221"/>
        <item x="139"/>
        <item x="138"/>
        <item x="166"/>
        <item x="2"/>
        <item x="179"/>
        <item x="178"/>
        <item x="242"/>
        <item x="77"/>
        <item x="57"/>
        <item x="190"/>
        <item x="76"/>
        <item x="27"/>
        <item x="247"/>
        <item x="227"/>
        <item x="30"/>
        <item x="239"/>
        <item x="101"/>
        <item x="92"/>
        <item x="117"/>
        <item x="129"/>
        <item x="187"/>
        <item x="213"/>
        <item x="11"/>
        <item x="81"/>
        <item x="218"/>
        <item x="99"/>
        <item x="121"/>
        <item x="35"/>
        <item x="244"/>
        <item x="75"/>
        <item x="204"/>
        <item x="74"/>
        <item x="170"/>
        <item x="84"/>
        <item x="7"/>
        <item x="45"/>
        <item x="90"/>
        <item x="127"/>
        <item x="62"/>
        <item x="112"/>
        <item x="19"/>
        <item x="107"/>
        <item x="29"/>
        <item x="224"/>
        <item x="12"/>
        <item x="211"/>
        <item x="36"/>
        <item x="160"/>
        <item x="194"/>
        <item x="109"/>
        <item x="124"/>
        <item x="16"/>
        <item x="249"/>
        <item x="5"/>
        <item x="89"/>
        <item x="50"/>
        <item x="125"/>
        <item x="69"/>
        <item x="135"/>
        <item x="175"/>
        <item x="65"/>
        <item x="180"/>
        <item x="23"/>
        <item x="110"/>
        <item x="111"/>
        <item x="188"/>
        <item x="133"/>
        <item x="25"/>
        <item x="14"/>
        <item x="197"/>
        <item x="3"/>
        <item x="241"/>
        <item x="31"/>
        <item x="58"/>
        <item x="198"/>
        <item x="73"/>
        <item x="68"/>
        <item x="47"/>
        <item x="33"/>
        <item x="41"/>
        <item x="120"/>
        <item x="71"/>
        <item x="80"/>
        <item x="223"/>
        <item x="102"/>
        <item x="42"/>
        <item x="183"/>
        <item x="96"/>
        <item x="49"/>
        <item x="236"/>
        <item x="78"/>
        <item x="228"/>
        <item x="18"/>
        <item x="39"/>
        <item x="142"/>
        <item x="200"/>
        <item x="243"/>
        <item x="8"/>
        <item x="34"/>
        <item x="94"/>
        <item x="56"/>
        <item x="114"/>
        <item x="1"/>
        <item x="207"/>
        <item x="10"/>
        <item x="196"/>
        <item x="103"/>
        <item x="66"/>
        <item x="22"/>
        <item x="229"/>
        <item x="40"/>
        <item x="100"/>
        <item x="70"/>
        <item x="208"/>
        <item x="154"/>
        <item x="195"/>
        <item x="238"/>
        <item x="199"/>
        <item x="169"/>
        <item x="137"/>
        <item x="134"/>
        <item x="185"/>
        <item x="219"/>
        <item x="209"/>
        <item x="98"/>
        <item x="226"/>
        <item x="118"/>
        <item x="26"/>
        <item x="88"/>
        <item x="232"/>
        <item x="61"/>
        <item x="206"/>
        <item x="130"/>
        <item x="44"/>
        <item x="235"/>
        <item x="86"/>
        <item x="149"/>
        <item x="116"/>
        <item x="216"/>
        <item x="0"/>
        <item x="60"/>
        <item x="72"/>
        <item x="13"/>
        <item x="85"/>
        <item x="184"/>
        <item x="214"/>
        <item x="128"/>
        <item x="151"/>
        <item x="164"/>
        <item x="17"/>
        <item x="63"/>
        <item x="201"/>
        <item x="246"/>
        <item x="108"/>
        <item x="233"/>
        <item x="140"/>
        <item x="168"/>
        <item x="82"/>
        <item x="167"/>
        <item x="145"/>
        <item x="67"/>
        <item x="79"/>
        <item x="192"/>
        <item x="32"/>
        <item x="215"/>
        <item x="8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numFmtId="2" showAll="0"/>
    <pivotField numFmtId="2" showAll="0"/>
    <pivotField numFmtId="2" showAll="0"/>
    <pivotField numFmtId="10" showAll="0"/>
    <pivotField numFmtId="1" showAll="0"/>
    <pivotField numFmtId="10" showAll="0"/>
    <pivotField dataField="1"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2">
    <field x="2"/>
    <field x="8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8" baseField="0" baseItem="0" numFmtId="168"/>
    <dataField name="Average of Discount_Percent" fld="25" subtotal="average" baseField="2" baseItem="0" numFmtId="10"/>
  </dataFields>
  <formats count="4">
    <format dxfId="7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2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8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8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8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5D200-A785-43DB-9D55-F16F5541E64F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20" firstHeaderRow="0" firstDataRow="1" firstDataCol="1"/>
  <pivotFields count="28">
    <pivotField showAll="0"/>
    <pivotField showAll="0">
      <items count="251">
        <item x="91"/>
        <item x="202"/>
        <item x="146"/>
        <item x="141"/>
        <item x="217"/>
        <item x="245"/>
        <item x="210"/>
        <item x="20"/>
        <item x="95"/>
        <item x="231"/>
        <item x="161"/>
        <item x="176"/>
        <item x="59"/>
        <item x="155"/>
        <item x="106"/>
        <item x="48"/>
        <item x="64"/>
        <item x="104"/>
        <item x="9"/>
        <item x="37"/>
        <item x="212"/>
        <item x="150"/>
        <item x="143"/>
        <item x="189"/>
        <item x="126"/>
        <item x="162"/>
        <item x="172"/>
        <item x="220"/>
        <item x="203"/>
        <item x="153"/>
        <item x="171"/>
        <item x="158"/>
        <item x="24"/>
        <item x="225"/>
        <item x="144"/>
        <item x="163"/>
        <item x="205"/>
        <item x="156"/>
        <item x="15"/>
        <item x="222"/>
        <item x="93"/>
        <item x="28"/>
        <item x="186"/>
        <item x="248"/>
        <item x="182"/>
        <item x="38"/>
        <item x="52"/>
        <item x="54"/>
        <item x="177"/>
        <item x="181"/>
        <item x="87"/>
        <item x="43"/>
        <item x="237"/>
        <item x="46"/>
        <item x="136"/>
        <item x="159"/>
        <item x="193"/>
        <item x="131"/>
        <item x="4"/>
        <item x="174"/>
        <item x="132"/>
        <item x="173"/>
        <item x="165"/>
        <item x="53"/>
        <item x="191"/>
        <item x="97"/>
        <item x="122"/>
        <item x="119"/>
        <item x="55"/>
        <item x="148"/>
        <item x="123"/>
        <item x="51"/>
        <item x="234"/>
        <item x="105"/>
        <item x="152"/>
        <item x="147"/>
        <item x="240"/>
        <item x="115"/>
        <item x="230"/>
        <item x="113"/>
        <item x="21"/>
        <item x="157"/>
        <item x="6"/>
        <item x="221"/>
        <item x="139"/>
        <item x="138"/>
        <item x="166"/>
        <item x="2"/>
        <item x="179"/>
        <item x="178"/>
        <item x="242"/>
        <item x="77"/>
        <item x="57"/>
        <item x="190"/>
        <item x="76"/>
        <item x="27"/>
        <item x="247"/>
        <item x="227"/>
        <item x="30"/>
        <item x="239"/>
        <item x="101"/>
        <item x="92"/>
        <item x="117"/>
        <item x="129"/>
        <item x="187"/>
        <item x="213"/>
        <item x="11"/>
        <item x="81"/>
        <item x="218"/>
        <item x="99"/>
        <item x="121"/>
        <item x="35"/>
        <item x="244"/>
        <item x="75"/>
        <item x="204"/>
        <item x="74"/>
        <item x="170"/>
        <item x="84"/>
        <item x="7"/>
        <item x="45"/>
        <item x="90"/>
        <item x="127"/>
        <item x="62"/>
        <item x="112"/>
        <item x="19"/>
        <item x="107"/>
        <item x="29"/>
        <item x="224"/>
        <item x="12"/>
        <item x="211"/>
        <item x="36"/>
        <item x="160"/>
        <item x="194"/>
        <item x="109"/>
        <item x="124"/>
        <item x="16"/>
        <item x="249"/>
        <item x="5"/>
        <item x="89"/>
        <item x="50"/>
        <item x="125"/>
        <item x="69"/>
        <item x="135"/>
        <item x="175"/>
        <item x="65"/>
        <item x="180"/>
        <item x="23"/>
        <item x="110"/>
        <item x="111"/>
        <item x="188"/>
        <item x="133"/>
        <item x="25"/>
        <item x="14"/>
        <item x="197"/>
        <item x="3"/>
        <item x="241"/>
        <item x="31"/>
        <item x="58"/>
        <item x="198"/>
        <item x="73"/>
        <item x="68"/>
        <item x="47"/>
        <item x="33"/>
        <item x="41"/>
        <item x="120"/>
        <item x="71"/>
        <item x="80"/>
        <item x="223"/>
        <item x="102"/>
        <item x="42"/>
        <item x="183"/>
        <item x="96"/>
        <item x="49"/>
        <item x="236"/>
        <item x="78"/>
        <item x="228"/>
        <item x="18"/>
        <item x="39"/>
        <item x="142"/>
        <item x="200"/>
        <item x="243"/>
        <item x="8"/>
        <item x="34"/>
        <item x="94"/>
        <item x="56"/>
        <item x="114"/>
        <item x="1"/>
        <item x="207"/>
        <item x="10"/>
        <item x="196"/>
        <item x="103"/>
        <item x="66"/>
        <item x="22"/>
        <item x="229"/>
        <item x="40"/>
        <item x="100"/>
        <item x="70"/>
        <item x="208"/>
        <item x="154"/>
        <item x="195"/>
        <item x="238"/>
        <item x="199"/>
        <item x="169"/>
        <item x="137"/>
        <item x="134"/>
        <item x="185"/>
        <item x="219"/>
        <item x="209"/>
        <item x="98"/>
        <item x="226"/>
        <item x="118"/>
        <item x="26"/>
        <item x="88"/>
        <item x="232"/>
        <item x="61"/>
        <item x="206"/>
        <item x="130"/>
        <item x="44"/>
        <item x="235"/>
        <item x="86"/>
        <item x="149"/>
        <item x="116"/>
        <item x="216"/>
        <item x="0"/>
        <item x="60"/>
        <item x="72"/>
        <item x="13"/>
        <item x="85"/>
        <item x="184"/>
        <item x="214"/>
        <item x="128"/>
        <item x="151"/>
        <item x="164"/>
        <item x="17"/>
        <item x="63"/>
        <item x="201"/>
        <item x="246"/>
        <item x="108"/>
        <item x="233"/>
        <item x="140"/>
        <item x="168"/>
        <item x="82"/>
        <item x="167"/>
        <item x="145"/>
        <item x="67"/>
        <item x="79"/>
        <item x="192"/>
        <item x="32"/>
        <item x="215"/>
        <item x="8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numFmtId="2" showAll="0"/>
    <pivotField numFmtId="2" showAll="0"/>
    <pivotField numFmtId="2" showAll="0"/>
    <pivotField numFmtId="2" showAll="0"/>
    <pivotField numFmtId="10" showAll="0"/>
    <pivotField numFmtId="1" showAll="0"/>
    <pivotField numFmtId="10"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2">
    <field x="2"/>
    <field x="8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Delivery_Days" fld="17" subtotal="average" baseField="2" baseItem="0" numFmtId="169"/>
    <dataField name="Sum of Profit" fld="18" baseField="0" baseItem="0" numFmtId="168"/>
  </dataFields>
  <formats count="4">
    <format dxfId="7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8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A361E-2955-4BD0-BD25-B16660C0BC29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20" firstHeaderRow="0" firstDataRow="1" firstDataCol="1"/>
  <pivotFields count="28">
    <pivotField showAll="0"/>
    <pivotField showAll="0">
      <items count="251">
        <item x="91"/>
        <item x="202"/>
        <item x="146"/>
        <item x="141"/>
        <item x="217"/>
        <item x="245"/>
        <item x="210"/>
        <item x="20"/>
        <item x="95"/>
        <item x="231"/>
        <item x="161"/>
        <item x="176"/>
        <item x="59"/>
        <item x="155"/>
        <item x="106"/>
        <item x="48"/>
        <item x="64"/>
        <item x="104"/>
        <item x="9"/>
        <item x="37"/>
        <item x="212"/>
        <item x="150"/>
        <item x="143"/>
        <item x="189"/>
        <item x="126"/>
        <item x="162"/>
        <item x="172"/>
        <item x="220"/>
        <item x="203"/>
        <item x="153"/>
        <item x="171"/>
        <item x="158"/>
        <item x="24"/>
        <item x="225"/>
        <item x="144"/>
        <item x="163"/>
        <item x="205"/>
        <item x="156"/>
        <item x="15"/>
        <item x="222"/>
        <item x="93"/>
        <item x="28"/>
        <item x="186"/>
        <item x="248"/>
        <item x="182"/>
        <item x="38"/>
        <item x="52"/>
        <item x="54"/>
        <item x="177"/>
        <item x="181"/>
        <item x="87"/>
        <item x="43"/>
        <item x="237"/>
        <item x="46"/>
        <item x="136"/>
        <item x="159"/>
        <item x="193"/>
        <item x="131"/>
        <item x="4"/>
        <item x="174"/>
        <item x="132"/>
        <item x="173"/>
        <item x="165"/>
        <item x="53"/>
        <item x="191"/>
        <item x="97"/>
        <item x="122"/>
        <item x="119"/>
        <item x="55"/>
        <item x="148"/>
        <item x="123"/>
        <item x="51"/>
        <item x="234"/>
        <item x="105"/>
        <item x="152"/>
        <item x="147"/>
        <item x="240"/>
        <item x="115"/>
        <item x="230"/>
        <item x="113"/>
        <item x="21"/>
        <item x="157"/>
        <item x="6"/>
        <item x="221"/>
        <item x="139"/>
        <item x="138"/>
        <item x="166"/>
        <item x="2"/>
        <item x="179"/>
        <item x="178"/>
        <item x="242"/>
        <item x="77"/>
        <item x="57"/>
        <item x="190"/>
        <item x="76"/>
        <item x="27"/>
        <item x="247"/>
        <item x="227"/>
        <item x="30"/>
        <item x="239"/>
        <item x="101"/>
        <item x="92"/>
        <item x="117"/>
        <item x="129"/>
        <item x="187"/>
        <item x="213"/>
        <item x="11"/>
        <item x="81"/>
        <item x="218"/>
        <item x="99"/>
        <item x="121"/>
        <item x="35"/>
        <item x="244"/>
        <item x="75"/>
        <item x="204"/>
        <item x="74"/>
        <item x="170"/>
        <item x="84"/>
        <item x="7"/>
        <item x="45"/>
        <item x="90"/>
        <item x="127"/>
        <item x="62"/>
        <item x="112"/>
        <item x="19"/>
        <item x="107"/>
        <item x="29"/>
        <item x="224"/>
        <item x="12"/>
        <item x="211"/>
        <item x="36"/>
        <item x="160"/>
        <item x="194"/>
        <item x="109"/>
        <item x="124"/>
        <item x="16"/>
        <item x="249"/>
        <item x="5"/>
        <item x="89"/>
        <item x="50"/>
        <item x="125"/>
        <item x="69"/>
        <item x="135"/>
        <item x="175"/>
        <item x="65"/>
        <item x="180"/>
        <item x="23"/>
        <item x="110"/>
        <item x="111"/>
        <item x="188"/>
        <item x="133"/>
        <item x="25"/>
        <item x="14"/>
        <item x="197"/>
        <item x="3"/>
        <item x="241"/>
        <item x="31"/>
        <item x="58"/>
        <item x="198"/>
        <item x="73"/>
        <item x="68"/>
        <item x="47"/>
        <item x="33"/>
        <item x="41"/>
        <item x="120"/>
        <item x="71"/>
        <item x="80"/>
        <item x="223"/>
        <item x="102"/>
        <item x="42"/>
        <item x="183"/>
        <item x="96"/>
        <item x="49"/>
        <item x="236"/>
        <item x="78"/>
        <item x="228"/>
        <item x="18"/>
        <item x="39"/>
        <item x="142"/>
        <item x="200"/>
        <item x="243"/>
        <item x="8"/>
        <item x="34"/>
        <item x="94"/>
        <item x="56"/>
        <item x="114"/>
        <item x="1"/>
        <item x="207"/>
        <item x="10"/>
        <item x="196"/>
        <item x="103"/>
        <item x="66"/>
        <item x="22"/>
        <item x="229"/>
        <item x="40"/>
        <item x="100"/>
        <item x="70"/>
        <item x="208"/>
        <item x="154"/>
        <item x="195"/>
        <item x="238"/>
        <item x="199"/>
        <item x="169"/>
        <item x="137"/>
        <item x="134"/>
        <item x="185"/>
        <item x="219"/>
        <item x="209"/>
        <item x="98"/>
        <item x="226"/>
        <item x="118"/>
        <item x="26"/>
        <item x="88"/>
        <item x="232"/>
        <item x="61"/>
        <item x="206"/>
        <item x="130"/>
        <item x="44"/>
        <item x="235"/>
        <item x="86"/>
        <item x="149"/>
        <item x="116"/>
        <item x="216"/>
        <item x="0"/>
        <item x="60"/>
        <item x="72"/>
        <item x="13"/>
        <item x="85"/>
        <item x="184"/>
        <item x="214"/>
        <item x="128"/>
        <item x="151"/>
        <item x="164"/>
        <item x="17"/>
        <item x="63"/>
        <item x="201"/>
        <item x="246"/>
        <item x="108"/>
        <item x="233"/>
        <item x="140"/>
        <item x="168"/>
        <item x="82"/>
        <item x="167"/>
        <item x="145"/>
        <item x="67"/>
        <item x="79"/>
        <item x="192"/>
        <item x="32"/>
        <item x="215"/>
        <item x="8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" showAll="0"/>
    <pivotField numFmtId="2" showAll="0"/>
    <pivotField numFmtId="2" showAll="0"/>
    <pivotField numFmtId="2" showAll="0"/>
    <pivotField dataField="1" numFmtId="10" showAll="0"/>
    <pivotField numFmtId="1" showAll="0"/>
    <pivotField numFmtId="10"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2">
    <field x="2"/>
    <field x="8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Delivery_Days" fld="17" subtotal="average" baseField="2" baseItem="0" numFmtId="169"/>
    <dataField name="Average of Profit_Margin" fld="22" subtotal="average" baseField="2" baseItem="0" numFmtId="10"/>
  </dataFields>
  <formats count="2">
    <format dxfId="6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6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36624-567B-4E6B-9408-5BC9A5ED6168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9" firstHeaderRow="1" firstDataRow="2" firstDataCol="1"/>
  <pivotFields count="28">
    <pivotField showAll="0"/>
    <pivotField showAll="0">
      <items count="251">
        <item x="91"/>
        <item x="202"/>
        <item x="146"/>
        <item x="141"/>
        <item x="217"/>
        <item x="245"/>
        <item x="210"/>
        <item x="20"/>
        <item x="95"/>
        <item x="231"/>
        <item x="161"/>
        <item x="176"/>
        <item x="59"/>
        <item x="155"/>
        <item x="106"/>
        <item x="48"/>
        <item x="64"/>
        <item x="104"/>
        <item x="9"/>
        <item x="37"/>
        <item x="212"/>
        <item x="150"/>
        <item x="143"/>
        <item x="189"/>
        <item x="126"/>
        <item x="162"/>
        <item x="172"/>
        <item x="220"/>
        <item x="203"/>
        <item x="153"/>
        <item x="171"/>
        <item x="158"/>
        <item x="24"/>
        <item x="225"/>
        <item x="144"/>
        <item x="163"/>
        <item x="205"/>
        <item x="156"/>
        <item x="15"/>
        <item x="222"/>
        <item x="93"/>
        <item x="28"/>
        <item x="186"/>
        <item x="248"/>
        <item x="182"/>
        <item x="38"/>
        <item x="52"/>
        <item x="54"/>
        <item x="177"/>
        <item x="181"/>
        <item x="87"/>
        <item x="43"/>
        <item x="237"/>
        <item x="46"/>
        <item x="136"/>
        <item x="159"/>
        <item x="193"/>
        <item x="131"/>
        <item x="4"/>
        <item x="174"/>
        <item x="132"/>
        <item x="173"/>
        <item x="165"/>
        <item x="53"/>
        <item x="191"/>
        <item x="97"/>
        <item x="122"/>
        <item x="119"/>
        <item x="55"/>
        <item x="148"/>
        <item x="123"/>
        <item x="51"/>
        <item x="234"/>
        <item x="105"/>
        <item x="152"/>
        <item x="147"/>
        <item x="240"/>
        <item x="115"/>
        <item x="230"/>
        <item x="113"/>
        <item x="21"/>
        <item x="157"/>
        <item x="6"/>
        <item x="221"/>
        <item x="139"/>
        <item x="138"/>
        <item x="166"/>
        <item x="2"/>
        <item x="179"/>
        <item x="178"/>
        <item x="242"/>
        <item x="77"/>
        <item x="57"/>
        <item x="190"/>
        <item x="76"/>
        <item x="27"/>
        <item x="247"/>
        <item x="227"/>
        <item x="30"/>
        <item x="239"/>
        <item x="101"/>
        <item x="92"/>
        <item x="117"/>
        <item x="129"/>
        <item x="187"/>
        <item x="213"/>
        <item x="11"/>
        <item x="81"/>
        <item x="218"/>
        <item x="99"/>
        <item x="121"/>
        <item x="35"/>
        <item x="244"/>
        <item x="75"/>
        <item x="204"/>
        <item x="74"/>
        <item x="170"/>
        <item x="84"/>
        <item x="7"/>
        <item x="45"/>
        <item x="90"/>
        <item x="127"/>
        <item x="62"/>
        <item x="112"/>
        <item x="19"/>
        <item x="107"/>
        <item x="29"/>
        <item x="224"/>
        <item x="12"/>
        <item x="211"/>
        <item x="36"/>
        <item x="160"/>
        <item x="194"/>
        <item x="109"/>
        <item x="124"/>
        <item x="16"/>
        <item x="249"/>
        <item x="5"/>
        <item x="89"/>
        <item x="50"/>
        <item x="125"/>
        <item x="69"/>
        <item x="135"/>
        <item x="175"/>
        <item x="65"/>
        <item x="180"/>
        <item x="23"/>
        <item x="110"/>
        <item x="111"/>
        <item x="188"/>
        <item x="133"/>
        <item x="25"/>
        <item x="14"/>
        <item x="197"/>
        <item x="3"/>
        <item x="241"/>
        <item x="31"/>
        <item x="58"/>
        <item x="198"/>
        <item x="73"/>
        <item x="68"/>
        <item x="47"/>
        <item x="33"/>
        <item x="41"/>
        <item x="120"/>
        <item x="71"/>
        <item x="80"/>
        <item x="223"/>
        <item x="102"/>
        <item x="42"/>
        <item x="183"/>
        <item x="96"/>
        <item x="49"/>
        <item x="236"/>
        <item x="78"/>
        <item x="228"/>
        <item x="18"/>
        <item x="39"/>
        <item x="142"/>
        <item x="200"/>
        <item x="243"/>
        <item x="8"/>
        <item x="34"/>
        <item x="94"/>
        <item x="56"/>
        <item x="114"/>
        <item x="1"/>
        <item x="207"/>
        <item x="10"/>
        <item x="196"/>
        <item x="103"/>
        <item x="66"/>
        <item x="22"/>
        <item x="229"/>
        <item x="40"/>
        <item x="100"/>
        <item x="70"/>
        <item x="208"/>
        <item x="154"/>
        <item x="195"/>
        <item x="238"/>
        <item x="199"/>
        <item x="169"/>
        <item x="137"/>
        <item x="134"/>
        <item x="185"/>
        <item x="219"/>
        <item x="209"/>
        <item x="98"/>
        <item x="226"/>
        <item x="118"/>
        <item x="26"/>
        <item x="88"/>
        <item x="232"/>
        <item x="61"/>
        <item x="206"/>
        <item x="130"/>
        <item x="44"/>
        <item x="235"/>
        <item x="86"/>
        <item x="149"/>
        <item x="116"/>
        <item x="216"/>
        <item x="0"/>
        <item x="60"/>
        <item x="72"/>
        <item x="13"/>
        <item x="85"/>
        <item x="184"/>
        <item x="214"/>
        <item x="128"/>
        <item x="151"/>
        <item x="164"/>
        <item x="17"/>
        <item x="63"/>
        <item x="201"/>
        <item x="246"/>
        <item x="108"/>
        <item x="233"/>
        <item x="140"/>
        <item x="168"/>
        <item x="82"/>
        <item x="167"/>
        <item x="145"/>
        <item x="67"/>
        <item x="79"/>
        <item x="192"/>
        <item x="32"/>
        <item x="215"/>
        <item x="83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numFmtId="2" showAll="0"/>
    <pivotField numFmtId="2" showAll="0"/>
    <pivotField numFmtId="2" showAll="0"/>
    <pivotField numFmtId="10" showAll="0"/>
    <pivotField numFmtId="1" showAll="0"/>
    <pivotField numFmtId="10" showAll="0"/>
    <pivotField numFmtId="9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2">
    <field x="27"/>
    <field x="26"/>
  </rowFields>
  <rowItems count="5">
    <i>
      <x v="1"/>
    </i>
    <i r="1">
      <x v="1"/>
    </i>
    <i r="1">
      <x v="2"/>
    </i>
    <i r="1">
      <x v="3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18" baseField="0" baseItem="0" numFmtId="168"/>
  </dataFields>
  <formats count="1">
    <format dxfId="65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62610-3321-4929-B595-D7ED81158511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72" firstHeaderRow="0" firstDataRow="1" firstDataCol="1"/>
  <pivotFields count="28">
    <pivotField showAll="0"/>
    <pivotField showAll="0">
      <items count="251">
        <item x="91"/>
        <item x="202"/>
        <item x="146"/>
        <item x="141"/>
        <item x="217"/>
        <item x="245"/>
        <item x="210"/>
        <item x="20"/>
        <item x="95"/>
        <item x="231"/>
        <item x="161"/>
        <item x="176"/>
        <item x="59"/>
        <item x="155"/>
        <item x="106"/>
        <item x="48"/>
        <item x="64"/>
        <item x="104"/>
        <item x="9"/>
        <item x="37"/>
        <item x="212"/>
        <item x="150"/>
        <item x="143"/>
        <item x="189"/>
        <item x="126"/>
        <item x="162"/>
        <item x="172"/>
        <item x="220"/>
        <item x="203"/>
        <item x="153"/>
        <item x="171"/>
        <item x="158"/>
        <item x="24"/>
        <item x="225"/>
        <item x="144"/>
        <item x="163"/>
        <item x="205"/>
        <item x="156"/>
        <item x="15"/>
        <item x="222"/>
        <item x="93"/>
        <item x="28"/>
        <item x="186"/>
        <item x="248"/>
        <item x="182"/>
        <item x="38"/>
        <item x="52"/>
        <item x="54"/>
        <item x="177"/>
        <item x="181"/>
        <item x="87"/>
        <item x="43"/>
        <item x="237"/>
        <item x="46"/>
        <item x="136"/>
        <item x="159"/>
        <item x="193"/>
        <item x="131"/>
        <item x="4"/>
        <item x="174"/>
        <item x="132"/>
        <item x="173"/>
        <item x="165"/>
        <item x="53"/>
        <item x="191"/>
        <item x="97"/>
        <item x="122"/>
        <item x="119"/>
        <item x="55"/>
        <item x="148"/>
        <item x="123"/>
        <item x="51"/>
        <item x="234"/>
        <item x="105"/>
        <item x="152"/>
        <item x="147"/>
        <item x="240"/>
        <item x="115"/>
        <item x="230"/>
        <item x="113"/>
        <item x="21"/>
        <item x="157"/>
        <item x="6"/>
        <item x="221"/>
        <item x="139"/>
        <item x="138"/>
        <item x="166"/>
        <item x="2"/>
        <item x="179"/>
        <item x="178"/>
        <item x="242"/>
        <item x="77"/>
        <item x="57"/>
        <item x="190"/>
        <item x="76"/>
        <item x="27"/>
        <item x="247"/>
        <item x="227"/>
        <item x="30"/>
        <item x="239"/>
        <item x="101"/>
        <item x="92"/>
        <item x="117"/>
        <item x="129"/>
        <item x="187"/>
        <item x="213"/>
        <item x="11"/>
        <item x="81"/>
        <item x="218"/>
        <item x="99"/>
        <item x="121"/>
        <item x="35"/>
        <item x="244"/>
        <item x="75"/>
        <item x="204"/>
        <item x="74"/>
        <item x="170"/>
        <item x="84"/>
        <item x="7"/>
        <item x="45"/>
        <item x="90"/>
        <item x="127"/>
        <item x="62"/>
        <item x="112"/>
        <item x="19"/>
        <item x="107"/>
        <item x="29"/>
        <item x="224"/>
        <item x="12"/>
        <item x="211"/>
        <item x="36"/>
        <item x="160"/>
        <item x="194"/>
        <item x="109"/>
        <item x="124"/>
        <item x="16"/>
        <item x="249"/>
        <item x="5"/>
        <item x="89"/>
        <item x="50"/>
        <item x="125"/>
        <item x="69"/>
        <item x="135"/>
        <item x="175"/>
        <item x="65"/>
        <item x="180"/>
        <item x="23"/>
        <item x="110"/>
        <item x="111"/>
        <item x="188"/>
        <item x="133"/>
        <item x="25"/>
        <item x="14"/>
        <item x="197"/>
        <item x="3"/>
        <item x="241"/>
        <item x="31"/>
        <item x="58"/>
        <item x="198"/>
        <item x="73"/>
        <item x="68"/>
        <item x="47"/>
        <item x="33"/>
        <item x="41"/>
        <item x="120"/>
        <item x="71"/>
        <item x="80"/>
        <item x="223"/>
        <item x="102"/>
        <item x="42"/>
        <item x="183"/>
        <item x="96"/>
        <item x="49"/>
        <item x="236"/>
        <item x="78"/>
        <item x="228"/>
        <item x="18"/>
        <item x="39"/>
        <item x="142"/>
        <item x="200"/>
        <item x="243"/>
        <item x="8"/>
        <item x="34"/>
        <item x="94"/>
        <item x="56"/>
        <item x="114"/>
        <item x="1"/>
        <item x="207"/>
        <item x="10"/>
        <item x="196"/>
        <item x="103"/>
        <item x="66"/>
        <item x="22"/>
        <item x="229"/>
        <item x="40"/>
        <item x="100"/>
        <item x="70"/>
        <item x="208"/>
        <item x="154"/>
        <item x="195"/>
        <item x="238"/>
        <item x="199"/>
        <item x="169"/>
        <item x="137"/>
        <item x="134"/>
        <item x="185"/>
        <item x="219"/>
        <item x="209"/>
        <item x="98"/>
        <item x="226"/>
        <item x="118"/>
        <item x="26"/>
        <item x="88"/>
        <item x="232"/>
        <item x="61"/>
        <item x="206"/>
        <item x="130"/>
        <item x="44"/>
        <item x="235"/>
        <item x="86"/>
        <item x="149"/>
        <item x="116"/>
        <item x="216"/>
        <item x="0"/>
        <item x="60"/>
        <item x="72"/>
        <item x="13"/>
        <item x="85"/>
        <item x="184"/>
        <item x="214"/>
        <item x="128"/>
        <item x="151"/>
        <item x="164"/>
        <item x="17"/>
        <item x="63"/>
        <item x="201"/>
        <item x="246"/>
        <item x="108"/>
        <item x="233"/>
        <item x="140"/>
        <item x="168"/>
        <item x="82"/>
        <item x="167"/>
        <item x="145"/>
        <item x="67"/>
        <item x="79"/>
        <item x="192"/>
        <item x="32"/>
        <item x="215"/>
        <item x="8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13">
        <item x="8"/>
        <item x="3"/>
        <item x="7"/>
        <item x="4"/>
        <item x="0"/>
        <item x="6"/>
        <item x="9"/>
        <item x="2"/>
        <item x="10"/>
        <item x="5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10" showAll="0"/>
    <pivotField dataField="1" numFmtId="1" showAll="0"/>
    <pivotField numFmtId="10" showAll="0"/>
    <pivotField numFmtId="9" showAll="0"/>
    <pivotField showAll="0" defaultSubtotal="0"/>
    <pivotField showAll="0" defaultSubtotal="0">
      <items count="3">
        <item x="0"/>
        <item x="1"/>
        <item x="2"/>
      </items>
    </pivotField>
  </pivotFields>
  <rowFields count="3">
    <field x="2"/>
    <field x="7"/>
    <field x="8"/>
  </rowFields>
  <rowItems count="69">
    <i>
      <x/>
    </i>
    <i r="1">
      <x/>
    </i>
    <i r="2">
      <x/>
    </i>
    <i r="2">
      <x v="1"/>
    </i>
    <i r="2">
      <x v="2"/>
    </i>
    <i r="1">
      <x v="1"/>
    </i>
    <i r="2">
      <x/>
    </i>
    <i r="2">
      <x v="1"/>
    </i>
    <i r="2">
      <x v="2"/>
    </i>
    <i r="1">
      <x v="2"/>
    </i>
    <i r="2">
      <x/>
    </i>
    <i r="2">
      <x v="1"/>
    </i>
    <i r="2">
      <x v="2"/>
    </i>
    <i r="1">
      <x v="3"/>
    </i>
    <i r="2">
      <x/>
    </i>
    <i r="2">
      <x v="1"/>
    </i>
    <i r="2">
      <x v="2"/>
    </i>
    <i>
      <x v="1"/>
    </i>
    <i r="1">
      <x/>
    </i>
    <i r="2">
      <x/>
    </i>
    <i r="2">
      <x v="1"/>
    </i>
    <i r="2">
      <x v="2"/>
    </i>
    <i r="1">
      <x v="1"/>
    </i>
    <i r="2">
      <x/>
    </i>
    <i r="2">
      <x v="1"/>
    </i>
    <i r="2">
      <x v="2"/>
    </i>
    <i r="1">
      <x v="2"/>
    </i>
    <i r="2">
      <x/>
    </i>
    <i r="2">
      <x v="1"/>
    </i>
    <i r="2">
      <x v="2"/>
    </i>
    <i r="1">
      <x v="3"/>
    </i>
    <i r="2">
      <x/>
    </i>
    <i r="2">
      <x v="1"/>
    </i>
    <i r="2">
      <x v="2"/>
    </i>
    <i>
      <x v="2"/>
    </i>
    <i r="1">
      <x/>
    </i>
    <i r="2">
      <x/>
    </i>
    <i r="2">
      <x v="1"/>
    </i>
    <i r="2">
      <x v="2"/>
    </i>
    <i r="1">
      <x v="1"/>
    </i>
    <i r="2">
      <x/>
    </i>
    <i r="2">
      <x v="1"/>
    </i>
    <i r="2">
      <x v="2"/>
    </i>
    <i r="1">
      <x v="2"/>
    </i>
    <i r="2">
      <x/>
    </i>
    <i r="2">
      <x v="1"/>
    </i>
    <i r="2">
      <x v="2"/>
    </i>
    <i r="1">
      <x v="3"/>
    </i>
    <i r="2">
      <x/>
    </i>
    <i r="2">
      <x v="1"/>
    </i>
    <i r="2">
      <x v="2"/>
    </i>
    <i>
      <x v="3"/>
    </i>
    <i r="1">
      <x/>
    </i>
    <i r="2">
      <x/>
    </i>
    <i r="2">
      <x v="1"/>
    </i>
    <i r="2">
      <x v="2"/>
    </i>
    <i r="1">
      <x v="1"/>
    </i>
    <i r="2">
      <x/>
    </i>
    <i r="2">
      <x v="1"/>
    </i>
    <i r="2">
      <x v="2"/>
    </i>
    <i r="1">
      <x v="2"/>
    </i>
    <i r="2">
      <x/>
    </i>
    <i r="2">
      <x v="1"/>
    </i>
    <i r="2">
      <x v="2"/>
    </i>
    <i r="1">
      <x v="3"/>
    </i>
    <i r="2">
      <x/>
    </i>
    <i r="2">
      <x v="1"/>
    </i>
    <i r="2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eturn_Flag" fld="23" subtotal="average" baseField="2" baseItem="0" numFmtId="10"/>
    <dataField name="Sum of Return_Flag2" fld="23" baseField="0" baseItem="0" numFmtId="1"/>
  </dataFields>
  <formats count="4">
    <format dxfId="6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9EB23-AEB6-4262-8636-9CB454B462A1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6" firstHeaderRow="0" firstDataRow="1" firstDataCol="1"/>
  <pivotFields count="28">
    <pivotField showAll="0"/>
    <pivotField showAll="0">
      <items count="251">
        <item x="91"/>
        <item x="202"/>
        <item x="146"/>
        <item x="141"/>
        <item x="217"/>
        <item x="245"/>
        <item x="210"/>
        <item x="20"/>
        <item x="95"/>
        <item x="231"/>
        <item x="161"/>
        <item x="176"/>
        <item x="59"/>
        <item x="155"/>
        <item x="106"/>
        <item x="48"/>
        <item x="64"/>
        <item x="104"/>
        <item x="9"/>
        <item x="37"/>
        <item x="212"/>
        <item x="150"/>
        <item x="143"/>
        <item x="189"/>
        <item x="126"/>
        <item x="162"/>
        <item x="172"/>
        <item x="220"/>
        <item x="203"/>
        <item x="153"/>
        <item x="171"/>
        <item x="158"/>
        <item x="24"/>
        <item x="225"/>
        <item x="144"/>
        <item x="163"/>
        <item x="205"/>
        <item x="156"/>
        <item x="15"/>
        <item x="222"/>
        <item x="93"/>
        <item x="28"/>
        <item x="186"/>
        <item x="248"/>
        <item x="182"/>
        <item x="38"/>
        <item x="52"/>
        <item x="54"/>
        <item x="177"/>
        <item x="181"/>
        <item x="87"/>
        <item x="43"/>
        <item x="237"/>
        <item x="46"/>
        <item x="136"/>
        <item x="159"/>
        <item x="193"/>
        <item x="131"/>
        <item x="4"/>
        <item x="174"/>
        <item x="132"/>
        <item x="173"/>
        <item x="165"/>
        <item x="53"/>
        <item x="191"/>
        <item x="97"/>
        <item x="122"/>
        <item x="119"/>
        <item x="55"/>
        <item x="148"/>
        <item x="123"/>
        <item x="51"/>
        <item x="234"/>
        <item x="105"/>
        <item x="152"/>
        <item x="147"/>
        <item x="240"/>
        <item x="115"/>
        <item x="230"/>
        <item x="113"/>
        <item x="21"/>
        <item x="157"/>
        <item x="6"/>
        <item x="221"/>
        <item x="139"/>
        <item x="138"/>
        <item x="166"/>
        <item x="2"/>
        <item x="179"/>
        <item x="178"/>
        <item x="242"/>
        <item x="77"/>
        <item x="57"/>
        <item x="190"/>
        <item x="76"/>
        <item x="27"/>
        <item x="247"/>
        <item x="227"/>
        <item x="30"/>
        <item x="239"/>
        <item x="101"/>
        <item x="92"/>
        <item x="117"/>
        <item x="129"/>
        <item x="187"/>
        <item x="213"/>
        <item x="11"/>
        <item x="81"/>
        <item x="218"/>
        <item x="99"/>
        <item x="121"/>
        <item x="35"/>
        <item x="244"/>
        <item x="75"/>
        <item x="204"/>
        <item x="74"/>
        <item x="170"/>
        <item x="84"/>
        <item x="7"/>
        <item x="45"/>
        <item x="90"/>
        <item x="127"/>
        <item x="62"/>
        <item x="112"/>
        <item x="19"/>
        <item x="107"/>
        <item x="29"/>
        <item x="224"/>
        <item x="12"/>
        <item x="211"/>
        <item x="36"/>
        <item x="160"/>
        <item x="194"/>
        <item x="109"/>
        <item x="124"/>
        <item x="16"/>
        <item x="249"/>
        <item x="5"/>
        <item x="89"/>
        <item x="50"/>
        <item x="125"/>
        <item x="69"/>
        <item x="135"/>
        <item x="175"/>
        <item x="65"/>
        <item x="180"/>
        <item x="23"/>
        <item x="110"/>
        <item x="111"/>
        <item x="188"/>
        <item x="133"/>
        <item x="25"/>
        <item x="14"/>
        <item x="197"/>
        <item x="3"/>
        <item x="241"/>
        <item x="31"/>
        <item x="58"/>
        <item x="198"/>
        <item x="73"/>
        <item x="68"/>
        <item x="47"/>
        <item x="33"/>
        <item x="41"/>
        <item x="120"/>
        <item x="71"/>
        <item x="80"/>
        <item x="223"/>
        <item x="102"/>
        <item x="42"/>
        <item x="183"/>
        <item x="96"/>
        <item x="49"/>
        <item x="236"/>
        <item x="78"/>
        <item x="228"/>
        <item x="18"/>
        <item x="39"/>
        <item x="142"/>
        <item x="200"/>
        <item x="243"/>
        <item x="8"/>
        <item x="34"/>
        <item x="94"/>
        <item x="56"/>
        <item x="114"/>
        <item x="1"/>
        <item x="207"/>
        <item x="10"/>
        <item x="196"/>
        <item x="103"/>
        <item x="66"/>
        <item x="22"/>
        <item x="229"/>
        <item x="40"/>
        <item x="100"/>
        <item x="70"/>
        <item x="208"/>
        <item x="154"/>
        <item x="195"/>
        <item x="238"/>
        <item x="199"/>
        <item x="169"/>
        <item x="137"/>
        <item x="134"/>
        <item x="185"/>
        <item x="219"/>
        <item x="209"/>
        <item x="98"/>
        <item x="226"/>
        <item x="118"/>
        <item x="26"/>
        <item x="88"/>
        <item x="232"/>
        <item x="61"/>
        <item x="206"/>
        <item x="130"/>
        <item x="44"/>
        <item x="235"/>
        <item x="86"/>
        <item x="149"/>
        <item x="116"/>
        <item x="216"/>
        <item x="0"/>
        <item x="60"/>
        <item x="72"/>
        <item x="13"/>
        <item x="85"/>
        <item x="184"/>
        <item x="214"/>
        <item x="128"/>
        <item x="151"/>
        <item x="164"/>
        <item x="17"/>
        <item x="63"/>
        <item x="201"/>
        <item x="246"/>
        <item x="108"/>
        <item x="233"/>
        <item x="140"/>
        <item x="168"/>
        <item x="82"/>
        <item x="167"/>
        <item x="145"/>
        <item x="67"/>
        <item x="79"/>
        <item x="192"/>
        <item x="32"/>
        <item x="215"/>
        <item x="8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3">
        <item x="8"/>
        <item x="3"/>
        <item x="7"/>
        <item x="4"/>
        <item x="0"/>
        <item x="6"/>
        <item x="9"/>
        <item x="2"/>
        <item x="10"/>
        <item x="5"/>
        <item x="11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numFmtId="2" showAll="0"/>
    <pivotField numFmtId="2" showAll="0"/>
    <pivotField numFmtId="2" showAll="0"/>
    <pivotField numFmtId="10" showAll="0"/>
    <pivotField numFmtId="1" showAll="0"/>
    <pivotField numFmtId="10" showAll="0"/>
    <pivotField numFmtId="9" showAll="0"/>
    <pivotField showAll="0" defaultSubtotal="0"/>
    <pivotField showAll="0" defaultSubtotal="0">
      <items count="3">
        <item x="0"/>
        <item x="1"/>
        <item x="2"/>
      </items>
    </pivotField>
  </pivotFields>
  <rowFields count="1">
    <field x="9"/>
  </rowFields>
  <rowItems count="13">
    <i>
      <x v="9"/>
    </i>
    <i>
      <x v="11"/>
    </i>
    <i>
      <x/>
    </i>
    <i>
      <x v="1"/>
    </i>
    <i>
      <x v="3"/>
    </i>
    <i>
      <x v="6"/>
    </i>
    <i>
      <x v="10"/>
    </i>
    <i>
      <x v="4"/>
    </i>
    <i>
      <x v="2"/>
    </i>
    <i>
      <x v="8"/>
    </i>
    <i>
      <x v="5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2" fld="18" baseField="9" baseItem="10" numFmtId="2"/>
    <dataField name="Sum of Profit" fld="18" showDataAs="percentOfTotal" baseField="0" baseItem="0" numFmtId="10"/>
  </dataFields>
  <formats count="5">
    <format dxfId="34">
      <pivotArea outline="0" collapsedLevelsAreSubtotals="1" fieldPosition="0"/>
    </format>
    <format dxfId="33">
      <pivotArea dataOnly="0" labelOnly="1" outline="0" axis="axisValues" fieldPosition="0"/>
    </format>
    <format dxfId="27">
      <pivotArea outline="0" fieldPosition="0">
        <references count="1">
          <reference field="4294967294" count="1">
            <x v="1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8BA7B6-7CFA-47D5-856E-0D58B4134035}" name="Table1" displayName="Table1" ref="A19:F31" totalsRowShown="0">
  <autoFilter ref="A19:F31" xr:uid="{408BA7B6-7CFA-47D5-856E-0D58B4134035}"/>
  <tableColumns count="6">
    <tableColumn id="1" xr3:uid="{1718B7F6-5BCC-46FD-B73E-CC6FF3728385}" name="Product_SubCategory" dataDxfId="12"/>
    <tableColumn id="2" xr3:uid="{512B1EF2-0091-44CA-85B5-B3E9896E3D50}" name="SumofProfit" dataDxfId="11"/>
    <tableColumn id="3" xr3:uid="{14E49391-2B01-4633-B2BC-BBF58E4BA0DF}" name="%ofTotal" dataDxfId="10"/>
    <tableColumn id="4" xr3:uid="{8B67BBBA-B6F7-42B7-A11D-75E4B38FE5A2}" name="Cumulative_%" dataDxfId="9">
      <calculatedColumnFormula>D19+C20</calculatedColumnFormula>
    </tableColumn>
    <tableColumn id="5" xr3:uid="{5C7047F1-DD5C-4D8B-8AA7-DD015CC54ABA}" name="IN80">
      <calculatedColumnFormula>IF(D20&lt;=80%,"Yes","No")</calculatedColumnFormula>
    </tableColumn>
    <tableColumn id="6" xr3:uid="{6DD6DEAB-DBCF-440C-8D36-11AE4CD3461C}" name="80%Lin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D16DCF-6DC8-4283-BA03-B066E6CBEB1F}" name="Table2" displayName="Table2" ref="A1:Z2001" totalsRowShown="0" tableBorderDxfId="60">
  <autoFilter ref="A1:Z2001" xr:uid="{2CD16DCF-6DC8-4283-BA03-B066E6CBEB1F}"/>
  <tableColumns count="26">
    <tableColumn id="1" xr3:uid="{68F283A0-3E0C-4C22-AEAB-7ACAD2BF9C7C}" name="Order_ID" dataDxfId="59"/>
    <tableColumn id="2" xr3:uid="{9DAA300C-EA26-4652-9278-BBDD669F179C}" name="Order_Date" dataDxfId="58"/>
    <tableColumn id="3" xr3:uid="{DDA253AB-F1A4-48A8-A58A-FD4C3EAFE527}" name="Region" dataDxfId="57"/>
    <tableColumn id="4" xr3:uid="{F172288E-6B88-4274-9518-6943D881224E}" name="Country" dataDxfId="56"/>
    <tableColumn id="5" xr3:uid="{7F4CD38D-7061-41FC-A632-D5995CC1BEAF}" name="State" dataDxfId="55"/>
    <tableColumn id="6" xr3:uid="{043582E0-B38F-4F4E-924C-C3C5E098C761}" name="City" dataDxfId="54"/>
    <tableColumn id="7" xr3:uid="{0D7D4D49-8114-4307-92CF-0AFE9D00D1A7}" name="Customer_ID" dataDxfId="53"/>
    <tableColumn id="8" xr3:uid="{38FB3E57-C5E2-443A-A2EA-6BDE1A35E9D1}" name="Customer_Segment" dataDxfId="52"/>
    <tableColumn id="9" xr3:uid="{E927065A-B5FB-4D0E-BC2E-2A8426AA5E74}" name="Product_Category" dataDxfId="51"/>
    <tableColumn id="10" xr3:uid="{97ED00B9-DE7F-4D5C-B9CB-6DB3C05D130B}" name="Product_Subcategory" dataDxfId="50"/>
    <tableColumn id="11" xr3:uid="{0FCF660B-CD88-442A-8AAF-A83F577CDD37}" name="Product_Name" dataDxfId="49"/>
    <tableColumn id="12" xr3:uid="{3EB81771-A140-43A7-A057-A505B38D6F6C}" name="Quantity" dataDxfId="48"/>
    <tableColumn id="13" xr3:uid="{52B9FCA5-3134-435C-94A4-6FBBC6B721E4}" name="Unit_Cost" dataDxfId="47"/>
    <tableColumn id="14" xr3:uid="{6C6EF887-13E5-4E31-AA5E-613F477F1F10}" name="Unit_Price" dataDxfId="46"/>
    <tableColumn id="15" xr3:uid="{99CDCAEC-0485-473E-B48D-7937164136C3}" name="Discount" dataDxfId="45"/>
    <tableColumn id="16" xr3:uid="{469BA69E-8BB1-4247-AC82-45C291FBCCB7}" name="Return_Status" dataDxfId="44"/>
    <tableColumn id="17" xr3:uid="{A88DE2F8-0B9B-4C18-A955-182E6929B4B0}" name="Payment_Method" dataDxfId="43"/>
    <tableColumn id="18" xr3:uid="{320EDB73-A22D-4B7A-A884-C0D7C802F1BA}" name="Delivery_Days" dataDxfId="42"/>
    <tableColumn id="19" xr3:uid="{315E3943-FAED-4B12-80EA-C36603FD3DE3}" name="Profit" dataDxfId="41"/>
    <tableColumn id="20" xr3:uid="{22CEF3A8-E2B4-429B-8A49-7C99391C5C32}" name="Sales" dataDxfId="40">
      <calculatedColumnFormula>L2*N2</calculatedColumnFormula>
    </tableColumn>
    <tableColumn id="21" xr3:uid="{F1EFA96A-5AE4-4993-91DD-6F1FB907EF5E}" name="Discount_Amount" dataDxfId="39">
      <calculatedColumnFormula>IF(O2="","", (L2 * N2) * (O2))</calculatedColumnFormula>
    </tableColumn>
    <tableColumn id="22" xr3:uid="{83700CAE-6D2A-4C47-84D4-64038822E253}" name="Net_Sales" dataDxfId="38">
      <calculatedColumnFormula>IF(T2="","", T2 - U2)</calculatedColumnFormula>
    </tableColumn>
    <tableColumn id="23" xr3:uid="{66CA2772-F5C6-4A16-A4C1-D82E7595C1CA}" name="Profit_Margin" dataDxfId="37">
      <calculatedColumnFormula>IF(V2=0,"", S2 / V2)</calculatedColumnFormula>
    </tableColumn>
    <tableColumn id="24" xr3:uid="{3C18DC34-02F7-4664-A883-10E941B00C6E}" name="Return_Flag" dataDxfId="36">
      <calculatedColumnFormula>IF(TRIM(P2)="Returned",1,0)</calculatedColumnFormula>
    </tableColumn>
    <tableColumn id="25" xr3:uid="{A5DA34A0-1980-45DF-B7BF-678D65CA349E}" name="Weighted_Margin" dataDxfId="35">
      <calculatedColumnFormula>S2/V2</calculatedColumnFormula>
    </tableColumn>
    <tableColumn id="27" xr3:uid="{A6A14A54-C0B0-4C1B-BF82-0A1617E1C428}" name="Discount_Percent" dataCellStyle="Percent">
      <calculatedColumnFormula>U2/V2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299E3A5-2AE1-40C7-BF7F-9CE048F96035}">
  <we:reference id="wa200005281" version="1.0.0.0" store="en-US" storeType="OMEX"/>
  <we:alternateReferences>
    <we:reference id="WA200005281" version="1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_xldudf_NUM_AI</we:customFunctionIds>
        <we:customFunctionIds>_xldudf_NUM_WRITE</we:customFunctionIds>
        <we:customFunctionIds>_xldudf_NUM_INFER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2001"/>
  <sheetViews>
    <sheetView workbookViewId="0">
      <pane ySplit="1" topLeftCell="A2" activePane="bottomLeft" state="frozen"/>
      <selection pane="bottomLeft" activeCellId="3" sqref="A10:XFD1048576 F9:XFD9 A9:D9 A1:XFD8"/>
    </sheetView>
  </sheetViews>
  <sheetFormatPr defaultColWidth="12.6640625" defaultRowHeight="15.75" customHeight="1" x14ac:dyDescent="0.25"/>
  <cols>
    <col min="1" max="1" width="8" customWidth="1"/>
    <col min="2" max="2" width="10.88671875" customWidth="1"/>
    <col min="3" max="3" width="6.21875" customWidth="1"/>
    <col min="4" max="4" width="7.77734375" customWidth="1"/>
    <col min="5" max="6" width="11.33203125" customWidth="1"/>
    <col min="7" max="7" width="10.88671875" customWidth="1"/>
    <col min="8" max="8" width="15.88671875" customWidth="1"/>
    <col min="9" max="9" width="14.6640625" customWidth="1"/>
    <col min="10" max="10" width="17.21875" customWidth="1"/>
    <col min="11" max="11" width="18.21875" customWidth="1"/>
    <col min="12" max="12" width="7.77734375" customWidth="1"/>
    <col min="13" max="13" width="8.44140625" customWidth="1"/>
    <col min="14" max="14" width="9" customWidth="1"/>
    <col min="15" max="15" width="7.6640625" customWidth="1"/>
    <col min="16" max="16" width="11.77734375" customWidth="1"/>
    <col min="17" max="17" width="14.77734375" customWidth="1"/>
    <col min="18" max="18" width="11.77734375" customWidth="1"/>
    <col min="19" max="19" width="8" customWidth="1"/>
  </cols>
  <sheetData>
    <row r="1" spans="1:20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</row>
    <row r="2" spans="1:20" ht="15.75" customHeight="1" x14ac:dyDescent="0.3">
      <c r="A2" s="3" t="s">
        <v>19</v>
      </c>
      <c r="B2" s="4">
        <v>45882</v>
      </c>
      <c r="C2" s="3" t="s">
        <v>20</v>
      </c>
      <c r="D2" s="3" t="s">
        <v>21</v>
      </c>
      <c r="E2" s="3" t="s">
        <v>22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5">
        <v>1</v>
      </c>
      <c r="M2" s="5">
        <v>44617.48</v>
      </c>
      <c r="N2" s="5">
        <v>52386.98</v>
      </c>
      <c r="O2" s="5">
        <v>0.05</v>
      </c>
      <c r="P2" s="3" t="s">
        <v>28</v>
      </c>
      <c r="Q2" s="3" t="s">
        <v>29</v>
      </c>
      <c r="R2" s="5">
        <v>7</v>
      </c>
      <c r="S2" s="5">
        <v>7381.02</v>
      </c>
      <c r="T2" s="2"/>
    </row>
    <row r="3" spans="1:20" ht="15.75" customHeight="1" x14ac:dyDescent="0.3">
      <c r="A3" s="3" t="s">
        <v>30</v>
      </c>
      <c r="B3" s="6">
        <v>45845</v>
      </c>
      <c r="C3" s="3" t="s">
        <v>31</v>
      </c>
      <c r="D3" s="3" t="s">
        <v>21</v>
      </c>
      <c r="E3" s="3" t="s">
        <v>32</v>
      </c>
      <c r="F3" s="3" t="s">
        <v>33</v>
      </c>
      <c r="G3" s="3" t="s">
        <v>34</v>
      </c>
      <c r="H3" s="3" t="s">
        <v>35</v>
      </c>
      <c r="I3" s="3" t="s">
        <v>25</v>
      </c>
      <c r="J3" s="3" t="s">
        <v>36</v>
      </c>
      <c r="K3" s="3" t="s">
        <v>37</v>
      </c>
      <c r="L3" s="5">
        <v>34</v>
      </c>
      <c r="M3" s="5">
        <v>3844.28</v>
      </c>
      <c r="N3" s="5">
        <v>5367.28</v>
      </c>
      <c r="O3" s="5">
        <v>0.1</v>
      </c>
      <c r="P3" s="3" t="s">
        <v>28</v>
      </c>
      <c r="Q3" s="3" t="s">
        <v>38</v>
      </c>
      <c r="R3" s="5">
        <v>20</v>
      </c>
      <c r="S3" s="5">
        <v>46603.8</v>
      </c>
      <c r="T3" s="2"/>
    </row>
    <row r="4" spans="1:20" ht="15.75" customHeight="1" x14ac:dyDescent="0.3">
      <c r="A4" s="3" t="s">
        <v>39</v>
      </c>
      <c r="B4" s="6">
        <v>45845</v>
      </c>
      <c r="C4" s="3" t="s">
        <v>40</v>
      </c>
      <c r="D4" s="3" t="s">
        <v>41</v>
      </c>
      <c r="E4" s="3" t="s">
        <v>42</v>
      </c>
      <c r="F4" s="3" t="s">
        <v>42</v>
      </c>
      <c r="G4" s="3" t="s">
        <v>43</v>
      </c>
      <c r="H4" s="3" t="s">
        <v>44</v>
      </c>
      <c r="I4" s="3" t="s">
        <v>45</v>
      </c>
      <c r="J4" s="3" t="s">
        <v>46</v>
      </c>
      <c r="K4" s="3" t="s">
        <v>47</v>
      </c>
      <c r="L4" s="5">
        <v>5</v>
      </c>
      <c r="M4" s="5">
        <v>12193.32</v>
      </c>
      <c r="N4" s="5">
        <v>17888.080000000002</v>
      </c>
      <c r="O4" s="5">
        <v>0</v>
      </c>
      <c r="P4" s="3" t="s">
        <v>28</v>
      </c>
      <c r="Q4" s="3" t="s">
        <v>29</v>
      </c>
      <c r="R4" s="5">
        <v>18</v>
      </c>
      <c r="S4" s="5">
        <v>28473.8</v>
      </c>
      <c r="T4" s="2"/>
    </row>
    <row r="5" spans="1:20" ht="15.75" customHeight="1" x14ac:dyDescent="0.3">
      <c r="A5" s="3" t="s">
        <v>48</v>
      </c>
      <c r="B5" s="4">
        <v>45746</v>
      </c>
      <c r="C5" s="3" t="s">
        <v>49</v>
      </c>
      <c r="D5" s="3" t="s">
        <v>41</v>
      </c>
      <c r="E5" s="3" t="s">
        <v>50</v>
      </c>
      <c r="F5" s="3" t="s">
        <v>50</v>
      </c>
      <c r="G5" s="3" t="s">
        <v>51</v>
      </c>
      <c r="H5" s="3" t="s">
        <v>24</v>
      </c>
      <c r="I5" s="3" t="s">
        <v>52</v>
      </c>
      <c r="J5" s="3" t="s">
        <v>53</v>
      </c>
      <c r="K5" s="3" t="s">
        <v>54</v>
      </c>
      <c r="L5" s="5">
        <v>5</v>
      </c>
      <c r="M5" s="5">
        <v>27975.8</v>
      </c>
      <c r="N5" s="5">
        <v>35686.93</v>
      </c>
      <c r="O5" s="5">
        <v>0</v>
      </c>
      <c r="P5" s="3" t="s">
        <v>55</v>
      </c>
      <c r="Q5" s="3" t="s">
        <v>38</v>
      </c>
      <c r="R5" s="5">
        <v>20</v>
      </c>
      <c r="S5" s="5">
        <v>38555.65</v>
      </c>
      <c r="T5" s="2"/>
    </row>
    <row r="6" spans="1:20" ht="15.75" customHeight="1" x14ac:dyDescent="0.3">
      <c r="A6" s="3" t="s">
        <v>56</v>
      </c>
      <c r="B6" s="6">
        <v>45813</v>
      </c>
      <c r="C6" s="3" t="s">
        <v>31</v>
      </c>
      <c r="D6" s="3" t="s">
        <v>57</v>
      </c>
      <c r="E6" s="3" t="s">
        <v>58</v>
      </c>
      <c r="F6" s="3" t="s">
        <v>59</v>
      </c>
      <c r="G6" s="3" t="s">
        <v>60</v>
      </c>
      <c r="H6" s="3" t="s">
        <v>24</v>
      </c>
      <c r="I6" s="3" t="s">
        <v>25</v>
      </c>
      <c r="J6" s="3" t="s">
        <v>61</v>
      </c>
      <c r="K6" s="3" t="s">
        <v>62</v>
      </c>
      <c r="L6" s="5">
        <v>39</v>
      </c>
      <c r="M6" s="5">
        <v>8190.92</v>
      </c>
      <c r="N6" s="5">
        <v>9819.6200000000008</v>
      </c>
      <c r="O6" s="5">
        <v>0.1</v>
      </c>
      <c r="P6" s="3" t="s">
        <v>28</v>
      </c>
      <c r="Q6" s="3" t="s">
        <v>38</v>
      </c>
      <c r="R6" s="5">
        <v>19</v>
      </c>
      <c r="S6" s="5">
        <v>57167.37</v>
      </c>
      <c r="T6" s="2"/>
    </row>
    <row r="7" spans="1:20" ht="15.75" customHeight="1" x14ac:dyDescent="0.3">
      <c r="A7" s="3" t="s">
        <v>63</v>
      </c>
      <c r="B7" s="4">
        <v>45716</v>
      </c>
      <c r="C7" s="3" t="s">
        <v>20</v>
      </c>
      <c r="D7" s="3" t="s">
        <v>57</v>
      </c>
      <c r="E7" s="3" t="s">
        <v>64</v>
      </c>
      <c r="F7" s="3" t="s">
        <v>65</v>
      </c>
      <c r="G7" s="3" t="s">
        <v>66</v>
      </c>
      <c r="H7" s="3" t="s">
        <v>24</v>
      </c>
      <c r="I7" s="3" t="s">
        <v>45</v>
      </c>
      <c r="J7" s="3" t="s">
        <v>67</v>
      </c>
      <c r="K7" s="3" t="s">
        <v>68</v>
      </c>
      <c r="L7" s="5">
        <v>3</v>
      </c>
      <c r="M7" s="5">
        <v>6149.54</v>
      </c>
      <c r="N7" s="5">
        <v>6879.06</v>
      </c>
      <c r="O7" s="5">
        <v>0.05</v>
      </c>
      <c r="P7" s="3" t="s">
        <v>55</v>
      </c>
      <c r="Q7" s="3" t="s">
        <v>38</v>
      </c>
      <c r="R7" s="5">
        <v>3</v>
      </c>
      <c r="S7" s="5">
        <v>2079.13</v>
      </c>
      <c r="T7" s="2"/>
    </row>
    <row r="8" spans="1:20" ht="15.75" customHeight="1" x14ac:dyDescent="0.3">
      <c r="A8" s="3" t="s">
        <v>69</v>
      </c>
      <c r="B8" s="7">
        <v>45796</v>
      </c>
      <c r="C8" s="3" t="s">
        <v>49</v>
      </c>
      <c r="D8" s="3" t="s">
        <v>70</v>
      </c>
      <c r="E8" s="3" t="s">
        <v>71</v>
      </c>
      <c r="F8" s="3" t="s">
        <v>72</v>
      </c>
      <c r="G8" s="3" t="s">
        <v>73</v>
      </c>
      <c r="H8" s="3" t="s">
        <v>44</v>
      </c>
      <c r="I8" s="3" t="s">
        <v>45</v>
      </c>
      <c r="J8" s="3" t="s">
        <v>67</v>
      </c>
      <c r="K8" s="3" t="s">
        <v>74</v>
      </c>
      <c r="L8" s="5">
        <v>9</v>
      </c>
      <c r="M8" s="5">
        <v>67946.8</v>
      </c>
      <c r="N8" s="5">
        <v>90881.75</v>
      </c>
      <c r="O8" s="5">
        <v>0.1</v>
      </c>
      <c r="P8" s="3" t="s">
        <v>28</v>
      </c>
      <c r="Q8" s="3" t="s">
        <v>38</v>
      </c>
      <c r="R8" s="5">
        <v>16</v>
      </c>
      <c r="S8" s="5">
        <v>185773.1</v>
      </c>
      <c r="T8" s="2"/>
    </row>
    <row r="9" spans="1:20" ht="15.75" customHeight="1" x14ac:dyDescent="0.3">
      <c r="A9" s="3" t="s">
        <v>75</v>
      </c>
      <c r="B9" s="4">
        <v>45741</v>
      </c>
      <c r="C9" s="3" t="s">
        <v>20</v>
      </c>
      <c r="D9" s="3" t="s">
        <v>41</v>
      </c>
      <c r="E9" s="3" t="s">
        <v>42</v>
      </c>
      <c r="F9" s="3" t="s">
        <v>42</v>
      </c>
      <c r="G9" s="3" t="s">
        <v>76</v>
      </c>
      <c r="H9" s="3" t="s">
        <v>24</v>
      </c>
      <c r="I9" s="3" t="s">
        <v>45</v>
      </c>
      <c r="J9" s="3" t="s">
        <v>46</v>
      </c>
      <c r="K9" s="3" t="s">
        <v>47</v>
      </c>
      <c r="L9" s="5">
        <v>2</v>
      </c>
      <c r="M9" s="5">
        <v>43629.1</v>
      </c>
      <c r="N9" s="5">
        <v>58873.24</v>
      </c>
      <c r="O9" s="5">
        <v>0</v>
      </c>
      <c r="P9" s="3" t="s">
        <v>28</v>
      </c>
      <c r="Q9" s="3" t="s">
        <v>77</v>
      </c>
      <c r="R9" s="5">
        <v>1</v>
      </c>
      <c r="S9" s="5">
        <v>30488.28</v>
      </c>
      <c r="T9" s="2"/>
    </row>
    <row r="10" spans="1:20" ht="15.75" customHeight="1" x14ac:dyDescent="0.3">
      <c r="A10" s="3" t="s">
        <v>78</v>
      </c>
      <c r="B10" s="4">
        <v>45777</v>
      </c>
      <c r="C10" s="3" t="s">
        <v>20</v>
      </c>
      <c r="D10" s="3" t="s">
        <v>70</v>
      </c>
      <c r="E10" s="3" t="s">
        <v>71</v>
      </c>
      <c r="F10" s="3" t="s">
        <v>72</v>
      </c>
      <c r="G10" s="3" t="s">
        <v>79</v>
      </c>
      <c r="H10" s="3" t="s">
        <v>35</v>
      </c>
      <c r="I10" s="3" t="s">
        <v>25</v>
      </c>
      <c r="J10" s="3" t="s">
        <v>26</v>
      </c>
      <c r="K10" s="3" t="s">
        <v>80</v>
      </c>
      <c r="L10" s="5">
        <v>24</v>
      </c>
      <c r="M10" s="5">
        <v>75853.070000000007</v>
      </c>
      <c r="N10" s="5">
        <v>112469.3</v>
      </c>
      <c r="O10" s="5">
        <v>0.15</v>
      </c>
      <c r="P10" s="3" t="s">
        <v>28</v>
      </c>
      <c r="Q10" s="3" t="s">
        <v>29</v>
      </c>
      <c r="R10" s="5">
        <v>3</v>
      </c>
      <c r="S10" s="5">
        <v>746971.1</v>
      </c>
      <c r="T10" s="2"/>
    </row>
    <row r="11" spans="1:20" ht="15.75" customHeight="1" x14ac:dyDescent="0.3">
      <c r="A11" s="3" t="s">
        <v>81</v>
      </c>
      <c r="B11" s="6">
        <v>45840</v>
      </c>
      <c r="C11" s="3" t="s">
        <v>40</v>
      </c>
      <c r="D11" s="3" t="s">
        <v>21</v>
      </c>
      <c r="E11" s="3" t="s">
        <v>32</v>
      </c>
      <c r="F11" s="3" t="s">
        <v>33</v>
      </c>
      <c r="G11" s="3" t="s">
        <v>82</v>
      </c>
      <c r="H11" s="3" t="s">
        <v>35</v>
      </c>
      <c r="I11" s="3" t="s">
        <v>45</v>
      </c>
      <c r="J11" s="3" t="s">
        <v>67</v>
      </c>
      <c r="K11" s="3" t="s">
        <v>83</v>
      </c>
      <c r="L11" s="5">
        <v>12</v>
      </c>
      <c r="M11" s="5">
        <v>16150.83</v>
      </c>
      <c r="N11" s="5">
        <v>23034.63</v>
      </c>
      <c r="O11" s="5">
        <v>0.05</v>
      </c>
      <c r="P11" s="3" t="s">
        <v>28</v>
      </c>
      <c r="Q11" s="3" t="s">
        <v>84</v>
      </c>
      <c r="R11" s="5">
        <v>15</v>
      </c>
      <c r="S11" s="5">
        <v>78475.320000000007</v>
      </c>
      <c r="T11" s="2"/>
    </row>
    <row r="12" spans="1:20" ht="15.75" customHeight="1" x14ac:dyDescent="0.3">
      <c r="A12" s="3" t="s">
        <v>85</v>
      </c>
      <c r="B12" s="4">
        <v>45676</v>
      </c>
      <c r="C12" s="3" t="s">
        <v>49</v>
      </c>
      <c r="D12" s="3" t="s">
        <v>41</v>
      </c>
      <c r="E12" s="3" t="s">
        <v>50</v>
      </c>
      <c r="F12" s="3" t="s">
        <v>50</v>
      </c>
      <c r="G12" s="3" t="s">
        <v>86</v>
      </c>
      <c r="H12" s="3" t="s">
        <v>87</v>
      </c>
      <c r="I12" s="3" t="s">
        <v>45</v>
      </c>
      <c r="J12" s="3" t="s">
        <v>67</v>
      </c>
      <c r="K12" s="3" t="s">
        <v>83</v>
      </c>
      <c r="L12" s="5">
        <v>21</v>
      </c>
      <c r="M12" s="5">
        <v>73833.73</v>
      </c>
      <c r="N12" s="5">
        <v>85372.74</v>
      </c>
      <c r="O12" s="5">
        <v>0.1</v>
      </c>
      <c r="P12" s="3" t="s">
        <v>28</v>
      </c>
      <c r="Q12" s="3" t="s">
        <v>29</v>
      </c>
      <c r="R12" s="5">
        <v>10</v>
      </c>
      <c r="S12" s="5">
        <v>218087.3</v>
      </c>
      <c r="T12" s="2"/>
    </row>
    <row r="13" spans="1:20" ht="15.75" customHeight="1" x14ac:dyDescent="0.3">
      <c r="A13" s="3" t="s">
        <v>88</v>
      </c>
      <c r="B13" s="6">
        <v>45847</v>
      </c>
      <c r="C13" s="3" t="s">
        <v>31</v>
      </c>
      <c r="D13" s="3" t="s">
        <v>41</v>
      </c>
      <c r="E13" s="3" t="s">
        <v>50</v>
      </c>
      <c r="F13" s="3" t="s">
        <v>50</v>
      </c>
      <c r="G13" s="3" t="s">
        <v>89</v>
      </c>
      <c r="H13" s="3" t="s">
        <v>35</v>
      </c>
      <c r="I13" s="3" t="s">
        <v>52</v>
      </c>
      <c r="J13" s="3" t="s">
        <v>53</v>
      </c>
      <c r="K13" s="3" t="s">
        <v>90</v>
      </c>
      <c r="L13" s="5">
        <v>23</v>
      </c>
      <c r="M13" s="5">
        <v>36845.89</v>
      </c>
      <c r="N13" s="5">
        <v>49511.99</v>
      </c>
      <c r="O13" s="5">
        <v>0.15</v>
      </c>
      <c r="P13" s="3" t="s">
        <v>28</v>
      </c>
      <c r="Q13" s="3" t="s">
        <v>77</v>
      </c>
      <c r="R13" s="5">
        <v>13</v>
      </c>
      <c r="S13" s="5">
        <v>247622.3</v>
      </c>
      <c r="T13" s="2"/>
    </row>
    <row r="14" spans="1:20" ht="15.75" customHeight="1" x14ac:dyDescent="0.3">
      <c r="A14" s="3" t="s">
        <v>91</v>
      </c>
      <c r="B14" s="4">
        <v>45765</v>
      </c>
      <c r="C14" s="3" t="s">
        <v>20</v>
      </c>
      <c r="D14" s="3" t="s">
        <v>57</v>
      </c>
      <c r="E14" s="3" t="s">
        <v>92</v>
      </c>
      <c r="F14" s="3" t="s">
        <v>93</v>
      </c>
      <c r="G14" s="3" t="s">
        <v>94</v>
      </c>
      <c r="H14" s="3" t="s">
        <v>87</v>
      </c>
      <c r="I14" s="3" t="s">
        <v>52</v>
      </c>
      <c r="J14" s="3" t="s">
        <v>95</v>
      </c>
      <c r="K14" s="3" t="s">
        <v>96</v>
      </c>
      <c r="L14" s="5">
        <v>41</v>
      </c>
      <c r="M14" s="5">
        <v>10368.32</v>
      </c>
      <c r="N14" s="5">
        <v>12803.61</v>
      </c>
      <c r="O14" s="5">
        <v>0.15</v>
      </c>
      <c r="P14" s="3" t="s">
        <v>55</v>
      </c>
      <c r="Q14" s="3" t="s">
        <v>38</v>
      </c>
      <c r="R14" s="5">
        <v>5</v>
      </c>
      <c r="S14" s="5">
        <v>84869.86</v>
      </c>
      <c r="T14" s="2"/>
    </row>
    <row r="15" spans="1:20" ht="15.75" customHeight="1" x14ac:dyDescent="0.3">
      <c r="A15" s="3" t="s">
        <v>97</v>
      </c>
      <c r="B15" s="7">
        <v>45787</v>
      </c>
      <c r="C15" s="3" t="s">
        <v>49</v>
      </c>
      <c r="D15" s="3" t="s">
        <v>70</v>
      </c>
      <c r="E15" s="3" t="s">
        <v>71</v>
      </c>
      <c r="F15" s="3" t="s">
        <v>72</v>
      </c>
      <c r="G15" s="3" t="s">
        <v>98</v>
      </c>
      <c r="H15" s="3" t="s">
        <v>24</v>
      </c>
      <c r="I15" s="3" t="s">
        <v>52</v>
      </c>
      <c r="J15" s="3" t="s">
        <v>53</v>
      </c>
      <c r="K15" s="3" t="s">
        <v>99</v>
      </c>
      <c r="L15" s="5">
        <v>30</v>
      </c>
      <c r="M15" s="5">
        <v>50931.43</v>
      </c>
      <c r="N15" s="5">
        <v>62977</v>
      </c>
      <c r="O15" s="5">
        <v>0.1</v>
      </c>
      <c r="P15" s="3" t="s">
        <v>28</v>
      </c>
      <c r="Q15" s="3" t="s">
        <v>77</v>
      </c>
      <c r="R15" s="5">
        <v>3</v>
      </c>
      <c r="S15" s="5">
        <v>325230.40000000002</v>
      </c>
      <c r="T15" s="2"/>
    </row>
    <row r="16" spans="1:20" ht="15.75" customHeight="1" x14ac:dyDescent="0.3">
      <c r="A16" s="3" t="s">
        <v>100</v>
      </c>
      <c r="B16" s="4">
        <v>45885</v>
      </c>
      <c r="C16" s="3" t="s">
        <v>40</v>
      </c>
      <c r="D16" s="3" t="s">
        <v>70</v>
      </c>
      <c r="E16" s="3" t="s">
        <v>71</v>
      </c>
      <c r="F16" s="3" t="s">
        <v>72</v>
      </c>
      <c r="G16" s="3" t="s">
        <v>101</v>
      </c>
      <c r="H16" s="3" t="s">
        <v>35</v>
      </c>
      <c r="I16" s="3" t="s">
        <v>45</v>
      </c>
      <c r="J16" s="3" t="s">
        <v>102</v>
      </c>
      <c r="K16" s="3" t="s">
        <v>103</v>
      </c>
      <c r="L16" s="5">
        <v>7</v>
      </c>
      <c r="M16" s="5">
        <v>44815.83</v>
      </c>
      <c r="N16" s="5">
        <v>51858.55</v>
      </c>
      <c r="O16" s="5">
        <v>0.1</v>
      </c>
      <c r="P16" s="3" t="s">
        <v>28</v>
      </c>
      <c r="Q16" s="3" t="s">
        <v>38</v>
      </c>
      <c r="R16" s="5">
        <v>2</v>
      </c>
      <c r="S16" s="5">
        <v>44369.14</v>
      </c>
      <c r="T16" s="2"/>
    </row>
    <row r="17" spans="1:20" ht="15.75" customHeight="1" x14ac:dyDescent="0.3">
      <c r="A17" s="3" t="s">
        <v>104</v>
      </c>
      <c r="B17" s="6">
        <v>45811</v>
      </c>
      <c r="C17" s="3" t="s">
        <v>49</v>
      </c>
      <c r="D17" s="3" t="s">
        <v>21</v>
      </c>
      <c r="E17" s="3" t="s">
        <v>105</v>
      </c>
      <c r="F17" s="3" t="s">
        <v>106</v>
      </c>
      <c r="G17" s="3" t="s">
        <v>107</v>
      </c>
      <c r="H17" s="3" t="s">
        <v>87</v>
      </c>
      <c r="I17" s="3" t="s">
        <v>52</v>
      </c>
      <c r="J17" s="3" t="s">
        <v>53</v>
      </c>
      <c r="K17" s="3" t="s">
        <v>90</v>
      </c>
      <c r="L17" s="5">
        <v>22</v>
      </c>
      <c r="M17" s="5">
        <v>38643.279999999999</v>
      </c>
      <c r="N17" s="5">
        <v>45621.37</v>
      </c>
      <c r="O17" s="5">
        <v>0</v>
      </c>
      <c r="P17" s="3" t="s">
        <v>28</v>
      </c>
      <c r="Q17" s="3" t="s">
        <v>84</v>
      </c>
      <c r="R17" s="5">
        <v>10</v>
      </c>
      <c r="S17" s="5">
        <v>153518</v>
      </c>
      <c r="T17" s="2"/>
    </row>
    <row r="18" spans="1:20" ht="15.75" customHeight="1" x14ac:dyDescent="0.3">
      <c r="A18" s="3" t="s">
        <v>108</v>
      </c>
      <c r="B18" s="6">
        <v>45696</v>
      </c>
      <c r="C18" s="3" t="s">
        <v>20</v>
      </c>
      <c r="D18" s="3" t="s">
        <v>21</v>
      </c>
      <c r="E18" s="3" t="s">
        <v>32</v>
      </c>
      <c r="F18" s="3" t="s">
        <v>33</v>
      </c>
      <c r="G18" s="3" t="s">
        <v>109</v>
      </c>
      <c r="H18" s="3" t="s">
        <v>44</v>
      </c>
      <c r="I18" s="3" t="s">
        <v>52</v>
      </c>
      <c r="J18" s="3" t="s">
        <v>53</v>
      </c>
      <c r="K18" s="3" t="s">
        <v>110</v>
      </c>
      <c r="L18" s="5">
        <v>5</v>
      </c>
      <c r="M18" s="5">
        <v>16097.91</v>
      </c>
      <c r="N18" s="5">
        <v>23560.95</v>
      </c>
      <c r="O18" s="5">
        <v>0</v>
      </c>
      <c r="P18" s="3" t="s">
        <v>28</v>
      </c>
      <c r="Q18" s="3" t="s">
        <v>84</v>
      </c>
      <c r="R18" s="5">
        <v>16</v>
      </c>
      <c r="S18" s="5">
        <v>37315.199999999997</v>
      </c>
      <c r="T18" s="2"/>
    </row>
    <row r="19" spans="1:20" ht="15.75" customHeight="1" x14ac:dyDescent="0.3">
      <c r="A19" s="3" t="s">
        <v>111</v>
      </c>
      <c r="B19" s="7">
        <v>45794</v>
      </c>
      <c r="C19" s="3" t="s">
        <v>20</v>
      </c>
      <c r="D19" s="3" t="s">
        <v>21</v>
      </c>
      <c r="E19" s="3" t="s">
        <v>32</v>
      </c>
      <c r="F19" s="3" t="s">
        <v>33</v>
      </c>
      <c r="G19" s="3" t="s">
        <v>112</v>
      </c>
      <c r="H19" s="3" t="s">
        <v>44</v>
      </c>
      <c r="I19" s="3" t="s">
        <v>52</v>
      </c>
      <c r="J19" s="3" t="s">
        <v>113</v>
      </c>
      <c r="K19" s="3" t="s">
        <v>114</v>
      </c>
      <c r="L19" s="5">
        <v>41</v>
      </c>
      <c r="M19" s="5">
        <v>62344.31</v>
      </c>
      <c r="N19" s="5">
        <v>79308.009999999995</v>
      </c>
      <c r="O19" s="5">
        <v>0.15</v>
      </c>
      <c r="P19" s="3" t="s">
        <v>28</v>
      </c>
      <c r="Q19" s="3" t="s">
        <v>84</v>
      </c>
      <c r="R19" s="5">
        <v>12</v>
      </c>
      <c r="S19" s="5">
        <v>591184.9</v>
      </c>
      <c r="T19" s="2"/>
    </row>
    <row r="20" spans="1:20" ht="15.75" customHeight="1" x14ac:dyDescent="0.3">
      <c r="A20" s="3" t="s">
        <v>115</v>
      </c>
      <c r="B20" s="4">
        <v>45892</v>
      </c>
      <c r="C20" s="3" t="s">
        <v>31</v>
      </c>
      <c r="D20" s="3" t="s">
        <v>41</v>
      </c>
      <c r="E20" s="3" t="s">
        <v>42</v>
      </c>
      <c r="F20" s="3" t="s">
        <v>42</v>
      </c>
      <c r="G20" s="3" t="s">
        <v>116</v>
      </c>
      <c r="H20" s="3" t="s">
        <v>87</v>
      </c>
      <c r="I20" s="3" t="s">
        <v>45</v>
      </c>
      <c r="J20" s="3" t="s">
        <v>46</v>
      </c>
      <c r="K20" s="3" t="s">
        <v>117</v>
      </c>
      <c r="L20" s="5">
        <v>43</v>
      </c>
      <c r="M20" s="5">
        <v>20440.18</v>
      </c>
      <c r="N20" s="5">
        <v>29124.49</v>
      </c>
      <c r="O20" s="5">
        <v>0</v>
      </c>
      <c r="P20" s="3" t="s">
        <v>28</v>
      </c>
      <c r="Q20" s="3" t="s">
        <v>84</v>
      </c>
      <c r="R20" s="5">
        <v>12</v>
      </c>
      <c r="S20" s="5">
        <v>373425.3</v>
      </c>
      <c r="T20" s="2"/>
    </row>
    <row r="21" spans="1:20" ht="15.75" customHeight="1" x14ac:dyDescent="0.3">
      <c r="A21" s="3" t="s">
        <v>118</v>
      </c>
      <c r="B21" s="4">
        <v>45835</v>
      </c>
      <c r="C21" s="3" t="s">
        <v>40</v>
      </c>
      <c r="D21" s="3" t="s">
        <v>57</v>
      </c>
      <c r="E21" s="3" t="s">
        <v>92</v>
      </c>
      <c r="F21" s="3" t="s">
        <v>93</v>
      </c>
      <c r="G21" s="3" t="s">
        <v>119</v>
      </c>
      <c r="H21" s="3" t="s">
        <v>87</v>
      </c>
      <c r="I21" s="3" t="s">
        <v>52</v>
      </c>
      <c r="J21" s="3" t="s">
        <v>53</v>
      </c>
      <c r="K21" s="3" t="s">
        <v>110</v>
      </c>
      <c r="L21" s="5">
        <v>14</v>
      </c>
      <c r="M21" s="5">
        <v>32015.48</v>
      </c>
      <c r="N21" s="5">
        <v>42465.81</v>
      </c>
      <c r="O21" s="5">
        <v>0</v>
      </c>
      <c r="P21" s="3" t="s">
        <v>55</v>
      </c>
      <c r="Q21" s="3" t="s">
        <v>29</v>
      </c>
      <c r="R21" s="5">
        <v>4</v>
      </c>
      <c r="S21" s="5">
        <v>146304.6</v>
      </c>
      <c r="T21" s="2"/>
    </row>
    <row r="22" spans="1:20" ht="15.75" customHeight="1" x14ac:dyDescent="0.3">
      <c r="A22" s="3" t="s">
        <v>120</v>
      </c>
      <c r="B22" s="8">
        <v>45783</v>
      </c>
      <c r="C22" s="3" t="s">
        <v>31</v>
      </c>
      <c r="D22" s="3" t="s">
        <v>21</v>
      </c>
      <c r="E22" s="3" t="s">
        <v>32</v>
      </c>
      <c r="F22" s="3" t="s">
        <v>33</v>
      </c>
      <c r="G22" s="3" t="s">
        <v>121</v>
      </c>
      <c r="H22" s="3" t="s">
        <v>24</v>
      </c>
      <c r="I22" s="3" t="s">
        <v>45</v>
      </c>
      <c r="J22" s="3" t="s">
        <v>67</v>
      </c>
      <c r="K22" s="3" t="s">
        <v>68</v>
      </c>
      <c r="L22" s="5">
        <v>21</v>
      </c>
      <c r="M22" s="5">
        <v>57362.68</v>
      </c>
      <c r="N22" s="5">
        <v>70080.62</v>
      </c>
      <c r="O22" s="5">
        <v>0</v>
      </c>
      <c r="P22" s="3" t="s">
        <v>28</v>
      </c>
      <c r="Q22" s="3" t="s">
        <v>77</v>
      </c>
      <c r="R22" s="5">
        <v>15</v>
      </c>
      <c r="S22" s="5">
        <v>267076.7</v>
      </c>
      <c r="T22" s="2"/>
    </row>
    <row r="23" spans="1:20" ht="15.75" customHeight="1" x14ac:dyDescent="0.3">
      <c r="A23" s="3" t="s">
        <v>122</v>
      </c>
      <c r="B23" s="6">
        <v>45665</v>
      </c>
      <c r="C23" s="3" t="s">
        <v>49</v>
      </c>
      <c r="D23" s="3" t="s">
        <v>41</v>
      </c>
      <c r="E23" s="3" t="s">
        <v>42</v>
      </c>
      <c r="F23" s="3" t="s">
        <v>42</v>
      </c>
      <c r="G23" s="3" t="s">
        <v>123</v>
      </c>
      <c r="H23" s="3" t="s">
        <v>44</v>
      </c>
      <c r="I23" s="3" t="s">
        <v>25</v>
      </c>
      <c r="J23" s="3" t="s">
        <v>26</v>
      </c>
      <c r="K23" s="3" t="s">
        <v>27</v>
      </c>
      <c r="L23" s="5">
        <v>27</v>
      </c>
      <c r="M23" s="5">
        <v>51933.64</v>
      </c>
      <c r="N23" s="5">
        <v>72599.8</v>
      </c>
      <c r="O23" s="5">
        <v>0.05</v>
      </c>
      <c r="P23" s="3" t="s">
        <v>28</v>
      </c>
      <c r="Q23" s="3" t="s">
        <v>38</v>
      </c>
      <c r="R23" s="5">
        <v>11</v>
      </c>
      <c r="S23" s="5">
        <v>530087</v>
      </c>
      <c r="T23" s="2"/>
    </row>
    <row r="24" spans="1:20" ht="15.75" customHeight="1" x14ac:dyDescent="0.3">
      <c r="A24" s="3" t="s">
        <v>124</v>
      </c>
      <c r="B24" s="4">
        <v>45739</v>
      </c>
      <c r="C24" s="3" t="s">
        <v>20</v>
      </c>
      <c r="D24" s="3" t="s">
        <v>70</v>
      </c>
      <c r="E24" s="3" t="s">
        <v>125</v>
      </c>
      <c r="F24" s="3" t="s">
        <v>125</v>
      </c>
      <c r="G24" s="3" t="s">
        <v>126</v>
      </c>
      <c r="H24" s="3" t="s">
        <v>35</v>
      </c>
      <c r="I24" s="3" t="s">
        <v>25</v>
      </c>
      <c r="J24" s="3" t="s">
        <v>26</v>
      </c>
      <c r="K24" s="3" t="s">
        <v>127</v>
      </c>
      <c r="L24" s="5">
        <v>6</v>
      </c>
      <c r="M24" s="5">
        <v>63899.54</v>
      </c>
      <c r="N24" s="5">
        <v>75564.679999999993</v>
      </c>
      <c r="O24" s="5">
        <v>0</v>
      </c>
      <c r="P24" s="3" t="s">
        <v>55</v>
      </c>
      <c r="Q24" s="3" t="s">
        <v>38</v>
      </c>
      <c r="R24" s="5">
        <v>13</v>
      </c>
      <c r="S24" s="5">
        <v>69990.84</v>
      </c>
      <c r="T24" s="2"/>
    </row>
    <row r="25" spans="1:20" ht="15.75" customHeight="1" x14ac:dyDescent="0.3">
      <c r="A25" s="3" t="s">
        <v>128</v>
      </c>
      <c r="B25" s="4">
        <v>45851</v>
      </c>
      <c r="C25" s="3" t="s">
        <v>31</v>
      </c>
      <c r="D25" s="3" t="s">
        <v>70</v>
      </c>
      <c r="E25" s="3" t="s">
        <v>71</v>
      </c>
      <c r="F25" s="3" t="s">
        <v>72</v>
      </c>
      <c r="G25" s="3" t="s">
        <v>129</v>
      </c>
      <c r="H25" s="3" t="s">
        <v>44</v>
      </c>
      <c r="I25" s="3" t="s">
        <v>25</v>
      </c>
      <c r="J25" s="3" t="s">
        <v>26</v>
      </c>
      <c r="K25" s="3" t="s">
        <v>127</v>
      </c>
      <c r="L25" s="5">
        <v>21</v>
      </c>
      <c r="M25" s="5">
        <v>46187.79</v>
      </c>
      <c r="N25" s="5">
        <v>62597.07</v>
      </c>
      <c r="O25" s="5">
        <v>0.05</v>
      </c>
      <c r="P25" s="3" t="s">
        <v>55</v>
      </c>
      <c r="Q25" s="3" t="s">
        <v>77</v>
      </c>
      <c r="R25" s="5">
        <v>15</v>
      </c>
      <c r="S25" s="5">
        <v>327365.09999999998</v>
      </c>
      <c r="T25" s="2"/>
    </row>
    <row r="26" spans="1:20" ht="15.75" customHeight="1" x14ac:dyDescent="0.3">
      <c r="A26" s="3" t="s">
        <v>130</v>
      </c>
      <c r="B26" s="7">
        <v>45805</v>
      </c>
      <c r="C26" s="3" t="s">
        <v>40</v>
      </c>
      <c r="D26" s="3" t="s">
        <v>70</v>
      </c>
      <c r="E26" s="3" t="s">
        <v>125</v>
      </c>
      <c r="F26" s="3" t="s">
        <v>125</v>
      </c>
      <c r="G26" s="3" t="s">
        <v>131</v>
      </c>
      <c r="H26" s="3" t="s">
        <v>24</v>
      </c>
      <c r="I26" s="3" t="s">
        <v>45</v>
      </c>
      <c r="J26" s="3" t="s">
        <v>132</v>
      </c>
      <c r="K26" s="3" t="s">
        <v>133</v>
      </c>
      <c r="L26" s="5">
        <v>48</v>
      </c>
      <c r="M26" s="5">
        <v>51478.33</v>
      </c>
      <c r="N26" s="5">
        <v>70091.490000000005</v>
      </c>
      <c r="O26" s="5">
        <v>0.15</v>
      </c>
      <c r="P26" s="3" t="s">
        <v>55</v>
      </c>
      <c r="Q26" s="3" t="s">
        <v>77</v>
      </c>
      <c r="R26" s="5">
        <v>10</v>
      </c>
      <c r="S26" s="5">
        <v>759416.9</v>
      </c>
      <c r="T26" s="2"/>
    </row>
    <row r="27" spans="1:20" ht="15.75" customHeight="1" x14ac:dyDescent="0.3">
      <c r="A27" s="3" t="s">
        <v>134</v>
      </c>
      <c r="B27" s="6">
        <v>45690</v>
      </c>
      <c r="C27" s="3" t="s">
        <v>31</v>
      </c>
      <c r="D27" s="3" t="s">
        <v>21</v>
      </c>
      <c r="E27" s="3" t="s">
        <v>32</v>
      </c>
      <c r="F27" s="3" t="s">
        <v>33</v>
      </c>
      <c r="G27" s="3" t="s">
        <v>135</v>
      </c>
      <c r="H27" s="3" t="s">
        <v>24</v>
      </c>
      <c r="I27" s="3" t="s">
        <v>25</v>
      </c>
      <c r="J27" s="3" t="s">
        <v>36</v>
      </c>
      <c r="K27" s="3" t="s">
        <v>136</v>
      </c>
      <c r="L27" s="5">
        <v>26</v>
      </c>
      <c r="M27" s="5">
        <v>77547.460000000006</v>
      </c>
      <c r="N27" s="5">
        <v>114515.7</v>
      </c>
      <c r="O27" s="5">
        <v>0.1</v>
      </c>
      <c r="P27" s="3" t="s">
        <v>55</v>
      </c>
      <c r="Q27" s="3" t="s">
        <v>77</v>
      </c>
      <c r="R27" s="5">
        <v>2</v>
      </c>
      <c r="S27" s="5">
        <v>865056.4</v>
      </c>
      <c r="T27" s="2"/>
    </row>
    <row r="28" spans="1:20" ht="15.75" customHeight="1" x14ac:dyDescent="0.3">
      <c r="A28" s="3" t="s">
        <v>137</v>
      </c>
      <c r="B28" s="6">
        <v>45810</v>
      </c>
      <c r="C28" s="3" t="s">
        <v>40</v>
      </c>
      <c r="D28" s="3" t="s">
        <v>21</v>
      </c>
      <c r="E28" s="3" t="s">
        <v>32</v>
      </c>
      <c r="F28" s="3" t="s">
        <v>33</v>
      </c>
      <c r="G28" s="3" t="s">
        <v>138</v>
      </c>
      <c r="H28" s="3" t="s">
        <v>87</v>
      </c>
      <c r="I28" s="3" t="s">
        <v>52</v>
      </c>
      <c r="J28" s="3" t="s">
        <v>113</v>
      </c>
      <c r="K28" s="3" t="s">
        <v>139</v>
      </c>
      <c r="L28" s="5">
        <v>27</v>
      </c>
      <c r="M28" s="5">
        <v>2165.86</v>
      </c>
      <c r="N28" s="5">
        <v>2924.38</v>
      </c>
      <c r="O28" s="5">
        <v>0</v>
      </c>
      <c r="P28" s="3" t="s">
        <v>55</v>
      </c>
      <c r="Q28" s="3" t="s">
        <v>84</v>
      </c>
      <c r="R28" s="5">
        <v>11</v>
      </c>
      <c r="S28" s="5">
        <v>20480.04</v>
      </c>
      <c r="T28" s="2"/>
    </row>
    <row r="29" spans="1:20" ht="15.75" customHeight="1" x14ac:dyDescent="0.3">
      <c r="A29" s="3" t="s">
        <v>140</v>
      </c>
      <c r="B29" s="6">
        <v>45870</v>
      </c>
      <c r="C29" s="3" t="s">
        <v>49</v>
      </c>
      <c r="D29" s="3" t="s">
        <v>57</v>
      </c>
      <c r="E29" s="3" t="s">
        <v>58</v>
      </c>
      <c r="F29" s="3" t="s">
        <v>59</v>
      </c>
      <c r="G29" s="3" t="s">
        <v>141</v>
      </c>
      <c r="H29" s="3" t="s">
        <v>24</v>
      </c>
      <c r="I29" s="3" t="s">
        <v>52</v>
      </c>
      <c r="J29" s="3" t="s">
        <v>113</v>
      </c>
      <c r="K29" s="3" t="s">
        <v>139</v>
      </c>
      <c r="L29" s="5">
        <v>43</v>
      </c>
      <c r="M29" s="5">
        <v>37014.97</v>
      </c>
      <c r="N29" s="5">
        <v>41422.160000000003</v>
      </c>
      <c r="O29" s="5">
        <v>0.1</v>
      </c>
      <c r="P29" s="3" t="s">
        <v>55</v>
      </c>
      <c r="Q29" s="3" t="s">
        <v>29</v>
      </c>
      <c r="R29" s="5">
        <v>18</v>
      </c>
      <c r="S29" s="5">
        <v>170558.3</v>
      </c>
      <c r="T29" s="2"/>
    </row>
    <row r="30" spans="1:20" ht="15.75" customHeight="1" x14ac:dyDescent="0.3">
      <c r="A30" s="3" t="s">
        <v>142</v>
      </c>
      <c r="B30" s="6">
        <v>45754</v>
      </c>
      <c r="C30" s="3" t="s">
        <v>20</v>
      </c>
      <c r="D30" s="3" t="s">
        <v>70</v>
      </c>
      <c r="E30" s="3" t="s">
        <v>71</v>
      </c>
      <c r="F30" s="3" t="s">
        <v>72</v>
      </c>
      <c r="G30" s="3" t="s">
        <v>143</v>
      </c>
      <c r="H30" s="3" t="s">
        <v>24</v>
      </c>
      <c r="I30" s="3" t="s">
        <v>52</v>
      </c>
      <c r="J30" s="3" t="s">
        <v>53</v>
      </c>
      <c r="K30" s="3" t="s">
        <v>99</v>
      </c>
      <c r="L30" s="5">
        <v>32</v>
      </c>
      <c r="M30" s="5">
        <v>16422.91</v>
      </c>
      <c r="N30" s="5">
        <v>20963.39</v>
      </c>
      <c r="O30" s="5">
        <v>0.05</v>
      </c>
      <c r="P30" s="3" t="s">
        <v>28</v>
      </c>
      <c r="Q30" s="3" t="s">
        <v>38</v>
      </c>
      <c r="R30" s="5">
        <v>9</v>
      </c>
      <c r="S30" s="5">
        <v>138030.6</v>
      </c>
      <c r="T30" s="2"/>
    </row>
    <row r="31" spans="1:20" ht="14.4" x14ac:dyDescent="0.3">
      <c r="A31" s="3" t="s">
        <v>144</v>
      </c>
      <c r="B31" s="7">
        <v>45805</v>
      </c>
      <c r="C31" s="3" t="s">
        <v>20</v>
      </c>
      <c r="D31" s="3" t="s">
        <v>70</v>
      </c>
      <c r="E31" s="3" t="s">
        <v>71</v>
      </c>
      <c r="F31" s="3" t="s">
        <v>72</v>
      </c>
      <c r="G31" s="3" t="s">
        <v>145</v>
      </c>
      <c r="H31" s="3" t="s">
        <v>35</v>
      </c>
      <c r="I31" s="3" t="s">
        <v>25</v>
      </c>
      <c r="J31" s="3" t="s">
        <v>146</v>
      </c>
      <c r="K31" s="3" t="s">
        <v>147</v>
      </c>
      <c r="L31" s="5">
        <v>26</v>
      </c>
      <c r="M31" s="5">
        <v>73480.429999999993</v>
      </c>
      <c r="N31" s="5">
        <v>108803.6</v>
      </c>
      <c r="O31" s="5">
        <v>0.1</v>
      </c>
      <c r="P31" s="3" t="s">
        <v>28</v>
      </c>
      <c r="Q31" s="3" t="s">
        <v>38</v>
      </c>
      <c r="R31" s="5">
        <v>17</v>
      </c>
      <c r="S31" s="5">
        <v>826561</v>
      </c>
      <c r="T31" s="2"/>
    </row>
    <row r="32" spans="1:20" ht="14.4" x14ac:dyDescent="0.3">
      <c r="A32" s="3" t="s">
        <v>148</v>
      </c>
      <c r="B32" s="4">
        <v>45699</v>
      </c>
      <c r="C32" s="3" t="s">
        <v>40</v>
      </c>
      <c r="D32" s="3" t="s">
        <v>21</v>
      </c>
      <c r="E32" s="3" t="s">
        <v>32</v>
      </c>
      <c r="F32" s="3" t="s">
        <v>33</v>
      </c>
      <c r="G32" s="3" t="s">
        <v>149</v>
      </c>
      <c r="H32" s="3" t="s">
        <v>35</v>
      </c>
      <c r="I32" s="3" t="s">
        <v>45</v>
      </c>
      <c r="J32" s="3" t="s">
        <v>132</v>
      </c>
      <c r="K32" s="3" t="s">
        <v>133</v>
      </c>
      <c r="L32" s="5">
        <v>34</v>
      </c>
      <c r="M32" s="5">
        <v>74453.259999999995</v>
      </c>
      <c r="N32" s="5">
        <v>82930.55</v>
      </c>
      <c r="O32" s="5">
        <v>0.1</v>
      </c>
      <c r="P32" s="3" t="s">
        <v>28</v>
      </c>
      <c r="Q32" s="3" t="s">
        <v>77</v>
      </c>
      <c r="R32" s="5">
        <v>19</v>
      </c>
      <c r="S32" s="5">
        <v>259405.1</v>
      </c>
      <c r="T32" s="2"/>
    </row>
    <row r="33" spans="1:20" ht="14.4" x14ac:dyDescent="0.3">
      <c r="A33" s="3" t="s">
        <v>150</v>
      </c>
      <c r="B33" s="8">
        <v>45785</v>
      </c>
      <c r="C33" s="3" t="s">
        <v>31</v>
      </c>
      <c r="D33" s="3" t="s">
        <v>41</v>
      </c>
      <c r="E33" s="3" t="s">
        <v>50</v>
      </c>
      <c r="F33" s="3" t="s">
        <v>50</v>
      </c>
      <c r="G33" s="3" t="s">
        <v>151</v>
      </c>
      <c r="H33" s="3" t="s">
        <v>44</v>
      </c>
      <c r="I33" s="3" t="s">
        <v>45</v>
      </c>
      <c r="J33" s="3" t="s">
        <v>67</v>
      </c>
      <c r="K33" s="3" t="s">
        <v>83</v>
      </c>
      <c r="L33" s="5">
        <v>46</v>
      </c>
      <c r="M33" s="5">
        <v>53222.559999999998</v>
      </c>
      <c r="N33" s="5">
        <v>66453.62</v>
      </c>
      <c r="O33" s="5">
        <v>0.15</v>
      </c>
      <c r="P33" s="3" t="s">
        <v>55</v>
      </c>
      <c r="Q33" s="3" t="s">
        <v>29</v>
      </c>
      <c r="R33" s="5">
        <v>12</v>
      </c>
      <c r="S33" s="5">
        <v>517334.5</v>
      </c>
      <c r="T33" s="2"/>
    </row>
    <row r="34" spans="1:20" ht="14.4" x14ac:dyDescent="0.3">
      <c r="A34" s="3" t="s">
        <v>152</v>
      </c>
      <c r="B34" s="6">
        <v>45690</v>
      </c>
      <c r="C34" s="3" t="s">
        <v>20</v>
      </c>
      <c r="D34" s="3" t="s">
        <v>41</v>
      </c>
      <c r="E34" s="3" t="s">
        <v>42</v>
      </c>
      <c r="F34" s="3" t="s">
        <v>42</v>
      </c>
      <c r="G34" s="3" t="s">
        <v>153</v>
      </c>
      <c r="H34" s="3" t="s">
        <v>87</v>
      </c>
      <c r="I34" s="3" t="s">
        <v>25</v>
      </c>
      <c r="J34" s="3" t="s">
        <v>61</v>
      </c>
      <c r="K34" s="3" t="s">
        <v>154</v>
      </c>
      <c r="L34" s="5">
        <v>19</v>
      </c>
      <c r="M34" s="5">
        <v>74555.77</v>
      </c>
      <c r="N34" s="5">
        <v>105138.8</v>
      </c>
      <c r="O34" s="5">
        <v>0.05</v>
      </c>
      <c r="P34" s="3" t="s">
        <v>55</v>
      </c>
      <c r="Q34" s="3" t="s">
        <v>29</v>
      </c>
      <c r="R34" s="5">
        <v>20</v>
      </c>
      <c r="S34" s="5">
        <v>552022.80000000005</v>
      </c>
      <c r="T34" s="2"/>
    </row>
    <row r="35" spans="1:20" ht="14.4" x14ac:dyDescent="0.3">
      <c r="A35" s="3" t="s">
        <v>155</v>
      </c>
      <c r="B35" s="4">
        <v>45757</v>
      </c>
      <c r="C35" s="3" t="s">
        <v>31</v>
      </c>
      <c r="D35" s="3" t="s">
        <v>70</v>
      </c>
      <c r="E35" s="3" t="s">
        <v>71</v>
      </c>
      <c r="F35" s="3" t="s">
        <v>72</v>
      </c>
      <c r="G35" s="3" t="s">
        <v>156</v>
      </c>
      <c r="H35" s="3" t="s">
        <v>87</v>
      </c>
      <c r="I35" s="3" t="s">
        <v>52</v>
      </c>
      <c r="J35" s="3" t="s">
        <v>157</v>
      </c>
      <c r="K35" s="3" t="s">
        <v>158</v>
      </c>
      <c r="L35" s="5">
        <v>7</v>
      </c>
      <c r="M35" s="5">
        <v>78016.06</v>
      </c>
      <c r="N35" s="5">
        <v>108995.8</v>
      </c>
      <c r="O35" s="5">
        <v>0.05</v>
      </c>
      <c r="P35" s="3" t="s">
        <v>28</v>
      </c>
      <c r="Q35" s="3" t="s">
        <v>29</v>
      </c>
      <c r="R35" s="5">
        <v>6</v>
      </c>
      <c r="S35" s="5">
        <v>206015.1</v>
      </c>
      <c r="T35" s="2"/>
    </row>
    <row r="36" spans="1:20" ht="14.4" x14ac:dyDescent="0.3">
      <c r="A36" s="3" t="s">
        <v>159</v>
      </c>
      <c r="B36" s="6">
        <v>45815</v>
      </c>
      <c r="C36" s="3" t="s">
        <v>31</v>
      </c>
      <c r="D36" s="3" t="s">
        <v>21</v>
      </c>
      <c r="E36" s="3" t="s">
        <v>22</v>
      </c>
      <c r="F36" s="3" t="s">
        <v>22</v>
      </c>
      <c r="G36" s="3" t="s">
        <v>160</v>
      </c>
      <c r="H36" s="3" t="s">
        <v>24</v>
      </c>
      <c r="I36" s="3" t="s">
        <v>45</v>
      </c>
      <c r="J36" s="3" t="s">
        <v>46</v>
      </c>
      <c r="K36" s="3" t="s">
        <v>161</v>
      </c>
      <c r="L36" s="5">
        <v>1</v>
      </c>
      <c r="M36" s="5">
        <v>58263.06</v>
      </c>
      <c r="N36" s="5">
        <v>70129.990000000005</v>
      </c>
      <c r="O36" s="5">
        <v>0.05</v>
      </c>
      <c r="P36" s="3" t="s">
        <v>28</v>
      </c>
      <c r="Q36" s="3" t="s">
        <v>29</v>
      </c>
      <c r="R36" s="5">
        <v>2</v>
      </c>
      <c r="S36" s="5">
        <v>11273.58</v>
      </c>
      <c r="T36" s="2"/>
    </row>
    <row r="37" spans="1:20" ht="14.4" x14ac:dyDescent="0.3">
      <c r="A37" s="3" t="s">
        <v>162</v>
      </c>
      <c r="B37" s="6">
        <v>45906</v>
      </c>
      <c r="C37" s="3" t="s">
        <v>49</v>
      </c>
      <c r="D37" s="3" t="s">
        <v>21</v>
      </c>
      <c r="E37" s="3" t="s">
        <v>32</v>
      </c>
      <c r="F37" s="3" t="s">
        <v>33</v>
      </c>
      <c r="G37" s="3" t="s">
        <v>163</v>
      </c>
      <c r="H37" s="3" t="s">
        <v>35</v>
      </c>
      <c r="I37" s="3" t="s">
        <v>45</v>
      </c>
      <c r="J37" s="3" t="s">
        <v>67</v>
      </c>
      <c r="K37" s="3" t="s">
        <v>74</v>
      </c>
      <c r="L37" s="5">
        <v>29</v>
      </c>
      <c r="M37" s="5">
        <v>64078.73</v>
      </c>
      <c r="N37" s="5">
        <v>80315.509999999995</v>
      </c>
      <c r="O37" s="5">
        <v>0</v>
      </c>
      <c r="P37" s="3" t="s">
        <v>55</v>
      </c>
      <c r="Q37" s="3" t="s">
        <v>84</v>
      </c>
      <c r="R37" s="5">
        <v>12</v>
      </c>
      <c r="S37" s="5">
        <v>470866.6</v>
      </c>
      <c r="T37" s="2"/>
    </row>
    <row r="38" spans="1:20" ht="14.4" x14ac:dyDescent="0.3">
      <c r="A38" s="3" t="s">
        <v>164</v>
      </c>
      <c r="B38" s="4">
        <v>45835</v>
      </c>
      <c r="C38" s="3" t="s">
        <v>31</v>
      </c>
      <c r="D38" s="3" t="s">
        <v>41</v>
      </c>
      <c r="E38" s="3" t="s">
        <v>50</v>
      </c>
      <c r="F38" s="3" t="s">
        <v>50</v>
      </c>
      <c r="G38" s="3" t="s">
        <v>165</v>
      </c>
      <c r="H38" s="3" t="s">
        <v>35</v>
      </c>
      <c r="I38" s="3" t="s">
        <v>25</v>
      </c>
      <c r="J38" s="3" t="s">
        <v>61</v>
      </c>
      <c r="K38" s="3" t="s">
        <v>154</v>
      </c>
      <c r="L38" s="5">
        <v>28</v>
      </c>
      <c r="M38" s="5">
        <v>32449.74</v>
      </c>
      <c r="N38" s="5">
        <v>46168.1</v>
      </c>
      <c r="O38" s="5">
        <v>0.1</v>
      </c>
      <c r="P38" s="3" t="s">
        <v>28</v>
      </c>
      <c r="Q38" s="3" t="s">
        <v>29</v>
      </c>
      <c r="R38" s="5">
        <v>17</v>
      </c>
      <c r="S38" s="5">
        <v>345702.7</v>
      </c>
      <c r="T38" s="2"/>
    </row>
    <row r="39" spans="1:20" ht="14.4" x14ac:dyDescent="0.3">
      <c r="A39" s="3" t="s">
        <v>166</v>
      </c>
      <c r="B39" s="4">
        <v>45851</v>
      </c>
      <c r="C39" s="3" t="s">
        <v>49</v>
      </c>
      <c r="D39" s="3" t="s">
        <v>70</v>
      </c>
      <c r="E39" s="3" t="s">
        <v>71</v>
      </c>
      <c r="F39" s="3" t="s">
        <v>72</v>
      </c>
      <c r="G39" s="3" t="s">
        <v>167</v>
      </c>
      <c r="H39" s="3" t="s">
        <v>35</v>
      </c>
      <c r="I39" s="3" t="s">
        <v>45</v>
      </c>
      <c r="J39" s="3" t="s">
        <v>67</v>
      </c>
      <c r="K39" s="3" t="s">
        <v>74</v>
      </c>
      <c r="L39" s="5">
        <v>13</v>
      </c>
      <c r="M39" s="5">
        <v>34914.370000000003</v>
      </c>
      <c r="N39" s="5">
        <v>49417.47</v>
      </c>
      <c r="O39" s="5">
        <v>0.05</v>
      </c>
      <c r="P39" s="3" t="s">
        <v>28</v>
      </c>
      <c r="Q39" s="3" t="s">
        <v>84</v>
      </c>
      <c r="R39" s="5">
        <v>13</v>
      </c>
      <c r="S39" s="5">
        <v>179113.3</v>
      </c>
      <c r="T39" s="2"/>
    </row>
    <row r="40" spans="1:20" ht="14.4" x14ac:dyDescent="0.3">
      <c r="A40" s="3" t="s">
        <v>168</v>
      </c>
      <c r="B40" s="4">
        <v>45821</v>
      </c>
      <c r="C40" s="3" t="s">
        <v>31</v>
      </c>
      <c r="D40" s="3" t="s">
        <v>57</v>
      </c>
      <c r="E40" s="3" t="s">
        <v>92</v>
      </c>
      <c r="F40" s="3" t="s">
        <v>93</v>
      </c>
      <c r="G40" s="3" t="s">
        <v>121</v>
      </c>
      <c r="H40" s="3" t="s">
        <v>44</v>
      </c>
      <c r="I40" s="3" t="s">
        <v>25</v>
      </c>
      <c r="J40" s="3" t="s">
        <v>36</v>
      </c>
      <c r="K40" s="3" t="s">
        <v>169</v>
      </c>
      <c r="L40" s="5">
        <v>27</v>
      </c>
      <c r="M40" s="5">
        <v>70801.009999999995</v>
      </c>
      <c r="N40" s="5">
        <v>78273.710000000006</v>
      </c>
      <c r="O40" s="5">
        <v>0.15</v>
      </c>
      <c r="P40" s="3" t="s">
        <v>55</v>
      </c>
      <c r="Q40" s="3" t="s">
        <v>84</v>
      </c>
      <c r="R40" s="5">
        <v>19</v>
      </c>
      <c r="S40" s="5">
        <v>171498.5</v>
      </c>
      <c r="T40" s="2"/>
    </row>
    <row r="41" spans="1:20" ht="14.4" x14ac:dyDescent="0.3">
      <c r="A41" s="3" t="s">
        <v>170</v>
      </c>
      <c r="B41" s="6">
        <v>45841</v>
      </c>
      <c r="C41" s="3" t="s">
        <v>49</v>
      </c>
      <c r="D41" s="3" t="s">
        <v>70</v>
      </c>
      <c r="E41" s="3" t="s">
        <v>71</v>
      </c>
      <c r="F41" s="3" t="s">
        <v>72</v>
      </c>
      <c r="G41" s="3" t="s">
        <v>171</v>
      </c>
      <c r="H41" s="3" t="s">
        <v>87</v>
      </c>
      <c r="I41" s="3" t="s">
        <v>52</v>
      </c>
      <c r="J41" s="3" t="s">
        <v>53</v>
      </c>
      <c r="K41" s="3" t="s">
        <v>110</v>
      </c>
      <c r="L41" s="5">
        <v>26</v>
      </c>
      <c r="M41" s="5">
        <v>25760.59</v>
      </c>
      <c r="N41" s="5">
        <v>34517.94</v>
      </c>
      <c r="O41" s="5">
        <v>0.05</v>
      </c>
      <c r="P41" s="3" t="s">
        <v>55</v>
      </c>
      <c r="Q41" s="3" t="s">
        <v>38</v>
      </c>
      <c r="R41" s="5">
        <v>7</v>
      </c>
      <c r="S41" s="5">
        <v>216306.6</v>
      </c>
      <c r="T41" s="2"/>
    </row>
    <row r="42" spans="1:20" ht="14.4" x14ac:dyDescent="0.3">
      <c r="A42" s="3" t="s">
        <v>172</v>
      </c>
      <c r="B42" s="4">
        <v>45770</v>
      </c>
      <c r="C42" s="3" t="s">
        <v>40</v>
      </c>
      <c r="D42" s="3" t="s">
        <v>57</v>
      </c>
      <c r="E42" s="3" t="s">
        <v>64</v>
      </c>
      <c r="F42" s="3" t="s">
        <v>65</v>
      </c>
      <c r="G42" s="3" t="s">
        <v>79</v>
      </c>
      <c r="H42" s="3" t="s">
        <v>24</v>
      </c>
      <c r="I42" s="3" t="s">
        <v>25</v>
      </c>
      <c r="J42" s="3" t="s">
        <v>26</v>
      </c>
      <c r="K42" s="3" t="s">
        <v>27</v>
      </c>
      <c r="L42" s="5">
        <v>35</v>
      </c>
      <c r="M42" s="5">
        <v>26576.59</v>
      </c>
      <c r="N42" s="5">
        <v>35151.82</v>
      </c>
      <c r="O42" s="5">
        <v>0.1</v>
      </c>
      <c r="P42" s="3" t="s">
        <v>55</v>
      </c>
      <c r="Q42" s="3" t="s">
        <v>84</v>
      </c>
      <c r="R42" s="5">
        <v>4</v>
      </c>
      <c r="S42" s="5">
        <v>270119.7</v>
      </c>
      <c r="T42" s="2"/>
    </row>
    <row r="43" spans="1:20" ht="14.4" x14ac:dyDescent="0.3">
      <c r="A43" s="3" t="s">
        <v>173</v>
      </c>
      <c r="B43" s="7">
        <v>45789</v>
      </c>
      <c r="C43" s="3" t="s">
        <v>31</v>
      </c>
      <c r="D43" s="3" t="s">
        <v>70</v>
      </c>
      <c r="E43" s="3" t="s">
        <v>125</v>
      </c>
      <c r="F43" s="3" t="s">
        <v>125</v>
      </c>
      <c r="G43" s="3" t="s">
        <v>174</v>
      </c>
      <c r="H43" s="3" t="s">
        <v>44</v>
      </c>
      <c r="I43" s="3" t="s">
        <v>52</v>
      </c>
      <c r="J43" s="3" t="s">
        <v>157</v>
      </c>
      <c r="K43" s="3" t="s">
        <v>158</v>
      </c>
      <c r="L43" s="5">
        <v>24</v>
      </c>
      <c r="M43" s="5">
        <v>29404.28</v>
      </c>
      <c r="N43" s="5">
        <v>41551.78</v>
      </c>
      <c r="O43" s="5">
        <v>0.1</v>
      </c>
      <c r="P43" s="3" t="s">
        <v>55</v>
      </c>
      <c r="Q43" s="3" t="s">
        <v>38</v>
      </c>
      <c r="R43" s="5">
        <v>3</v>
      </c>
      <c r="S43" s="5">
        <v>262386</v>
      </c>
      <c r="T43" s="2"/>
    </row>
    <row r="44" spans="1:20" ht="14.4" x14ac:dyDescent="0.3">
      <c r="A44" s="3" t="s">
        <v>175</v>
      </c>
      <c r="B44" s="4">
        <v>45677</v>
      </c>
      <c r="C44" s="3" t="s">
        <v>20</v>
      </c>
      <c r="D44" s="3" t="s">
        <v>70</v>
      </c>
      <c r="E44" s="3" t="s">
        <v>125</v>
      </c>
      <c r="F44" s="3" t="s">
        <v>125</v>
      </c>
      <c r="G44" s="3" t="s">
        <v>176</v>
      </c>
      <c r="H44" s="3" t="s">
        <v>44</v>
      </c>
      <c r="I44" s="3" t="s">
        <v>25</v>
      </c>
      <c r="J44" s="3" t="s">
        <v>146</v>
      </c>
      <c r="K44" s="3" t="s">
        <v>177</v>
      </c>
      <c r="L44" s="5">
        <v>47</v>
      </c>
      <c r="M44" s="5">
        <v>27220.47</v>
      </c>
      <c r="N44" s="5">
        <v>40702.58</v>
      </c>
      <c r="O44" s="5">
        <v>0.15</v>
      </c>
      <c r="P44" s="3" t="s">
        <v>55</v>
      </c>
      <c r="Q44" s="3" t="s">
        <v>77</v>
      </c>
      <c r="R44" s="5">
        <v>5</v>
      </c>
      <c r="S44" s="5">
        <v>538610.30000000005</v>
      </c>
      <c r="T44" s="2"/>
    </row>
    <row r="45" spans="1:20" ht="14.4" x14ac:dyDescent="0.3">
      <c r="A45" s="3" t="s">
        <v>178</v>
      </c>
      <c r="B45" s="4">
        <v>45703</v>
      </c>
      <c r="C45" s="3" t="s">
        <v>49</v>
      </c>
      <c r="D45" s="3" t="s">
        <v>41</v>
      </c>
      <c r="E45" s="3" t="s">
        <v>50</v>
      </c>
      <c r="F45" s="3" t="s">
        <v>50</v>
      </c>
      <c r="G45" s="3" t="s">
        <v>179</v>
      </c>
      <c r="H45" s="3" t="s">
        <v>24</v>
      </c>
      <c r="I45" s="3" t="s">
        <v>52</v>
      </c>
      <c r="J45" s="3" t="s">
        <v>157</v>
      </c>
      <c r="K45" s="3" t="s">
        <v>158</v>
      </c>
      <c r="L45" s="5">
        <v>41</v>
      </c>
      <c r="M45" s="5">
        <v>18869.23</v>
      </c>
      <c r="N45" s="5">
        <v>23125.63</v>
      </c>
      <c r="O45" s="5">
        <v>0.1</v>
      </c>
      <c r="P45" s="3" t="s">
        <v>28</v>
      </c>
      <c r="Q45" s="3" t="s">
        <v>29</v>
      </c>
      <c r="R45" s="5">
        <v>11</v>
      </c>
      <c r="S45" s="5">
        <v>157061.20000000001</v>
      </c>
      <c r="T45" s="2"/>
    </row>
    <row r="46" spans="1:20" ht="14.4" x14ac:dyDescent="0.3">
      <c r="A46" s="3" t="s">
        <v>180</v>
      </c>
      <c r="B46" s="4">
        <v>45836</v>
      </c>
      <c r="C46" s="3" t="s">
        <v>40</v>
      </c>
      <c r="D46" s="3" t="s">
        <v>57</v>
      </c>
      <c r="E46" s="3" t="s">
        <v>58</v>
      </c>
      <c r="F46" s="3" t="s">
        <v>59</v>
      </c>
      <c r="G46" s="3" t="s">
        <v>181</v>
      </c>
      <c r="H46" s="3" t="s">
        <v>35</v>
      </c>
      <c r="I46" s="3" t="s">
        <v>52</v>
      </c>
      <c r="J46" s="3" t="s">
        <v>95</v>
      </c>
      <c r="K46" s="3" t="s">
        <v>182</v>
      </c>
      <c r="L46" s="5">
        <v>29</v>
      </c>
      <c r="M46" s="5">
        <v>61498.21</v>
      </c>
      <c r="N46" s="5">
        <v>84289.77</v>
      </c>
      <c r="O46" s="5">
        <v>0.1</v>
      </c>
      <c r="P46" s="3" t="s">
        <v>55</v>
      </c>
      <c r="Q46" s="3" t="s">
        <v>29</v>
      </c>
      <c r="R46" s="5">
        <v>19</v>
      </c>
      <c r="S46" s="5">
        <v>594859.69999999995</v>
      </c>
      <c r="T46" s="2"/>
    </row>
    <row r="47" spans="1:20" ht="14.4" x14ac:dyDescent="0.3">
      <c r="A47" s="3" t="s">
        <v>183</v>
      </c>
      <c r="B47" s="4">
        <v>45853</v>
      </c>
      <c r="C47" s="3" t="s">
        <v>31</v>
      </c>
      <c r="D47" s="3" t="s">
        <v>41</v>
      </c>
      <c r="E47" s="3" t="s">
        <v>50</v>
      </c>
      <c r="F47" s="3" t="s">
        <v>50</v>
      </c>
      <c r="G47" s="3" t="s">
        <v>184</v>
      </c>
      <c r="H47" s="3" t="s">
        <v>87</v>
      </c>
      <c r="I47" s="3" t="s">
        <v>52</v>
      </c>
      <c r="J47" s="3" t="s">
        <v>113</v>
      </c>
      <c r="K47" s="3" t="s">
        <v>139</v>
      </c>
      <c r="L47" s="5">
        <v>24</v>
      </c>
      <c r="M47" s="5">
        <v>36596.51</v>
      </c>
      <c r="N47" s="5">
        <v>45992.76</v>
      </c>
      <c r="O47" s="5">
        <v>0.1</v>
      </c>
      <c r="P47" s="3" t="s">
        <v>28</v>
      </c>
      <c r="Q47" s="3" t="s">
        <v>84</v>
      </c>
      <c r="R47" s="5">
        <v>13</v>
      </c>
      <c r="S47" s="5">
        <v>202959</v>
      </c>
      <c r="T47" s="2"/>
    </row>
    <row r="48" spans="1:20" ht="14.4" x14ac:dyDescent="0.3">
      <c r="A48" s="3" t="s">
        <v>185</v>
      </c>
      <c r="B48" s="4">
        <v>45822</v>
      </c>
      <c r="C48" s="3" t="s">
        <v>31</v>
      </c>
      <c r="D48" s="3" t="s">
        <v>41</v>
      </c>
      <c r="E48" s="3" t="s">
        <v>42</v>
      </c>
      <c r="F48" s="3" t="s">
        <v>42</v>
      </c>
      <c r="G48" s="3" t="s">
        <v>186</v>
      </c>
      <c r="H48" s="3" t="s">
        <v>24</v>
      </c>
      <c r="I48" s="3" t="s">
        <v>25</v>
      </c>
      <c r="J48" s="3" t="s">
        <v>36</v>
      </c>
      <c r="K48" s="3" t="s">
        <v>136</v>
      </c>
      <c r="L48" s="5">
        <v>20</v>
      </c>
      <c r="M48" s="5">
        <v>76873.759999999995</v>
      </c>
      <c r="N48" s="5">
        <v>108313.7</v>
      </c>
      <c r="O48" s="5">
        <v>0.05</v>
      </c>
      <c r="P48" s="3" t="s">
        <v>28</v>
      </c>
      <c r="Q48" s="3" t="s">
        <v>29</v>
      </c>
      <c r="R48" s="5">
        <v>10</v>
      </c>
      <c r="S48" s="5">
        <v>597358.9</v>
      </c>
      <c r="T48" s="2"/>
    </row>
    <row r="49" spans="1:20" ht="14.4" x14ac:dyDescent="0.3">
      <c r="A49" s="3" t="s">
        <v>187</v>
      </c>
      <c r="B49" s="4">
        <v>45828</v>
      </c>
      <c r="C49" s="3" t="s">
        <v>31</v>
      </c>
      <c r="D49" s="3" t="s">
        <v>70</v>
      </c>
      <c r="E49" s="3" t="s">
        <v>125</v>
      </c>
      <c r="F49" s="3" t="s">
        <v>125</v>
      </c>
      <c r="G49" s="3" t="s">
        <v>73</v>
      </c>
      <c r="H49" s="3" t="s">
        <v>44</v>
      </c>
      <c r="I49" s="3" t="s">
        <v>52</v>
      </c>
      <c r="J49" s="3" t="s">
        <v>157</v>
      </c>
      <c r="K49" s="3" t="s">
        <v>188</v>
      </c>
      <c r="L49" s="5">
        <v>44</v>
      </c>
      <c r="M49" s="5">
        <v>58985.26</v>
      </c>
      <c r="N49" s="5">
        <v>73209.320000000007</v>
      </c>
      <c r="O49" s="5">
        <v>0.1</v>
      </c>
      <c r="P49" s="3" t="s">
        <v>55</v>
      </c>
      <c r="Q49" s="3" t="s">
        <v>84</v>
      </c>
      <c r="R49" s="5">
        <v>16</v>
      </c>
      <c r="S49" s="5">
        <v>563272.80000000005</v>
      </c>
      <c r="T49" s="2"/>
    </row>
    <row r="50" spans="1:20" ht="14.4" x14ac:dyDescent="0.3">
      <c r="A50" s="3" t="s">
        <v>189</v>
      </c>
      <c r="B50" s="4">
        <v>45709</v>
      </c>
      <c r="C50" s="3" t="s">
        <v>49</v>
      </c>
      <c r="D50" s="3" t="s">
        <v>70</v>
      </c>
      <c r="E50" s="3" t="s">
        <v>125</v>
      </c>
      <c r="F50" s="3" t="s">
        <v>125</v>
      </c>
      <c r="G50" s="3" t="s">
        <v>190</v>
      </c>
      <c r="H50" s="3" t="s">
        <v>35</v>
      </c>
      <c r="I50" s="3" t="s">
        <v>45</v>
      </c>
      <c r="J50" s="3" t="s">
        <v>102</v>
      </c>
      <c r="K50" s="3" t="s">
        <v>191</v>
      </c>
      <c r="L50" s="5">
        <v>48</v>
      </c>
      <c r="M50" s="5">
        <v>24051.22</v>
      </c>
      <c r="N50" s="5">
        <v>35815.519999999997</v>
      </c>
      <c r="O50" s="5">
        <v>0.15</v>
      </c>
      <c r="P50" s="3" t="s">
        <v>55</v>
      </c>
      <c r="Q50" s="3" t="s">
        <v>84</v>
      </c>
      <c r="R50" s="5">
        <v>2</v>
      </c>
      <c r="S50" s="5">
        <v>479983.4</v>
      </c>
      <c r="T50" s="2"/>
    </row>
    <row r="51" spans="1:20" ht="14.4" x14ac:dyDescent="0.3">
      <c r="A51" s="3" t="s">
        <v>192</v>
      </c>
      <c r="B51" s="6">
        <v>45876</v>
      </c>
      <c r="C51" s="3" t="s">
        <v>20</v>
      </c>
      <c r="D51" s="3" t="s">
        <v>70</v>
      </c>
      <c r="E51" s="3" t="s">
        <v>71</v>
      </c>
      <c r="F51" s="3" t="s">
        <v>72</v>
      </c>
      <c r="G51" s="3" t="s">
        <v>193</v>
      </c>
      <c r="H51" s="3" t="s">
        <v>44</v>
      </c>
      <c r="I51" s="3" t="s">
        <v>52</v>
      </c>
      <c r="J51" s="3" t="s">
        <v>113</v>
      </c>
      <c r="K51" s="3" t="s">
        <v>139</v>
      </c>
      <c r="L51" s="5">
        <v>26</v>
      </c>
      <c r="M51" s="5">
        <v>22271.09</v>
      </c>
      <c r="N51" s="5">
        <v>26498.34</v>
      </c>
      <c r="O51" s="5">
        <v>0.1</v>
      </c>
      <c r="P51" s="3" t="s">
        <v>28</v>
      </c>
      <c r="Q51" s="3" t="s">
        <v>77</v>
      </c>
      <c r="R51" s="5">
        <v>11</v>
      </c>
      <c r="S51" s="5">
        <v>98917.65</v>
      </c>
      <c r="T51" s="2"/>
    </row>
    <row r="52" spans="1:20" ht="14.4" x14ac:dyDescent="0.3">
      <c r="A52" s="3" t="s">
        <v>194</v>
      </c>
      <c r="B52" s="8">
        <v>45778</v>
      </c>
      <c r="C52" s="3" t="s">
        <v>20</v>
      </c>
      <c r="D52" s="3" t="s">
        <v>70</v>
      </c>
      <c r="E52" s="3" t="s">
        <v>125</v>
      </c>
      <c r="F52" s="3" t="s">
        <v>125</v>
      </c>
      <c r="G52" s="3" t="s">
        <v>60</v>
      </c>
      <c r="H52" s="3" t="s">
        <v>87</v>
      </c>
      <c r="I52" s="3" t="s">
        <v>45</v>
      </c>
      <c r="J52" s="3" t="s">
        <v>46</v>
      </c>
      <c r="K52" s="3" t="s">
        <v>161</v>
      </c>
      <c r="L52" s="5">
        <v>8</v>
      </c>
      <c r="M52" s="5">
        <v>63612.71</v>
      </c>
      <c r="N52" s="5">
        <v>80646.16</v>
      </c>
      <c r="O52" s="5">
        <v>0</v>
      </c>
      <c r="P52" s="3" t="s">
        <v>55</v>
      </c>
      <c r="Q52" s="3" t="s">
        <v>77</v>
      </c>
      <c r="R52" s="5">
        <v>5</v>
      </c>
      <c r="S52" s="5">
        <v>136267.6</v>
      </c>
      <c r="T52" s="2"/>
    </row>
    <row r="53" spans="1:20" ht="14.4" x14ac:dyDescent="0.3">
      <c r="A53" s="3" t="s">
        <v>195</v>
      </c>
      <c r="B53" s="4">
        <v>45711</v>
      </c>
      <c r="C53" s="3" t="s">
        <v>40</v>
      </c>
      <c r="D53" s="3" t="s">
        <v>70</v>
      </c>
      <c r="E53" s="3" t="s">
        <v>71</v>
      </c>
      <c r="F53" s="3" t="s">
        <v>72</v>
      </c>
      <c r="G53" s="3" t="s">
        <v>196</v>
      </c>
      <c r="H53" s="3" t="s">
        <v>24</v>
      </c>
      <c r="I53" s="3" t="s">
        <v>25</v>
      </c>
      <c r="J53" s="3" t="s">
        <v>36</v>
      </c>
      <c r="K53" s="3" t="s">
        <v>136</v>
      </c>
      <c r="L53" s="5">
        <v>37</v>
      </c>
      <c r="M53" s="5">
        <v>34089.199999999997</v>
      </c>
      <c r="N53" s="5">
        <v>39944.879999999997</v>
      </c>
      <c r="O53" s="5">
        <v>0.1</v>
      </c>
      <c r="P53" s="3" t="s">
        <v>55</v>
      </c>
      <c r="Q53" s="3" t="s">
        <v>29</v>
      </c>
      <c r="R53" s="5">
        <v>17</v>
      </c>
      <c r="S53" s="5">
        <v>194994.1</v>
      </c>
      <c r="T53" s="2"/>
    </row>
    <row r="54" spans="1:20" ht="14.4" x14ac:dyDescent="0.3">
      <c r="A54" s="3" t="s">
        <v>197</v>
      </c>
      <c r="B54" s="4">
        <v>45822</v>
      </c>
      <c r="C54" s="3" t="s">
        <v>49</v>
      </c>
      <c r="D54" s="3" t="s">
        <v>21</v>
      </c>
      <c r="E54" s="3" t="s">
        <v>22</v>
      </c>
      <c r="F54" s="3" t="s">
        <v>22</v>
      </c>
      <c r="G54" s="3" t="s">
        <v>198</v>
      </c>
      <c r="H54" s="3" t="s">
        <v>24</v>
      </c>
      <c r="I54" s="3" t="s">
        <v>45</v>
      </c>
      <c r="J54" s="3" t="s">
        <v>67</v>
      </c>
      <c r="K54" s="3" t="s">
        <v>199</v>
      </c>
      <c r="L54" s="5">
        <v>40</v>
      </c>
      <c r="M54" s="5">
        <v>21836.27</v>
      </c>
      <c r="N54" s="5">
        <v>26572.38</v>
      </c>
      <c r="O54" s="5">
        <v>0</v>
      </c>
      <c r="P54" s="3" t="s">
        <v>28</v>
      </c>
      <c r="Q54" s="3" t="s">
        <v>38</v>
      </c>
      <c r="R54" s="5">
        <v>18</v>
      </c>
      <c r="S54" s="5">
        <v>189444.4</v>
      </c>
      <c r="T54" s="2"/>
    </row>
    <row r="55" spans="1:20" ht="14.4" x14ac:dyDescent="0.3">
      <c r="A55" s="3" t="s">
        <v>200</v>
      </c>
      <c r="B55" s="4">
        <v>45820</v>
      </c>
      <c r="C55" s="3" t="s">
        <v>20</v>
      </c>
      <c r="D55" s="3" t="s">
        <v>70</v>
      </c>
      <c r="E55" s="3" t="s">
        <v>71</v>
      </c>
      <c r="F55" s="3" t="s">
        <v>72</v>
      </c>
      <c r="G55" s="3" t="s">
        <v>201</v>
      </c>
      <c r="H55" s="3" t="s">
        <v>35</v>
      </c>
      <c r="I55" s="3" t="s">
        <v>45</v>
      </c>
      <c r="J55" s="3" t="s">
        <v>46</v>
      </c>
      <c r="K55" s="3" t="s">
        <v>161</v>
      </c>
      <c r="L55" s="5">
        <v>4</v>
      </c>
      <c r="M55" s="5">
        <v>37572.449999999997</v>
      </c>
      <c r="N55" s="5">
        <v>43811.33</v>
      </c>
      <c r="O55" s="5">
        <v>0</v>
      </c>
      <c r="P55" s="3" t="s">
        <v>55</v>
      </c>
      <c r="Q55" s="3" t="s">
        <v>38</v>
      </c>
      <c r="R55" s="5">
        <v>12</v>
      </c>
      <c r="S55" s="5">
        <v>24955.52</v>
      </c>
      <c r="T55" s="2"/>
    </row>
    <row r="56" spans="1:20" ht="14.4" x14ac:dyDescent="0.3">
      <c r="A56" s="3" t="s">
        <v>202</v>
      </c>
      <c r="B56" s="4">
        <v>45673</v>
      </c>
      <c r="C56" s="3" t="s">
        <v>20</v>
      </c>
      <c r="D56" s="3" t="s">
        <v>41</v>
      </c>
      <c r="E56" s="3" t="s">
        <v>50</v>
      </c>
      <c r="F56" s="3" t="s">
        <v>50</v>
      </c>
      <c r="G56" s="3" t="s">
        <v>160</v>
      </c>
      <c r="H56" s="3" t="s">
        <v>44</v>
      </c>
      <c r="I56" s="3" t="s">
        <v>45</v>
      </c>
      <c r="J56" s="3" t="s">
        <v>102</v>
      </c>
      <c r="K56" s="3" t="s">
        <v>203</v>
      </c>
      <c r="L56" s="5">
        <v>7</v>
      </c>
      <c r="M56" s="5">
        <v>1526.42</v>
      </c>
      <c r="N56" s="5">
        <v>2018.57</v>
      </c>
      <c r="O56" s="5">
        <v>0.1</v>
      </c>
      <c r="P56" s="3" t="s">
        <v>55</v>
      </c>
      <c r="Q56" s="3" t="s">
        <v>77</v>
      </c>
      <c r="R56" s="5">
        <v>12</v>
      </c>
      <c r="S56" s="5">
        <v>3100.54</v>
      </c>
      <c r="T56" s="2"/>
    </row>
    <row r="57" spans="1:20" ht="14.4" x14ac:dyDescent="0.3">
      <c r="A57" s="3" t="s">
        <v>204</v>
      </c>
      <c r="B57" s="4">
        <v>45831</v>
      </c>
      <c r="C57" s="3" t="s">
        <v>40</v>
      </c>
      <c r="D57" s="3" t="s">
        <v>70</v>
      </c>
      <c r="E57" s="3" t="s">
        <v>125</v>
      </c>
      <c r="F57" s="3" t="s">
        <v>125</v>
      </c>
      <c r="G57" s="3" t="s">
        <v>205</v>
      </c>
      <c r="H57" s="3" t="s">
        <v>44</v>
      </c>
      <c r="I57" s="3" t="s">
        <v>45</v>
      </c>
      <c r="J57" s="3" t="s">
        <v>132</v>
      </c>
      <c r="K57" s="3" t="s">
        <v>206</v>
      </c>
      <c r="L57" s="5">
        <v>21</v>
      </c>
      <c r="M57" s="5">
        <v>38956.559999999998</v>
      </c>
      <c r="N57" s="5">
        <v>55085.99</v>
      </c>
      <c r="O57" s="5">
        <v>0.05</v>
      </c>
      <c r="P57" s="3" t="s">
        <v>55</v>
      </c>
      <c r="Q57" s="3" t="s">
        <v>84</v>
      </c>
      <c r="R57" s="5">
        <v>18</v>
      </c>
      <c r="S57" s="5">
        <v>321782.09999999998</v>
      </c>
      <c r="T57" s="2"/>
    </row>
    <row r="58" spans="1:20" ht="14.4" x14ac:dyDescent="0.3">
      <c r="A58" s="3" t="s">
        <v>207</v>
      </c>
      <c r="B58" s="7">
        <v>45798</v>
      </c>
      <c r="C58" s="3" t="s">
        <v>31</v>
      </c>
      <c r="D58" s="3" t="s">
        <v>57</v>
      </c>
      <c r="E58" s="3" t="s">
        <v>58</v>
      </c>
      <c r="F58" s="3" t="s">
        <v>59</v>
      </c>
      <c r="G58" s="3" t="s">
        <v>208</v>
      </c>
      <c r="H58" s="3" t="s">
        <v>24</v>
      </c>
      <c r="I58" s="3" t="s">
        <v>45</v>
      </c>
      <c r="J58" s="3" t="s">
        <v>102</v>
      </c>
      <c r="K58" s="3" t="s">
        <v>203</v>
      </c>
      <c r="L58" s="5">
        <v>41</v>
      </c>
      <c r="M58" s="5">
        <v>13469.17</v>
      </c>
      <c r="N58" s="5">
        <v>19417.580000000002</v>
      </c>
      <c r="O58" s="5">
        <v>0.05</v>
      </c>
      <c r="P58" s="3" t="s">
        <v>28</v>
      </c>
      <c r="Q58" s="3" t="s">
        <v>29</v>
      </c>
      <c r="R58" s="5">
        <v>17</v>
      </c>
      <c r="S58" s="5">
        <v>231690.6</v>
      </c>
      <c r="T58" s="2"/>
    </row>
    <row r="59" spans="1:20" ht="14.4" x14ac:dyDescent="0.3">
      <c r="A59" s="3" t="s">
        <v>209</v>
      </c>
      <c r="B59" s="4">
        <v>45729</v>
      </c>
      <c r="C59" s="3" t="s">
        <v>49</v>
      </c>
      <c r="D59" s="3" t="s">
        <v>70</v>
      </c>
      <c r="E59" s="3" t="s">
        <v>125</v>
      </c>
      <c r="F59" s="3" t="s">
        <v>125</v>
      </c>
      <c r="G59" s="3" t="s">
        <v>210</v>
      </c>
      <c r="H59" s="3" t="s">
        <v>87</v>
      </c>
      <c r="I59" s="3" t="s">
        <v>25</v>
      </c>
      <c r="J59" s="3" t="s">
        <v>61</v>
      </c>
      <c r="K59" s="3" t="s">
        <v>211</v>
      </c>
      <c r="L59" s="5">
        <v>21</v>
      </c>
      <c r="M59" s="5">
        <v>40343.24</v>
      </c>
      <c r="N59" s="5">
        <v>46497.18</v>
      </c>
      <c r="O59" s="5">
        <v>0.1</v>
      </c>
      <c r="P59" s="3" t="s">
        <v>28</v>
      </c>
      <c r="Q59" s="3" t="s">
        <v>77</v>
      </c>
      <c r="R59" s="5">
        <v>17</v>
      </c>
      <c r="S59" s="5">
        <v>116309.5</v>
      </c>
      <c r="T59" s="2"/>
    </row>
    <row r="60" spans="1:20" ht="14.4" x14ac:dyDescent="0.3">
      <c r="A60" s="3" t="s">
        <v>212</v>
      </c>
      <c r="B60" s="4">
        <v>45704</v>
      </c>
      <c r="C60" s="3" t="s">
        <v>40</v>
      </c>
      <c r="D60" s="3" t="s">
        <v>41</v>
      </c>
      <c r="E60" s="3" t="s">
        <v>42</v>
      </c>
      <c r="F60" s="3" t="s">
        <v>42</v>
      </c>
      <c r="G60" s="3" t="s">
        <v>213</v>
      </c>
      <c r="H60" s="3" t="s">
        <v>24</v>
      </c>
      <c r="I60" s="3" t="s">
        <v>52</v>
      </c>
      <c r="J60" s="3" t="s">
        <v>53</v>
      </c>
      <c r="K60" s="3" t="s">
        <v>90</v>
      </c>
      <c r="L60" s="5">
        <v>19</v>
      </c>
      <c r="M60" s="5">
        <v>32387.32</v>
      </c>
      <c r="N60" s="5">
        <v>47820.61</v>
      </c>
      <c r="O60" s="5">
        <v>0</v>
      </c>
      <c r="P60" s="3" t="s">
        <v>28</v>
      </c>
      <c r="Q60" s="3" t="s">
        <v>38</v>
      </c>
      <c r="R60" s="5">
        <v>4</v>
      </c>
      <c r="S60" s="5">
        <v>293232.5</v>
      </c>
      <c r="T60" s="2"/>
    </row>
    <row r="61" spans="1:20" ht="14.4" x14ac:dyDescent="0.3">
      <c r="A61" s="3" t="s">
        <v>214</v>
      </c>
      <c r="B61" s="6">
        <v>45721</v>
      </c>
      <c r="C61" s="3" t="s">
        <v>40</v>
      </c>
      <c r="D61" s="3" t="s">
        <v>70</v>
      </c>
      <c r="E61" s="3" t="s">
        <v>125</v>
      </c>
      <c r="F61" s="3" t="s">
        <v>125</v>
      </c>
      <c r="G61" s="3" t="s">
        <v>215</v>
      </c>
      <c r="H61" s="3" t="s">
        <v>24</v>
      </c>
      <c r="I61" s="3" t="s">
        <v>25</v>
      </c>
      <c r="J61" s="3" t="s">
        <v>26</v>
      </c>
      <c r="K61" s="3" t="s">
        <v>216</v>
      </c>
      <c r="L61" s="5">
        <v>43</v>
      </c>
      <c r="M61" s="5">
        <v>51679.98</v>
      </c>
      <c r="N61" s="5">
        <v>70620.47</v>
      </c>
      <c r="O61" s="5">
        <v>0</v>
      </c>
      <c r="P61" s="3" t="s">
        <v>28</v>
      </c>
      <c r="Q61" s="3" t="s">
        <v>77</v>
      </c>
      <c r="R61" s="5">
        <v>15</v>
      </c>
      <c r="S61" s="5">
        <v>814441.1</v>
      </c>
      <c r="T61" s="2"/>
    </row>
    <row r="62" spans="1:20" ht="14.4" x14ac:dyDescent="0.3">
      <c r="A62" s="3" t="s">
        <v>217</v>
      </c>
      <c r="B62" s="4">
        <v>45705</v>
      </c>
      <c r="C62" s="3" t="s">
        <v>20</v>
      </c>
      <c r="D62" s="3" t="s">
        <v>41</v>
      </c>
      <c r="E62" s="3" t="s">
        <v>42</v>
      </c>
      <c r="F62" s="3" t="s">
        <v>42</v>
      </c>
      <c r="G62" s="3" t="s">
        <v>218</v>
      </c>
      <c r="H62" s="3" t="s">
        <v>35</v>
      </c>
      <c r="I62" s="3" t="s">
        <v>52</v>
      </c>
      <c r="J62" s="3" t="s">
        <v>53</v>
      </c>
      <c r="K62" s="3" t="s">
        <v>54</v>
      </c>
      <c r="L62" s="5">
        <v>28</v>
      </c>
      <c r="M62" s="5">
        <v>49583.360000000001</v>
      </c>
      <c r="N62" s="5">
        <v>60027.24</v>
      </c>
      <c r="O62" s="5">
        <v>0</v>
      </c>
      <c r="P62" s="3" t="s">
        <v>28</v>
      </c>
      <c r="Q62" s="3" t="s">
        <v>29</v>
      </c>
      <c r="R62" s="5">
        <v>2</v>
      </c>
      <c r="S62" s="5">
        <v>292428.59999999998</v>
      </c>
      <c r="T62" s="2"/>
    </row>
    <row r="63" spans="1:20" ht="14.4" x14ac:dyDescent="0.3">
      <c r="A63" s="3" t="s">
        <v>219</v>
      </c>
      <c r="B63" s="4">
        <v>45726</v>
      </c>
      <c r="C63" s="3" t="s">
        <v>49</v>
      </c>
      <c r="D63" s="3" t="s">
        <v>21</v>
      </c>
      <c r="E63" s="3" t="s">
        <v>105</v>
      </c>
      <c r="F63" s="3" t="s">
        <v>106</v>
      </c>
      <c r="G63" s="3" t="s">
        <v>220</v>
      </c>
      <c r="H63" s="3" t="s">
        <v>24</v>
      </c>
      <c r="I63" s="3" t="s">
        <v>45</v>
      </c>
      <c r="J63" s="3" t="s">
        <v>132</v>
      </c>
      <c r="K63" s="3" t="s">
        <v>206</v>
      </c>
      <c r="L63" s="5">
        <v>34</v>
      </c>
      <c r="M63" s="5">
        <v>79534.149999999994</v>
      </c>
      <c r="N63" s="5">
        <v>100951.2</v>
      </c>
      <c r="O63" s="5">
        <v>0</v>
      </c>
      <c r="P63" s="3" t="s">
        <v>28</v>
      </c>
      <c r="Q63" s="3" t="s">
        <v>84</v>
      </c>
      <c r="R63" s="5">
        <v>15</v>
      </c>
      <c r="S63" s="5">
        <v>728179.7</v>
      </c>
      <c r="T63" s="2"/>
    </row>
    <row r="64" spans="1:20" ht="14.4" x14ac:dyDescent="0.3">
      <c r="A64" s="3" t="s">
        <v>221</v>
      </c>
      <c r="B64" s="6">
        <v>45843</v>
      </c>
      <c r="C64" s="3" t="s">
        <v>31</v>
      </c>
      <c r="D64" s="3" t="s">
        <v>57</v>
      </c>
      <c r="E64" s="3" t="s">
        <v>64</v>
      </c>
      <c r="F64" s="3" t="s">
        <v>65</v>
      </c>
      <c r="G64" s="3" t="s">
        <v>222</v>
      </c>
      <c r="H64" s="3" t="s">
        <v>44</v>
      </c>
      <c r="I64" s="3" t="s">
        <v>25</v>
      </c>
      <c r="J64" s="3" t="s">
        <v>61</v>
      </c>
      <c r="K64" s="3" t="s">
        <v>223</v>
      </c>
      <c r="L64" s="5">
        <v>45</v>
      </c>
      <c r="M64" s="5">
        <v>61048.86</v>
      </c>
      <c r="N64" s="5">
        <v>78570.48</v>
      </c>
      <c r="O64" s="5">
        <v>0.15</v>
      </c>
      <c r="P64" s="3" t="s">
        <v>28</v>
      </c>
      <c r="Q64" s="3" t="s">
        <v>84</v>
      </c>
      <c r="R64" s="5">
        <v>13</v>
      </c>
      <c r="S64" s="5">
        <v>670202</v>
      </c>
      <c r="T64" s="2"/>
    </row>
    <row r="65" spans="1:20" ht="14.4" x14ac:dyDescent="0.3">
      <c r="A65" s="3" t="s">
        <v>224</v>
      </c>
      <c r="B65" s="7">
        <v>45789</v>
      </c>
      <c r="C65" s="3" t="s">
        <v>20</v>
      </c>
      <c r="D65" s="3" t="s">
        <v>70</v>
      </c>
      <c r="E65" s="3" t="s">
        <v>71</v>
      </c>
      <c r="F65" s="3" t="s">
        <v>72</v>
      </c>
      <c r="G65" s="3" t="s">
        <v>225</v>
      </c>
      <c r="H65" s="3" t="s">
        <v>87</v>
      </c>
      <c r="I65" s="3" t="s">
        <v>45</v>
      </c>
      <c r="J65" s="3" t="s">
        <v>102</v>
      </c>
      <c r="K65" s="3" t="s">
        <v>226</v>
      </c>
      <c r="L65" s="5">
        <v>5</v>
      </c>
      <c r="M65" s="5">
        <v>52378.82</v>
      </c>
      <c r="N65" s="5">
        <v>75436.86</v>
      </c>
      <c r="O65" s="5">
        <v>0</v>
      </c>
      <c r="P65" s="3" t="s">
        <v>28</v>
      </c>
      <c r="Q65" s="3" t="s">
        <v>77</v>
      </c>
      <c r="R65" s="5">
        <v>3</v>
      </c>
      <c r="S65" s="5">
        <v>115290.2</v>
      </c>
      <c r="T65" s="2"/>
    </row>
    <row r="66" spans="1:20" ht="14.4" x14ac:dyDescent="0.3">
      <c r="A66" s="3" t="s">
        <v>227</v>
      </c>
      <c r="B66" s="6">
        <v>45751</v>
      </c>
      <c r="C66" s="3" t="s">
        <v>40</v>
      </c>
      <c r="D66" s="3" t="s">
        <v>21</v>
      </c>
      <c r="E66" s="3" t="s">
        <v>32</v>
      </c>
      <c r="F66" s="3" t="s">
        <v>33</v>
      </c>
      <c r="G66" s="3" t="s">
        <v>228</v>
      </c>
      <c r="H66" s="3" t="s">
        <v>35</v>
      </c>
      <c r="I66" s="3" t="s">
        <v>25</v>
      </c>
      <c r="J66" s="3" t="s">
        <v>61</v>
      </c>
      <c r="K66" s="3" t="s">
        <v>62</v>
      </c>
      <c r="L66" s="5">
        <v>32</v>
      </c>
      <c r="M66" s="5">
        <v>62848.55</v>
      </c>
      <c r="N66" s="5">
        <v>88210.78</v>
      </c>
      <c r="O66" s="5">
        <v>0.05</v>
      </c>
      <c r="P66" s="3" t="s">
        <v>28</v>
      </c>
      <c r="Q66" s="3" t="s">
        <v>38</v>
      </c>
      <c r="R66" s="5">
        <v>16</v>
      </c>
      <c r="S66" s="5">
        <v>771011.8</v>
      </c>
      <c r="T66" s="2"/>
    </row>
    <row r="67" spans="1:20" ht="14.4" x14ac:dyDescent="0.3">
      <c r="A67" s="3" t="s">
        <v>229</v>
      </c>
      <c r="B67" s="6">
        <v>45816</v>
      </c>
      <c r="C67" s="3" t="s">
        <v>20</v>
      </c>
      <c r="D67" s="3" t="s">
        <v>70</v>
      </c>
      <c r="E67" s="3" t="s">
        <v>125</v>
      </c>
      <c r="F67" s="3" t="s">
        <v>125</v>
      </c>
      <c r="G67" s="3" t="s">
        <v>230</v>
      </c>
      <c r="H67" s="3" t="s">
        <v>24</v>
      </c>
      <c r="I67" s="3" t="s">
        <v>45</v>
      </c>
      <c r="J67" s="3" t="s">
        <v>102</v>
      </c>
      <c r="K67" s="3" t="s">
        <v>226</v>
      </c>
      <c r="L67" s="5">
        <v>20</v>
      </c>
      <c r="M67" s="5">
        <v>2058.4699999999998</v>
      </c>
      <c r="N67" s="5">
        <v>2968.35</v>
      </c>
      <c r="O67" s="5">
        <v>0.15</v>
      </c>
      <c r="P67" s="3" t="s">
        <v>28</v>
      </c>
      <c r="Q67" s="3" t="s">
        <v>84</v>
      </c>
      <c r="R67" s="5">
        <v>2</v>
      </c>
      <c r="S67" s="5">
        <v>15467.96</v>
      </c>
      <c r="T67" s="2"/>
    </row>
    <row r="68" spans="1:20" ht="14.4" x14ac:dyDescent="0.3">
      <c r="A68" s="3" t="s">
        <v>231</v>
      </c>
      <c r="B68" s="4">
        <v>45882</v>
      </c>
      <c r="C68" s="3" t="s">
        <v>40</v>
      </c>
      <c r="D68" s="3" t="s">
        <v>57</v>
      </c>
      <c r="E68" s="3" t="s">
        <v>64</v>
      </c>
      <c r="F68" s="3" t="s">
        <v>65</v>
      </c>
      <c r="G68" s="3" t="s">
        <v>232</v>
      </c>
      <c r="H68" s="3" t="s">
        <v>44</v>
      </c>
      <c r="I68" s="3" t="s">
        <v>45</v>
      </c>
      <c r="J68" s="3" t="s">
        <v>67</v>
      </c>
      <c r="K68" s="3" t="s">
        <v>74</v>
      </c>
      <c r="L68" s="5">
        <v>30</v>
      </c>
      <c r="M68" s="5">
        <v>11983.59</v>
      </c>
      <c r="N68" s="5">
        <v>16928.54</v>
      </c>
      <c r="O68" s="5">
        <v>0</v>
      </c>
      <c r="P68" s="3" t="s">
        <v>55</v>
      </c>
      <c r="Q68" s="3" t="s">
        <v>84</v>
      </c>
      <c r="R68" s="5">
        <v>17</v>
      </c>
      <c r="S68" s="5">
        <v>148348.5</v>
      </c>
      <c r="T68" s="2"/>
    </row>
    <row r="69" spans="1:20" ht="14.4" x14ac:dyDescent="0.3">
      <c r="A69" s="3" t="s">
        <v>233</v>
      </c>
      <c r="B69" s="4">
        <v>45670</v>
      </c>
      <c r="C69" s="3" t="s">
        <v>40</v>
      </c>
      <c r="D69" s="3" t="s">
        <v>41</v>
      </c>
      <c r="E69" s="3" t="s">
        <v>50</v>
      </c>
      <c r="F69" s="3" t="s">
        <v>50</v>
      </c>
      <c r="G69" s="3" t="s">
        <v>234</v>
      </c>
      <c r="H69" s="3" t="s">
        <v>24</v>
      </c>
      <c r="I69" s="3" t="s">
        <v>25</v>
      </c>
      <c r="J69" s="3" t="s">
        <v>36</v>
      </c>
      <c r="K69" s="3" t="s">
        <v>169</v>
      </c>
      <c r="L69" s="5">
        <v>9</v>
      </c>
      <c r="M69" s="5">
        <v>33286.31</v>
      </c>
      <c r="N69" s="5">
        <v>37790.11</v>
      </c>
      <c r="O69" s="5">
        <v>0.1</v>
      </c>
      <c r="P69" s="3" t="s">
        <v>55</v>
      </c>
      <c r="Q69" s="3" t="s">
        <v>29</v>
      </c>
      <c r="R69" s="5">
        <v>12</v>
      </c>
      <c r="S69" s="5">
        <v>36480.78</v>
      </c>
      <c r="T69" s="2"/>
    </row>
    <row r="70" spans="1:20" ht="14.4" x14ac:dyDescent="0.3">
      <c r="A70" s="3" t="s">
        <v>235</v>
      </c>
      <c r="B70" s="4">
        <v>45883</v>
      </c>
      <c r="C70" s="3" t="s">
        <v>31</v>
      </c>
      <c r="D70" s="3" t="s">
        <v>21</v>
      </c>
      <c r="E70" s="3" t="s">
        <v>105</v>
      </c>
      <c r="F70" s="3" t="s">
        <v>106</v>
      </c>
      <c r="G70" s="3" t="s">
        <v>236</v>
      </c>
      <c r="H70" s="3" t="s">
        <v>24</v>
      </c>
      <c r="I70" s="3" t="s">
        <v>52</v>
      </c>
      <c r="J70" s="3" t="s">
        <v>95</v>
      </c>
      <c r="K70" s="3" t="s">
        <v>237</v>
      </c>
      <c r="L70" s="5">
        <v>18</v>
      </c>
      <c r="M70" s="5">
        <v>39298.769999999997</v>
      </c>
      <c r="N70" s="5">
        <v>58647.74</v>
      </c>
      <c r="O70" s="5">
        <v>0.15</v>
      </c>
      <c r="P70" s="3" t="s">
        <v>55</v>
      </c>
      <c r="Q70" s="3" t="s">
        <v>84</v>
      </c>
      <c r="R70" s="5">
        <v>8</v>
      </c>
      <c r="S70" s="5">
        <v>296039.2</v>
      </c>
      <c r="T70" s="2"/>
    </row>
    <row r="71" spans="1:20" ht="14.4" x14ac:dyDescent="0.3">
      <c r="A71" s="3" t="s">
        <v>238</v>
      </c>
      <c r="B71" s="6">
        <v>45873</v>
      </c>
      <c r="C71" s="3" t="s">
        <v>49</v>
      </c>
      <c r="D71" s="3" t="s">
        <v>57</v>
      </c>
      <c r="E71" s="3" t="s">
        <v>64</v>
      </c>
      <c r="F71" s="3" t="s">
        <v>65</v>
      </c>
      <c r="G71" s="3" t="s">
        <v>66</v>
      </c>
      <c r="H71" s="3" t="s">
        <v>44</v>
      </c>
      <c r="I71" s="3" t="s">
        <v>25</v>
      </c>
      <c r="J71" s="3" t="s">
        <v>36</v>
      </c>
      <c r="K71" s="3" t="s">
        <v>169</v>
      </c>
      <c r="L71" s="5">
        <v>19</v>
      </c>
      <c r="M71" s="5">
        <v>78052.600000000006</v>
      </c>
      <c r="N71" s="5">
        <v>92555.31</v>
      </c>
      <c r="O71" s="5">
        <v>0</v>
      </c>
      <c r="P71" s="3" t="s">
        <v>28</v>
      </c>
      <c r="Q71" s="3" t="s">
        <v>84</v>
      </c>
      <c r="R71" s="5">
        <v>5</v>
      </c>
      <c r="S71" s="5">
        <v>275551.5</v>
      </c>
      <c r="T71" s="2"/>
    </row>
    <row r="72" spans="1:20" ht="14.4" x14ac:dyDescent="0.3">
      <c r="A72" s="3" t="s">
        <v>239</v>
      </c>
      <c r="B72" s="8">
        <v>45781</v>
      </c>
      <c r="C72" s="3" t="s">
        <v>40</v>
      </c>
      <c r="D72" s="3" t="s">
        <v>41</v>
      </c>
      <c r="E72" s="3" t="s">
        <v>50</v>
      </c>
      <c r="F72" s="3" t="s">
        <v>50</v>
      </c>
      <c r="G72" s="3" t="s">
        <v>240</v>
      </c>
      <c r="H72" s="3" t="s">
        <v>24</v>
      </c>
      <c r="I72" s="3" t="s">
        <v>45</v>
      </c>
      <c r="J72" s="3" t="s">
        <v>132</v>
      </c>
      <c r="K72" s="3" t="s">
        <v>241</v>
      </c>
      <c r="L72" s="5">
        <v>23</v>
      </c>
      <c r="M72" s="5">
        <v>32474.11</v>
      </c>
      <c r="N72" s="5">
        <v>41246.42</v>
      </c>
      <c r="O72" s="5">
        <v>0.1</v>
      </c>
      <c r="P72" s="3" t="s">
        <v>55</v>
      </c>
      <c r="Q72" s="3" t="s">
        <v>29</v>
      </c>
      <c r="R72" s="5">
        <v>20</v>
      </c>
      <c r="S72" s="5">
        <v>181586.8</v>
      </c>
      <c r="T72" s="2"/>
    </row>
    <row r="73" spans="1:20" ht="14.4" x14ac:dyDescent="0.3">
      <c r="A73" s="3" t="s">
        <v>242</v>
      </c>
      <c r="B73" s="4">
        <v>45893</v>
      </c>
      <c r="C73" s="3" t="s">
        <v>40</v>
      </c>
      <c r="D73" s="3" t="s">
        <v>57</v>
      </c>
      <c r="E73" s="3" t="s">
        <v>58</v>
      </c>
      <c r="F73" s="3" t="s">
        <v>59</v>
      </c>
      <c r="G73" s="3" t="s">
        <v>243</v>
      </c>
      <c r="H73" s="3" t="s">
        <v>44</v>
      </c>
      <c r="I73" s="3" t="s">
        <v>45</v>
      </c>
      <c r="J73" s="3" t="s">
        <v>67</v>
      </c>
      <c r="K73" s="3" t="s">
        <v>68</v>
      </c>
      <c r="L73" s="5">
        <v>16</v>
      </c>
      <c r="M73" s="5">
        <v>21003.69</v>
      </c>
      <c r="N73" s="5">
        <v>23253.69</v>
      </c>
      <c r="O73" s="5">
        <v>0</v>
      </c>
      <c r="P73" s="3" t="s">
        <v>55</v>
      </c>
      <c r="Q73" s="3" t="s">
        <v>29</v>
      </c>
      <c r="R73" s="5">
        <v>16</v>
      </c>
      <c r="S73" s="5">
        <v>36000</v>
      </c>
      <c r="T73" s="2"/>
    </row>
    <row r="74" spans="1:20" ht="14.4" x14ac:dyDescent="0.3">
      <c r="A74" s="3" t="s">
        <v>244</v>
      </c>
      <c r="B74" s="6">
        <v>45721</v>
      </c>
      <c r="C74" s="3" t="s">
        <v>40</v>
      </c>
      <c r="D74" s="3" t="s">
        <v>41</v>
      </c>
      <c r="E74" s="3" t="s">
        <v>50</v>
      </c>
      <c r="F74" s="3" t="s">
        <v>50</v>
      </c>
      <c r="G74" s="3" t="s">
        <v>245</v>
      </c>
      <c r="H74" s="3" t="s">
        <v>24</v>
      </c>
      <c r="I74" s="3" t="s">
        <v>45</v>
      </c>
      <c r="J74" s="3" t="s">
        <v>46</v>
      </c>
      <c r="K74" s="3" t="s">
        <v>117</v>
      </c>
      <c r="L74" s="5">
        <v>20</v>
      </c>
      <c r="M74" s="5">
        <v>11289.1</v>
      </c>
      <c r="N74" s="5">
        <v>16518.2</v>
      </c>
      <c r="O74" s="5">
        <v>0.1</v>
      </c>
      <c r="P74" s="3" t="s">
        <v>55</v>
      </c>
      <c r="Q74" s="3" t="s">
        <v>38</v>
      </c>
      <c r="R74" s="5">
        <v>16</v>
      </c>
      <c r="S74" s="5">
        <v>94123.8</v>
      </c>
      <c r="T74" s="2"/>
    </row>
    <row r="75" spans="1:20" ht="14.4" x14ac:dyDescent="0.3">
      <c r="A75" s="3" t="s">
        <v>246</v>
      </c>
      <c r="B75" s="4">
        <v>45674</v>
      </c>
      <c r="C75" s="3" t="s">
        <v>20</v>
      </c>
      <c r="D75" s="3" t="s">
        <v>41</v>
      </c>
      <c r="E75" s="3" t="s">
        <v>42</v>
      </c>
      <c r="F75" s="3" t="s">
        <v>42</v>
      </c>
      <c r="G75" s="3" t="s">
        <v>247</v>
      </c>
      <c r="H75" s="3" t="s">
        <v>24</v>
      </c>
      <c r="I75" s="3" t="s">
        <v>45</v>
      </c>
      <c r="J75" s="3" t="s">
        <v>132</v>
      </c>
      <c r="K75" s="3" t="s">
        <v>248</v>
      </c>
      <c r="L75" s="5">
        <v>3</v>
      </c>
      <c r="M75" s="5">
        <v>77363.710000000006</v>
      </c>
      <c r="N75" s="5">
        <v>101485.6</v>
      </c>
      <c r="O75" s="5">
        <v>0.05</v>
      </c>
      <c r="P75" s="3" t="s">
        <v>28</v>
      </c>
      <c r="Q75" s="3" t="s">
        <v>77</v>
      </c>
      <c r="R75" s="5">
        <v>19</v>
      </c>
      <c r="S75" s="5">
        <v>68747.44</v>
      </c>
      <c r="T75" s="2"/>
    </row>
    <row r="76" spans="1:20" ht="14.4" x14ac:dyDescent="0.3">
      <c r="A76" s="3" t="s">
        <v>249</v>
      </c>
      <c r="B76" s="7">
        <v>45803</v>
      </c>
      <c r="C76" s="3" t="s">
        <v>20</v>
      </c>
      <c r="D76" s="3" t="s">
        <v>41</v>
      </c>
      <c r="E76" s="3" t="s">
        <v>42</v>
      </c>
      <c r="F76" s="3" t="s">
        <v>42</v>
      </c>
      <c r="G76" s="3" t="s">
        <v>250</v>
      </c>
      <c r="H76" s="3" t="s">
        <v>35</v>
      </c>
      <c r="I76" s="3" t="s">
        <v>52</v>
      </c>
      <c r="J76" s="3" t="s">
        <v>113</v>
      </c>
      <c r="K76" s="3" t="s">
        <v>114</v>
      </c>
      <c r="L76" s="5">
        <v>7</v>
      </c>
      <c r="M76" s="5">
        <v>66013.78</v>
      </c>
      <c r="N76" s="5">
        <v>83535.95</v>
      </c>
      <c r="O76" s="5">
        <v>0.15</v>
      </c>
      <c r="P76" s="3" t="s">
        <v>28</v>
      </c>
      <c r="Q76" s="3" t="s">
        <v>84</v>
      </c>
      <c r="R76" s="5">
        <v>18</v>
      </c>
      <c r="S76" s="5">
        <v>104256.9</v>
      </c>
      <c r="T76" s="2"/>
    </row>
    <row r="77" spans="1:20" ht="14.4" x14ac:dyDescent="0.3">
      <c r="A77" s="3" t="s">
        <v>251</v>
      </c>
      <c r="B77" s="4">
        <v>45850</v>
      </c>
      <c r="C77" s="3" t="s">
        <v>20</v>
      </c>
      <c r="D77" s="3" t="s">
        <v>70</v>
      </c>
      <c r="E77" s="3" t="s">
        <v>71</v>
      </c>
      <c r="F77" s="3" t="s">
        <v>72</v>
      </c>
      <c r="G77" s="3" t="s">
        <v>252</v>
      </c>
      <c r="H77" s="3" t="s">
        <v>87</v>
      </c>
      <c r="I77" s="3" t="s">
        <v>52</v>
      </c>
      <c r="J77" s="3" t="s">
        <v>113</v>
      </c>
      <c r="K77" s="3" t="s">
        <v>139</v>
      </c>
      <c r="L77" s="5">
        <v>2</v>
      </c>
      <c r="M77" s="5">
        <v>196.66</v>
      </c>
      <c r="N77" s="5">
        <v>225.78</v>
      </c>
      <c r="O77" s="5">
        <v>0.15</v>
      </c>
      <c r="P77" s="3" t="s">
        <v>28</v>
      </c>
      <c r="Q77" s="3" t="s">
        <v>38</v>
      </c>
      <c r="R77" s="5">
        <v>16</v>
      </c>
      <c r="S77" s="5">
        <v>49.5</v>
      </c>
      <c r="T77" s="2"/>
    </row>
    <row r="78" spans="1:20" ht="14.4" x14ac:dyDescent="0.3">
      <c r="A78" s="3" t="s">
        <v>253</v>
      </c>
      <c r="B78" s="6">
        <v>45903</v>
      </c>
      <c r="C78" s="3" t="s">
        <v>20</v>
      </c>
      <c r="D78" s="3" t="s">
        <v>41</v>
      </c>
      <c r="E78" s="3" t="s">
        <v>50</v>
      </c>
      <c r="F78" s="3" t="s">
        <v>50</v>
      </c>
      <c r="G78" s="3" t="s">
        <v>254</v>
      </c>
      <c r="H78" s="3" t="s">
        <v>87</v>
      </c>
      <c r="I78" s="3" t="s">
        <v>25</v>
      </c>
      <c r="J78" s="3" t="s">
        <v>26</v>
      </c>
      <c r="K78" s="3" t="s">
        <v>127</v>
      </c>
      <c r="L78" s="5">
        <v>6</v>
      </c>
      <c r="M78" s="5">
        <v>18504.25</v>
      </c>
      <c r="N78" s="5">
        <v>21665.82</v>
      </c>
      <c r="O78" s="5">
        <v>0.15</v>
      </c>
      <c r="P78" s="3" t="s">
        <v>28</v>
      </c>
      <c r="Q78" s="3" t="s">
        <v>29</v>
      </c>
      <c r="R78" s="5">
        <v>13</v>
      </c>
      <c r="S78" s="5">
        <v>16124.01</v>
      </c>
      <c r="T78" s="2"/>
    </row>
    <row r="79" spans="1:20" ht="14.4" x14ac:dyDescent="0.3">
      <c r="A79" s="3" t="s">
        <v>255</v>
      </c>
      <c r="B79" s="4">
        <v>45819</v>
      </c>
      <c r="C79" s="3" t="s">
        <v>40</v>
      </c>
      <c r="D79" s="3" t="s">
        <v>41</v>
      </c>
      <c r="E79" s="3" t="s">
        <v>42</v>
      </c>
      <c r="F79" s="3" t="s">
        <v>42</v>
      </c>
      <c r="G79" s="3" t="s">
        <v>256</v>
      </c>
      <c r="H79" s="3" t="s">
        <v>44</v>
      </c>
      <c r="I79" s="3" t="s">
        <v>52</v>
      </c>
      <c r="J79" s="3" t="s">
        <v>113</v>
      </c>
      <c r="K79" s="3" t="s">
        <v>257</v>
      </c>
      <c r="L79" s="5">
        <v>39</v>
      </c>
      <c r="M79" s="5">
        <v>27873.95</v>
      </c>
      <c r="N79" s="5">
        <v>40565.550000000003</v>
      </c>
      <c r="O79" s="5">
        <v>0</v>
      </c>
      <c r="P79" s="3" t="s">
        <v>28</v>
      </c>
      <c r="Q79" s="3" t="s">
        <v>38</v>
      </c>
      <c r="R79" s="5">
        <v>18</v>
      </c>
      <c r="S79" s="5">
        <v>494972.4</v>
      </c>
      <c r="T79" s="2"/>
    </row>
    <row r="80" spans="1:20" ht="14.4" x14ac:dyDescent="0.3">
      <c r="A80" s="3" t="s">
        <v>258</v>
      </c>
      <c r="B80" s="7">
        <v>45800</v>
      </c>
      <c r="C80" s="3" t="s">
        <v>20</v>
      </c>
      <c r="D80" s="3" t="s">
        <v>70</v>
      </c>
      <c r="E80" s="3" t="s">
        <v>71</v>
      </c>
      <c r="F80" s="3" t="s">
        <v>72</v>
      </c>
      <c r="G80" s="3" t="s">
        <v>220</v>
      </c>
      <c r="H80" s="3" t="s">
        <v>24</v>
      </c>
      <c r="I80" s="3" t="s">
        <v>45</v>
      </c>
      <c r="J80" s="3" t="s">
        <v>132</v>
      </c>
      <c r="K80" s="3" t="s">
        <v>241</v>
      </c>
      <c r="L80" s="5">
        <v>36</v>
      </c>
      <c r="M80" s="5">
        <v>74423.850000000006</v>
      </c>
      <c r="N80" s="5">
        <v>107156.4</v>
      </c>
      <c r="O80" s="5">
        <v>0.05</v>
      </c>
      <c r="P80" s="3" t="s">
        <v>55</v>
      </c>
      <c r="Q80" s="3" t="s">
        <v>84</v>
      </c>
      <c r="R80" s="5">
        <v>18</v>
      </c>
      <c r="S80" s="5">
        <v>1119454</v>
      </c>
      <c r="T80" s="2"/>
    </row>
    <row r="81" spans="1:20" ht="14.4" x14ac:dyDescent="0.3">
      <c r="A81" s="3" t="s">
        <v>259</v>
      </c>
      <c r="B81" s="4">
        <v>45855</v>
      </c>
      <c r="C81" s="3" t="s">
        <v>49</v>
      </c>
      <c r="D81" s="3" t="s">
        <v>57</v>
      </c>
      <c r="E81" s="3" t="s">
        <v>58</v>
      </c>
      <c r="F81" s="3" t="s">
        <v>59</v>
      </c>
      <c r="G81" s="3" t="s">
        <v>260</v>
      </c>
      <c r="H81" s="3" t="s">
        <v>44</v>
      </c>
      <c r="I81" s="3" t="s">
        <v>25</v>
      </c>
      <c r="J81" s="3" t="s">
        <v>36</v>
      </c>
      <c r="K81" s="3" t="s">
        <v>169</v>
      </c>
      <c r="L81" s="5">
        <v>16</v>
      </c>
      <c r="M81" s="5">
        <v>67222.3</v>
      </c>
      <c r="N81" s="5">
        <v>85078.71</v>
      </c>
      <c r="O81" s="5">
        <v>0.05</v>
      </c>
      <c r="P81" s="3" t="s">
        <v>28</v>
      </c>
      <c r="Q81" s="3" t="s">
        <v>84</v>
      </c>
      <c r="R81" s="5">
        <v>4</v>
      </c>
      <c r="S81" s="5">
        <v>271417.40000000002</v>
      </c>
      <c r="T81" s="2"/>
    </row>
    <row r="82" spans="1:20" ht="14.4" x14ac:dyDescent="0.3">
      <c r="A82" s="3" t="s">
        <v>261</v>
      </c>
      <c r="B82" s="4">
        <v>45824</v>
      </c>
      <c r="C82" s="3" t="s">
        <v>49</v>
      </c>
      <c r="D82" s="3" t="s">
        <v>21</v>
      </c>
      <c r="E82" s="3" t="s">
        <v>22</v>
      </c>
      <c r="F82" s="3" t="s">
        <v>22</v>
      </c>
      <c r="G82" s="3" t="s">
        <v>262</v>
      </c>
      <c r="H82" s="3" t="s">
        <v>87</v>
      </c>
      <c r="I82" s="3" t="s">
        <v>45</v>
      </c>
      <c r="J82" s="3" t="s">
        <v>67</v>
      </c>
      <c r="K82" s="3" t="s">
        <v>68</v>
      </c>
      <c r="L82" s="5">
        <v>10</v>
      </c>
      <c r="M82" s="5">
        <v>69406.5</v>
      </c>
      <c r="N82" s="5">
        <v>99505.69</v>
      </c>
      <c r="O82" s="5">
        <v>0.05</v>
      </c>
      <c r="P82" s="3" t="s">
        <v>55</v>
      </c>
      <c r="Q82" s="3" t="s">
        <v>84</v>
      </c>
      <c r="R82" s="5">
        <v>17</v>
      </c>
      <c r="S82" s="5">
        <v>285942.3</v>
      </c>
      <c r="T82" s="2"/>
    </row>
    <row r="83" spans="1:20" ht="14.4" x14ac:dyDescent="0.3">
      <c r="A83" s="3" t="s">
        <v>263</v>
      </c>
      <c r="B83" s="4">
        <v>45884</v>
      </c>
      <c r="C83" s="3" t="s">
        <v>49</v>
      </c>
      <c r="D83" s="3" t="s">
        <v>41</v>
      </c>
      <c r="E83" s="3" t="s">
        <v>50</v>
      </c>
      <c r="F83" s="3" t="s">
        <v>50</v>
      </c>
      <c r="G83" s="3" t="s">
        <v>264</v>
      </c>
      <c r="H83" s="3" t="s">
        <v>87</v>
      </c>
      <c r="I83" s="3" t="s">
        <v>25</v>
      </c>
      <c r="J83" s="3" t="s">
        <v>61</v>
      </c>
      <c r="K83" s="3" t="s">
        <v>62</v>
      </c>
      <c r="L83" s="5">
        <v>33</v>
      </c>
      <c r="M83" s="5">
        <v>59690.91</v>
      </c>
      <c r="N83" s="5">
        <v>84817.32</v>
      </c>
      <c r="O83" s="5">
        <v>0.15</v>
      </c>
      <c r="P83" s="3" t="s">
        <v>55</v>
      </c>
      <c r="Q83" s="3" t="s">
        <v>29</v>
      </c>
      <c r="R83" s="5">
        <v>4</v>
      </c>
      <c r="S83" s="5">
        <v>704795.8</v>
      </c>
      <c r="T83" s="2"/>
    </row>
    <row r="84" spans="1:20" ht="14.4" x14ac:dyDescent="0.3">
      <c r="A84" s="3" t="s">
        <v>265</v>
      </c>
      <c r="B84" s="4">
        <v>45674</v>
      </c>
      <c r="C84" s="3" t="s">
        <v>49</v>
      </c>
      <c r="D84" s="3" t="s">
        <v>57</v>
      </c>
      <c r="E84" s="3" t="s">
        <v>92</v>
      </c>
      <c r="F84" s="3" t="s">
        <v>93</v>
      </c>
      <c r="G84" s="3" t="s">
        <v>266</v>
      </c>
      <c r="H84" s="3" t="s">
        <v>87</v>
      </c>
      <c r="I84" s="3" t="s">
        <v>45</v>
      </c>
      <c r="J84" s="3" t="s">
        <v>102</v>
      </c>
      <c r="K84" s="3" t="s">
        <v>226</v>
      </c>
      <c r="L84" s="5">
        <v>21</v>
      </c>
      <c r="M84" s="5">
        <v>34880.89</v>
      </c>
      <c r="N84" s="5">
        <v>50896.1</v>
      </c>
      <c r="O84" s="5">
        <v>0.05</v>
      </c>
      <c r="P84" s="3" t="s">
        <v>28</v>
      </c>
      <c r="Q84" s="3" t="s">
        <v>84</v>
      </c>
      <c r="R84" s="5">
        <v>14</v>
      </c>
      <c r="S84" s="5">
        <v>319503.40000000002</v>
      </c>
      <c r="T84" s="2"/>
    </row>
    <row r="85" spans="1:20" ht="14.4" x14ac:dyDescent="0.3">
      <c r="A85" s="3" t="s">
        <v>267</v>
      </c>
      <c r="B85" s="4">
        <v>45818</v>
      </c>
      <c r="C85" s="3" t="s">
        <v>31</v>
      </c>
      <c r="D85" s="3" t="s">
        <v>21</v>
      </c>
      <c r="E85" s="3" t="s">
        <v>105</v>
      </c>
      <c r="F85" s="3" t="s">
        <v>106</v>
      </c>
      <c r="G85" s="3" t="s">
        <v>268</v>
      </c>
      <c r="H85" s="3" t="s">
        <v>87</v>
      </c>
      <c r="I85" s="3" t="s">
        <v>45</v>
      </c>
      <c r="J85" s="3" t="s">
        <v>67</v>
      </c>
      <c r="K85" s="3" t="s">
        <v>199</v>
      </c>
      <c r="L85" s="5">
        <v>18</v>
      </c>
      <c r="M85" s="5">
        <v>23712.11</v>
      </c>
      <c r="N85" s="5">
        <v>27351.35</v>
      </c>
      <c r="O85" s="5">
        <v>0.1</v>
      </c>
      <c r="P85" s="3" t="s">
        <v>28</v>
      </c>
      <c r="Q85" s="3" t="s">
        <v>77</v>
      </c>
      <c r="R85" s="5">
        <v>8</v>
      </c>
      <c r="S85" s="5">
        <v>58955.69</v>
      </c>
      <c r="T85" s="2"/>
    </row>
    <row r="86" spans="1:20" ht="14.4" x14ac:dyDescent="0.3">
      <c r="A86" s="3" t="s">
        <v>269</v>
      </c>
      <c r="B86" s="4">
        <v>45774</v>
      </c>
      <c r="C86" s="3" t="s">
        <v>31</v>
      </c>
      <c r="D86" s="3" t="s">
        <v>70</v>
      </c>
      <c r="E86" s="3" t="s">
        <v>71</v>
      </c>
      <c r="F86" s="3" t="s">
        <v>72</v>
      </c>
      <c r="G86" s="3" t="s">
        <v>270</v>
      </c>
      <c r="H86" s="3" t="s">
        <v>24</v>
      </c>
      <c r="I86" s="3" t="s">
        <v>52</v>
      </c>
      <c r="J86" s="3" t="s">
        <v>157</v>
      </c>
      <c r="K86" s="3" t="s">
        <v>188</v>
      </c>
      <c r="L86" s="5">
        <v>32</v>
      </c>
      <c r="M86" s="5">
        <v>43215.73</v>
      </c>
      <c r="N86" s="5">
        <v>60944.57</v>
      </c>
      <c r="O86" s="5">
        <v>0.15</v>
      </c>
      <c r="P86" s="3" t="s">
        <v>28</v>
      </c>
      <c r="Q86" s="3" t="s">
        <v>29</v>
      </c>
      <c r="R86" s="5">
        <v>15</v>
      </c>
      <c r="S86" s="5">
        <v>482224.5</v>
      </c>
      <c r="T86" s="2"/>
    </row>
    <row r="87" spans="1:20" ht="14.4" x14ac:dyDescent="0.3">
      <c r="A87" s="3" t="s">
        <v>271</v>
      </c>
      <c r="B87" s="4">
        <v>45703</v>
      </c>
      <c r="C87" s="3" t="s">
        <v>20</v>
      </c>
      <c r="D87" s="3" t="s">
        <v>70</v>
      </c>
      <c r="E87" s="3" t="s">
        <v>71</v>
      </c>
      <c r="F87" s="3" t="s">
        <v>72</v>
      </c>
      <c r="G87" s="3" t="s">
        <v>272</v>
      </c>
      <c r="H87" s="3" t="s">
        <v>35</v>
      </c>
      <c r="I87" s="3" t="s">
        <v>52</v>
      </c>
      <c r="J87" s="3" t="s">
        <v>157</v>
      </c>
      <c r="K87" s="3" t="s">
        <v>273</v>
      </c>
      <c r="L87" s="5">
        <v>8</v>
      </c>
      <c r="M87" s="5">
        <v>70878.59</v>
      </c>
      <c r="N87" s="5">
        <v>96002.28</v>
      </c>
      <c r="O87" s="5">
        <v>0.05</v>
      </c>
      <c r="P87" s="3" t="s">
        <v>55</v>
      </c>
      <c r="Q87" s="3" t="s">
        <v>38</v>
      </c>
      <c r="R87" s="5">
        <v>7</v>
      </c>
      <c r="S87" s="5">
        <v>190940</v>
      </c>
      <c r="T87" s="2"/>
    </row>
    <row r="88" spans="1:20" ht="14.4" x14ac:dyDescent="0.3">
      <c r="A88" s="3" t="s">
        <v>274</v>
      </c>
      <c r="B88" s="4">
        <v>45772</v>
      </c>
      <c r="C88" s="3" t="s">
        <v>31</v>
      </c>
      <c r="D88" s="3" t="s">
        <v>21</v>
      </c>
      <c r="E88" s="3" t="s">
        <v>32</v>
      </c>
      <c r="F88" s="3" t="s">
        <v>33</v>
      </c>
      <c r="G88" s="3" t="s">
        <v>275</v>
      </c>
      <c r="H88" s="3" t="s">
        <v>44</v>
      </c>
      <c r="I88" s="3" t="s">
        <v>25</v>
      </c>
      <c r="J88" s="3" t="s">
        <v>61</v>
      </c>
      <c r="K88" s="3" t="s">
        <v>154</v>
      </c>
      <c r="L88" s="5">
        <v>47</v>
      </c>
      <c r="M88" s="5">
        <v>19490.43</v>
      </c>
      <c r="N88" s="5">
        <v>24561.95</v>
      </c>
      <c r="O88" s="5">
        <v>0.05</v>
      </c>
      <c r="P88" s="3" t="s">
        <v>28</v>
      </c>
      <c r="Q88" s="3" t="s">
        <v>84</v>
      </c>
      <c r="R88" s="5">
        <v>12</v>
      </c>
      <c r="S88" s="5">
        <v>226443.4</v>
      </c>
      <c r="T88" s="2"/>
    </row>
    <row r="89" spans="1:20" ht="14.4" x14ac:dyDescent="0.3">
      <c r="A89" s="3" t="s">
        <v>276</v>
      </c>
      <c r="B89" s="6">
        <v>45753</v>
      </c>
      <c r="C89" s="3" t="s">
        <v>49</v>
      </c>
      <c r="D89" s="3" t="s">
        <v>57</v>
      </c>
      <c r="E89" s="3" t="s">
        <v>92</v>
      </c>
      <c r="F89" s="3" t="s">
        <v>93</v>
      </c>
      <c r="G89" s="3" t="s">
        <v>277</v>
      </c>
      <c r="H89" s="3" t="s">
        <v>24</v>
      </c>
      <c r="I89" s="3" t="s">
        <v>45</v>
      </c>
      <c r="J89" s="3" t="s">
        <v>67</v>
      </c>
      <c r="K89" s="3" t="s">
        <v>83</v>
      </c>
      <c r="L89" s="5">
        <v>29</v>
      </c>
      <c r="M89" s="5">
        <v>61111.16</v>
      </c>
      <c r="N89" s="5">
        <v>76244.11</v>
      </c>
      <c r="O89" s="5">
        <v>0.15</v>
      </c>
      <c r="P89" s="3" t="s">
        <v>55</v>
      </c>
      <c r="Q89" s="3" t="s">
        <v>77</v>
      </c>
      <c r="R89" s="5">
        <v>12</v>
      </c>
      <c r="S89" s="5">
        <v>373027.2</v>
      </c>
      <c r="T89" s="2"/>
    </row>
    <row r="90" spans="1:20" ht="14.4" x14ac:dyDescent="0.3">
      <c r="A90" s="3" t="s">
        <v>278</v>
      </c>
      <c r="B90" s="6">
        <v>45750</v>
      </c>
      <c r="C90" s="3" t="s">
        <v>40</v>
      </c>
      <c r="D90" s="3" t="s">
        <v>70</v>
      </c>
      <c r="E90" s="3" t="s">
        <v>125</v>
      </c>
      <c r="F90" s="3" t="s">
        <v>125</v>
      </c>
      <c r="G90" s="3" t="s">
        <v>279</v>
      </c>
      <c r="H90" s="3" t="s">
        <v>44</v>
      </c>
      <c r="I90" s="3" t="s">
        <v>25</v>
      </c>
      <c r="J90" s="3" t="s">
        <v>36</v>
      </c>
      <c r="K90" s="3" t="s">
        <v>280</v>
      </c>
      <c r="L90" s="5">
        <v>38</v>
      </c>
      <c r="M90" s="5">
        <v>7753.95</v>
      </c>
      <c r="N90" s="5">
        <v>9934.94</v>
      </c>
      <c r="O90" s="5">
        <v>0.05</v>
      </c>
      <c r="P90" s="3" t="s">
        <v>28</v>
      </c>
      <c r="Q90" s="3" t="s">
        <v>29</v>
      </c>
      <c r="R90" s="5">
        <v>17</v>
      </c>
      <c r="S90" s="5">
        <v>78733.740000000005</v>
      </c>
      <c r="T90" s="2"/>
    </row>
    <row r="91" spans="1:20" ht="14.4" x14ac:dyDescent="0.3">
      <c r="A91" s="3" t="s">
        <v>281</v>
      </c>
      <c r="B91" s="4">
        <v>45833</v>
      </c>
      <c r="C91" s="3" t="s">
        <v>31</v>
      </c>
      <c r="D91" s="3" t="s">
        <v>70</v>
      </c>
      <c r="E91" s="3" t="s">
        <v>71</v>
      </c>
      <c r="F91" s="3" t="s">
        <v>72</v>
      </c>
      <c r="G91" s="3" t="s">
        <v>282</v>
      </c>
      <c r="H91" s="3" t="s">
        <v>44</v>
      </c>
      <c r="I91" s="3" t="s">
        <v>45</v>
      </c>
      <c r="J91" s="3" t="s">
        <v>132</v>
      </c>
      <c r="K91" s="3" t="s">
        <v>248</v>
      </c>
      <c r="L91" s="5">
        <v>15</v>
      </c>
      <c r="M91" s="5">
        <v>75460.87</v>
      </c>
      <c r="N91" s="5">
        <v>87751.75</v>
      </c>
      <c r="O91" s="5">
        <v>0</v>
      </c>
      <c r="P91" s="3" t="s">
        <v>28</v>
      </c>
      <c r="Q91" s="3" t="s">
        <v>84</v>
      </c>
      <c r="R91" s="5">
        <v>18</v>
      </c>
      <c r="S91" s="5">
        <v>184363.2</v>
      </c>
      <c r="T91" s="2"/>
    </row>
    <row r="92" spans="1:20" ht="14.4" x14ac:dyDescent="0.3">
      <c r="A92" s="3" t="s">
        <v>283</v>
      </c>
      <c r="B92" s="4">
        <v>45883</v>
      </c>
      <c r="C92" s="3" t="s">
        <v>31</v>
      </c>
      <c r="D92" s="3" t="s">
        <v>21</v>
      </c>
      <c r="E92" s="3" t="s">
        <v>105</v>
      </c>
      <c r="F92" s="3" t="s">
        <v>106</v>
      </c>
      <c r="G92" s="3" t="s">
        <v>284</v>
      </c>
      <c r="H92" s="3" t="s">
        <v>24</v>
      </c>
      <c r="I92" s="3" t="s">
        <v>52</v>
      </c>
      <c r="J92" s="3" t="s">
        <v>157</v>
      </c>
      <c r="K92" s="3" t="s">
        <v>285</v>
      </c>
      <c r="L92" s="5">
        <v>45</v>
      </c>
      <c r="M92" s="5">
        <v>78834.759999999995</v>
      </c>
      <c r="N92" s="5">
        <v>101358.6</v>
      </c>
      <c r="O92" s="5">
        <v>0</v>
      </c>
      <c r="P92" s="3" t="s">
        <v>55</v>
      </c>
      <c r="Q92" s="3" t="s">
        <v>77</v>
      </c>
      <c r="R92" s="5">
        <v>14</v>
      </c>
      <c r="S92" s="5">
        <v>1013572</v>
      </c>
      <c r="T92" s="2"/>
    </row>
    <row r="93" spans="1:20" ht="14.4" x14ac:dyDescent="0.3">
      <c r="A93" s="3" t="s">
        <v>286</v>
      </c>
      <c r="B93" s="4">
        <v>45757</v>
      </c>
      <c r="C93" s="3" t="s">
        <v>31</v>
      </c>
      <c r="D93" s="3" t="s">
        <v>41</v>
      </c>
      <c r="E93" s="3" t="s">
        <v>50</v>
      </c>
      <c r="F93" s="3" t="s">
        <v>50</v>
      </c>
      <c r="G93" s="3" t="s">
        <v>43</v>
      </c>
      <c r="H93" s="3" t="s">
        <v>87</v>
      </c>
      <c r="I93" s="3" t="s">
        <v>52</v>
      </c>
      <c r="J93" s="3" t="s">
        <v>53</v>
      </c>
      <c r="K93" s="3" t="s">
        <v>110</v>
      </c>
      <c r="L93" s="5">
        <v>44</v>
      </c>
      <c r="M93" s="5">
        <v>45141.83</v>
      </c>
      <c r="N93" s="5">
        <v>50402</v>
      </c>
      <c r="O93" s="5">
        <v>0.1</v>
      </c>
      <c r="P93" s="3" t="s">
        <v>55</v>
      </c>
      <c r="Q93" s="3" t="s">
        <v>38</v>
      </c>
      <c r="R93" s="5">
        <v>1</v>
      </c>
      <c r="S93" s="5">
        <v>208302.7</v>
      </c>
      <c r="T93" s="2"/>
    </row>
    <row r="94" spans="1:20" ht="14.4" x14ac:dyDescent="0.3">
      <c r="A94" s="3" t="s">
        <v>287</v>
      </c>
      <c r="B94" s="6">
        <v>45904</v>
      </c>
      <c r="C94" s="3" t="s">
        <v>40</v>
      </c>
      <c r="D94" s="3" t="s">
        <v>21</v>
      </c>
      <c r="E94" s="3" t="s">
        <v>105</v>
      </c>
      <c r="F94" s="3" t="s">
        <v>106</v>
      </c>
      <c r="G94" s="3" t="s">
        <v>288</v>
      </c>
      <c r="H94" s="3" t="s">
        <v>24</v>
      </c>
      <c r="I94" s="3" t="s">
        <v>45</v>
      </c>
      <c r="J94" s="3" t="s">
        <v>67</v>
      </c>
      <c r="K94" s="3" t="s">
        <v>83</v>
      </c>
      <c r="L94" s="5">
        <v>33</v>
      </c>
      <c r="M94" s="5">
        <v>36543.14</v>
      </c>
      <c r="N94" s="5">
        <v>47095.71</v>
      </c>
      <c r="O94" s="5">
        <v>0.15</v>
      </c>
      <c r="P94" s="3" t="s">
        <v>55</v>
      </c>
      <c r="Q94" s="3" t="s">
        <v>77</v>
      </c>
      <c r="R94" s="5">
        <v>18</v>
      </c>
      <c r="S94" s="5">
        <v>295999.59999999998</v>
      </c>
      <c r="T94" s="2"/>
    </row>
    <row r="95" spans="1:20" ht="14.4" x14ac:dyDescent="0.3">
      <c r="A95" s="3" t="s">
        <v>289</v>
      </c>
      <c r="B95" s="4">
        <v>45825</v>
      </c>
      <c r="C95" s="3" t="s">
        <v>20</v>
      </c>
      <c r="D95" s="3" t="s">
        <v>70</v>
      </c>
      <c r="E95" s="3" t="s">
        <v>125</v>
      </c>
      <c r="F95" s="3" t="s">
        <v>125</v>
      </c>
      <c r="G95" s="3" t="s">
        <v>290</v>
      </c>
      <c r="H95" s="3" t="s">
        <v>44</v>
      </c>
      <c r="I95" s="3" t="s">
        <v>45</v>
      </c>
      <c r="J95" s="3" t="s">
        <v>102</v>
      </c>
      <c r="K95" s="3" t="s">
        <v>226</v>
      </c>
      <c r="L95" s="5">
        <v>7</v>
      </c>
      <c r="M95" s="5">
        <v>23483.19</v>
      </c>
      <c r="N95" s="5">
        <v>30830.46</v>
      </c>
      <c r="O95" s="5">
        <v>0.15</v>
      </c>
      <c r="P95" s="3" t="s">
        <v>55</v>
      </c>
      <c r="Q95" s="3" t="s">
        <v>38</v>
      </c>
      <c r="R95" s="5">
        <v>15</v>
      </c>
      <c r="S95" s="5">
        <v>43716.26</v>
      </c>
      <c r="T95" s="2"/>
    </row>
    <row r="96" spans="1:20" ht="14.4" x14ac:dyDescent="0.3">
      <c r="A96" s="3" t="s">
        <v>291</v>
      </c>
      <c r="B96" s="4">
        <v>45766</v>
      </c>
      <c r="C96" s="3" t="s">
        <v>31</v>
      </c>
      <c r="D96" s="3" t="s">
        <v>57</v>
      </c>
      <c r="E96" s="3" t="s">
        <v>58</v>
      </c>
      <c r="F96" s="3" t="s">
        <v>59</v>
      </c>
      <c r="G96" s="3" t="s">
        <v>126</v>
      </c>
      <c r="H96" s="3" t="s">
        <v>44</v>
      </c>
      <c r="I96" s="3" t="s">
        <v>45</v>
      </c>
      <c r="J96" s="3" t="s">
        <v>67</v>
      </c>
      <c r="K96" s="3" t="s">
        <v>199</v>
      </c>
      <c r="L96" s="5">
        <v>4</v>
      </c>
      <c r="M96" s="5">
        <v>10433.99</v>
      </c>
      <c r="N96" s="5">
        <v>14496.93</v>
      </c>
      <c r="O96" s="5">
        <v>0.1</v>
      </c>
      <c r="P96" s="3" t="s">
        <v>55</v>
      </c>
      <c r="Q96" s="3" t="s">
        <v>77</v>
      </c>
      <c r="R96" s="5">
        <v>12</v>
      </c>
      <c r="S96" s="5">
        <v>14626.58</v>
      </c>
      <c r="T96" s="2"/>
    </row>
    <row r="97" spans="1:20" ht="14.4" x14ac:dyDescent="0.3">
      <c r="A97" s="3" t="s">
        <v>292</v>
      </c>
      <c r="B97" s="4">
        <v>45900</v>
      </c>
      <c r="C97" s="3" t="s">
        <v>40</v>
      </c>
      <c r="D97" s="3" t="s">
        <v>21</v>
      </c>
      <c r="E97" s="3" t="s">
        <v>22</v>
      </c>
      <c r="F97" s="3" t="s">
        <v>22</v>
      </c>
      <c r="G97" s="3" t="s">
        <v>293</v>
      </c>
      <c r="H97" s="3" t="s">
        <v>24</v>
      </c>
      <c r="I97" s="3" t="s">
        <v>52</v>
      </c>
      <c r="J97" s="3" t="s">
        <v>95</v>
      </c>
      <c r="K97" s="3" t="s">
        <v>96</v>
      </c>
      <c r="L97" s="5">
        <v>30</v>
      </c>
      <c r="M97" s="5">
        <v>50734.53</v>
      </c>
      <c r="N97" s="5">
        <v>62357.13</v>
      </c>
      <c r="O97" s="5">
        <v>0.15</v>
      </c>
      <c r="P97" s="3" t="s">
        <v>28</v>
      </c>
      <c r="Q97" s="3" t="s">
        <v>84</v>
      </c>
      <c r="R97" s="5">
        <v>9</v>
      </c>
      <c r="S97" s="5">
        <v>296376.3</v>
      </c>
      <c r="T97" s="2"/>
    </row>
    <row r="98" spans="1:20" ht="14.4" x14ac:dyDescent="0.3">
      <c r="A98" s="3" t="s">
        <v>294</v>
      </c>
      <c r="B98" s="6">
        <v>45908</v>
      </c>
      <c r="C98" s="3" t="s">
        <v>49</v>
      </c>
      <c r="D98" s="3" t="s">
        <v>41</v>
      </c>
      <c r="E98" s="3" t="s">
        <v>42</v>
      </c>
      <c r="F98" s="3" t="s">
        <v>42</v>
      </c>
      <c r="G98" s="3" t="s">
        <v>295</v>
      </c>
      <c r="H98" s="3" t="s">
        <v>87</v>
      </c>
      <c r="I98" s="3" t="s">
        <v>45</v>
      </c>
      <c r="J98" s="3" t="s">
        <v>132</v>
      </c>
      <c r="K98" s="3" t="s">
        <v>248</v>
      </c>
      <c r="L98" s="5">
        <v>44</v>
      </c>
      <c r="M98" s="5">
        <v>71135.820000000007</v>
      </c>
      <c r="N98" s="5">
        <v>82758.559999999998</v>
      </c>
      <c r="O98" s="5">
        <v>0.05</v>
      </c>
      <c r="P98" s="3" t="s">
        <v>55</v>
      </c>
      <c r="Q98" s="3" t="s">
        <v>29</v>
      </c>
      <c r="R98" s="5">
        <v>1</v>
      </c>
      <c r="S98" s="5">
        <v>485830.5</v>
      </c>
      <c r="T98" s="2"/>
    </row>
    <row r="99" spans="1:20" ht="14.4" x14ac:dyDescent="0.3">
      <c r="A99" s="3" t="s">
        <v>296</v>
      </c>
      <c r="B99" s="4">
        <v>45776</v>
      </c>
      <c r="C99" s="3" t="s">
        <v>40</v>
      </c>
      <c r="D99" s="3" t="s">
        <v>70</v>
      </c>
      <c r="E99" s="3" t="s">
        <v>71</v>
      </c>
      <c r="F99" s="3" t="s">
        <v>72</v>
      </c>
      <c r="G99" s="3" t="s">
        <v>297</v>
      </c>
      <c r="H99" s="3" t="s">
        <v>35</v>
      </c>
      <c r="I99" s="3" t="s">
        <v>52</v>
      </c>
      <c r="J99" s="3" t="s">
        <v>95</v>
      </c>
      <c r="K99" s="3" t="s">
        <v>298</v>
      </c>
      <c r="L99" s="5">
        <v>5</v>
      </c>
      <c r="M99" s="5">
        <v>32098.22</v>
      </c>
      <c r="N99" s="5">
        <v>47093.14</v>
      </c>
      <c r="O99" s="5">
        <v>0.05</v>
      </c>
      <c r="P99" s="3" t="s">
        <v>55</v>
      </c>
      <c r="Q99" s="3" t="s">
        <v>77</v>
      </c>
      <c r="R99" s="5">
        <v>2</v>
      </c>
      <c r="S99" s="5">
        <v>71225.87</v>
      </c>
      <c r="T99" s="2"/>
    </row>
    <row r="100" spans="1:20" ht="14.4" x14ac:dyDescent="0.3">
      <c r="A100" s="3" t="s">
        <v>299</v>
      </c>
      <c r="B100" s="4">
        <v>45886</v>
      </c>
      <c r="C100" s="3" t="s">
        <v>20</v>
      </c>
      <c r="D100" s="3" t="s">
        <v>21</v>
      </c>
      <c r="E100" s="3" t="s">
        <v>32</v>
      </c>
      <c r="F100" s="3" t="s">
        <v>33</v>
      </c>
      <c r="G100" s="3" t="s">
        <v>300</v>
      </c>
      <c r="H100" s="3" t="s">
        <v>87</v>
      </c>
      <c r="I100" s="3" t="s">
        <v>25</v>
      </c>
      <c r="J100" s="3" t="s">
        <v>61</v>
      </c>
      <c r="K100" s="3" t="s">
        <v>154</v>
      </c>
      <c r="L100" s="5">
        <v>30</v>
      </c>
      <c r="M100" s="5">
        <v>49296.75</v>
      </c>
      <c r="N100" s="5">
        <v>66390.570000000007</v>
      </c>
      <c r="O100" s="5">
        <v>0.1</v>
      </c>
      <c r="P100" s="3" t="s">
        <v>28</v>
      </c>
      <c r="Q100" s="3" t="s">
        <v>77</v>
      </c>
      <c r="R100" s="5">
        <v>15</v>
      </c>
      <c r="S100" s="5">
        <v>461533.1</v>
      </c>
      <c r="T100" s="2"/>
    </row>
    <row r="101" spans="1:20" ht="14.4" x14ac:dyDescent="0.3">
      <c r="A101" s="3" t="s">
        <v>301</v>
      </c>
      <c r="B101" s="6">
        <v>45878</v>
      </c>
      <c r="C101" s="3" t="s">
        <v>20</v>
      </c>
      <c r="D101" s="3" t="s">
        <v>70</v>
      </c>
      <c r="E101" s="3" t="s">
        <v>125</v>
      </c>
      <c r="F101" s="3" t="s">
        <v>125</v>
      </c>
      <c r="G101" s="3" t="s">
        <v>302</v>
      </c>
      <c r="H101" s="3" t="s">
        <v>44</v>
      </c>
      <c r="I101" s="3" t="s">
        <v>45</v>
      </c>
      <c r="J101" s="3" t="s">
        <v>67</v>
      </c>
      <c r="K101" s="3" t="s">
        <v>74</v>
      </c>
      <c r="L101" s="5">
        <v>20</v>
      </c>
      <c r="M101" s="5">
        <v>52715.839999999997</v>
      </c>
      <c r="N101" s="5">
        <v>71502.98</v>
      </c>
      <c r="O101" s="5">
        <v>0</v>
      </c>
      <c r="P101" s="3" t="s">
        <v>55</v>
      </c>
      <c r="Q101" s="3" t="s">
        <v>38</v>
      </c>
      <c r="R101" s="5">
        <v>8</v>
      </c>
      <c r="S101" s="5">
        <v>375742.8</v>
      </c>
      <c r="T101" s="2"/>
    </row>
    <row r="102" spans="1:20" ht="14.4" x14ac:dyDescent="0.3">
      <c r="A102" s="3" t="s">
        <v>303</v>
      </c>
      <c r="B102" s="4">
        <v>45708</v>
      </c>
      <c r="C102" s="3" t="s">
        <v>40</v>
      </c>
      <c r="D102" s="3" t="s">
        <v>21</v>
      </c>
      <c r="E102" s="3" t="s">
        <v>32</v>
      </c>
      <c r="F102" s="3" t="s">
        <v>33</v>
      </c>
      <c r="G102" s="3" t="s">
        <v>304</v>
      </c>
      <c r="H102" s="3" t="s">
        <v>87</v>
      </c>
      <c r="I102" s="3" t="s">
        <v>45</v>
      </c>
      <c r="J102" s="3" t="s">
        <v>46</v>
      </c>
      <c r="K102" s="3" t="s">
        <v>117</v>
      </c>
      <c r="L102" s="5">
        <v>12</v>
      </c>
      <c r="M102" s="5">
        <v>26641.45</v>
      </c>
      <c r="N102" s="5">
        <v>37234.85</v>
      </c>
      <c r="O102" s="5">
        <v>0.15</v>
      </c>
      <c r="P102" s="3" t="s">
        <v>55</v>
      </c>
      <c r="Q102" s="3" t="s">
        <v>38</v>
      </c>
      <c r="R102" s="5">
        <v>18</v>
      </c>
      <c r="S102" s="5">
        <v>108052.7</v>
      </c>
      <c r="T102" s="2"/>
    </row>
    <row r="103" spans="1:20" ht="14.4" x14ac:dyDescent="0.3">
      <c r="A103" s="3" t="s">
        <v>305</v>
      </c>
      <c r="B103" s="6">
        <v>45871</v>
      </c>
      <c r="C103" s="3" t="s">
        <v>31</v>
      </c>
      <c r="D103" s="3" t="s">
        <v>70</v>
      </c>
      <c r="E103" s="3" t="s">
        <v>71</v>
      </c>
      <c r="F103" s="3" t="s">
        <v>72</v>
      </c>
      <c r="G103" s="3" t="s">
        <v>306</v>
      </c>
      <c r="H103" s="3" t="s">
        <v>44</v>
      </c>
      <c r="I103" s="3" t="s">
        <v>45</v>
      </c>
      <c r="J103" s="3" t="s">
        <v>67</v>
      </c>
      <c r="K103" s="3" t="s">
        <v>83</v>
      </c>
      <c r="L103" s="5">
        <v>40</v>
      </c>
      <c r="M103" s="5">
        <v>36122.35</v>
      </c>
      <c r="N103" s="5">
        <v>53624.68</v>
      </c>
      <c r="O103" s="5">
        <v>0</v>
      </c>
      <c r="P103" s="3" t="s">
        <v>55</v>
      </c>
      <c r="Q103" s="3" t="s">
        <v>77</v>
      </c>
      <c r="R103" s="5">
        <v>2</v>
      </c>
      <c r="S103" s="5">
        <v>700093.2</v>
      </c>
      <c r="T103" s="2"/>
    </row>
    <row r="104" spans="1:20" ht="14.4" x14ac:dyDescent="0.3">
      <c r="A104" s="3" t="s">
        <v>307</v>
      </c>
      <c r="B104" s="7">
        <v>45797</v>
      </c>
      <c r="C104" s="3" t="s">
        <v>40</v>
      </c>
      <c r="D104" s="3" t="s">
        <v>57</v>
      </c>
      <c r="E104" s="3" t="s">
        <v>64</v>
      </c>
      <c r="F104" s="3" t="s">
        <v>65</v>
      </c>
      <c r="G104" s="3" t="s">
        <v>308</v>
      </c>
      <c r="H104" s="3" t="s">
        <v>44</v>
      </c>
      <c r="I104" s="3" t="s">
        <v>45</v>
      </c>
      <c r="J104" s="3" t="s">
        <v>132</v>
      </c>
      <c r="K104" s="3" t="s">
        <v>206</v>
      </c>
      <c r="L104" s="5">
        <v>3</v>
      </c>
      <c r="M104" s="5">
        <v>17792.48</v>
      </c>
      <c r="N104" s="5">
        <v>19760.03</v>
      </c>
      <c r="O104" s="5">
        <v>0.1</v>
      </c>
      <c r="P104" s="3" t="s">
        <v>28</v>
      </c>
      <c r="Q104" s="3" t="s">
        <v>38</v>
      </c>
      <c r="R104" s="5">
        <v>20</v>
      </c>
      <c r="S104" s="5">
        <v>5312.38</v>
      </c>
      <c r="T104" s="2"/>
    </row>
    <row r="105" spans="1:20" ht="14.4" x14ac:dyDescent="0.3">
      <c r="A105" s="3" t="s">
        <v>309</v>
      </c>
      <c r="B105" s="7">
        <v>45800</v>
      </c>
      <c r="C105" s="3" t="s">
        <v>40</v>
      </c>
      <c r="D105" s="3" t="s">
        <v>70</v>
      </c>
      <c r="E105" s="3" t="s">
        <v>125</v>
      </c>
      <c r="F105" s="3" t="s">
        <v>125</v>
      </c>
      <c r="G105" s="3" t="s">
        <v>310</v>
      </c>
      <c r="H105" s="3" t="s">
        <v>24</v>
      </c>
      <c r="I105" s="3" t="s">
        <v>25</v>
      </c>
      <c r="J105" s="3" t="s">
        <v>36</v>
      </c>
      <c r="K105" s="3" t="s">
        <v>169</v>
      </c>
      <c r="L105" s="5">
        <v>22</v>
      </c>
      <c r="M105" s="5">
        <v>78122.080000000002</v>
      </c>
      <c r="N105" s="5">
        <v>107529</v>
      </c>
      <c r="O105" s="5">
        <v>0</v>
      </c>
      <c r="P105" s="3" t="s">
        <v>55</v>
      </c>
      <c r="Q105" s="3" t="s">
        <v>77</v>
      </c>
      <c r="R105" s="5">
        <v>3</v>
      </c>
      <c r="S105" s="5">
        <v>646953.1</v>
      </c>
      <c r="T105" s="2"/>
    </row>
    <row r="106" spans="1:20" ht="14.4" x14ac:dyDescent="0.3">
      <c r="A106" s="3" t="s">
        <v>311</v>
      </c>
      <c r="B106" s="8">
        <v>45779</v>
      </c>
      <c r="C106" s="3" t="s">
        <v>20</v>
      </c>
      <c r="D106" s="3" t="s">
        <v>21</v>
      </c>
      <c r="E106" s="3" t="s">
        <v>22</v>
      </c>
      <c r="F106" s="3" t="s">
        <v>22</v>
      </c>
      <c r="G106" s="3" t="s">
        <v>312</v>
      </c>
      <c r="H106" s="3" t="s">
        <v>44</v>
      </c>
      <c r="I106" s="3" t="s">
        <v>25</v>
      </c>
      <c r="J106" s="3" t="s">
        <v>61</v>
      </c>
      <c r="K106" s="3" t="s">
        <v>223</v>
      </c>
      <c r="L106" s="5">
        <v>28</v>
      </c>
      <c r="M106" s="5">
        <v>50598.27</v>
      </c>
      <c r="N106" s="5">
        <v>66705.72</v>
      </c>
      <c r="O106" s="5">
        <v>0.1</v>
      </c>
      <c r="P106" s="3" t="s">
        <v>55</v>
      </c>
      <c r="Q106" s="3" t="s">
        <v>29</v>
      </c>
      <c r="R106" s="5">
        <v>20</v>
      </c>
      <c r="S106" s="5">
        <v>405907.7</v>
      </c>
      <c r="T106" s="2"/>
    </row>
    <row r="107" spans="1:20" ht="14.4" x14ac:dyDescent="0.3">
      <c r="A107" s="3" t="s">
        <v>313</v>
      </c>
      <c r="B107" s="6">
        <v>45847</v>
      </c>
      <c r="C107" s="3" t="s">
        <v>20</v>
      </c>
      <c r="D107" s="3" t="s">
        <v>41</v>
      </c>
      <c r="E107" s="3" t="s">
        <v>50</v>
      </c>
      <c r="F107" s="3" t="s">
        <v>50</v>
      </c>
      <c r="G107" s="3" t="s">
        <v>314</v>
      </c>
      <c r="H107" s="3" t="s">
        <v>87</v>
      </c>
      <c r="I107" s="3" t="s">
        <v>52</v>
      </c>
      <c r="J107" s="3" t="s">
        <v>95</v>
      </c>
      <c r="K107" s="3" t="s">
        <v>237</v>
      </c>
      <c r="L107" s="5">
        <v>47</v>
      </c>
      <c r="M107" s="5">
        <v>36491.19</v>
      </c>
      <c r="N107" s="5">
        <v>53330.57</v>
      </c>
      <c r="O107" s="5">
        <v>0.1</v>
      </c>
      <c r="P107" s="3" t="s">
        <v>55</v>
      </c>
      <c r="Q107" s="3" t="s">
        <v>29</v>
      </c>
      <c r="R107" s="5">
        <v>12</v>
      </c>
      <c r="S107" s="5">
        <v>712305.8</v>
      </c>
      <c r="T107" s="2"/>
    </row>
    <row r="108" spans="1:20" ht="14.4" x14ac:dyDescent="0.3">
      <c r="A108" s="3" t="s">
        <v>315</v>
      </c>
      <c r="B108" s="6">
        <v>45658</v>
      </c>
      <c r="C108" s="3" t="s">
        <v>20</v>
      </c>
      <c r="D108" s="3" t="s">
        <v>41</v>
      </c>
      <c r="E108" s="3" t="s">
        <v>42</v>
      </c>
      <c r="F108" s="3" t="s">
        <v>42</v>
      </c>
      <c r="G108" s="3" t="s">
        <v>316</v>
      </c>
      <c r="H108" s="3" t="s">
        <v>35</v>
      </c>
      <c r="I108" s="3" t="s">
        <v>45</v>
      </c>
      <c r="J108" s="3" t="s">
        <v>102</v>
      </c>
      <c r="K108" s="3" t="s">
        <v>203</v>
      </c>
      <c r="L108" s="5">
        <v>7</v>
      </c>
      <c r="M108" s="5">
        <v>30052.6</v>
      </c>
      <c r="N108" s="5">
        <v>37388.86</v>
      </c>
      <c r="O108" s="5">
        <v>0.1</v>
      </c>
      <c r="P108" s="3" t="s">
        <v>55</v>
      </c>
      <c r="Q108" s="3" t="s">
        <v>84</v>
      </c>
      <c r="R108" s="5">
        <v>4</v>
      </c>
      <c r="S108" s="5">
        <v>46218.44</v>
      </c>
      <c r="T108" s="2"/>
    </row>
    <row r="109" spans="1:20" ht="14.4" x14ac:dyDescent="0.3">
      <c r="A109" s="3" t="s">
        <v>317</v>
      </c>
      <c r="B109" s="4">
        <v>45760</v>
      </c>
      <c r="C109" s="3" t="s">
        <v>40</v>
      </c>
      <c r="D109" s="3" t="s">
        <v>70</v>
      </c>
      <c r="E109" s="3" t="s">
        <v>125</v>
      </c>
      <c r="F109" s="3" t="s">
        <v>125</v>
      </c>
      <c r="G109" s="3" t="s">
        <v>318</v>
      </c>
      <c r="H109" s="3" t="s">
        <v>35</v>
      </c>
      <c r="I109" s="3" t="s">
        <v>25</v>
      </c>
      <c r="J109" s="3" t="s">
        <v>146</v>
      </c>
      <c r="K109" s="3" t="s">
        <v>147</v>
      </c>
      <c r="L109" s="5">
        <v>19</v>
      </c>
      <c r="M109" s="5">
        <v>31484.78</v>
      </c>
      <c r="N109" s="5">
        <v>39211.800000000003</v>
      </c>
      <c r="O109" s="5">
        <v>0</v>
      </c>
      <c r="P109" s="3" t="s">
        <v>55</v>
      </c>
      <c r="Q109" s="3" t="s">
        <v>38</v>
      </c>
      <c r="R109" s="5">
        <v>18</v>
      </c>
      <c r="S109" s="5">
        <v>146813.4</v>
      </c>
      <c r="T109" s="2"/>
    </row>
    <row r="110" spans="1:20" ht="14.4" x14ac:dyDescent="0.3">
      <c r="A110" s="3" t="s">
        <v>319</v>
      </c>
      <c r="B110" s="4">
        <v>45900</v>
      </c>
      <c r="C110" s="3" t="s">
        <v>31</v>
      </c>
      <c r="D110" s="3" t="s">
        <v>70</v>
      </c>
      <c r="E110" s="3" t="s">
        <v>71</v>
      </c>
      <c r="F110" s="3" t="s">
        <v>72</v>
      </c>
      <c r="G110" s="3" t="s">
        <v>320</v>
      </c>
      <c r="H110" s="3" t="s">
        <v>87</v>
      </c>
      <c r="I110" s="3" t="s">
        <v>45</v>
      </c>
      <c r="J110" s="3" t="s">
        <v>67</v>
      </c>
      <c r="K110" s="3" t="s">
        <v>68</v>
      </c>
      <c r="L110" s="5">
        <v>16</v>
      </c>
      <c r="M110" s="5">
        <v>42641.39</v>
      </c>
      <c r="N110" s="5">
        <v>50621.61</v>
      </c>
      <c r="O110" s="5">
        <v>0</v>
      </c>
      <c r="P110" s="3" t="s">
        <v>55</v>
      </c>
      <c r="Q110" s="3" t="s">
        <v>84</v>
      </c>
      <c r="R110" s="5">
        <v>7</v>
      </c>
      <c r="S110" s="5">
        <v>127683.5</v>
      </c>
      <c r="T110" s="2"/>
    </row>
    <row r="111" spans="1:20" ht="14.4" x14ac:dyDescent="0.3">
      <c r="A111" s="3" t="s">
        <v>321</v>
      </c>
      <c r="B111" s="4">
        <v>45698</v>
      </c>
      <c r="C111" s="3" t="s">
        <v>20</v>
      </c>
      <c r="D111" s="3" t="s">
        <v>41</v>
      </c>
      <c r="E111" s="3" t="s">
        <v>42</v>
      </c>
      <c r="F111" s="3" t="s">
        <v>42</v>
      </c>
      <c r="G111" s="3" t="s">
        <v>322</v>
      </c>
      <c r="H111" s="3" t="s">
        <v>35</v>
      </c>
      <c r="I111" s="3" t="s">
        <v>45</v>
      </c>
      <c r="J111" s="3" t="s">
        <v>67</v>
      </c>
      <c r="K111" s="3" t="s">
        <v>199</v>
      </c>
      <c r="L111" s="5">
        <v>13</v>
      </c>
      <c r="M111" s="5">
        <v>57875.03</v>
      </c>
      <c r="N111" s="5">
        <v>82944.39</v>
      </c>
      <c r="O111" s="5">
        <v>0.1</v>
      </c>
      <c r="P111" s="3" t="s">
        <v>28</v>
      </c>
      <c r="Q111" s="3" t="s">
        <v>29</v>
      </c>
      <c r="R111" s="5">
        <v>5</v>
      </c>
      <c r="S111" s="5">
        <v>293311.5</v>
      </c>
      <c r="T111" s="2"/>
    </row>
    <row r="112" spans="1:20" ht="14.4" x14ac:dyDescent="0.3">
      <c r="A112" s="3" t="s">
        <v>323</v>
      </c>
      <c r="B112" s="6">
        <v>45842</v>
      </c>
      <c r="C112" s="3" t="s">
        <v>20</v>
      </c>
      <c r="D112" s="3" t="s">
        <v>57</v>
      </c>
      <c r="E112" s="3" t="s">
        <v>58</v>
      </c>
      <c r="F112" s="3" t="s">
        <v>59</v>
      </c>
      <c r="G112" s="3" t="s">
        <v>324</v>
      </c>
      <c r="H112" s="3" t="s">
        <v>44</v>
      </c>
      <c r="I112" s="3" t="s">
        <v>45</v>
      </c>
      <c r="J112" s="3" t="s">
        <v>132</v>
      </c>
      <c r="K112" s="3" t="s">
        <v>133</v>
      </c>
      <c r="L112" s="5">
        <v>23</v>
      </c>
      <c r="M112" s="5">
        <v>73532.22</v>
      </c>
      <c r="N112" s="5">
        <v>108871.9</v>
      </c>
      <c r="O112" s="5">
        <v>0.1</v>
      </c>
      <c r="P112" s="3" t="s">
        <v>28</v>
      </c>
      <c r="Q112" s="3" t="s">
        <v>29</v>
      </c>
      <c r="R112" s="5">
        <v>2</v>
      </c>
      <c r="S112" s="5">
        <v>731531</v>
      </c>
      <c r="T112" s="2"/>
    </row>
    <row r="113" spans="1:20" ht="14.4" x14ac:dyDescent="0.3">
      <c r="A113" s="3" t="s">
        <v>325</v>
      </c>
      <c r="B113" s="6">
        <v>45666</v>
      </c>
      <c r="C113" s="3" t="s">
        <v>31</v>
      </c>
      <c r="D113" s="3" t="s">
        <v>57</v>
      </c>
      <c r="E113" s="3" t="s">
        <v>92</v>
      </c>
      <c r="F113" s="3" t="s">
        <v>93</v>
      </c>
      <c r="G113" s="3" t="s">
        <v>326</v>
      </c>
      <c r="H113" s="3" t="s">
        <v>35</v>
      </c>
      <c r="I113" s="3" t="s">
        <v>52</v>
      </c>
      <c r="J113" s="3" t="s">
        <v>157</v>
      </c>
      <c r="K113" s="3" t="s">
        <v>188</v>
      </c>
      <c r="L113" s="5">
        <v>25</v>
      </c>
      <c r="M113" s="5">
        <v>14354.52</v>
      </c>
      <c r="N113" s="5">
        <v>18152.57</v>
      </c>
      <c r="O113" s="5">
        <v>0.05</v>
      </c>
      <c r="P113" s="3" t="s">
        <v>28</v>
      </c>
      <c r="Q113" s="3" t="s">
        <v>38</v>
      </c>
      <c r="R113" s="5">
        <v>18</v>
      </c>
      <c r="S113" s="5">
        <v>90203.69</v>
      </c>
      <c r="T113" s="2"/>
    </row>
    <row r="114" spans="1:20" ht="14.4" x14ac:dyDescent="0.3">
      <c r="A114" s="3" t="s">
        <v>327</v>
      </c>
      <c r="B114" s="4">
        <v>45830</v>
      </c>
      <c r="C114" s="3" t="s">
        <v>31</v>
      </c>
      <c r="D114" s="3" t="s">
        <v>70</v>
      </c>
      <c r="E114" s="3" t="s">
        <v>125</v>
      </c>
      <c r="F114" s="3" t="s">
        <v>125</v>
      </c>
      <c r="G114" s="3" t="s">
        <v>328</v>
      </c>
      <c r="H114" s="3" t="s">
        <v>87</v>
      </c>
      <c r="I114" s="3" t="s">
        <v>45</v>
      </c>
      <c r="J114" s="3" t="s">
        <v>46</v>
      </c>
      <c r="K114" s="3" t="s">
        <v>117</v>
      </c>
      <c r="L114" s="5">
        <v>13</v>
      </c>
      <c r="M114" s="5">
        <v>19378.66</v>
      </c>
      <c r="N114" s="5">
        <v>27694.17</v>
      </c>
      <c r="O114" s="5">
        <v>0.05</v>
      </c>
      <c r="P114" s="3" t="s">
        <v>28</v>
      </c>
      <c r="Q114" s="3" t="s">
        <v>38</v>
      </c>
      <c r="R114" s="5">
        <v>14</v>
      </c>
      <c r="S114" s="5">
        <v>102696.6</v>
      </c>
      <c r="T114" s="2"/>
    </row>
    <row r="115" spans="1:20" ht="14.4" x14ac:dyDescent="0.3">
      <c r="A115" s="3" t="s">
        <v>329</v>
      </c>
      <c r="B115" s="6">
        <v>45723</v>
      </c>
      <c r="C115" s="3" t="s">
        <v>20</v>
      </c>
      <c r="D115" s="3" t="s">
        <v>41</v>
      </c>
      <c r="E115" s="3" t="s">
        <v>50</v>
      </c>
      <c r="F115" s="3" t="s">
        <v>50</v>
      </c>
      <c r="G115" s="3" t="s">
        <v>330</v>
      </c>
      <c r="H115" s="3" t="s">
        <v>35</v>
      </c>
      <c r="I115" s="3" t="s">
        <v>52</v>
      </c>
      <c r="J115" s="3" t="s">
        <v>53</v>
      </c>
      <c r="K115" s="3" t="s">
        <v>110</v>
      </c>
      <c r="L115" s="5">
        <v>46</v>
      </c>
      <c r="M115" s="5">
        <v>20726.939999999999</v>
      </c>
      <c r="N115" s="5">
        <v>25887.919999999998</v>
      </c>
      <c r="O115" s="5">
        <v>0.1</v>
      </c>
      <c r="P115" s="3" t="s">
        <v>55</v>
      </c>
      <c r="Q115" s="3" t="s">
        <v>38</v>
      </c>
      <c r="R115" s="5">
        <v>10</v>
      </c>
      <c r="S115" s="5">
        <v>213664.6</v>
      </c>
      <c r="T115" s="2"/>
    </row>
    <row r="116" spans="1:20" ht="14.4" x14ac:dyDescent="0.3">
      <c r="A116" s="3" t="s">
        <v>331</v>
      </c>
      <c r="B116" s="4">
        <v>45867</v>
      </c>
      <c r="C116" s="3" t="s">
        <v>31</v>
      </c>
      <c r="D116" s="3" t="s">
        <v>41</v>
      </c>
      <c r="E116" s="3" t="s">
        <v>50</v>
      </c>
      <c r="F116" s="3" t="s">
        <v>50</v>
      </c>
      <c r="G116" s="3" t="s">
        <v>332</v>
      </c>
      <c r="H116" s="3" t="s">
        <v>44</v>
      </c>
      <c r="I116" s="3" t="s">
        <v>45</v>
      </c>
      <c r="J116" s="3" t="s">
        <v>46</v>
      </c>
      <c r="K116" s="3" t="s">
        <v>333</v>
      </c>
      <c r="L116" s="5">
        <v>50</v>
      </c>
      <c r="M116" s="5">
        <v>16198.76</v>
      </c>
      <c r="N116" s="5">
        <v>20267.27</v>
      </c>
      <c r="O116" s="5">
        <v>0.1</v>
      </c>
      <c r="P116" s="3" t="s">
        <v>28</v>
      </c>
      <c r="Q116" s="3" t="s">
        <v>38</v>
      </c>
      <c r="R116" s="5">
        <v>17</v>
      </c>
      <c r="S116" s="5">
        <v>183083</v>
      </c>
      <c r="T116" s="2"/>
    </row>
    <row r="117" spans="1:20" ht="14.4" x14ac:dyDescent="0.3">
      <c r="A117" s="3" t="s">
        <v>334</v>
      </c>
      <c r="B117" s="4">
        <v>45768</v>
      </c>
      <c r="C117" s="3" t="s">
        <v>20</v>
      </c>
      <c r="D117" s="3" t="s">
        <v>41</v>
      </c>
      <c r="E117" s="3" t="s">
        <v>50</v>
      </c>
      <c r="F117" s="3" t="s">
        <v>50</v>
      </c>
      <c r="G117" s="3" t="s">
        <v>335</v>
      </c>
      <c r="H117" s="3" t="s">
        <v>44</v>
      </c>
      <c r="I117" s="3" t="s">
        <v>45</v>
      </c>
      <c r="J117" s="3" t="s">
        <v>132</v>
      </c>
      <c r="K117" s="3" t="s">
        <v>206</v>
      </c>
      <c r="L117" s="5">
        <v>21</v>
      </c>
      <c r="M117" s="5">
        <v>13591.83</v>
      </c>
      <c r="N117" s="5">
        <v>20148.07</v>
      </c>
      <c r="O117" s="5">
        <v>0</v>
      </c>
      <c r="P117" s="3" t="s">
        <v>28</v>
      </c>
      <c r="Q117" s="3" t="s">
        <v>38</v>
      </c>
      <c r="R117" s="5">
        <v>10</v>
      </c>
      <c r="S117" s="5">
        <v>137681</v>
      </c>
      <c r="T117" s="2"/>
    </row>
    <row r="118" spans="1:20" ht="14.4" x14ac:dyDescent="0.3">
      <c r="A118" s="3" t="s">
        <v>336</v>
      </c>
      <c r="B118" s="4">
        <v>45854</v>
      </c>
      <c r="C118" s="3" t="s">
        <v>49</v>
      </c>
      <c r="D118" s="3" t="s">
        <v>70</v>
      </c>
      <c r="E118" s="3" t="s">
        <v>71</v>
      </c>
      <c r="F118" s="3" t="s">
        <v>72</v>
      </c>
      <c r="G118" s="3" t="s">
        <v>337</v>
      </c>
      <c r="H118" s="3" t="s">
        <v>87</v>
      </c>
      <c r="I118" s="3" t="s">
        <v>45</v>
      </c>
      <c r="J118" s="3" t="s">
        <v>102</v>
      </c>
      <c r="K118" s="3" t="s">
        <v>203</v>
      </c>
      <c r="L118" s="5">
        <v>28</v>
      </c>
      <c r="M118" s="5">
        <v>66424.67</v>
      </c>
      <c r="N118" s="5">
        <v>98156.49</v>
      </c>
      <c r="O118" s="5">
        <v>0.05</v>
      </c>
      <c r="P118" s="3" t="s">
        <v>55</v>
      </c>
      <c r="Q118" s="3" t="s">
        <v>38</v>
      </c>
      <c r="R118" s="5">
        <v>19</v>
      </c>
      <c r="S118" s="5">
        <v>844066.4</v>
      </c>
      <c r="T118" s="2"/>
    </row>
    <row r="119" spans="1:20" ht="14.4" x14ac:dyDescent="0.3">
      <c r="A119" s="3" t="s">
        <v>338</v>
      </c>
      <c r="B119" s="4">
        <v>45759</v>
      </c>
      <c r="C119" s="3" t="s">
        <v>20</v>
      </c>
      <c r="D119" s="3" t="s">
        <v>21</v>
      </c>
      <c r="E119" s="3" t="s">
        <v>32</v>
      </c>
      <c r="F119" s="3" t="s">
        <v>33</v>
      </c>
      <c r="G119" s="3" t="s">
        <v>339</v>
      </c>
      <c r="H119" s="3" t="s">
        <v>87</v>
      </c>
      <c r="I119" s="3" t="s">
        <v>45</v>
      </c>
      <c r="J119" s="3" t="s">
        <v>102</v>
      </c>
      <c r="K119" s="3" t="s">
        <v>226</v>
      </c>
      <c r="L119" s="5">
        <v>3</v>
      </c>
      <c r="M119" s="5">
        <v>34057.440000000002</v>
      </c>
      <c r="N119" s="5">
        <v>39640.01</v>
      </c>
      <c r="O119" s="5">
        <v>0.05</v>
      </c>
      <c r="P119" s="3" t="s">
        <v>55</v>
      </c>
      <c r="Q119" s="3" t="s">
        <v>29</v>
      </c>
      <c r="R119" s="5">
        <v>7</v>
      </c>
      <c r="S119" s="5">
        <v>15910.32</v>
      </c>
      <c r="T119" s="2"/>
    </row>
    <row r="120" spans="1:20" ht="14.4" x14ac:dyDescent="0.3">
      <c r="A120" s="3" t="s">
        <v>340</v>
      </c>
      <c r="B120" s="4">
        <v>45827</v>
      </c>
      <c r="C120" s="3" t="s">
        <v>20</v>
      </c>
      <c r="D120" s="3" t="s">
        <v>21</v>
      </c>
      <c r="E120" s="3" t="s">
        <v>22</v>
      </c>
      <c r="F120" s="3" t="s">
        <v>22</v>
      </c>
      <c r="G120" s="3" t="s">
        <v>341</v>
      </c>
      <c r="H120" s="3" t="s">
        <v>87</v>
      </c>
      <c r="I120" s="3" t="s">
        <v>25</v>
      </c>
      <c r="J120" s="3" t="s">
        <v>36</v>
      </c>
      <c r="K120" s="3" t="s">
        <v>169</v>
      </c>
      <c r="L120" s="5">
        <v>22</v>
      </c>
      <c r="M120" s="5">
        <v>54793.83</v>
      </c>
      <c r="N120" s="5">
        <v>75792.14</v>
      </c>
      <c r="O120" s="5">
        <v>0.15</v>
      </c>
      <c r="P120" s="3" t="s">
        <v>55</v>
      </c>
      <c r="Q120" s="3" t="s">
        <v>38</v>
      </c>
      <c r="R120" s="5">
        <v>19</v>
      </c>
      <c r="S120" s="5">
        <v>392668.4</v>
      </c>
      <c r="T120" s="2"/>
    </row>
    <row r="121" spans="1:20" ht="14.4" x14ac:dyDescent="0.3">
      <c r="A121" s="3" t="s">
        <v>342</v>
      </c>
      <c r="B121" s="4">
        <v>45849</v>
      </c>
      <c r="C121" s="3" t="s">
        <v>49</v>
      </c>
      <c r="D121" s="3" t="s">
        <v>41</v>
      </c>
      <c r="E121" s="3" t="s">
        <v>50</v>
      </c>
      <c r="F121" s="3" t="s">
        <v>50</v>
      </c>
      <c r="G121" s="3" t="s">
        <v>343</v>
      </c>
      <c r="H121" s="3" t="s">
        <v>24</v>
      </c>
      <c r="I121" s="3" t="s">
        <v>45</v>
      </c>
      <c r="J121" s="3" t="s">
        <v>67</v>
      </c>
      <c r="K121" s="3" t="s">
        <v>83</v>
      </c>
      <c r="L121" s="5">
        <v>35</v>
      </c>
      <c r="M121" s="5">
        <v>35793.32</v>
      </c>
      <c r="N121" s="5">
        <v>50750.68</v>
      </c>
      <c r="O121" s="5">
        <v>0</v>
      </c>
      <c r="P121" s="3" t="s">
        <v>28</v>
      </c>
      <c r="Q121" s="3" t="s">
        <v>29</v>
      </c>
      <c r="R121" s="5">
        <v>5</v>
      </c>
      <c r="S121" s="5">
        <v>523507.6</v>
      </c>
      <c r="T121" s="2"/>
    </row>
    <row r="122" spans="1:20" ht="14.4" x14ac:dyDescent="0.3">
      <c r="A122" s="3" t="s">
        <v>344</v>
      </c>
      <c r="B122" s="4">
        <v>45675</v>
      </c>
      <c r="C122" s="3" t="s">
        <v>40</v>
      </c>
      <c r="D122" s="3" t="s">
        <v>70</v>
      </c>
      <c r="E122" s="3" t="s">
        <v>71</v>
      </c>
      <c r="F122" s="3" t="s">
        <v>72</v>
      </c>
      <c r="G122" s="3" t="s">
        <v>345</v>
      </c>
      <c r="H122" s="3" t="s">
        <v>87</v>
      </c>
      <c r="I122" s="3" t="s">
        <v>52</v>
      </c>
      <c r="J122" s="3" t="s">
        <v>95</v>
      </c>
      <c r="K122" s="3" t="s">
        <v>182</v>
      </c>
      <c r="L122" s="5">
        <v>41</v>
      </c>
      <c r="M122" s="5">
        <v>64190.33</v>
      </c>
      <c r="N122" s="5">
        <v>91040.28</v>
      </c>
      <c r="O122" s="5">
        <v>0.1</v>
      </c>
      <c r="P122" s="3" t="s">
        <v>55</v>
      </c>
      <c r="Q122" s="3" t="s">
        <v>29</v>
      </c>
      <c r="R122" s="5">
        <v>19</v>
      </c>
      <c r="S122" s="5">
        <v>990763.2</v>
      </c>
      <c r="T122" s="2"/>
    </row>
    <row r="123" spans="1:20" ht="14.4" x14ac:dyDescent="0.3">
      <c r="A123" s="3" t="s">
        <v>346</v>
      </c>
      <c r="B123" s="6">
        <v>45810</v>
      </c>
      <c r="C123" s="3" t="s">
        <v>40</v>
      </c>
      <c r="D123" s="3" t="s">
        <v>70</v>
      </c>
      <c r="E123" s="3" t="s">
        <v>125</v>
      </c>
      <c r="F123" s="3" t="s">
        <v>125</v>
      </c>
      <c r="G123" s="3" t="s">
        <v>179</v>
      </c>
      <c r="H123" s="3" t="s">
        <v>87</v>
      </c>
      <c r="I123" s="3" t="s">
        <v>45</v>
      </c>
      <c r="J123" s="3" t="s">
        <v>46</v>
      </c>
      <c r="K123" s="3" t="s">
        <v>117</v>
      </c>
      <c r="L123" s="5">
        <v>45</v>
      </c>
      <c r="M123" s="5">
        <v>15731.21</v>
      </c>
      <c r="N123" s="5">
        <v>22270.59</v>
      </c>
      <c r="O123" s="5">
        <v>0.1</v>
      </c>
      <c r="P123" s="3" t="s">
        <v>28</v>
      </c>
      <c r="Q123" s="3" t="s">
        <v>38</v>
      </c>
      <c r="R123" s="5">
        <v>3</v>
      </c>
      <c r="S123" s="5">
        <v>264844.90000000002</v>
      </c>
      <c r="T123" s="2"/>
    </row>
    <row r="124" spans="1:20" ht="14.4" x14ac:dyDescent="0.3">
      <c r="A124" s="3" t="s">
        <v>347</v>
      </c>
      <c r="B124" s="6">
        <v>45878</v>
      </c>
      <c r="C124" s="3" t="s">
        <v>49</v>
      </c>
      <c r="D124" s="3" t="s">
        <v>41</v>
      </c>
      <c r="E124" s="3" t="s">
        <v>50</v>
      </c>
      <c r="F124" s="3" t="s">
        <v>50</v>
      </c>
      <c r="G124" s="3" t="s">
        <v>348</v>
      </c>
      <c r="H124" s="3" t="s">
        <v>35</v>
      </c>
      <c r="I124" s="3" t="s">
        <v>45</v>
      </c>
      <c r="J124" s="3" t="s">
        <v>102</v>
      </c>
      <c r="K124" s="3" t="s">
        <v>203</v>
      </c>
      <c r="L124" s="5">
        <v>20</v>
      </c>
      <c r="M124" s="5">
        <v>10207.15</v>
      </c>
      <c r="N124" s="5">
        <v>13428</v>
      </c>
      <c r="O124" s="5">
        <v>0.05</v>
      </c>
      <c r="P124" s="3" t="s">
        <v>55</v>
      </c>
      <c r="Q124" s="3" t="s">
        <v>77</v>
      </c>
      <c r="R124" s="5">
        <v>9</v>
      </c>
      <c r="S124" s="5">
        <v>61196.15</v>
      </c>
      <c r="T124" s="2"/>
    </row>
    <row r="125" spans="1:20" ht="14.4" x14ac:dyDescent="0.3">
      <c r="A125" s="3" t="s">
        <v>349</v>
      </c>
      <c r="B125" s="6">
        <v>45811</v>
      </c>
      <c r="C125" s="3" t="s">
        <v>20</v>
      </c>
      <c r="D125" s="3" t="s">
        <v>70</v>
      </c>
      <c r="E125" s="3" t="s">
        <v>71</v>
      </c>
      <c r="F125" s="3" t="s">
        <v>72</v>
      </c>
      <c r="G125" s="3" t="s">
        <v>350</v>
      </c>
      <c r="H125" s="3" t="s">
        <v>87</v>
      </c>
      <c r="I125" s="3" t="s">
        <v>45</v>
      </c>
      <c r="J125" s="3" t="s">
        <v>102</v>
      </c>
      <c r="K125" s="3" t="s">
        <v>203</v>
      </c>
      <c r="L125" s="5">
        <v>24</v>
      </c>
      <c r="M125" s="5">
        <v>30587.35</v>
      </c>
      <c r="N125" s="5">
        <v>34268.449999999997</v>
      </c>
      <c r="O125" s="5">
        <v>0</v>
      </c>
      <c r="P125" s="3" t="s">
        <v>55</v>
      </c>
      <c r="Q125" s="3" t="s">
        <v>84</v>
      </c>
      <c r="R125" s="5">
        <v>11</v>
      </c>
      <c r="S125" s="5">
        <v>88346.4</v>
      </c>
      <c r="T125" s="2"/>
    </row>
    <row r="126" spans="1:20" ht="14.4" x14ac:dyDescent="0.3">
      <c r="A126" s="3" t="s">
        <v>351</v>
      </c>
      <c r="B126" s="4">
        <v>45883</v>
      </c>
      <c r="C126" s="3" t="s">
        <v>49</v>
      </c>
      <c r="D126" s="3" t="s">
        <v>41</v>
      </c>
      <c r="E126" s="3" t="s">
        <v>42</v>
      </c>
      <c r="F126" s="3" t="s">
        <v>42</v>
      </c>
      <c r="G126" s="3" t="s">
        <v>352</v>
      </c>
      <c r="H126" s="3" t="s">
        <v>44</v>
      </c>
      <c r="I126" s="3" t="s">
        <v>45</v>
      </c>
      <c r="J126" s="3" t="s">
        <v>67</v>
      </c>
      <c r="K126" s="3" t="s">
        <v>83</v>
      </c>
      <c r="L126" s="5">
        <v>40</v>
      </c>
      <c r="M126" s="5">
        <v>12984.17</v>
      </c>
      <c r="N126" s="5">
        <v>17748.12</v>
      </c>
      <c r="O126" s="5">
        <v>0.1</v>
      </c>
      <c r="P126" s="3" t="s">
        <v>28</v>
      </c>
      <c r="Q126" s="3" t="s">
        <v>29</v>
      </c>
      <c r="R126" s="5">
        <v>5</v>
      </c>
      <c r="S126" s="5">
        <v>171502.2</v>
      </c>
      <c r="T126" s="2"/>
    </row>
    <row r="127" spans="1:20" ht="14.4" x14ac:dyDescent="0.3">
      <c r="A127" s="3" t="s">
        <v>353</v>
      </c>
      <c r="B127" s="6">
        <v>45906</v>
      </c>
      <c r="C127" s="3" t="s">
        <v>49</v>
      </c>
      <c r="D127" s="3" t="s">
        <v>70</v>
      </c>
      <c r="E127" s="3" t="s">
        <v>71</v>
      </c>
      <c r="F127" s="3" t="s">
        <v>72</v>
      </c>
      <c r="G127" s="3" t="s">
        <v>354</v>
      </c>
      <c r="H127" s="3" t="s">
        <v>87</v>
      </c>
      <c r="I127" s="3" t="s">
        <v>25</v>
      </c>
      <c r="J127" s="3" t="s">
        <v>61</v>
      </c>
      <c r="K127" s="3" t="s">
        <v>154</v>
      </c>
      <c r="L127" s="5">
        <v>19</v>
      </c>
      <c r="M127" s="5">
        <v>54075.92</v>
      </c>
      <c r="N127" s="5">
        <v>66656.350000000006</v>
      </c>
      <c r="O127" s="5">
        <v>0.15</v>
      </c>
      <c r="P127" s="3" t="s">
        <v>28</v>
      </c>
      <c r="Q127" s="3" t="s">
        <v>77</v>
      </c>
      <c r="R127" s="5">
        <v>4</v>
      </c>
      <c r="S127" s="5">
        <v>203173.9</v>
      </c>
      <c r="T127" s="2"/>
    </row>
    <row r="128" spans="1:20" ht="14.4" x14ac:dyDescent="0.3">
      <c r="A128" s="3" t="s">
        <v>355</v>
      </c>
      <c r="B128" s="4">
        <v>45731</v>
      </c>
      <c r="C128" s="3" t="s">
        <v>31</v>
      </c>
      <c r="D128" s="3" t="s">
        <v>21</v>
      </c>
      <c r="E128" s="3" t="s">
        <v>32</v>
      </c>
      <c r="F128" s="3" t="s">
        <v>33</v>
      </c>
      <c r="G128" s="3" t="s">
        <v>356</v>
      </c>
      <c r="H128" s="3" t="s">
        <v>44</v>
      </c>
      <c r="I128" s="3" t="s">
        <v>52</v>
      </c>
      <c r="J128" s="3" t="s">
        <v>157</v>
      </c>
      <c r="K128" s="3" t="s">
        <v>188</v>
      </c>
      <c r="L128" s="5">
        <v>49</v>
      </c>
      <c r="M128" s="5">
        <v>19006.650000000001</v>
      </c>
      <c r="N128" s="5">
        <v>25879.39</v>
      </c>
      <c r="O128" s="5">
        <v>0.05</v>
      </c>
      <c r="P128" s="3" t="s">
        <v>55</v>
      </c>
      <c r="Q128" s="3" t="s">
        <v>84</v>
      </c>
      <c r="R128" s="5">
        <v>11</v>
      </c>
      <c r="S128" s="5">
        <v>319926.09999999998</v>
      </c>
      <c r="T128" s="2"/>
    </row>
    <row r="129" spans="1:20" ht="14.4" x14ac:dyDescent="0.3">
      <c r="A129" s="3" t="s">
        <v>357</v>
      </c>
      <c r="B129" s="4">
        <v>45672</v>
      </c>
      <c r="C129" s="3" t="s">
        <v>49</v>
      </c>
      <c r="D129" s="3" t="s">
        <v>21</v>
      </c>
      <c r="E129" s="3" t="s">
        <v>22</v>
      </c>
      <c r="F129" s="3" t="s">
        <v>22</v>
      </c>
      <c r="G129" s="3" t="s">
        <v>358</v>
      </c>
      <c r="H129" s="3" t="s">
        <v>24</v>
      </c>
      <c r="I129" s="3" t="s">
        <v>52</v>
      </c>
      <c r="J129" s="3" t="s">
        <v>53</v>
      </c>
      <c r="K129" s="3" t="s">
        <v>90</v>
      </c>
      <c r="L129" s="5">
        <v>50</v>
      </c>
      <c r="M129" s="5">
        <v>37361.730000000003</v>
      </c>
      <c r="N129" s="5">
        <v>47267.21</v>
      </c>
      <c r="O129" s="5">
        <v>0.05</v>
      </c>
      <c r="P129" s="3" t="s">
        <v>55</v>
      </c>
      <c r="Q129" s="3" t="s">
        <v>29</v>
      </c>
      <c r="R129" s="5">
        <v>8</v>
      </c>
      <c r="S129" s="5">
        <v>470510.3</v>
      </c>
      <c r="T129" s="2"/>
    </row>
    <row r="130" spans="1:20" ht="14.4" x14ac:dyDescent="0.3">
      <c r="A130" s="3" t="s">
        <v>359</v>
      </c>
      <c r="B130" s="8">
        <v>45784</v>
      </c>
      <c r="C130" s="3" t="s">
        <v>20</v>
      </c>
      <c r="D130" s="3" t="s">
        <v>21</v>
      </c>
      <c r="E130" s="3" t="s">
        <v>32</v>
      </c>
      <c r="F130" s="3" t="s">
        <v>33</v>
      </c>
      <c r="G130" s="3" t="s">
        <v>360</v>
      </c>
      <c r="H130" s="3" t="s">
        <v>87</v>
      </c>
      <c r="I130" s="3" t="s">
        <v>52</v>
      </c>
      <c r="J130" s="3" t="s">
        <v>53</v>
      </c>
      <c r="K130" s="3" t="s">
        <v>110</v>
      </c>
      <c r="L130" s="5">
        <v>20</v>
      </c>
      <c r="M130" s="5">
        <v>12816.22</v>
      </c>
      <c r="N130" s="5">
        <v>14709.96</v>
      </c>
      <c r="O130" s="5">
        <v>0.15</v>
      </c>
      <c r="P130" s="3" t="s">
        <v>28</v>
      </c>
      <c r="Q130" s="3" t="s">
        <v>38</v>
      </c>
      <c r="R130" s="5">
        <v>13</v>
      </c>
      <c r="S130" s="5">
        <v>32193.58</v>
      </c>
      <c r="T130" s="2"/>
    </row>
    <row r="131" spans="1:20" ht="14.4" x14ac:dyDescent="0.3">
      <c r="A131" s="3" t="s">
        <v>361</v>
      </c>
      <c r="B131" s="4">
        <v>45766</v>
      </c>
      <c r="C131" s="3" t="s">
        <v>31</v>
      </c>
      <c r="D131" s="3" t="s">
        <v>21</v>
      </c>
      <c r="E131" s="3" t="s">
        <v>22</v>
      </c>
      <c r="F131" s="3" t="s">
        <v>22</v>
      </c>
      <c r="G131" s="3" t="s">
        <v>362</v>
      </c>
      <c r="H131" s="3" t="s">
        <v>35</v>
      </c>
      <c r="I131" s="3" t="s">
        <v>52</v>
      </c>
      <c r="J131" s="3" t="s">
        <v>113</v>
      </c>
      <c r="K131" s="3" t="s">
        <v>257</v>
      </c>
      <c r="L131" s="5">
        <v>34</v>
      </c>
      <c r="M131" s="5">
        <v>77305.59</v>
      </c>
      <c r="N131" s="5">
        <v>90071.65</v>
      </c>
      <c r="O131" s="5">
        <v>0.05</v>
      </c>
      <c r="P131" s="3" t="s">
        <v>55</v>
      </c>
      <c r="Q131" s="3" t="s">
        <v>77</v>
      </c>
      <c r="R131" s="5">
        <v>12</v>
      </c>
      <c r="S131" s="5">
        <v>412343.7</v>
      </c>
      <c r="T131" s="2"/>
    </row>
    <row r="132" spans="1:20" ht="14.4" x14ac:dyDescent="0.3">
      <c r="A132" s="3" t="s">
        <v>363</v>
      </c>
      <c r="B132" s="8">
        <v>45783</v>
      </c>
      <c r="C132" s="3" t="s">
        <v>31</v>
      </c>
      <c r="D132" s="3" t="s">
        <v>41</v>
      </c>
      <c r="E132" s="3" t="s">
        <v>50</v>
      </c>
      <c r="F132" s="3" t="s">
        <v>50</v>
      </c>
      <c r="G132" s="3" t="s">
        <v>364</v>
      </c>
      <c r="H132" s="3" t="s">
        <v>35</v>
      </c>
      <c r="I132" s="3" t="s">
        <v>45</v>
      </c>
      <c r="J132" s="3" t="s">
        <v>67</v>
      </c>
      <c r="K132" s="3" t="s">
        <v>68</v>
      </c>
      <c r="L132" s="5">
        <v>31</v>
      </c>
      <c r="M132" s="5">
        <v>28596.42</v>
      </c>
      <c r="N132" s="5">
        <v>34897.35</v>
      </c>
      <c r="O132" s="5">
        <v>0</v>
      </c>
      <c r="P132" s="3" t="s">
        <v>28</v>
      </c>
      <c r="Q132" s="3" t="s">
        <v>84</v>
      </c>
      <c r="R132" s="5">
        <v>20</v>
      </c>
      <c r="S132" s="5">
        <v>195328.8</v>
      </c>
      <c r="T132" s="2"/>
    </row>
    <row r="133" spans="1:20" ht="14.4" x14ac:dyDescent="0.3">
      <c r="A133" s="3" t="s">
        <v>365</v>
      </c>
      <c r="B133" s="4">
        <v>45896</v>
      </c>
      <c r="C133" s="3" t="s">
        <v>40</v>
      </c>
      <c r="D133" s="3" t="s">
        <v>70</v>
      </c>
      <c r="E133" s="3" t="s">
        <v>125</v>
      </c>
      <c r="F133" s="3" t="s">
        <v>125</v>
      </c>
      <c r="G133" s="3" t="s">
        <v>350</v>
      </c>
      <c r="H133" s="3" t="s">
        <v>44</v>
      </c>
      <c r="I133" s="3" t="s">
        <v>45</v>
      </c>
      <c r="J133" s="3" t="s">
        <v>67</v>
      </c>
      <c r="K133" s="3" t="s">
        <v>74</v>
      </c>
      <c r="L133" s="5">
        <v>34</v>
      </c>
      <c r="M133" s="5">
        <v>61248.34</v>
      </c>
      <c r="N133" s="5">
        <v>75052.350000000006</v>
      </c>
      <c r="O133" s="5">
        <v>0.05</v>
      </c>
      <c r="P133" s="3" t="s">
        <v>55</v>
      </c>
      <c r="Q133" s="3" t="s">
        <v>84</v>
      </c>
      <c r="R133" s="5">
        <v>15</v>
      </c>
      <c r="S133" s="5">
        <v>445869.5</v>
      </c>
      <c r="T133" s="2"/>
    </row>
    <row r="134" spans="1:20" ht="14.4" x14ac:dyDescent="0.3">
      <c r="A134" s="3" t="s">
        <v>366</v>
      </c>
      <c r="B134" s="7">
        <v>45792</v>
      </c>
      <c r="C134" s="3" t="s">
        <v>40</v>
      </c>
      <c r="D134" s="3" t="s">
        <v>70</v>
      </c>
      <c r="E134" s="3" t="s">
        <v>71</v>
      </c>
      <c r="F134" s="3" t="s">
        <v>72</v>
      </c>
      <c r="G134" s="3" t="s">
        <v>367</v>
      </c>
      <c r="H134" s="3" t="s">
        <v>44</v>
      </c>
      <c r="I134" s="3" t="s">
        <v>52</v>
      </c>
      <c r="J134" s="3" t="s">
        <v>157</v>
      </c>
      <c r="K134" s="3" t="s">
        <v>158</v>
      </c>
      <c r="L134" s="5">
        <v>46</v>
      </c>
      <c r="M134" s="5">
        <v>5109.51</v>
      </c>
      <c r="N134" s="5">
        <v>6999.88</v>
      </c>
      <c r="O134" s="5">
        <v>0.15</v>
      </c>
      <c r="P134" s="3" t="s">
        <v>28</v>
      </c>
      <c r="Q134" s="3" t="s">
        <v>38</v>
      </c>
      <c r="R134" s="5">
        <v>8</v>
      </c>
      <c r="S134" s="5">
        <v>73913.47</v>
      </c>
      <c r="T134" s="2"/>
    </row>
    <row r="135" spans="1:20" ht="14.4" x14ac:dyDescent="0.3">
      <c r="A135" s="3" t="s">
        <v>368</v>
      </c>
      <c r="B135" s="7">
        <v>45806</v>
      </c>
      <c r="C135" s="3" t="s">
        <v>49</v>
      </c>
      <c r="D135" s="3" t="s">
        <v>70</v>
      </c>
      <c r="E135" s="3" t="s">
        <v>125</v>
      </c>
      <c r="F135" s="3" t="s">
        <v>125</v>
      </c>
      <c r="G135" s="3" t="s">
        <v>369</v>
      </c>
      <c r="H135" s="3" t="s">
        <v>44</v>
      </c>
      <c r="I135" s="3" t="s">
        <v>45</v>
      </c>
      <c r="J135" s="3" t="s">
        <v>46</v>
      </c>
      <c r="K135" s="3" t="s">
        <v>161</v>
      </c>
      <c r="L135" s="5">
        <v>26</v>
      </c>
      <c r="M135" s="5">
        <v>28988.080000000002</v>
      </c>
      <c r="N135" s="5">
        <v>36085.17</v>
      </c>
      <c r="O135" s="5">
        <v>0</v>
      </c>
      <c r="P135" s="3" t="s">
        <v>28</v>
      </c>
      <c r="Q135" s="3" t="s">
        <v>77</v>
      </c>
      <c r="R135" s="5">
        <v>16</v>
      </c>
      <c r="S135" s="5">
        <v>184524.3</v>
      </c>
      <c r="T135" s="2"/>
    </row>
    <row r="136" spans="1:20" ht="14.4" x14ac:dyDescent="0.3">
      <c r="A136" s="3" t="s">
        <v>370</v>
      </c>
      <c r="B136" s="4">
        <v>45711</v>
      </c>
      <c r="C136" s="3" t="s">
        <v>31</v>
      </c>
      <c r="D136" s="3" t="s">
        <v>57</v>
      </c>
      <c r="E136" s="3" t="s">
        <v>92</v>
      </c>
      <c r="F136" s="3" t="s">
        <v>93</v>
      </c>
      <c r="G136" s="3" t="s">
        <v>126</v>
      </c>
      <c r="H136" s="3" t="s">
        <v>24</v>
      </c>
      <c r="I136" s="3" t="s">
        <v>25</v>
      </c>
      <c r="J136" s="3" t="s">
        <v>26</v>
      </c>
      <c r="K136" s="3" t="s">
        <v>127</v>
      </c>
      <c r="L136" s="5">
        <v>39</v>
      </c>
      <c r="M136" s="5">
        <v>37781.64</v>
      </c>
      <c r="N136" s="5">
        <v>50313.75</v>
      </c>
      <c r="O136" s="5">
        <v>0.1</v>
      </c>
      <c r="P136" s="3" t="s">
        <v>55</v>
      </c>
      <c r="Q136" s="3" t="s">
        <v>77</v>
      </c>
      <c r="R136" s="5">
        <v>8</v>
      </c>
      <c r="S136" s="5">
        <v>439877.1</v>
      </c>
      <c r="T136" s="2"/>
    </row>
    <row r="137" spans="1:20" ht="14.4" x14ac:dyDescent="0.3">
      <c r="A137" s="3" t="s">
        <v>371</v>
      </c>
      <c r="B137" s="7">
        <v>45807</v>
      </c>
      <c r="C137" s="3" t="s">
        <v>20</v>
      </c>
      <c r="D137" s="3" t="s">
        <v>57</v>
      </c>
      <c r="E137" s="3" t="s">
        <v>64</v>
      </c>
      <c r="F137" s="3" t="s">
        <v>65</v>
      </c>
      <c r="G137" s="3" t="s">
        <v>372</v>
      </c>
      <c r="H137" s="3" t="s">
        <v>44</v>
      </c>
      <c r="I137" s="3" t="s">
        <v>52</v>
      </c>
      <c r="J137" s="3" t="s">
        <v>95</v>
      </c>
      <c r="K137" s="3" t="s">
        <v>182</v>
      </c>
      <c r="L137" s="5">
        <v>34</v>
      </c>
      <c r="M137" s="5">
        <v>72346.19</v>
      </c>
      <c r="N137" s="5">
        <v>96527.02</v>
      </c>
      <c r="O137" s="5">
        <v>0.1</v>
      </c>
      <c r="P137" s="3" t="s">
        <v>55</v>
      </c>
      <c r="Q137" s="3" t="s">
        <v>84</v>
      </c>
      <c r="R137" s="5">
        <v>19</v>
      </c>
      <c r="S137" s="5">
        <v>739933.4</v>
      </c>
      <c r="T137" s="2"/>
    </row>
    <row r="138" spans="1:20" ht="14.4" x14ac:dyDescent="0.3">
      <c r="A138" s="3" t="s">
        <v>373</v>
      </c>
      <c r="B138" s="8">
        <v>45782</v>
      </c>
      <c r="C138" s="3" t="s">
        <v>40</v>
      </c>
      <c r="D138" s="3" t="s">
        <v>41</v>
      </c>
      <c r="E138" s="3" t="s">
        <v>50</v>
      </c>
      <c r="F138" s="3" t="s">
        <v>50</v>
      </c>
      <c r="G138" s="3" t="s">
        <v>374</v>
      </c>
      <c r="H138" s="3" t="s">
        <v>87</v>
      </c>
      <c r="I138" s="3" t="s">
        <v>45</v>
      </c>
      <c r="J138" s="3" t="s">
        <v>67</v>
      </c>
      <c r="K138" s="3" t="s">
        <v>68</v>
      </c>
      <c r="L138" s="5">
        <v>30</v>
      </c>
      <c r="M138" s="5">
        <v>35059.54</v>
      </c>
      <c r="N138" s="5">
        <v>45364.13</v>
      </c>
      <c r="O138" s="5">
        <v>0.15</v>
      </c>
      <c r="P138" s="3" t="s">
        <v>55</v>
      </c>
      <c r="Q138" s="3" t="s">
        <v>38</v>
      </c>
      <c r="R138" s="5">
        <v>5</v>
      </c>
      <c r="S138" s="5">
        <v>262767</v>
      </c>
      <c r="T138" s="2"/>
    </row>
    <row r="139" spans="1:20" ht="14.4" x14ac:dyDescent="0.3">
      <c r="A139" s="3" t="s">
        <v>375</v>
      </c>
      <c r="B139" s="4">
        <v>45738</v>
      </c>
      <c r="C139" s="3" t="s">
        <v>20</v>
      </c>
      <c r="D139" s="3" t="s">
        <v>41</v>
      </c>
      <c r="E139" s="3" t="s">
        <v>50</v>
      </c>
      <c r="F139" s="3" t="s">
        <v>50</v>
      </c>
      <c r="G139" s="3" t="s">
        <v>23</v>
      </c>
      <c r="H139" s="3" t="s">
        <v>87</v>
      </c>
      <c r="I139" s="3" t="s">
        <v>25</v>
      </c>
      <c r="J139" s="3" t="s">
        <v>61</v>
      </c>
      <c r="K139" s="3" t="s">
        <v>223</v>
      </c>
      <c r="L139" s="5">
        <v>41</v>
      </c>
      <c r="M139" s="5">
        <v>73814.820000000007</v>
      </c>
      <c r="N139" s="5">
        <v>88918.73</v>
      </c>
      <c r="O139" s="5">
        <v>0</v>
      </c>
      <c r="P139" s="3" t="s">
        <v>28</v>
      </c>
      <c r="Q139" s="3" t="s">
        <v>77</v>
      </c>
      <c r="R139" s="5">
        <v>17</v>
      </c>
      <c r="S139" s="5">
        <v>619260.30000000005</v>
      </c>
      <c r="T139" s="2"/>
    </row>
    <row r="140" spans="1:20" ht="14.4" x14ac:dyDescent="0.3">
      <c r="A140" s="3" t="s">
        <v>376</v>
      </c>
      <c r="B140" s="6">
        <v>45844</v>
      </c>
      <c r="C140" s="3" t="s">
        <v>31</v>
      </c>
      <c r="D140" s="3" t="s">
        <v>21</v>
      </c>
      <c r="E140" s="3" t="s">
        <v>32</v>
      </c>
      <c r="F140" s="3" t="s">
        <v>33</v>
      </c>
      <c r="G140" s="3" t="s">
        <v>377</v>
      </c>
      <c r="H140" s="3" t="s">
        <v>35</v>
      </c>
      <c r="I140" s="3" t="s">
        <v>45</v>
      </c>
      <c r="J140" s="3" t="s">
        <v>46</v>
      </c>
      <c r="K140" s="3" t="s">
        <v>333</v>
      </c>
      <c r="L140" s="5">
        <v>1</v>
      </c>
      <c r="M140" s="5">
        <v>15514.58</v>
      </c>
      <c r="N140" s="5">
        <v>20338.939999999999</v>
      </c>
      <c r="O140" s="5">
        <v>0.15</v>
      </c>
      <c r="P140" s="3" t="s">
        <v>28</v>
      </c>
      <c r="Q140" s="3" t="s">
        <v>38</v>
      </c>
      <c r="R140" s="5">
        <v>20</v>
      </c>
      <c r="S140" s="5">
        <v>4100.71</v>
      </c>
      <c r="T140" s="2"/>
    </row>
    <row r="141" spans="1:20" ht="14.4" x14ac:dyDescent="0.3">
      <c r="A141" s="3" t="s">
        <v>378</v>
      </c>
      <c r="B141" s="4">
        <v>45736</v>
      </c>
      <c r="C141" s="3" t="s">
        <v>40</v>
      </c>
      <c r="D141" s="3" t="s">
        <v>21</v>
      </c>
      <c r="E141" s="3" t="s">
        <v>22</v>
      </c>
      <c r="F141" s="3" t="s">
        <v>22</v>
      </c>
      <c r="G141" s="3" t="s">
        <v>379</v>
      </c>
      <c r="H141" s="3" t="s">
        <v>87</v>
      </c>
      <c r="I141" s="3" t="s">
        <v>45</v>
      </c>
      <c r="J141" s="3" t="s">
        <v>102</v>
      </c>
      <c r="K141" s="3" t="s">
        <v>203</v>
      </c>
      <c r="L141" s="5">
        <v>3</v>
      </c>
      <c r="M141" s="5">
        <v>55125.53</v>
      </c>
      <c r="N141" s="5">
        <v>82146.69</v>
      </c>
      <c r="O141" s="5">
        <v>0</v>
      </c>
      <c r="P141" s="3" t="s">
        <v>55</v>
      </c>
      <c r="Q141" s="3" t="s">
        <v>77</v>
      </c>
      <c r="R141" s="5">
        <v>12</v>
      </c>
      <c r="S141" s="5">
        <v>81063.48</v>
      </c>
      <c r="T141" s="2"/>
    </row>
    <row r="142" spans="1:20" ht="14.4" x14ac:dyDescent="0.3">
      <c r="A142" s="3" t="s">
        <v>380</v>
      </c>
      <c r="B142" s="4">
        <v>45880</v>
      </c>
      <c r="C142" s="3" t="s">
        <v>31</v>
      </c>
      <c r="D142" s="3" t="s">
        <v>21</v>
      </c>
      <c r="E142" s="3" t="s">
        <v>105</v>
      </c>
      <c r="F142" s="3" t="s">
        <v>106</v>
      </c>
      <c r="G142" s="3" t="s">
        <v>381</v>
      </c>
      <c r="H142" s="3" t="s">
        <v>35</v>
      </c>
      <c r="I142" s="3" t="s">
        <v>45</v>
      </c>
      <c r="J142" s="3" t="s">
        <v>102</v>
      </c>
      <c r="K142" s="3" t="s">
        <v>103</v>
      </c>
      <c r="L142" s="5">
        <v>41</v>
      </c>
      <c r="M142" s="5">
        <v>1962.29</v>
      </c>
      <c r="N142" s="5">
        <v>2363.1</v>
      </c>
      <c r="O142" s="5">
        <v>0.15</v>
      </c>
      <c r="P142" s="3" t="s">
        <v>55</v>
      </c>
      <c r="Q142" s="3" t="s">
        <v>84</v>
      </c>
      <c r="R142" s="5">
        <v>18</v>
      </c>
      <c r="S142" s="5">
        <v>13968.23</v>
      </c>
      <c r="T142" s="2"/>
    </row>
    <row r="143" spans="1:20" ht="14.4" x14ac:dyDescent="0.3">
      <c r="A143" s="3" t="s">
        <v>382</v>
      </c>
      <c r="B143" s="4">
        <v>45761</v>
      </c>
      <c r="C143" s="3" t="s">
        <v>49</v>
      </c>
      <c r="D143" s="3" t="s">
        <v>70</v>
      </c>
      <c r="E143" s="3" t="s">
        <v>71</v>
      </c>
      <c r="F143" s="3" t="s">
        <v>72</v>
      </c>
      <c r="G143" s="3" t="s">
        <v>383</v>
      </c>
      <c r="H143" s="3" t="s">
        <v>44</v>
      </c>
      <c r="I143" s="3" t="s">
        <v>52</v>
      </c>
      <c r="J143" s="3" t="s">
        <v>53</v>
      </c>
      <c r="K143" s="3" t="s">
        <v>99</v>
      </c>
      <c r="L143" s="5">
        <v>26</v>
      </c>
      <c r="M143" s="5">
        <v>17064.53</v>
      </c>
      <c r="N143" s="5">
        <v>19989.439999999999</v>
      </c>
      <c r="O143" s="5">
        <v>0.05</v>
      </c>
      <c r="P143" s="3" t="s">
        <v>28</v>
      </c>
      <c r="Q143" s="3" t="s">
        <v>77</v>
      </c>
      <c r="R143" s="5">
        <v>2</v>
      </c>
      <c r="S143" s="5">
        <v>72245.279999999999</v>
      </c>
      <c r="T143" s="2"/>
    </row>
    <row r="144" spans="1:20" ht="14.4" x14ac:dyDescent="0.3">
      <c r="A144" s="3" t="s">
        <v>384</v>
      </c>
      <c r="B144" s="6">
        <v>45750</v>
      </c>
      <c r="C144" s="3" t="s">
        <v>31</v>
      </c>
      <c r="D144" s="3" t="s">
        <v>70</v>
      </c>
      <c r="E144" s="3" t="s">
        <v>125</v>
      </c>
      <c r="F144" s="3" t="s">
        <v>125</v>
      </c>
      <c r="G144" s="3" t="s">
        <v>385</v>
      </c>
      <c r="H144" s="3" t="s">
        <v>35</v>
      </c>
      <c r="I144" s="3" t="s">
        <v>25</v>
      </c>
      <c r="J144" s="3" t="s">
        <v>36</v>
      </c>
      <c r="K144" s="3" t="s">
        <v>169</v>
      </c>
      <c r="L144" s="5">
        <v>14</v>
      </c>
      <c r="M144" s="5">
        <v>50661.49</v>
      </c>
      <c r="N144" s="5">
        <v>70147.960000000006</v>
      </c>
      <c r="O144" s="5">
        <v>0</v>
      </c>
      <c r="P144" s="3" t="s">
        <v>28</v>
      </c>
      <c r="Q144" s="3" t="s">
        <v>38</v>
      </c>
      <c r="R144" s="5">
        <v>7</v>
      </c>
      <c r="S144" s="5">
        <v>272810.59999999998</v>
      </c>
      <c r="T144" s="2"/>
    </row>
    <row r="145" spans="1:20" ht="14.4" x14ac:dyDescent="0.3">
      <c r="A145" s="3" t="s">
        <v>386</v>
      </c>
      <c r="B145" s="6">
        <v>45666</v>
      </c>
      <c r="C145" s="3" t="s">
        <v>31</v>
      </c>
      <c r="D145" s="3" t="s">
        <v>21</v>
      </c>
      <c r="E145" s="3" t="s">
        <v>22</v>
      </c>
      <c r="F145" s="3" t="s">
        <v>22</v>
      </c>
      <c r="G145" s="3" t="s">
        <v>387</v>
      </c>
      <c r="H145" s="3" t="s">
        <v>87</v>
      </c>
      <c r="I145" s="3" t="s">
        <v>45</v>
      </c>
      <c r="J145" s="3" t="s">
        <v>67</v>
      </c>
      <c r="K145" s="3" t="s">
        <v>199</v>
      </c>
      <c r="L145" s="5">
        <v>49</v>
      </c>
      <c r="M145" s="5">
        <v>2966.24</v>
      </c>
      <c r="N145" s="5">
        <v>3713.32</v>
      </c>
      <c r="O145" s="5">
        <v>0.1</v>
      </c>
      <c r="P145" s="3" t="s">
        <v>28</v>
      </c>
      <c r="Q145" s="3" t="s">
        <v>29</v>
      </c>
      <c r="R145" s="5">
        <v>14</v>
      </c>
      <c r="S145" s="5">
        <v>32946.230000000003</v>
      </c>
      <c r="T145" s="2"/>
    </row>
    <row r="146" spans="1:20" ht="14.4" x14ac:dyDescent="0.3">
      <c r="A146" s="3" t="s">
        <v>388</v>
      </c>
      <c r="B146" s="4">
        <v>45869</v>
      </c>
      <c r="C146" s="3" t="s">
        <v>31</v>
      </c>
      <c r="D146" s="3" t="s">
        <v>70</v>
      </c>
      <c r="E146" s="3" t="s">
        <v>71</v>
      </c>
      <c r="F146" s="3" t="s">
        <v>72</v>
      </c>
      <c r="G146" s="3" t="s">
        <v>389</v>
      </c>
      <c r="H146" s="3" t="s">
        <v>35</v>
      </c>
      <c r="I146" s="3" t="s">
        <v>52</v>
      </c>
      <c r="J146" s="3" t="s">
        <v>53</v>
      </c>
      <c r="K146" s="3" t="s">
        <v>110</v>
      </c>
      <c r="L146" s="5">
        <v>32</v>
      </c>
      <c r="M146" s="5">
        <v>47386.51</v>
      </c>
      <c r="N146" s="5">
        <v>60243.03</v>
      </c>
      <c r="O146" s="5">
        <v>0.15</v>
      </c>
      <c r="P146" s="3" t="s">
        <v>55</v>
      </c>
      <c r="Q146" s="3" t="s">
        <v>29</v>
      </c>
      <c r="R146" s="5">
        <v>2</v>
      </c>
      <c r="S146" s="5">
        <v>349697.3</v>
      </c>
      <c r="T146" s="2"/>
    </row>
    <row r="147" spans="1:20" ht="14.4" x14ac:dyDescent="0.3">
      <c r="A147" s="3" t="s">
        <v>390</v>
      </c>
      <c r="B147" s="6">
        <v>45725</v>
      </c>
      <c r="C147" s="3" t="s">
        <v>20</v>
      </c>
      <c r="D147" s="3" t="s">
        <v>70</v>
      </c>
      <c r="E147" s="3" t="s">
        <v>125</v>
      </c>
      <c r="F147" s="3" t="s">
        <v>125</v>
      </c>
      <c r="G147" s="3" t="s">
        <v>391</v>
      </c>
      <c r="H147" s="3" t="s">
        <v>24</v>
      </c>
      <c r="I147" s="3" t="s">
        <v>45</v>
      </c>
      <c r="J147" s="3" t="s">
        <v>46</v>
      </c>
      <c r="K147" s="3" t="s">
        <v>117</v>
      </c>
      <c r="L147" s="5">
        <v>4</v>
      </c>
      <c r="M147" s="5">
        <v>61224.72</v>
      </c>
      <c r="N147" s="5">
        <v>85317.24</v>
      </c>
      <c r="O147" s="5">
        <v>0.15</v>
      </c>
      <c r="P147" s="3" t="s">
        <v>55</v>
      </c>
      <c r="Q147" s="3" t="s">
        <v>77</v>
      </c>
      <c r="R147" s="5">
        <v>1</v>
      </c>
      <c r="S147" s="5">
        <v>81914.570000000007</v>
      </c>
      <c r="T147" s="2"/>
    </row>
    <row r="148" spans="1:20" ht="14.4" x14ac:dyDescent="0.3">
      <c r="A148" s="3" t="s">
        <v>392</v>
      </c>
      <c r="B148" s="4">
        <v>45738</v>
      </c>
      <c r="C148" s="3" t="s">
        <v>40</v>
      </c>
      <c r="D148" s="3" t="s">
        <v>57</v>
      </c>
      <c r="E148" s="3" t="s">
        <v>92</v>
      </c>
      <c r="F148" s="3" t="s">
        <v>93</v>
      </c>
      <c r="G148" s="3" t="s">
        <v>393</v>
      </c>
      <c r="H148" s="3" t="s">
        <v>44</v>
      </c>
      <c r="I148" s="3" t="s">
        <v>45</v>
      </c>
      <c r="J148" s="3" t="s">
        <v>102</v>
      </c>
      <c r="K148" s="3" t="s">
        <v>203</v>
      </c>
      <c r="L148" s="5">
        <v>39</v>
      </c>
      <c r="M148" s="5">
        <v>74964.479999999996</v>
      </c>
      <c r="N148" s="5">
        <v>104581.4</v>
      </c>
      <c r="O148" s="5">
        <v>0.05</v>
      </c>
      <c r="P148" s="3" t="s">
        <v>28</v>
      </c>
      <c r="Q148" s="3" t="s">
        <v>38</v>
      </c>
      <c r="R148" s="5">
        <v>19</v>
      </c>
      <c r="S148" s="5">
        <v>1097305</v>
      </c>
      <c r="T148" s="2"/>
    </row>
    <row r="149" spans="1:20" ht="14.4" x14ac:dyDescent="0.3">
      <c r="A149" s="3" t="s">
        <v>394</v>
      </c>
      <c r="B149" s="6">
        <v>45753</v>
      </c>
      <c r="C149" s="3" t="s">
        <v>49</v>
      </c>
      <c r="D149" s="3" t="s">
        <v>21</v>
      </c>
      <c r="E149" s="3" t="s">
        <v>105</v>
      </c>
      <c r="F149" s="3" t="s">
        <v>106</v>
      </c>
      <c r="G149" s="3" t="s">
        <v>395</v>
      </c>
      <c r="H149" s="3" t="s">
        <v>24</v>
      </c>
      <c r="I149" s="3" t="s">
        <v>25</v>
      </c>
      <c r="J149" s="3" t="s">
        <v>36</v>
      </c>
      <c r="K149" s="3" t="s">
        <v>136</v>
      </c>
      <c r="L149" s="5">
        <v>20</v>
      </c>
      <c r="M149" s="5">
        <v>29189.57</v>
      </c>
      <c r="N149" s="5">
        <v>41044.660000000003</v>
      </c>
      <c r="O149" s="5">
        <v>0.1</v>
      </c>
      <c r="P149" s="3" t="s">
        <v>28</v>
      </c>
      <c r="Q149" s="3" t="s">
        <v>38</v>
      </c>
      <c r="R149" s="5">
        <v>10</v>
      </c>
      <c r="S149" s="5">
        <v>213391.6</v>
      </c>
      <c r="T149" s="2"/>
    </row>
    <row r="150" spans="1:20" ht="14.4" x14ac:dyDescent="0.3">
      <c r="A150" s="3" t="s">
        <v>396</v>
      </c>
      <c r="B150" s="7">
        <v>45797</v>
      </c>
      <c r="C150" s="3" t="s">
        <v>49</v>
      </c>
      <c r="D150" s="3" t="s">
        <v>21</v>
      </c>
      <c r="E150" s="3" t="s">
        <v>105</v>
      </c>
      <c r="F150" s="3" t="s">
        <v>106</v>
      </c>
      <c r="G150" s="3" t="s">
        <v>181</v>
      </c>
      <c r="H150" s="3" t="s">
        <v>87</v>
      </c>
      <c r="I150" s="3" t="s">
        <v>25</v>
      </c>
      <c r="J150" s="3" t="s">
        <v>146</v>
      </c>
      <c r="K150" s="3" t="s">
        <v>177</v>
      </c>
      <c r="L150" s="5">
        <v>22</v>
      </c>
      <c r="M150" s="5">
        <v>73163.16</v>
      </c>
      <c r="N150" s="5">
        <v>89331.87</v>
      </c>
      <c r="O150" s="5">
        <v>0.15</v>
      </c>
      <c r="P150" s="3" t="s">
        <v>28</v>
      </c>
      <c r="Q150" s="3" t="s">
        <v>84</v>
      </c>
      <c r="R150" s="5">
        <v>5</v>
      </c>
      <c r="S150" s="5">
        <v>302354.90000000002</v>
      </c>
      <c r="T150" s="2"/>
    </row>
    <row r="151" spans="1:20" ht="14.4" x14ac:dyDescent="0.3">
      <c r="A151" s="3" t="s">
        <v>397</v>
      </c>
      <c r="B151" s="4">
        <v>45823</v>
      </c>
      <c r="C151" s="3" t="s">
        <v>49</v>
      </c>
      <c r="D151" s="3" t="s">
        <v>57</v>
      </c>
      <c r="E151" s="3" t="s">
        <v>64</v>
      </c>
      <c r="F151" s="3" t="s">
        <v>65</v>
      </c>
      <c r="G151" s="3" t="s">
        <v>398</v>
      </c>
      <c r="H151" s="3" t="s">
        <v>44</v>
      </c>
      <c r="I151" s="3" t="s">
        <v>25</v>
      </c>
      <c r="J151" s="3" t="s">
        <v>61</v>
      </c>
      <c r="K151" s="3" t="s">
        <v>223</v>
      </c>
      <c r="L151" s="5">
        <v>29</v>
      </c>
      <c r="M151" s="5">
        <v>12335</v>
      </c>
      <c r="N151" s="5">
        <v>14377.12</v>
      </c>
      <c r="O151" s="5">
        <v>0.05</v>
      </c>
      <c r="P151" s="3" t="s">
        <v>28</v>
      </c>
      <c r="Q151" s="3" t="s">
        <v>38</v>
      </c>
      <c r="R151" s="5">
        <v>19</v>
      </c>
      <c r="S151" s="5">
        <v>56260.41</v>
      </c>
      <c r="T151" s="2"/>
    </row>
    <row r="152" spans="1:20" ht="14.4" x14ac:dyDescent="0.3">
      <c r="A152" s="3" t="s">
        <v>399</v>
      </c>
      <c r="B152" s="4">
        <v>45769</v>
      </c>
      <c r="C152" s="3" t="s">
        <v>20</v>
      </c>
      <c r="D152" s="3" t="s">
        <v>57</v>
      </c>
      <c r="E152" s="3" t="s">
        <v>64</v>
      </c>
      <c r="F152" s="3" t="s">
        <v>65</v>
      </c>
      <c r="G152" s="3" t="s">
        <v>400</v>
      </c>
      <c r="H152" s="3" t="s">
        <v>44</v>
      </c>
      <c r="I152" s="3" t="s">
        <v>25</v>
      </c>
      <c r="J152" s="3" t="s">
        <v>61</v>
      </c>
      <c r="K152" s="3" t="s">
        <v>154</v>
      </c>
      <c r="L152" s="5">
        <v>10</v>
      </c>
      <c r="M152" s="5">
        <v>75432.11</v>
      </c>
      <c r="N152" s="5">
        <v>109767.5</v>
      </c>
      <c r="O152" s="5">
        <v>0.05</v>
      </c>
      <c r="P152" s="3" t="s">
        <v>55</v>
      </c>
      <c r="Q152" s="3" t="s">
        <v>38</v>
      </c>
      <c r="R152" s="5">
        <v>3</v>
      </c>
      <c r="S152" s="5">
        <v>326186.59999999998</v>
      </c>
      <c r="T152" s="2"/>
    </row>
    <row r="153" spans="1:20" ht="14.4" x14ac:dyDescent="0.3">
      <c r="A153" s="3" t="s">
        <v>401</v>
      </c>
      <c r="B153" s="6">
        <v>45724</v>
      </c>
      <c r="C153" s="3" t="s">
        <v>31</v>
      </c>
      <c r="D153" s="3" t="s">
        <v>41</v>
      </c>
      <c r="E153" s="3" t="s">
        <v>50</v>
      </c>
      <c r="F153" s="3" t="s">
        <v>50</v>
      </c>
      <c r="G153" s="3" t="s">
        <v>402</v>
      </c>
      <c r="H153" s="3" t="s">
        <v>24</v>
      </c>
      <c r="I153" s="3" t="s">
        <v>45</v>
      </c>
      <c r="J153" s="3" t="s">
        <v>132</v>
      </c>
      <c r="K153" s="3" t="s">
        <v>248</v>
      </c>
      <c r="L153" s="5">
        <v>13</v>
      </c>
      <c r="M153" s="5">
        <v>68842.210000000006</v>
      </c>
      <c r="N153" s="5">
        <v>88396.15</v>
      </c>
      <c r="O153" s="5">
        <v>0.1</v>
      </c>
      <c r="P153" s="3" t="s">
        <v>55</v>
      </c>
      <c r="Q153" s="3" t="s">
        <v>77</v>
      </c>
      <c r="R153" s="5">
        <v>15</v>
      </c>
      <c r="S153" s="5">
        <v>228781.1</v>
      </c>
      <c r="T153" s="2"/>
    </row>
    <row r="154" spans="1:20" ht="14.4" x14ac:dyDescent="0.3">
      <c r="A154" s="3" t="s">
        <v>403</v>
      </c>
      <c r="B154" s="4">
        <v>45728</v>
      </c>
      <c r="C154" s="3" t="s">
        <v>20</v>
      </c>
      <c r="D154" s="3" t="s">
        <v>41</v>
      </c>
      <c r="E154" s="3" t="s">
        <v>50</v>
      </c>
      <c r="F154" s="3" t="s">
        <v>50</v>
      </c>
      <c r="G154" s="3" t="s">
        <v>262</v>
      </c>
      <c r="H154" s="3" t="s">
        <v>35</v>
      </c>
      <c r="I154" s="3" t="s">
        <v>45</v>
      </c>
      <c r="J154" s="3" t="s">
        <v>46</v>
      </c>
      <c r="K154" s="3" t="s">
        <v>333</v>
      </c>
      <c r="L154" s="5">
        <v>24</v>
      </c>
      <c r="M154" s="5">
        <v>63459.9</v>
      </c>
      <c r="N154" s="5">
        <v>71322</v>
      </c>
      <c r="O154" s="5">
        <v>0.15</v>
      </c>
      <c r="P154" s="3" t="s">
        <v>28</v>
      </c>
      <c r="Q154" s="3" t="s">
        <v>38</v>
      </c>
      <c r="R154" s="5">
        <v>9</v>
      </c>
      <c r="S154" s="5">
        <v>160386.79999999999</v>
      </c>
      <c r="T154" s="2"/>
    </row>
    <row r="155" spans="1:20" ht="14.4" x14ac:dyDescent="0.3">
      <c r="A155" s="3" t="s">
        <v>404</v>
      </c>
      <c r="B155" s="7">
        <v>45793</v>
      </c>
      <c r="C155" s="3" t="s">
        <v>40</v>
      </c>
      <c r="D155" s="3" t="s">
        <v>70</v>
      </c>
      <c r="E155" s="3" t="s">
        <v>125</v>
      </c>
      <c r="F155" s="3" t="s">
        <v>125</v>
      </c>
      <c r="G155" s="3" t="s">
        <v>352</v>
      </c>
      <c r="H155" s="3" t="s">
        <v>44</v>
      </c>
      <c r="I155" s="3" t="s">
        <v>52</v>
      </c>
      <c r="J155" s="3" t="s">
        <v>157</v>
      </c>
      <c r="K155" s="3" t="s">
        <v>285</v>
      </c>
      <c r="L155" s="5">
        <v>28</v>
      </c>
      <c r="M155" s="5">
        <v>72638.429999999993</v>
      </c>
      <c r="N155" s="5">
        <v>82513.63</v>
      </c>
      <c r="O155" s="5">
        <v>0</v>
      </c>
      <c r="P155" s="3" t="s">
        <v>55</v>
      </c>
      <c r="Q155" s="3" t="s">
        <v>38</v>
      </c>
      <c r="R155" s="5">
        <v>10</v>
      </c>
      <c r="S155" s="5">
        <v>276505.59999999998</v>
      </c>
      <c r="T155" s="2"/>
    </row>
    <row r="156" spans="1:20" ht="14.4" x14ac:dyDescent="0.3">
      <c r="A156" s="3" t="s">
        <v>405</v>
      </c>
      <c r="B156" s="6">
        <v>45723</v>
      </c>
      <c r="C156" s="3" t="s">
        <v>20</v>
      </c>
      <c r="D156" s="3" t="s">
        <v>70</v>
      </c>
      <c r="E156" s="3" t="s">
        <v>125</v>
      </c>
      <c r="F156" s="3" t="s">
        <v>125</v>
      </c>
      <c r="G156" s="3" t="s">
        <v>406</v>
      </c>
      <c r="H156" s="3" t="s">
        <v>35</v>
      </c>
      <c r="I156" s="3" t="s">
        <v>25</v>
      </c>
      <c r="J156" s="3" t="s">
        <v>26</v>
      </c>
      <c r="K156" s="3" t="s">
        <v>80</v>
      </c>
      <c r="L156" s="5">
        <v>41</v>
      </c>
      <c r="M156" s="5">
        <v>23725.52</v>
      </c>
      <c r="N156" s="5">
        <v>29468.87</v>
      </c>
      <c r="O156" s="5">
        <v>0.1</v>
      </c>
      <c r="P156" s="3" t="s">
        <v>55</v>
      </c>
      <c r="Q156" s="3" t="s">
        <v>29</v>
      </c>
      <c r="R156" s="5">
        <v>7</v>
      </c>
      <c r="S156" s="5">
        <v>211929.60000000001</v>
      </c>
      <c r="T156" s="2"/>
    </row>
    <row r="157" spans="1:20" ht="14.4" x14ac:dyDescent="0.3">
      <c r="A157" s="3" t="s">
        <v>407</v>
      </c>
      <c r="B157" s="4">
        <v>45768</v>
      </c>
      <c r="C157" s="3" t="s">
        <v>40</v>
      </c>
      <c r="D157" s="3" t="s">
        <v>57</v>
      </c>
      <c r="E157" s="3" t="s">
        <v>64</v>
      </c>
      <c r="F157" s="3" t="s">
        <v>65</v>
      </c>
      <c r="G157" s="3" t="s">
        <v>408</v>
      </c>
      <c r="H157" s="3" t="s">
        <v>24</v>
      </c>
      <c r="I157" s="3" t="s">
        <v>52</v>
      </c>
      <c r="J157" s="3" t="s">
        <v>157</v>
      </c>
      <c r="K157" s="3" t="s">
        <v>158</v>
      </c>
      <c r="L157" s="5">
        <v>44</v>
      </c>
      <c r="M157" s="5">
        <v>35094.449999999997</v>
      </c>
      <c r="N157" s="5">
        <v>50108.09</v>
      </c>
      <c r="O157" s="5">
        <v>0</v>
      </c>
      <c r="P157" s="3" t="s">
        <v>55</v>
      </c>
      <c r="Q157" s="3" t="s">
        <v>29</v>
      </c>
      <c r="R157" s="5">
        <v>15</v>
      </c>
      <c r="S157" s="5">
        <v>660600.19999999995</v>
      </c>
      <c r="T157" s="2"/>
    </row>
    <row r="158" spans="1:20" ht="14.4" x14ac:dyDescent="0.3">
      <c r="A158" s="3" t="s">
        <v>409</v>
      </c>
      <c r="B158" s="6">
        <v>45871</v>
      </c>
      <c r="C158" s="3" t="s">
        <v>49</v>
      </c>
      <c r="D158" s="3" t="s">
        <v>21</v>
      </c>
      <c r="E158" s="3" t="s">
        <v>32</v>
      </c>
      <c r="F158" s="3" t="s">
        <v>33</v>
      </c>
      <c r="G158" s="3" t="s">
        <v>410</v>
      </c>
      <c r="H158" s="3" t="s">
        <v>87</v>
      </c>
      <c r="I158" s="3" t="s">
        <v>25</v>
      </c>
      <c r="J158" s="3" t="s">
        <v>146</v>
      </c>
      <c r="K158" s="3" t="s">
        <v>411</v>
      </c>
      <c r="L158" s="5">
        <v>45</v>
      </c>
      <c r="M158" s="5">
        <v>5882.27</v>
      </c>
      <c r="N158" s="5">
        <v>7562.04</v>
      </c>
      <c r="O158" s="5">
        <v>0.15</v>
      </c>
      <c r="P158" s="3" t="s">
        <v>28</v>
      </c>
      <c r="Q158" s="3" t="s">
        <v>29</v>
      </c>
      <c r="R158" s="5">
        <v>5</v>
      </c>
      <c r="S158" s="5">
        <v>64251.199999999997</v>
      </c>
      <c r="T158" s="2"/>
    </row>
    <row r="159" spans="1:20" ht="14.4" x14ac:dyDescent="0.3">
      <c r="A159" s="3" t="s">
        <v>412</v>
      </c>
      <c r="B159" s="7">
        <v>45799</v>
      </c>
      <c r="C159" s="3" t="s">
        <v>31</v>
      </c>
      <c r="D159" s="3" t="s">
        <v>41</v>
      </c>
      <c r="E159" s="3" t="s">
        <v>42</v>
      </c>
      <c r="F159" s="3" t="s">
        <v>42</v>
      </c>
      <c r="G159" s="3" t="s">
        <v>413</v>
      </c>
      <c r="H159" s="3" t="s">
        <v>44</v>
      </c>
      <c r="I159" s="3" t="s">
        <v>25</v>
      </c>
      <c r="J159" s="3" t="s">
        <v>61</v>
      </c>
      <c r="K159" s="3" t="s">
        <v>211</v>
      </c>
      <c r="L159" s="5">
        <v>24</v>
      </c>
      <c r="M159" s="5">
        <v>48260.74</v>
      </c>
      <c r="N159" s="5">
        <v>63682.78</v>
      </c>
      <c r="O159" s="5">
        <v>0.15</v>
      </c>
      <c r="P159" s="3" t="s">
        <v>28</v>
      </c>
      <c r="Q159" s="3" t="s">
        <v>84</v>
      </c>
      <c r="R159" s="5">
        <v>20</v>
      </c>
      <c r="S159" s="5">
        <v>314609.59999999998</v>
      </c>
      <c r="T159" s="2"/>
    </row>
    <row r="160" spans="1:20" ht="14.4" x14ac:dyDescent="0.3">
      <c r="A160" s="3" t="s">
        <v>414</v>
      </c>
      <c r="B160" s="6">
        <v>45845</v>
      </c>
      <c r="C160" s="3" t="s">
        <v>40</v>
      </c>
      <c r="D160" s="3" t="s">
        <v>70</v>
      </c>
      <c r="E160" s="3" t="s">
        <v>71</v>
      </c>
      <c r="F160" s="3" t="s">
        <v>72</v>
      </c>
      <c r="G160" s="3" t="s">
        <v>415</v>
      </c>
      <c r="H160" s="3" t="s">
        <v>35</v>
      </c>
      <c r="I160" s="3" t="s">
        <v>25</v>
      </c>
      <c r="J160" s="3" t="s">
        <v>146</v>
      </c>
      <c r="K160" s="3" t="s">
        <v>416</v>
      </c>
      <c r="L160" s="5">
        <v>36</v>
      </c>
      <c r="M160" s="5">
        <v>40166.85</v>
      </c>
      <c r="N160" s="5">
        <v>56067.43</v>
      </c>
      <c r="O160" s="5">
        <v>0.15</v>
      </c>
      <c r="P160" s="3" t="s">
        <v>28</v>
      </c>
      <c r="Q160" s="3" t="s">
        <v>38</v>
      </c>
      <c r="R160" s="5">
        <v>6</v>
      </c>
      <c r="S160" s="5">
        <v>486557.8</v>
      </c>
      <c r="T160" s="2"/>
    </row>
    <row r="161" spans="1:20" ht="14.4" x14ac:dyDescent="0.3">
      <c r="A161" s="3" t="s">
        <v>417</v>
      </c>
      <c r="B161" s="4">
        <v>45682</v>
      </c>
      <c r="C161" s="3" t="s">
        <v>40</v>
      </c>
      <c r="D161" s="3" t="s">
        <v>41</v>
      </c>
      <c r="E161" s="3" t="s">
        <v>42</v>
      </c>
      <c r="F161" s="3" t="s">
        <v>42</v>
      </c>
      <c r="G161" s="3" t="s">
        <v>418</v>
      </c>
      <c r="H161" s="3" t="s">
        <v>44</v>
      </c>
      <c r="I161" s="3" t="s">
        <v>52</v>
      </c>
      <c r="J161" s="3" t="s">
        <v>53</v>
      </c>
      <c r="K161" s="3" t="s">
        <v>54</v>
      </c>
      <c r="L161" s="5">
        <v>6</v>
      </c>
      <c r="M161" s="5">
        <v>39044.42</v>
      </c>
      <c r="N161" s="5">
        <v>47668.92</v>
      </c>
      <c r="O161" s="5">
        <v>0.1</v>
      </c>
      <c r="P161" s="3" t="s">
        <v>55</v>
      </c>
      <c r="Q161" s="3" t="s">
        <v>77</v>
      </c>
      <c r="R161" s="5">
        <v>13</v>
      </c>
      <c r="S161" s="5">
        <v>46572.3</v>
      </c>
      <c r="T161" s="2"/>
    </row>
    <row r="162" spans="1:20" ht="14.4" x14ac:dyDescent="0.3">
      <c r="A162" s="3" t="s">
        <v>419</v>
      </c>
      <c r="B162" s="4">
        <v>45827</v>
      </c>
      <c r="C162" s="3" t="s">
        <v>49</v>
      </c>
      <c r="D162" s="3" t="s">
        <v>21</v>
      </c>
      <c r="E162" s="3" t="s">
        <v>105</v>
      </c>
      <c r="F162" s="3" t="s">
        <v>106</v>
      </c>
      <c r="G162" s="3" t="s">
        <v>420</v>
      </c>
      <c r="H162" s="3" t="s">
        <v>87</v>
      </c>
      <c r="I162" s="3" t="s">
        <v>25</v>
      </c>
      <c r="J162" s="3" t="s">
        <v>146</v>
      </c>
      <c r="K162" s="3" t="s">
        <v>147</v>
      </c>
      <c r="L162" s="5">
        <v>25</v>
      </c>
      <c r="M162" s="5">
        <v>55863.37</v>
      </c>
      <c r="N162" s="5">
        <v>68342.710000000006</v>
      </c>
      <c r="O162" s="5">
        <v>0</v>
      </c>
      <c r="P162" s="3" t="s">
        <v>28</v>
      </c>
      <c r="Q162" s="3" t="s">
        <v>77</v>
      </c>
      <c r="R162" s="5">
        <v>19</v>
      </c>
      <c r="S162" s="5">
        <v>311983.5</v>
      </c>
      <c r="T162" s="2"/>
    </row>
    <row r="163" spans="1:20" ht="14.4" x14ac:dyDescent="0.3">
      <c r="A163" s="3" t="s">
        <v>421</v>
      </c>
      <c r="B163" s="8">
        <v>45780</v>
      </c>
      <c r="C163" s="3" t="s">
        <v>40</v>
      </c>
      <c r="D163" s="3" t="s">
        <v>41</v>
      </c>
      <c r="E163" s="3" t="s">
        <v>50</v>
      </c>
      <c r="F163" s="3" t="s">
        <v>50</v>
      </c>
      <c r="G163" s="3" t="s">
        <v>422</v>
      </c>
      <c r="H163" s="3" t="s">
        <v>44</v>
      </c>
      <c r="I163" s="3" t="s">
        <v>25</v>
      </c>
      <c r="J163" s="3" t="s">
        <v>36</v>
      </c>
      <c r="K163" s="3" t="s">
        <v>37</v>
      </c>
      <c r="L163" s="5">
        <v>42</v>
      </c>
      <c r="M163" s="5">
        <v>71565.97</v>
      </c>
      <c r="N163" s="5">
        <v>89660</v>
      </c>
      <c r="O163" s="5">
        <v>0.05</v>
      </c>
      <c r="P163" s="3" t="s">
        <v>28</v>
      </c>
      <c r="Q163" s="3" t="s">
        <v>38</v>
      </c>
      <c r="R163" s="5">
        <v>18</v>
      </c>
      <c r="S163" s="5">
        <v>721951.8</v>
      </c>
      <c r="T163" s="2"/>
    </row>
    <row r="164" spans="1:20" ht="14.4" x14ac:dyDescent="0.3">
      <c r="A164" s="3" t="s">
        <v>423</v>
      </c>
      <c r="B164" s="4">
        <v>45836</v>
      </c>
      <c r="C164" s="3" t="s">
        <v>49</v>
      </c>
      <c r="D164" s="3" t="s">
        <v>57</v>
      </c>
      <c r="E164" s="3" t="s">
        <v>92</v>
      </c>
      <c r="F164" s="3" t="s">
        <v>93</v>
      </c>
      <c r="G164" s="3" t="s">
        <v>424</v>
      </c>
      <c r="H164" s="3" t="s">
        <v>87</v>
      </c>
      <c r="I164" s="3" t="s">
        <v>52</v>
      </c>
      <c r="J164" s="3" t="s">
        <v>95</v>
      </c>
      <c r="K164" s="3" t="s">
        <v>182</v>
      </c>
      <c r="L164" s="5">
        <v>5</v>
      </c>
      <c r="M164" s="5">
        <v>27480.81</v>
      </c>
      <c r="N164" s="5">
        <v>31970.93</v>
      </c>
      <c r="O164" s="5">
        <v>0</v>
      </c>
      <c r="P164" s="3" t="s">
        <v>55</v>
      </c>
      <c r="Q164" s="3" t="s">
        <v>29</v>
      </c>
      <c r="R164" s="5">
        <v>20</v>
      </c>
      <c r="S164" s="5">
        <v>22450.6</v>
      </c>
      <c r="T164" s="2"/>
    </row>
    <row r="165" spans="1:20" ht="14.4" x14ac:dyDescent="0.3">
      <c r="A165" s="3" t="s">
        <v>425</v>
      </c>
      <c r="B165" s="4">
        <v>45889</v>
      </c>
      <c r="C165" s="3" t="s">
        <v>20</v>
      </c>
      <c r="D165" s="3" t="s">
        <v>21</v>
      </c>
      <c r="E165" s="3" t="s">
        <v>22</v>
      </c>
      <c r="F165" s="3" t="s">
        <v>22</v>
      </c>
      <c r="G165" s="3" t="s">
        <v>426</v>
      </c>
      <c r="H165" s="3" t="s">
        <v>24</v>
      </c>
      <c r="I165" s="3" t="s">
        <v>45</v>
      </c>
      <c r="J165" s="3" t="s">
        <v>67</v>
      </c>
      <c r="K165" s="3" t="s">
        <v>74</v>
      </c>
      <c r="L165" s="5">
        <v>27</v>
      </c>
      <c r="M165" s="5">
        <v>76113.97</v>
      </c>
      <c r="N165" s="5">
        <v>111830.7</v>
      </c>
      <c r="O165" s="5">
        <v>0.15</v>
      </c>
      <c r="P165" s="3" t="s">
        <v>28</v>
      </c>
      <c r="Q165" s="3" t="s">
        <v>84</v>
      </c>
      <c r="R165" s="5">
        <v>12</v>
      </c>
      <c r="S165" s="5">
        <v>819698.7</v>
      </c>
      <c r="T165" s="2"/>
    </row>
    <row r="166" spans="1:20" ht="14.4" x14ac:dyDescent="0.3">
      <c r="A166" s="3" t="s">
        <v>427</v>
      </c>
      <c r="B166" s="6">
        <v>45811</v>
      </c>
      <c r="C166" s="3" t="s">
        <v>40</v>
      </c>
      <c r="D166" s="3" t="s">
        <v>41</v>
      </c>
      <c r="E166" s="3" t="s">
        <v>50</v>
      </c>
      <c r="F166" s="3" t="s">
        <v>50</v>
      </c>
      <c r="G166" s="3" t="s">
        <v>428</v>
      </c>
      <c r="H166" s="3" t="s">
        <v>44</v>
      </c>
      <c r="I166" s="3" t="s">
        <v>25</v>
      </c>
      <c r="J166" s="3" t="s">
        <v>26</v>
      </c>
      <c r="K166" s="3" t="s">
        <v>27</v>
      </c>
      <c r="L166" s="5">
        <v>36</v>
      </c>
      <c r="M166" s="5">
        <v>64774.46</v>
      </c>
      <c r="N166" s="5">
        <v>76024.820000000007</v>
      </c>
      <c r="O166" s="5">
        <v>0.15</v>
      </c>
      <c r="P166" s="3" t="s">
        <v>28</v>
      </c>
      <c r="Q166" s="3" t="s">
        <v>29</v>
      </c>
      <c r="R166" s="5">
        <v>3</v>
      </c>
      <c r="S166" s="5">
        <v>344261</v>
      </c>
      <c r="T166" s="2"/>
    </row>
    <row r="167" spans="1:20" ht="14.4" x14ac:dyDescent="0.3">
      <c r="A167" s="3" t="s">
        <v>429</v>
      </c>
      <c r="B167" s="4">
        <v>45762</v>
      </c>
      <c r="C167" s="3" t="s">
        <v>20</v>
      </c>
      <c r="D167" s="3" t="s">
        <v>41</v>
      </c>
      <c r="E167" s="3" t="s">
        <v>42</v>
      </c>
      <c r="F167" s="3" t="s">
        <v>42</v>
      </c>
      <c r="G167" s="3" t="s">
        <v>430</v>
      </c>
      <c r="H167" s="3" t="s">
        <v>87</v>
      </c>
      <c r="I167" s="3" t="s">
        <v>25</v>
      </c>
      <c r="J167" s="3" t="s">
        <v>61</v>
      </c>
      <c r="K167" s="3" t="s">
        <v>62</v>
      </c>
      <c r="L167" s="5">
        <v>22</v>
      </c>
      <c r="M167" s="5">
        <v>46714.7</v>
      </c>
      <c r="N167" s="5">
        <v>54184.34</v>
      </c>
      <c r="O167" s="5">
        <v>0.05</v>
      </c>
      <c r="P167" s="3" t="s">
        <v>28</v>
      </c>
      <c r="Q167" s="3" t="s">
        <v>77</v>
      </c>
      <c r="R167" s="5">
        <v>2</v>
      </c>
      <c r="S167" s="5">
        <v>156115.5</v>
      </c>
      <c r="T167" s="2"/>
    </row>
    <row r="168" spans="1:20" ht="14.4" x14ac:dyDescent="0.3">
      <c r="A168" s="3" t="s">
        <v>431</v>
      </c>
      <c r="B168" s="6">
        <v>45816</v>
      </c>
      <c r="C168" s="3" t="s">
        <v>40</v>
      </c>
      <c r="D168" s="3" t="s">
        <v>57</v>
      </c>
      <c r="E168" s="3" t="s">
        <v>58</v>
      </c>
      <c r="F168" s="3" t="s">
        <v>59</v>
      </c>
      <c r="G168" s="3" t="s">
        <v>432</v>
      </c>
      <c r="H168" s="3" t="s">
        <v>44</v>
      </c>
      <c r="I168" s="3" t="s">
        <v>45</v>
      </c>
      <c r="J168" s="3" t="s">
        <v>102</v>
      </c>
      <c r="K168" s="3" t="s">
        <v>203</v>
      </c>
      <c r="L168" s="5">
        <v>43</v>
      </c>
      <c r="M168" s="5">
        <v>15294.47</v>
      </c>
      <c r="N168" s="5">
        <v>18535.75</v>
      </c>
      <c r="O168" s="5">
        <v>0</v>
      </c>
      <c r="P168" s="3" t="s">
        <v>28</v>
      </c>
      <c r="Q168" s="3" t="s">
        <v>77</v>
      </c>
      <c r="R168" s="5">
        <v>20</v>
      </c>
      <c r="S168" s="5">
        <v>139375</v>
      </c>
      <c r="T168" s="2"/>
    </row>
    <row r="169" spans="1:20" ht="14.4" x14ac:dyDescent="0.3">
      <c r="A169" s="3" t="s">
        <v>433</v>
      </c>
      <c r="B169" s="7">
        <v>45799</v>
      </c>
      <c r="C169" s="3" t="s">
        <v>20</v>
      </c>
      <c r="D169" s="3" t="s">
        <v>41</v>
      </c>
      <c r="E169" s="3" t="s">
        <v>42</v>
      </c>
      <c r="F169" s="3" t="s">
        <v>42</v>
      </c>
      <c r="G169" s="3" t="s">
        <v>434</v>
      </c>
      <c r="H169" s="3" t="s">
        <v>87</v>
      </c>
      <c r="I169" s="3" t="s">
        <v>52</v>
      </c>
      <c r="J169" s="3" t="s">
        <v>53</v>
      </c>
      <c r="K169" s="3" t="s">
        <v>110</v>
      </c>
      <c r="L169" s="5">
        <v>13</v>
      </c>
      <c r="M169" s="5">
        <v>32599.31</v>
      </c>
      <c r="N169" s="5">
        <v>47696.480000000003</v>
      </c>
      <c r="O169" s="5">
        <v>0.1</v>
      </c>
      <c r="P169" s="3" t="s">
        <v>55</v>
      </c>
      <c r="Q169" s="3" t="s">
        <v>38</v>
      </c>
      <c r="R169" s="5">
        <v>3</v>
      </c>
      <c r="S169" s="5">
        <v>176636.9</v>
      </c>
      <c r="T169" s="2"/>
    </row>
    <row r="170" spans="1:20" ht="14.4" x14ac:dyDescent="0.3">
      <c r="A170" s="3" t="s">
        <v>435</v>
      </c>
      <c r="B170" s="4">
        <v>45708</v>
      </c>
      <c r="C170" s="3" t="s">
        <v>49</v>
      </c>
      <c r="D170" s="3" t="s">
        <v>70</v>
      </c>
      <c r="E170" s="3" t="s">
        <v>71</v>
      </c>
      <c r="F170" s="3" t="s">
        <v>72</v>
      </c>
      <c r="G170" s="3" t="s">
        <v>436</v>
      </c>
      <c r="H170" s="3" t="s">
        <v>44</v>
      </c>
      <c r="I170" s="3" t="s">
        <v>25</v>
      </c>
      <c r="J170" s="3" t="s">
        <v>61</v>
      </c>
      <c r="K170" s="3" t="s">
        <v>211</v>
      </c>
      <c r="L170" s="5">
        <v>18</v>
      </c>
      <c r="M170" s="5">
        <v>54145.14</v>
      </c>
      <c r="N170" s="5">
        <v>73023.02</v>
      </c>
      <c r="O170" s="5">
        <v>0</v>
      </c>
      <c r="P170" s="3" t="s">
        <v>55</v>
      </c>
      <c r="Q170" s="3" t="s">
        <v>29</v>
      </c>
      <c r="R170" s="5">
        <v>8</v>
      </c>
      <c r="S170" s="5">
        <v>339801.8</v>
      </c>
      <c r="T170" s="2"/>
    </row>
    <row r="171" spans="1:20" ht="14.4" x14ac:dyDescent="0.3">
      <c r="A171" s="3" t="s">
        <v>437</v>
      </c>
      <c r="B171" s="6">
        <v>45903</v>
      </c>
      <c r="C171" s="3" t="s">
        <v>40</v>
      </c>
      <c r="D171" s="3" t="s">
        <v>70</v>
      </c>
      <c r="E171" s="3" t="s">
        <v>71</v>
      </c>
      <c r="F171" s="3" t="s">
        <v>72</v>
      </c>
      <c r="G171" s="3" t="s">
        <v>438</v>
      </c>
      <c r="H171" s="3" t="s">
        <v>24</v>
      </c>
      <c r="I171" s="3" t="s">
        <v>52</v>
      </c>
      <c r="J171" s="3" t="s">
        <v>113</v>
      </c>
      <c r="K171" s="3" t="s">
        <v>114</v>
      </c>
      <c r="L171" s="5">
        <v>11</v>
      </c>
      <c r="M171" s="5">
        <v>48623.69</v>
      </c>
      <c r="N171" s="5">
        <v>68013.47</v>
      </c>
      <c r="O171" s="5">
        <v>0</v>
      </c>
      <c r="P171" s="3" t="s">
        <v>55</v>
      </c>
      <c r="Q171" s="3" t="s">
        <v>77</v>
      </c>
      <c r="R171" s="5">
        <v>14</v>
      </c>
      <c r="S171" s="5">
        <v>213287.6</v>
      </c>
      <c r="T171" s="2"/>
    </row>
    <row r="172" spans="1:20" ht="14.4" x14ac:dyDescent="0.3">
      <c r="A172" s="3" t="s">
        <v>439</v>
      </c>
      <c r="B172" s="6">
        <v>45875</v>
      </c>
      <c r="C172" s="3" t="s">
        <v>49</v>
      </c>
      <c r="D172" s="3" t="s">
        <v>70</v>
      </c>
      <c r="E172" s="3" t="s">
        <v>125</v>
      </c>
      <c r="F172" s="3" t="s">
        <v>125</v>
      </c>
      <c r="G172" s="3" t="s">
        <v>440</v>
      </c>
      <c r="H172" s="3" t="s">
        <v>44</v>
      </c>
      <c r="I172" s="3" t="s">
        <v>45</v>
      </c>
      <c r="J172" s="3" t="s">
        <v>67</v>
      </c>
      <c r="K172" s="3" t="s">
        <v>83</v>
      </c>
      <c r="L172" s="5">
        <v>40</v>
      </c>
      <c r="M172" s="5">
        <v>53589.01</v>
      </c>
      <c r="N172" s="5">
        <v>65902.75</v>
      </c>
      <c r="O172" s="5">
        <v>0</v>
      </c>
      <c r="P172" s="3" t="s">
        <v>55</v>
      </c>
      <c r="Q172" s="3" t="s">
        <v>38</v>
      </c>
      <c r="R172" s="5">
        <v>16</v>
      </c>
      <c r="S172" s="5">
        <v>492549.6</v>
      </c>
      <c r="T172" s="2"/>
    </row>
    <row r="173" spans="1:20" ht="14.4" x14ac:dyDescent="0.3">
      <c r="A173" s="3" t="s">
        <v>441</v>
      </c>
      <c r="B173" s="4">
        <v>45715</v>
      </c>
      <c r="C173" s="3" t="s">
        <v>49</v>
      </c>
      <c r="D173" s="3" t="s">
        <v>41</v>
      </c>
      <c r="E173" s="3" t="s">
        <v>50</v>
      </c>
      <c r="F173" s="3" t="s">
        <v>50</v>
      </c>
      <c r="G173" s="3" t="s">
        <v>442</v>
      </c>
      <c r="H173" s="3" t="s">
        <v>24</v>
      </c>
      <c r="I173" s="3" t="s">
        <v>52</v>
      </c>
      <c r="J173" s="3" t="s">
        <v>157</v>
      </c>
      <c r="K173" s="3" t="s">
        <v>188</v>
      </c>
      <c r="L173" s="5">
        <v>25</v>
      </c>
      <c r="M173" s="5">
        <v>36190.92</v>
      </c>
      <c r="N173" s="5">
        <v>47874.34</v>
      </c>
      <c r="O173" s="5">
        <v>0.05</v>
      </c>
      <c r="P173" s="3" t="s">
        <v>55</v>
      </c>
      <c r="Q173" s="3" t="s">
        <v>84</v>
      </c>
      <c r="R173" s="5">
        <v>18</v>
      </c>
      <c r="S173" s="5">
        <v>277481.2</v>
      </c>
      <c r="T173" s="2"/>
    </row>
    <row r="174" spans="1:20" ht="14.4" x14ac:dyDescent="0.3">
      <c r="A174" s="3" t="s">
        <v>443</v>
      </c>
      <c r="B174" s="6">
        <v>45718</v>
      </c>
      <c r="C174" s="3" t="s">
        <v>49</v>
      </c>
      <c r="D174" s="3" t="s">
        <v>57</v>
      </c>
      <c r="E174" s="3" t="s">
        <v>64</v>
      </c>
      <c r="F174" s="3" t="s">
        <v>65</v>
      </c>
      <c r="G174" s="3" t="s">
        <v>444</v>
      </c>
      <c r="H174" s="3" t="s">
        <v>44</v>
      </c>
      <c r="I174" s="3" t="s">
        <v>52</v>
      </c>
      <c r="J174" s="3" t="s">
        <v>95</v>
      </c>
      <c r="K174" s="3" t="s">
        <v>96</v>
      </c>
      <c r="L174" s="5">
        <v>26</v>
      </c>
      <c r="M174" s="5">
        <v>55564.03</v>
      </c>
      <c r="N174" s="5">
        <v>61929.16</v>
      </c>
      <c r="O174" s="5">
        <v>0</v>
      </c>
      <c r="P174" s="3" t="s">
        <v>55</v>
      </c>
      <c r="Q174" s="3" t="s">
        <v>29</v>
      </c>
      <c r="R174" s="5">
        <v>8</v>
      </c>
      <c r="S174" s="5">
        <v>165493.4</v>
      </c>
      <c r="T174" s="2"/>
    </row>
    <row r="175" spans="1:20" ht="14.4" x14ac:dyDescent="0.3">
      <c r="A175" s="3" t="s">
        <v>445</v>
      </c>
      <c r="B175" s="6">
        <v>45809</v>
      </c>
      <c r="C175" s="3" t="s">
        <v>20</v>
      </c>
      <c r="D175" s="3" t="s">
        <v>57</v>
      </c>
      <c r="E175" s="3" t="s">
        <v>64</v>
      </c>
      <c r="F175" s="3" t="s">
        <v>65</v>
      </c>
      <c r="G175" s="3" t="s">
        <v>446</v>
      </c>
      <c r="H175" s="3" t="s">
        <v>24</v>
      </c>
      <c r="I175" s="3" t="s">
        <v>25</v>
      </c>
      <c r="J175" s="3" t="s">
        <v>61</v>
      </c>
      <c r="K175" s="3" t="s">
        <v>154</v>
      </c>
      <c r="L175" s="5">
        <v>22</v>
      </c>
      <c r="M175" s="5">
        <v>23950.720000000001</v>
      </c>
      <c r="N175" s="5">
        <v>34902.49</v>
      </c>
      <c r="O175" s="5">
        <v>0.1</v>
      </c>
      <c r="P175" s="3" t="s">
        <v>28</v>
      </c>
      <c r="Q175" s="3" t="s">
        <v>38</v>
      </c>
      <c r="R175" s="5">
        <v>17</v>
      </c>
      <c r="S175" s="5">
        <v>216845.1</v>
      </c>
      <c r="T175" s="2"/>
    </row>
    <row r="176" spans="1:20" ht="14.4" x14ac:dyDescent="0.3">
      <c r="A176" s="3" t="s">
        <v>447</v>
      </c>
      <c r="B176" s="4">
        <v>45893</v>
      </c>
      <c r="C176" s="3" t="s">
        <v>31</v>
      </c>
      <c r="D176" s="3" t="s">
        <v>57</v>
      </c>
      <c r="E176" s="3" t="s">
        <v>58</v>
      </c>
      <c r="F176" s="3" t="s">
        <v>59</v>
      </c>
      <c r="G176" s="3" t="s">
        <v>448</v>
      </c>
      <c r="H176" s="3" t="s">
        <v>44</v>
      </c>
      <c r="I176" s="3" t="s">
        <v>45</v>
      </c>
      <c r="J176" s="3" t="s">
        <v>132</v>
      </c>
      <c r="K176" s="3" t="s">
        <v>241</v>
      </c>
      <c r="L176" s="5">
        <v>9</v>
      </c>
      <c r="M176" s="5">
        <v>67288.14</v>
      </c>
      <c r="N176" s="5">
        <v>82003.39</v>
      </c>
      <c r="O176" s="5">
        <v>0.1</v>
      </c>
      <c r="P176" s="3" t="s">
        <v>28</v>
      </c>
      <c r="Q176" s="3" t="s">
        <v>29</v>
      </c>
      <c r="R176" s="5">
        <v>3</v>
      </c>
      <c r="S176" s="5">
        <v>119193.5</v>
      </c>
      <c r="T176" s="2"/>
    </row>
    <row r="177" spans="1:20" ht="14.4" x14ac:dyDescent="0.3">
      <c r="A177" s="3" t="s">
        <v>449</v>
      </c>
      <c r="B177" s="8">
        <v>45785</v>
      </c>
      <c r="C177" s="3" t="s">
        <v>31</v>
      </c>
      <c r="D177" s="3" t="s">
        <v>57</v>
      </c>
      <c r="E177" s="3" t="s">
        <v>58</v>
      </c>
      <c r="F177" s="3" t="s">
        <v>59</v>
      </c>
      <c r="G177" s="3" t="s">
        <v>450</v>
      </c>
      <c r="H177" s="3" t="s">
        <v>24</v>
      </c>
      <c r="I177" s="3" t="s">
        <v>45</v>
      </c>
      <c r="J177" s="3" t="s">
        <v>67</v>
      </c>
      <c r="K177" s="3" t="s">
        <v>68</v>
      </c>
      <c r="L177" s="5">
        <v>22</v>
      </c>
      <c r="M177" s="5">
        <v>69436.08</v>
      </c>
      <c r="N177" s="5">
        <v>80969.460000000006</v>
      </c>
      <c r="O177" s="5">
        <v>0.05</v>
      </c>
      <c r="P177" s="3" t="s">
        <v>55</v>
      </c>
      <c r="Q177" s="3" t="s">
        <v>38</v>
      </c>
      <c r="R177" s="5">
        <v>10</v>
      </c>
      <c r="S177" s="5">
        <v>241047.6</v>
      </c>
      <c r="T177" s="2"/>
    </row>
    <row r="178" spans="1:20" ht="14.4" x14ac:dyDescent="0.3">
      <c r="A178" s="3" t="s">
        <v>451</v>
      </c>
      <c r="B178" s="8">
        <v>45780</v>
      </c>
      <c r="C178" s="3" t="s">
        <v>49</v>
      </c>
      <c r="D178" s="3" t="s">
        <v>41</v>
      </c>
      <c r="E178" s="3" t="s">
        <v>42</v>
      </c>
      <c r="F178" s="3" t="s">
        <v>42</v>
      </c>
      <c r="G178" s="3" t="s">
        <v>452</v>
      </c>
      <c r="H178" s="3" t="s">
        <v>35</v>
      </c>
      <c r="I178" s="3" t="s">
        <v>25</v>
      </c>
      <c r="J178" s="3" t="s">
        <v>61</v>
      </c>
      <c r="K178" s="3" t="s">
        <v>62</v>
      </c>
      <c r="L178" s="5">
        <v>1</v>
      </c>
      <c r="M178" s="5">
        <v>4926.92</v>
      </c>
      <c r="N178" s="5">
        <v>6099.94</v>
      </c>
      <c r="O178" s="5">
        <v>0.15</v>
      </c>
      <c r="P178" s="3" t="s">
        <v>28</v>
      </c>
      <c r="Q178" s="3" t="s">
        <v>77</v>
      </c>
      <c r="R178" s="5">
        <v>7</v>
      </c>
      <c r="S178" s="5">
        <v>997.07</v>
      </c>
      <c r="T178" s="2"/>
    </row>
    <row r="179" spans="1:20" ht="14.4" x14ac:dyDescent="0.3">
      <c r="A179" s="3" t="s">
        <v>453</v>
      </c>
      <c r="B179" s="4">
        <v>45863</v>
      </c>
      <c r="C179" s="3" t="s">
        <v>31</v>
      </c>
      <c r="D179" s="3" t="s">
        <v>70</v>
      </c>
      <c r="E179" s="3" t="s">
        <v>125</v>
      </c>
      <c r="F179" s="3" t="s">
        <v>125</v>
      </c>
      <c r="G179" s="3" t="s">
        <v>454</v>
      </c>
      <c r="H179" s="3" t="s">
        <v>87</v>
      </c>
      <c r="I179" s="3" t="s">
        <v>25</v>
      </c>
      <c r="J179" s="3" t="s">
        <v>26</v>
      </c>
      <c r="K179" s="3" t="s">
        <v>27</v>
      </c>
      <c r="L179" s="5">
        <v>35</v>
      </c>
      <c r="M179" s="5">
        <v>37522.160000000003</v>
      </c>
      <c r="N179" s="5">
        <v>47319.7</v>
      </c>
      <c r="O179" s="5">
        <v>0.05</v>
      </c>
      <c r="P179" s="3" t="s">
        <v>55</v>
      </c>
      <c r="Q179" s="3" t="s">
        <v>38</v>
      </c>
      <c r="R179" s="5">
        <v>4</v>
      </c>
      <c r="S179" s="5">
        <v>325768.2</v>
      </c>
      <c r="T179" s="2"/>
    </row>
    <row r="180" spans="1:20" ht="14.4" x14ac:dyDescent="0.3">
      <c r="A180" s="3" t="s">
        <v>455</v>
      </c>
      <c r="B180" s="7">
        <v>45801</v>
      </c>
      <c r="C180" s="3" t="s">
        <v>31</v>
      </c>
      <c r="D180" s="3" t="s">
        <v>70</v>
      </c>
      <c r="E180" s="3" t="s">
        <v>71</v>
      </c>
      <c r="F180" s="3" t="s">
        <v>72</v>
      </c>
      <c r="G180" s="3" t="s">
        <v>456</v>
      </c>
      <c r="H180" s="3" t="s">
        <v>87</v>
      </c>
      <c r="I180" s="3" t="s">
        <v>25</v>
      </c>
      <c r="J180" s="3" t="s">
        <v>61</v>
      </c>
      <c r="K180" s="3" t="s">
        <v>62</v>
      </c>
      <c r="L180" s="5">
        <v>40</v>
      </c>
      <c r="M180" s="5">
        <v>58226.28</v>
      </c>
      <c r="N180" s="5">
        <v>69955.89</v>
      </c>
      <c r="O180" s="5">
        <v>0.1</v>
      </c>
      <c r="P180" s="3" t="s">
        <v>28</v>
      </c>
      <c r="Q180" s="3" t="s">
        <v>29</v>
      </c>
      <c r="R180" s="5">
        <v>6</v>
      </c>
      <c r="S180" s="5">
        <v>422266</v>
      </c>
      <c r="T180" s="2"/>
    </row>
    <row r="181" spans="1:20" ht="14.4" x14ac:dyDescent="0.3">
      <c r="A181" s="3" t="s">
        <v>457</v>
      </c>
      <c r="B181" s="4">
        <v>45830</v>
      </c>
      <c r="C181" s="3" t="s">
        <v>49</v>
      </c>
      <c r="D181" s="3" t="s">
        <v>21</v>
      </c>
      <c r="E181" s="3" t="s">
        <v>32</v>
      </c>
      <c r="F181" s="3" t="s">
        <v>33</v>
      </c>
      <c r="G181" s="3" t="s">
        <v>458</v>
      </c>
      <c r="H181" s="3" t="s">
        <v>35</v>
      </c>
      <c r="I181" s="3" t="s">
        <v>52</v>
      </c>
      <c r="J181" s="3" t="s">
        <v>53</v>
      </c>
      <c r="K181" s="3" t="s">
        <v>90</v>
      </c>
      <c r="L181" s="5">
        <v>19</v>
      </c>
      <c r="M181" s="5">
        <v>58543.09</v>
      </c>
      <c r="N181" s="5">
        <v>76013.55</v>
      </c>
      <c r="O181" s="5">
        <v>0.15</v>
      </c>
      <c r="P181" s="3" t="s">
        <v>55</v>
      </c>
      <c r="Q181" s="3" t="s">
        <v>84</v>
      </c>
      <c r="R181" s="5">
        <v>5</v>
      </c>
      <c r="S181" s="5">
        <v>282147.90000000002</v>
      </c>
      <c r="T181" s="2"/>
    </row>
    <row r="182" spans="1:20" ht="14.4" x14ac:dyDescent="0.3">
      <c r="A182" s="3" t="s">
        <v>459</v>
      </c>
      <c r="B182" s="4">
        <v>45712</v>
      </c>
      <c r="C182" s="3" t="s">
        <v>40</v>
      </c>
      <c r="D182" s="3" t="s">
        <v>70</v>
      </c>
      <c r="E182" s="3" t="s">
        <v>125</v>
      </c>
      <c r="F182" s="3" t="s">
        <v>125</v>
      </c>
      <c r="G182" s="3" t="s">
        <v>460</v>
      </c>
      <c r="H182" s="3" t="s">
        <v>87</v>
      </c>
      <c r="I182" s="3" t="s">
        <v>25</v>
      </c>
      <c r="J182" s="3" t="s">
        <v>26</v>
      </c>
      <c r="K182" s="3" t="s">
        <v>216</v>
      </c>
      <c r="L182" s="5">
        <v>32</v>
      </c>
      <c r="M182" s="5">
        <v>15381.86</v>
      </c>
      <c r="N182" s="5">
        <v>20629.41</v>
      </c>
      <c r="O182" s="5">
        <v>0.15</v>
      </c>
      <c r="P182" s="3" t="s">
        <v>55</v>
      </c>
      <c r="Q182" s="3" t="s">
        <v>84</v>
      </c>
      <c r="R182" s="5">
        <v>11</v>
      </c>
      <c r="S182" s="5">
        <v>142733.4</v>
      </c>
      <c r="T182" s="2"/>
    </row>
    <row r="183" spans="1:20" ht="14.4" x14ac:dyDescent="0.3">
      <c r="A183" s="3" t="s">
        <v>461</v>
      </c>
      <c r="B183" s="6">
        <v>45878</v>
      </c>
      <c r="C183" s="3" t="s">
        <v>40</v>
      </c>
      <c r="D183" s="3" t="s">
        <v>70</v>
      </c>
      <c r="E183" s="3" t="s">
        <v>71</v>
      </c>
      <c r="F183" s="3" t="s">
        <v>72</v>
      </c>
      <c r="G183" s="3" t="s">
        <v>462</v>
      </c>
      <c r="H183" s="3" t="s">
        <v>87</v>
      </c>
      <c r="I183" s="3" t="s">
        <v>52</v>
      </c>
      <c r="J183" s="3" t="s">
        <v>157</v>
      </c>
      <c r="K183" s="3" t="s">
        <v>188</v>
      </c>
      <c r="L183" s="5">
        <v>49</v>
      </c>
      <c r="M183" s="5">
        <v>19573.84</v>
      </c>
      <c r="N183" s="5">
        <v>27928.240000000002</v>
      </c>
      <c r="O183" s="5">
        <v>0</v>
      </c>
      <c r="P183" s="3" t="s">
        <v>28</v>
      </c>
      <c r="Q183" s="3" t="s">
        <v>29</v>
      </c>
      <c r="R183" s="5">
        <v>19</v>
      </c>
      <c r="S183" s="5">
        <v>409365.6</v>
      </c>
      <c r="T183" s="2"/>
    </row>
    <row r="184" spans="1:20" ht="14.4" x14ac:dyDescent="0.3">
      <c r="A184" s="3" t="s">
        <v>463</v>
      </c>
      <c r="B184" s="4">
        <v>45862</v>
      </c>
      <c r="C184" s="3" t="s">
        <v>49</v>
      </c>
      <c r="D184" s="3" t="s">
        <v>70</v>
      </c>
      <c r="E184" s="3" t="s">
        <v>125</v>
      </c>
      <c r="F184" s="3" t="s">
        <v>125</v>
      </c>
      <c r="G184" s="3" t="s">
        <v>464</v>
      </c>
      <c r="H184" s="3" t="s">
        <v>44</v>
      </c>
      <c r="I184" s="3" t="s">
        <v>45</v>
      </c>
      <c r="J184" s="3" t="s">
        <v>102</v>
      </c>
      <c r="K184" s="3" t="s">
        <v>203</v>
      </c>
      <c r="L184" s="5">
        <v>10</v>
      </c>
      <c r="M184" s="5">
        <v>29173.98</v>
      </c>
      <c r="N184" s="5">
        <v>34103.879999999997</v>
      </c>
      <c r="O184" s="5">
        <v>0.05</v>
      </c>
      <c r="P184" s="3" t="s">
        <v>55</v>
      </c>
      <c r="Q184" s="3" t="s">
        <v>38</v>
      </c>
      <c r="R184" s="5">
        <v>17</v>
      </c>
      <c r="S184" s="5">
        <v>46834.05</v>
      </c>
      <c r="T184" s="2"/>
    </row>
    <row r="185" spans="1:20" ht="14.4" x14ac:dyDescent="0.3">
      <c r="A185" s="3" t="s">
        <v>465</v>
      </c>
      <c r="B185" s="6">
        <v>45816</v>
      </c>
      <c r="C185" s="3" t="s">
        <v>20</v>
      </c>
      <c r="D185" s="3" t="s">
        <v>70</v>
      </c>
      <c r="E185" s="3" t="s">
        <v>71</v>
      </c>
      <c r="F185" s="3" t="s">
        <v>72</v>
      </c>
      <c r="G185" s="3" t="s">
        <v>466</v>
      </c>
      <c r="H185" s="3" t="s">
        <v>44</v>
      </c>
      <c r="I185" s="3" t="s">
        <v>25</v>
      </c>
      <c r="J185" s="3" t="s">
        <v>26</v>
      </c>
      <c r="K185" s="3" t="s">
        <v>80</v>
      </c>
      <c r="L185" s="5">
        <v>15</v>
      </c>
      <c r="M185" s="5">
        <v>43880.67</v>
      </c>
      <c r="N185" s="5">
        <v>56883.13</v>
      </c>
      <c r="O185" s="5">
        <v>0.15</v>
      </c>
      <c r="P185" s="3" t="s">
        <v>28</v>
      </c>
      <c r="Q185" s="3" t="s">
        <v>29</v>
      </c>
      <c r="R185" s="5">
        <v>12</v>
      </c>
      <c r="S185" s="5">
        <v>165781.4</v>
      </c>
      <c r="T185" s="2"/>
    </row>
    <row r="186" spans="1:20" ht="14.4" x14ac:dyDescent="0.3">
      <c r="A186" s="3" t="s">
        <v>467</v>
      </c>
      <c r="B186" s="4">
        <v>45744</v>
      </c>
      <c r="C186" s="3" t="s">
        <v>49</v>
      </c>
      <c r="D186" s="3" t="s">
        <v>57</v>
      </c>
      <c r="E186" s="3" t="s">
        <v>64</v>
      </c>
      <c r="F186" s="3" t="s">
        <v>65</v>
      </c>
      <c r="G186" s="3" t="s">
        <v>60</v>
      </c>
      <c r="H186" s="3" t="s">
        <v>44</v>
      </c>
      <c r="I186" s="3" t="s">
        <v>52</v>
      </c>
      <c r="J186" s="3" t="s">
        <v>157</v>
      </c>
      <c r="K186" s="3" t="s">
        <v>273</v>
      </c>
      <c r="L186" s="5">
        <v>50</v>
      </c>
      <c r="M186" s="5">
        <v>48793.79</v>
      </c>
      <c r="N186" s="5">
        <v>61478.51</v>
      </c>
      <c r="O186" s="5">
        <v>0.05</v>
      </c>
      <c r="P186" s="3" t="s">
        <v>28</v>
      </c>
      <c r="Q186" s="3" t="s">
        <v>29</v>
      </c>
      <c r="R186" s="5">
        <v>18</v>
      </c>
      <c r="S186" s="5">
        <v>602524.19999999995</v>
      </c>
      <c r="T186" s="2"/>
    </row>
    <row r="187" spans="1:20" ht="14.4" x14ac:dyDescent="0.3">
      <c r="A187" s="3" t="s">
        <v>468</v>
      </c>
      <c r="B187" s="4">
        <v>45828</v>
      </c>
      <c r="C187" s="3" t="s">
        <v>20</v>
      </c>
      <c r="D187" s="3" t="s">
        <v>70</v>
      </c>
      <c r="E187" s="3" t="s">
        <v>125</v>
      </c>
      <c r="F187" s="3" t="s">
        <v>125</v>
      </c>
      <c r="G187" s="3" t="s">
        <v>469</v>
      </c>
      <c r="H187" s="3" t="s">
        <v>44</v>
      </c>
      <c r="I187" s="3" t="s">
        <v>25</v>
      </c>
      <c r="J187" s="3" t="s">
        <v>26</v>
      </c>
      <c r="K187" s="3" t="s">
        <v>80</v>
      </c>
      <c r="L187" s="5">
        <v>13</v>
      </c>
      <c r="M187" s="5">
        <v>42507.57</v>
      </c>
      <c r="N187" s="5">
        <v>51036.71</v>
      </c>
      <c r="O187" s="5">
        <v>0.15</v>
      </c>
      <c r="P187" s="3" t="s">
        <v>28</v>
      </c>
      <c r="Q187" s="3" t="s">
        <v>38</v>
      </c>
      <c r="R187" s="5">
        <v>13</v>
      </c>
      <c r="S187" s="5">
        <v>94247</v>
      </c>
      <c r="T187" s="2"/>
    </row>
    <row r="188" spans="1:20" ht="14.4" x14ac:dyDescent="0.3">
      <c r="A188" s="3" t="s">
        <v>470</v>
      </c>
      <c r="B188" s="7">
        <v>45807</v>
      </c>
      <c r="C188" s="3" t="s">
        <v>31</v>
      </c>
      <c r="D188" s="3" t="s">
        <v>41</v>
      </c>
      <c r="E188" s="3" t="s">
        <v>42</v>
      </c>
      <c r="F188" s="3" t="s">
        <v>42</v>
      </c>
      <c r="G188" s="3" t="s">
        <v>471</v>
      </c>
      <c r="H188" s="3" t="s">
        <v>24</v>
      </c>
      <c r="I188" s="3" t="s">
        <v>25</v>
      </c>
      <c r="J188" s="3" t="s">
        <v>146</v>
      </c>
      <c r="K188" s="3" t="s">
        <v>416</v>
      </c>
      <c r="L188" s="5">
        <v>40</v>
      </c>
      <c r="M188" s="5">
        <v>27826.02</v>
      </c>
      <c r="N188" s="5">
        <v>31617.51</v>
      </c>
      <c r="O188" s="5">
        <v>0</v>
      </c>
      <c r="P188" s="3" t="s">
        <v>28</v>
      </c>
      <c r="Q188" s="3" t="s">
        <v>29</v>
      </c>
      <c r="R188" s="5">
        <v>6</v>
      </c>
      <c r="S188" s="5">
        <v>151659.6</v>
      </c>
      <c r="T188" s="2"/>
    </row>
    <row r="189" spans="1:20" ht="14.4" x14ac:dyDescent="0.3">
      <c r="A189" s="3" t="s">
        <v>472</v>
      </c>
      <c r="B189" s="4">
        <v>45743</v>
      </c>
      <c r="C189" s="3" t="s">
        <v>31</v>
      </c>
      <c r="D189" s="3" t="s">
        <v>57</v>
      </c>
      <c r="E189" s="3" t="s">
        <v>92</v>
      </c>
      <c r="F189" s="3" t="s">
        <v>93</v>
      </c>
      <c r="G189" s="3" t="s">
        <v>473</v>
      </c>
      <c r="H189" s="3" t="s">
        <v>44</v>
      </c>
      <c r="I189" s="3" t="s">
        <v>52</v>
      </c>
      <c r="J189" s="3" t="s">
        <v>95</v>
      </c>
      <c r="K189" s="3" t="s">
        <v>298</v>
      </c>
      <c r="L189" s="5">
        <v>47</v>
      </c>
      <c r="M189" s="5">
        <v>68980.740000000005</v>
      </c>
      <c r="N189" s="5">
        <v>102059.7</v>
      </c>
      <c r="O189" s="5">
        <v>0</v>
      </c>
      <c r="P189" s="3" t="s">
        <v>28</v>
      </c>
      <c r="Q189" s="3" t="s">
        <v>84</v>
      </c>
      <c r="R189" s="5">
        <v>5</v>
      </c>
      <c r="S189" s="5">
        <v>1554712</v>
      </c>
      <c r="T189" s="2"/>
    </row>
    <row r="190" spans="1:20" ht="14.4" x14ac:dyDescent="0.3">
      <c r="A190" s="3" t="s">
        <v>474</v>
      </c>
      <c r="B190" s="4">
        <v>45898</v>
      </c>
      <c r="C190" s="3" t="s">
        <v>31</v>
      </c>
      <c r="D190" s="3" t="s">
        <v>57</v>
      </c>
      <c r="E190" s="3" t="s">
        <v>58</v>
      </c>
      <c r="F190" s="3" t="s">
        <v>59</v>
      </c>
      <c r="G190" s="3" t="s">
        <v>475</v>
      </c>
      <c r="H190" s="3" t="s">
        <v>24</v>
      </c>
      <c r="I190" s="3" t="s">
        <v>25</v>
      </c>
      <c r="J190" s="3" t="s">
        <v>26</v>
      </c>
      <c r="K190" s="3" t="s">
        <v>216</v>
      </c>
      <c r="L190" s="5">
        <v>19</v>
      </c>
      <c r="M190" s="5">
        <v>18362.48</v>
      </c>
      <c r="N190" s="5">
        <v>21329.66</v>
      </c>
      <c r="O190" s="5">
        <v>0</v>
      </c>
      <c r="P190" s="3" t="s">
        <v>28</v>
      </c>
      <c r="Q190" s="3" t="s">
        <v>38</v>
      </c>
      <c r="R190" s="5">
        <v>8</v>
      </c>
      <c r="S190" s="5">
        <v>56376.42</v>
      </c>
      <c r="T190" s="2"/>
    </row>
    <row r="191" spans="1:20" ht="14.4" x14ac:dyDescent="0.3">
      <c r="A191" s="3" t="s">
        <v>476</v>
      </c>
      <c r="B191" s="6">
        <v>45661</v>
      </c>
      <c r="C191" s="3" t="s">
        <v>40</v>
      </c>
      <c r="D191" s="3" t="s">
        <v>70</v>
      </c>
      <c r="E191" s="3" t="s">
        <v>71</v>
      </c>
      <c r="F191" s="3" t="s">
        <v>72</v>
      </c>
      <c r="G191" s="3" t="s">
        <v>477</v>
      </c>
      <c r="H191" s="3" t="s">
        <v>87</v>
      </c>
      <c r="I191" s="3" t="s">
        <v>52</v>
      </c>
      <c r="J191" s="3" t="s">
        <v>113</v>
      </c>
      <c r="K191" s="3" t="s">
        <v>114</v>
      </c>
      <c r="L191" s="5">
        <v>26</v>
      </c>
      <c r="M191" s="5">
        <v>61345.01</v>
      </c>
      <c r="N191" s="5">
        <v>80927.179999999993</v>
      </c>
      <c r="O191" s="5">
        <v>0</v>
      </c>
      <c r="P191" s="3" t="s">
        <v>28</v>
      </c>
      <c r="Q191" s="3" t="s">
        <v>38</v>
      </c>
      <c r="R191" s="5">
        <v>10</v>
      </c>
      <c r="S191" s="5">
        <v>509136.4</v>
      </c>
      <c r="T191" s="2"/>
    </row>
    <row r="192" spans="1:20" ht="14.4" x14ac:dyDescent="0.3">
      <c r="A192" s="3" t="s">
        <v>478</v>
      </c>
      <c r="B192" s="4">
        <v>45837</v>
      </c>
      <c r="C192" s="3" t="s">
        <v>40</v>
      </c>
      <c r="D192" s="3" t="s">
        <v>57</v>
      </c>
      <c r="E192" s="3" t="s">
        <v>92</v>
      </c>
      <c r="F192" s="3" t="s">
        <v>93</v>
      </c>
      <c r="G192" s="3" t="s">
        <v>479</v>
      </c>
      <c r="H192" s="3" t="s">
        <v>35</v>
      </c>
      <c r="I192" s="3" t="s">
        <v>52</v>
      </c>
      <c r="J192" s="3" t="s">
        <v>53</v>
      </c>
      <c r="K192" s="3" t="s">
        <v>99</v>
      </c>
      <c r="L192" s="5">
        <v>40</v>
      </c>
      <c r="M192" s="5">
        <v>59446.35</v>
      </c>
      <c r="N192" s="5">
        <v>83510.039999999994</v>
      </c>
      <c r="O192" s="5">
        <v>0.05</v>
      </c>
      <c r="P192" s="3" t="s">
        <v>28</v>
      </c>
      <c r="Q192" s="3" t="s">
        <v>84</v>
      </c>
      <c r="R192" s="5">
        <v>17</v>
      </c>
      <c r="S192" s="5">
        <v>914420.2</v>
      </c>
      <c r="T192" s="2"/>
    </row>
    <row r="193" spans="1:20" ht="14.4" x14ac:dyDescent="0.3">
      <c r="A193" s="3" t="s">
        <v>480</v>
      </c>
      <c r="B193" s="4">
        <v>45680</v>
      </c>
      <c r="C193" s="3" t="s">
        <v>31</v>
      </c>
      <c r="D193" s="3" t="s">
        <v>57</v>
      </c>
      <c r="E193" s="3" t="s">
        <v>58</v>
      </c>
      <c r="F193" s="3" t="s">
        <v>59</v>
      </c>
      <c r="G193" s="3" t="s">
        <v>481</v>
      </c>
      <c r="H193" s="3" t="s">
        <v>35</v>
      </c>
      <c r="I193" s="3" t="s">
        <v>25</v>
      </c>
      <c r="J193" s="3" t="s">
        <v>26</v>
      </c>
      <c r="K193" s="3" t="s">
        <v>27</v>
      </c>
      <c r="L193" s="5">
        <v>14</v>
      </c>
      <c r="M193" s="5">
        <v>42948.89</v>
      </c>
      <c r="N193" s="5">
        <v>55244.9</v>
      </c>
      <c r="O193" s="5">
        <v>0</v>
      </c>
      <c r="P193" s="3" t="s">
        <v>55</v>
      </c>
      <c r="Q193" s="3" t="s">
        <v>77</v>
      </c>
      <c r="R193" s="5">
        <v>18</v>
      </c>
      <c r="S193" s="5">
        <v>172144.1</v>
      </c>
      <c r="T193" s="2"/>
    </row>
    <row r="194" spans="1:20" ht="14.4" x14ac:dyDescent="0.3">
      <c r="A194" s="3" t="s">
        <v>482</v>
      </c>
      <c r="B194" s="4">
        <v>45736</v>
      </c>
      <c r="C194" s="3" t="s">
        <v>31</v>
      </c>
      <c r="D194" s="3" t="s">
        <v>41</v>
      </c>
      <c r="E194" s="3" t="s">
        <v>42</v>
      </c>
      <c r="F194" s="3" t="s">
        <v>42</v>
      </c>
      <c r="G194" s="3" t="s">
        <v>483</v>
      </c>
      <c r="H194" s="3" t="s">
        <v>24</v>
      </c>
      <c r="I194" s="3" t="s">
        <v>25</v>
      </c>
      <c r="J194" s="3" t="s">
        <v>61</v>
      </c>
      <c r="K194" s="3" t="s">
        <v>154</v>
      </c>
      <c r="L194" s="5">
        <v>49</v>
      </c>
      <c r="M194" s="5">
        <v>57201.03</v>
      </c>
      <c r="N194" s="5">
        <v>71863.77</v>
      </c>
      <c r="O194" s="5">
        <v>0.15</v>
      </c>
      <c r="P194" s="3" t="s">
        <v>28</v>
      </c>
      <c r="Q194" s="3" t="s">
        <v>29</v>
      </c>
      <c r="R194" s="5">
        <v>16</v>
      </c>
      <c r="S194" s="5">
        <v>610703.1</v>
      </c>
      <c r="T194" s="2"/>
    </row>
    <row r="195" spans="1:20" ht="14.4" x14ac:dyDescent="0.3">
      <c r="A195" s="3" t="s">
        <v>484</v>
      </c>
      <c r="B195" s="6">
        <v>45692</v>
      </c>
      <c r="C195" s="3" t="s">
        <v>40</v>
      </c>
      <c r="D195" s="3" t="s">
        <v>21</v>
      </c>
      <c r="E195" s="3" t="s">
        <v>32</v>
      </c>
      <c r="F195" s="3" t="s">
        <v>33</v>
      </c>
      <c r="G195" s="3" t="s">
        <v>485</v>
      </c>
      <c r="H195" s="3" t="s">
        <v>24</v>
      </c>
      <c r="I195" s="3" t="s">
        <v>45</v>
      </c>
      <c r="J195" s="3" t="s">
        <v>67</v>
      </c>
      <c r="K195" s="3" t="s">
        <v>83</v>
      </c>
      <c r="L195" s="5">
        <v>21</v>
      </c>
      <c r="M195" s="5">
        <v>78334.009999999995</v>
      </c>
      <c r="N195" s="5">
        <v>106048</v>
      </c>
      <c r="O195" s="5">
        <v>0.05</v>
      </c>
      <c r="P195" s="3" t="s">
        <v>28</v>
      </c>
      <c r="Q195" s="3" t="s">
        <v>38</v>
      </c>
      <c r="R195" s="5">
        <v>18</v>
      </c>
      <c r="S195" s="5">
        <v>552893.69999999995</v>
      </c>
      <c r="T195" s="2"/>
    </row>
    <row r="196" spans="1:20" ht="14.4" x14ac:dyDescent="0.3">
      <c r="A196" s="3" t="s">
        <v>486</v>
      </c>
      <c r="B196" s="4">
        <v>45889</v>
      </c>
      <c r="C196" s="3" t="s">
        <v>49</v>
      </c>
      <c r="D196" s="3" t="s">
        <v>21</v>
      </c>
      <c r="E196" s="3" t="s">
        <v>22</v>
      </c>
      <c r="F196" s="3" t="s">
        <v>22</v>
      </c>
      <c r="G196" s="3" t="s">
        <v>487</v>
      </c>
      <c r="H196" s="3" t="s">
        <v>35</v>
      </c>
      <c r="I196" s="3" t="s">
        <v>45</v>
      </c>
      <c r="J196" s="3" t="s">
        <v>102</v>
      </c>
      <c r="K196" s="3" t="s">
        <v>191</v>
      </c>
      <c r="L196" s="5">
        <v>50</v>
      </c>
      <c r="M196" s="5">
        <v>72132.53</v>
      </c>
      <c r="N196" s="5">
        <v>81555.009999999995</v>
      </c>
      <c r="O196" s="5">
        <v>0.15</v>
      </c>
      <c r="P196" s="3" t="s">
        <v>28</v>
      </c>
      <c r="Q196" s="3" t="s">
        <v>29</v>
      </c>
      <c r="R196" s="5">
        <v>12</v>
      </c>
      <c r="S196" s="5">
        <v>400455.4</v>
      </c>
      <c r="T196" s="2"/>
    </row>
    <row r="197" spans="1:20" ht="14.4" x14ac:dyDescent="0.3">
      <c r="A197" s="3" t="s">
        <v>488</v>
      </c>
      <c r="B197" s="4">
        <v>45828</v>
      </c>
      <c r="C197" s="3" t="s">
        <v>31</v>
      </c>
      <c r="D197" s="3" t="s">
        <v>21</v>
      </c>
      <c r="E197" s="3" t="s">
        <v>105</v>
      </c>
      <c r="F197" s="3" t="s">
        <v>106</v>
      </c>
      <c r="G197" s="3" t="s">
        <v>489</v>
      </c>
      <c r="H197" s="3" t="s">
        <v>87</v>
      </c>
      <c r="I197" s="3" t="s">
        <v>52</v>
      </c>
      <c r="J197" s="3" t="s">
        <v>53</v>
      </c>
      <c r="K197" s="3" t="s">
        <v>90</v>
      </c>
      <c r="L197" s="5">
        <v>35</v>
      </c>
      <c r="M197" s="5">
        <v>748.82</v>
      </c>
      <c r="N197" s="5">
        <v>955.34</v>
      </c>
      <c r="O197" s="5">
        <v>0.1</v>
      </c>
      <c r="P197" s="3" t="s">
        <v>28</v>
      </c>
      <c r="Q197" s="3" t="s">
        <v>38</v>
      </c>
      <c r="R197" s="5">
        <v>11</v>
      </c>
      <c r="S197" s="5">
        <v>6505.38</v>
      </c>
      <c r="T197" s="2"/>
    </row>
    <row r="198" spans="1:20" ht="14.4" x14ac:dyDescent="0.3">
      <c r="A198" s="3" t="s">
        <v>490</v>
      </c>
      <c r="B198" s="8">
        <v>45779</v>
      </c>
      <c r="C198" s="3" t="s">
        <v>31</v>
      </c>
      <c r="D198" s="3" t="s">
        <v>21</v>
      </c>
      <c r="E198" s="3" t="s">
        <v>105</v>
      </c>
      <c r="F198" s="3" t="s">
        <v>106</v>
      </c>
      <c r="G198" s="3" t="s">
        <v>491</v>
      </c>
      <c r="H198" s="3" t="s">
        <v>44</v>
      </c>
      <c r="I198" s="3" t="s">
        <v>45</v>
      </c>
      <c r="J198" s="3" t="s">
        <v>132</v>
      </c>
      <c r="K198" s="3" t="s">
        <v>248</v>
      </c>
      <c r="L198" s="5">
        <v>21</v>
      </c>
      <c r="M198" s="5">
        <v>71264.62</v>
      </c>
      <c r="N198" s="5">
        <v>88009.35</v>
      </c>
      <c r="O198" s="5">
        <v>0.15</v>
      </c>
      <c r="P198" s="3" t="s">
        <v>28</v>
      </c>
      <c r="Q198" s="3" t="s">
        <v>38</v>
      </c>
      <c r="R198" s="5">
        <v>19</v>
      </c>
      <c r="S198" s="5">
        <v>298893.40000000002</v>
      </c>
      <c r="T198" s="2"/>
    </row>
    <row r="199" spans="1:20" ht="14.4" x14ac:dyDescent="0.3">
      <c r="A199" s="3" t="s">
        <v>492</v>
      </c>
      <c r="B199" s="6">
        <v>45902</v>
      </c>
      <c r="C199" s="3" t="s">
        <v>31</v>
      </c>
      <c r="D199" s="3" t="s">
        <v>21</v>
      </c>
      <c r="E199" s="3" t="s">
        <v>32</v>
      </c>
      <c r="F199" s="3" t="s">
        <v>33</v>
      </c>
      <c r="G199" s="3" t="s">
        <v>493</v>
      </c>
      <c r="H199" s="3" t="s">
        <v>24</v>
      </c>
      <c r="I199" s="3" t="s">
        <v>45</v>
      </c>
      <c r="J199" s="3" t="s">
        <v>67</v>
      </c>
      <c r="K199" s="3" t="s">
        <v>74</v>
      </c>
      <c r="L199" s="5">
        <v>5</v>
      </c>
      <c r="M199" s="5">
        <v>53115.09</v>
      </c>
      <c r="N199" s="5">
        <v>73235.490000000005</v>
      </c>
      <c r="O199" s="5">
        <v>0.1</v>
      </c>
      <c r="P199" s="3" t="s">
        <v>28</v>
      </c>
      <c r="Q199" s="3" t="s">
        <v>38</v>
      </c>
      <c r="R199" s="5">
        <v>13</v>
      </c>
      <c r="S199" s="5">
        <v>90541.8</v>
      </c>
      <c r="T199" s="2"/>
    </row>
    <row r="200" spans="1:20" ht="14.4" x14ac:dyDescent="0.3">
      <c r="A200" s="3" t="s">
        <v>494</v>
      </c>
      <c r="B200" s="4">
        <v>45825</v>
      </c>
      <c r="C200" s="3" t="s">
        <v>20</v>
      </c>
      <c r="D200" s="3" t="s">
        <v>21</v>
      </c>
      <c r="E200" s="3" t="s">
        <v>32</v>
      </c>
      <c r="F200" s="3" t="s">
        <v>33</v>
      </c>
      <c r="G200" s="3" t="s">
        <v>66</v>
      </c>
      <c r="H200" s="3" t="s">
        <v>44</v>
      </c>
      <c r="I200" s="3" t="s">
        <v>25</v>
      </c>
      <c r="J200" s="3" t="s">
        <v>26</v>
      </c>
      <c r="K200" s="3" t="s">
        <v>27</v>
      </c>
      <c r="L200" s="5">
        <v>41</v>
      </c>
      <c r="M200" s="5">
        <v>33492.339999999997</v>
      </c>
      <c r="N200" s="5">
        <v>39132.43</v>
      </c>
      <c r="O200" s="5">
        <v>0.1</v>
      </c>
      <c r="P200" s="3" t="s">
        <v>28</v>
      </c>
      <c r="Q200" s="3" t="s">
        <v>84</v>
      </c>
      <c r="R200" s="5">
        <v>12</v>
      </c>
      <c r="S200" s="5">
        <v>208119.3</v>
      </c>
      <c r="T200" s="2"/>
    </row>
    <row r="201" spans="1:20" ht="14.4" x14ac:dyDescent="0.3">
      <c r="A201" s="3" t="s">
        <v>495</v>
      </c>
      <c r="B201" s="6">
        <v>45660</v>
      </c>
      <c r="C201" s="3" t="s">
        <v>40</v>
      </c>
      <c r="D201" s="3" t="s">
        <v>57</v>
      </c>
      <c r="E201" s="3" t="s">
        <v>64</v>
      </c>
      <c r="F201" s="3" t="s">
        <v>65</v>
      </c>
      <c r="G201" s="3" t="s">
        <v>496</v>
      </c>
      <c r="H201" s="3" t="s">
        <v>35</v>
      </c>
      <c r="I201" s="3" t="s">
        <v>25</v>
      </c>
      <c r="J201" s="3" t="s">
        <v>26</v>
      </c>
      <c r="K201" s="3" t="s">
        <v>216</v>
      </c>
      <c r="L201" s="5">
        <v>44</v>
      </c>
      <c r="M201" s="5">
        <v>8845.9500000000007</v>
      </c>
      <c r="N201" s="5">
        <v>12591.46</v>
      </c>
      <c r="O201" s="5">
        <v>0</v>
      </c>
      <c r="P201" s="3" t="s">
        <v>28</v>
      </c>
      <c r="Q201" s="3" t="s">
        <v>29</v>
      </c>
      <c r="R201" s="5">
        <v>2</v>
      </c>
      <c r="S201" s="5">
        <v>164802.4</v>
      </c>
      <c r="T201" s="2"/>
    </row>
    <row r="202" spans="1:20" ht="14.4" x14ac:dyDescent="0.3">
      <c r="A202" s="3" t="s">
        <v>497</v>
      </c>
      <c r="B202" s="8">
        <v>45782</v>
      </c>
      <c r="C202" s="3" t="s">
        <v>31</v>
      </c>
      <c r="D202" s="3" t="s">
        <v>70</v>
      </c>
      <c r="E202" s="3" t="s">
        <v>71</v>
      </c>
      <c r="F202" s="3" t="s">
        <v>72</v>
      </c>
      <c r="G202" s="3" t="s">
        <v>498</v>
      </c>
      <c r="H202" s="3" t="s">
        <v>24</v>
      </c>
      <c r="I202" s="3" t="s">
        <v>45</v>
      </c>
      <c r="J202" s="3" t="s">
        <v>46</v>
      </c>
      <c r="K202" s="3" t="s">
        <v>117</v>
      </c>
      <c r="L202" s="5">
        <v>13</v>
      </c>
      <c r="M202" s="5">
        <v>47236.57</v>
      </c>
      <c r="N202" s="5">
        <v>62901.919999999998</v>
      </c>
      <c r="O202" s="5">
        <v>0.05</v>
      </c>
      <c r="P202" s="3" t="s">
        <v>28</v>
      </c>
      <c r="Q202" s="3" t="s">
        <v>29</v>
      </c>
      <c r="R202" s="5">
        <v>5</v>
      </c>
      <c r="S202" s="5">
        <v>193467.1</v>
      </c>
      <c r="T202" s="2"/>
    </row>
    <row r="203" spans="1:20" ht="14.4" x14ac:dyDescent="0.3">
      <c r="A203" s="3" t="s">
        <v>499</v>
      </c>
      <c r="B203" s="4">
        <v>45733</v>
      </c>
      <c r="C203" s="3" t="s">
        <v>40</v>
      </c>
      <c r="D203" s="3" t="s">
        <v>70</v>
      </c>
      <c r="E203" s="3" t="s">
        <v>125</v>
      </c>
      <c r="F203" s="3" t="s">
        <v>125</v>
      </c>
      <c r="G203" s="3" t="s">
        <v>500</v>
      </c>
      <c r="H203" s="3" t="s">
        <v>35</v>
      </c>
      <c r="I203" s="3" t="s">
        <v>45</v>
      </c>
      <c r="J203" s="3" t="s">
        <v>67</v>
      </c>
      <c r="K203" s="3" t="s">
        <v>74</v>
      </c>
      <c r="L203" s="5">
        <v>35</v>
      </c>
      <c r="M203" s="5">
        <v>72468.7</v>
      </c>
      <c r="N203" s="5">
        <v>89579.28</v>
      </c>
      <c r="O203" s="5">
        <v>0</v>
      </c>
      <c r="P203" s="3" t="s">
        <v>55</v>
      </c>
      <c r="Q203" s="3" t="s">
        <v>29</v>
      </c>
      <c r="R203" s="5">
        <v>2</v>
      </c>
      <c r="S203" s="5">
        <v>598870.30000000005</v>
      </c>
      <c r="T203" s="2"/>
    </row>
    <row r="204" spans="1:20" ht="14.4" x14ac:dyDescent="0.3">
      <c r="A204" s="3" t="s">
        <v>501</v>
      </c>
      <c r="B204" s="4">
        <v>45743</v>
      </c>
      <c r="C204" s="3" t="s">
        <v>49</v>
      </c>
      <c r="D204" s="3" t="s">
        <v>70</v>
      </c>
      <c r="E204" s="3" t="s">
        <v>71</v>
      </c>
      <c r="F204" s="3" t="s">
        <v>72</v>
      </c>
      <c r="G204" s="3" t="s">
        <v>174</v>
      </c>
      <c r="H204" s="3" t="s">
        <v>24</v>
      </c>
      <c r="I204" s="3" t="s">
        <v>52</v>
      </c>
      <c r="J204" s="3" t="s">
        <v>53</v>
      </c>
      <c r="K204" s="3" t="s">
        <v>110</v>
      </c>
      <c r="L204" s="5">
        <v>8</v>
      </c>
      <c r="M204" s="5">
        <v>70507.95</v>
      </c>
      <c r="N204" s="5">
        <v>80408.320000000007</v>
      </c>
      <c r="O204" s="5">
        <v>0.15</v>
      </c>
      <c r="P204" s="3" t="s">
        <v>28</v>
      </c>
      <c r="Q204" s="3" t="s">
        <v>77</v>
      </c>
      <c r="R204" s="5">
        <v>2</v>
      </c>
      <c r="S204" s="5">
        <v>67322.52</v>
      </c>
      <c r="T204" s="2"/>
    </row>
    <row r="205" spans="1:20" ht="14.4" x14ac:dyDescent="0.3">
      <c r="A205" s="3" t="s">
        <v>502</v>
      </c>
      <c r="B205" s="4">
        <v>45863</v>
      </c>
      <c r="C205" s="3" t="s">
        <v>49</v>
      </c>
      <c r="D205" s="3" t="s">
        <v>70</v>
      </c>
      <c r="E205" s="3" t="s">
        <v>71</v>
      </c>
      <c r="F205" s="3" t="s">
        <v>72</v>
      </c>
      <c r="G205" s="3" t="s">
        <v>324</v>
      </c>
      <c r="H205" s="3" t="s">
        <v>87</v>
      </c>
      <c r="I205" s="3" t="s">
        <v>45</v>
      </c>
      <c r="J205" s="3" t="s">
        <v>102</v>
      </c>
      <c r="K205" s="3" t="s">
        <v>103</v>
      </c>
      <c r="L205" s="5">
        <v>28</v>
      </c>
      <c r="M205" s="5">
        <v>24569.4</v>
      </c>
      <c r="N205" s="5">
        <v>30124.720000000001</v>
      </c>
      <c r="O205" s="5">
        <v>0</v>
      </c>
      <c r="P205" s="3" t="s">
        <v>28</v>
      </c>
      <c r="Q205" s="3" t="s">
        <v>38</v>
      </c>
      <c r="R205" s="5">
        <v>17</v>
      </c>
      <c r="S205" s="5">
        <v>155549</v>
      </c>
      <c r="T205" s="2"/>
    </row>
    <row r="206" spans="1:20" ht="14.4" x14ac:dyDescent="0.3">
      <c r="A206" s="3" t="s">
        <v>503</v>
      </c>
      <c r="B206" s="4">
        <v>45727</v>
      </c>
      <c r="C206" s="3" t="s">
        <v>20</v>
      </c>
      <c r="D206" s="3" t="s">
        <v>70</v>
      </c>
      <c r="E206" s="3" t="s">
        <v>71</v>
      </c>
      <c r="F206" s="3" t="s">
        <v>72</v>
      </c>
      <c r="G206" s="3" t="s">
        <v>504</v>
      </c>
      <c r="H206" s="3" t="s">
        <v>35</v>
      </c>
      <c r="I206" s="3" t="s">
        <v>25</v>
      </c>
      <c r="J206" s="3" t="s">
        <v>146</v>
      </c>
      <c r="K206" s="3" t="s">
        <v>177</v>
      </c>
      <c r="L206" s="5">
        <v>43</v>
      </c>
      <c r="M206" s="5">
        <v>78671.67</v>
      </c>
      <c r="N206" s="5">
        <v>104128.9</v>
      </c>
      <c r="O206" s="5">
        <v>0.1</v>
      </c>
      <c r="P206" s="3" t="s">
        <v>28</v>
      </c>
      <c r="Q206" s="3" t="s">
        <v>84</v>
      </c>
      <c r="R206" s="5">
        <v>15</v>
      </c>
      <c r="S206" s="5">
        <v>985196</v>
      </c>
      <c r="T206" s="2"/>
    </row>
    <row r="207" spans="1:20" ht="14.4" x14ac:dyDescent="0.3">
      <c r="A207" s="3" t="s">
        <v>505</v>
      </c>
      <c r="B207" s="4">
        <v>45898</v>
      </c>
      <c r="C207" s="3" t="s">
        <v>40</v>
      </c>
      <c r="D207" s="3" t="s">
        <v>41</v>
      </c>
      <c r="E207" s="3" t="s">
        <v>42</v>
      </c>
      <c r="F207" s="3" t="s">
        <v>42</v>
      </c>
      <c r="G207" s="3" t="s">
        <v>215</v>
      </c>
      <c r="H207" s="3" t="s">
        <v>44</v>
      </c>
      <c r="I207" s="3" t="s">
        <v>45</v>
      </c>
      <c r="J207" s="3" t="s">
        <v>46</v>
      </c>
      <c r="K207" s="3" t="s">
        <v>117</v>
      </c>
      <c r="L207" s="5">
        <v>27</v>
      </c>
      <c r="M207" s="5">
        <v>24973.42</v>
      </c>
      <c r="N207" s="5">
        <v>35216.49</v>
      </c>
      <c r="O207" s="5">
        <v>0.05</v>
      </c>
      <c r="P207" s="3" t="s">
        <v>55</v>
      </c>
      <c r="Q207" s="3" t="s">
        <v>29</v>
      </c>
      <c r="R207" s="5">
        <v>5</v>
      </c>
      <c r="S207" s="5">
        <v>262734.8</v>
      </c>
      <c r="T207" s="2"/>
    </row>
    <row r="208" spans="1:20" ht="14.4" x14ac:dyDescent="0.3">
      <c r="A208" s="3" t="s">
        <v>506</v>
      </c>
      <c r="B208" s="4">
        <v>45879</v>
      </c>
      <c r="C208" s="3" t="s">
        <v>20</v>
      </c>
      <c r="D208" s="3" t="s">
        <v>70</v>
      </c>
      <c r="E208" s="3" t="s">
        <v>125</v>
      </c>
      <c r="F208" s="3" t="s">
        <v>125</v>
      </c>
      <c r="G208" s="3" t="s">
        <v>507</v>
      </c>
      <c r="H208" s="3" t="s">
        <v>87</v>
      </c>
      <c r="I208" s="3" t="s">
        <v>45</v>
      </c>
      <c r="J208" s="3" t="s">
        <v>67</v>
      </c>
      <c r="K208" s="3" t="s">
        <v>68</v>
      </c>
      <c r="L208" s="5">
        <v>42</v>
      </c>
      <c r="M208" s="5">
        <v>75886.17</v>
      </c>
      <c r="N208" s="5">
        <v>109770.6</v>
      </c>
      <c r="O208" s="5">
        <v>0</v>
      </c>
      <c r="P208" s="3" t="s">
        <v>28</v>
      </c>
      <c r="Q208" s="3" t="s">
        <v>77</v>
      </c>
      <c r="R208" s="5">
        <v>5</v>
      </c>
      <c r="S208" s="5">
        <v>1423146</v>
      </c>
      <c r="T208" s="2"/>
    </row>
    <row r="209" spans="1:20" ht="14.4" x14ac:dyDescent="0.3">
      <c r="A209" s="3" t="s">
        <v>508</v>
      </c>
      <c r="B209" s="6">
        <v>45813</v>
      </c>
      <c r="C209" s="3" t="s">
        <v>20</v>
      </c>
      <c r="D209" s="3" t="s">
        <v>41</v>
      </c>
      <c r="E209" s="3" t="s">
        <v>42</v>
      </c>
      <c r="F209" s="3" t="s">
        <v>42</v>
      </c>
      <c r="G209" s="3" t="s">
        <v>509</v>
      </c>
      <c r="H209" s="3" t="s">
        <v>44</v>
      </c>
      <c r="I209" s="3" t="s">
        <v>25</v>
      </c>
      <c r="J209" s="3" t="s">
        <v>36</v>
      </c>
      <c r="K209" s="3" t="s">
        <v>280</v>
      </c>
      <c r="L209" s="5">
        <v>45</v>
      </c>
      <c r="M209" s="5">
        <v>60615.07</v>
      </c>
      <c r="N209" s="5">
        <v>89195.86</v>
      </c>
      <c r="O209" s="5">
        <v>0.15</v>
      </c>
      <c r="P209" s="3" t="s">
        <v>28</v>
      </c>
      <c r="Q209" s="3" t="s">
        <v>29</v>
      </c>
      <c r="R209" s="5">
        <v>1</v>
      </c>
      <c r="S209" s="5">
        <v>1093215</v>
      </c>
      <c r="T209" s="2"/>
    </row>
    <row r="210" spans="1:20" ht="14.4" x14ac:dyDescent="0.3">
      <c r="A210" s="3" t="s">
        <v>510</v>
      </c>
      <c r="B210" s="7">
        <v>45789</v>
      </c>
      <c r="C210" s="3" t="s">
        <v>40</v>
      </c>
      <c r="D210" s="3" t="s">
        <v>41</v>
      </c>
      <c r="E210" s="3" t="s">
        <v>42</v>
      </c>
      <c r="F210" s="3" t="s">
        <v>42</v>
      </c>
      <c r="G210" s="3" t="s">
        <v>511</v>
      </c>
      <c r="H210" s="3" t="s">
        <v>87</v>
      </c>
      <c r="I210" s="3" t="s">
        <v>52</v>
      </c>
      <c r="J210" s="3" t="s">
        <v>53</v>
      </c>
      <c r="K210" s="3" t="s">
        <v>90</v>
      </c>
      <c r="L210" s="5">
        <v>9</v>
      </c>
      <c r="M210" s="5">
        <v>17687.04</v>
      </c>
      <c r="N210" s="5">
        <v>25757.02</v>
      </c>
      <c r="O210" s="5">
        <v>0.15</v>
      </c>
      <c r="P210" s="3" t="s">
        <v>28</v>
      </c>
      <c r="Q210" s="3" t="s">
        <v>29</v>
      </c>
      <c r="R210" s="5">
        <v>15</v>
      </c>
      <c r="S210" s="5">
        <v>61735.35</v>
      </c>
      <c r="T210" s="2"/>
    </row>
    <row r="211" spans="1:20" ht="14.4" x14ac:dyDescent="0.3">
      <c r="A211" s="3" t="s">
        <v>512</v>
      </c>
      <c r="B211" s="4">
        <v>45679</v>
      </c>
      <c r="C211" s="3" t="s">
        <v>20</v>
      </c>
      <c r="D211" s="3" t="s">
        <v>21</v>
      </c>
      <c r="E211" s="3" t="s">
        <v>32</v>
      </c>
      <c r="F211" s="3" t="s">
        <v>33</v>
      </c>
      <c r="G211" s="3" t="s">
        <v>302</v>
      </c>
      <c r="H211" s="3" t="s">
        <v>24</v>
      </c>
      <c r="I211" s="3" t="s">
        <v>45</v>
      </c>
      <c r="J211" s="3" t="s">
        <v>46</v>
      </c>
      <c r="K211" s="3" t="s">
        <v>161</v>
      </c>
      <c r="L211" s="5">
        <v>30</v>
      </c>
      <c r="M211" s="5">
        <v>54538.06</v>
      </c>
      <c r="N211" s="5">
        <v>70837.89</v>
      </c>
      <c r="O211" s="5">
        <v>0.05</v>
      </c>
      <c r="P211" s="3" t="s">
        <v>55</v>
      </c>
      <c r="Q211" s="3" t="s">
        <v>77</v>
      </c>
      <c r="R211" s="5">
        <v>6</v>
      </c>
      <c r="S211" s="5">
        <v>464545.2</v>
      </c>
      <c r="T211" s="2"/>
    </row>
    <row r="212" spans="1:20" ht="14.4" x14ac:dyDescent="0.3">
      <c r="A212" s="3" t="s">
        <v>513</v>
      </c>
      <c r="B212" s="4">
        <v>45744</v>
      </c>
      <c r="C212" s="3" t="s">
        <v>20</v>
      </c>
      <c r="D212" s="3" t="s">
        <v>21</v>
      </c>
      <c r="E212" s="3" t="s">
        <v>105</v>
      </c>
      <c r="F212" s="3" t="s">
        <v>106</v>
      </c>
      <c r="G212" s="3" t="s">
        <v>514</v>
      </c>
      <c r="H212" s="3" t="s">
        <v>35</v>
      </c>
      <c r="I212" s="3" t="s">
        <v>45</v>
      </c>
      <c r="J212" s="3" t="s">
        <v>132</v>
      </c>
      <c r="K212" s="3" t="s">
        <v>248</v>
      </c>
      <c r="L212" s="5">
        <v>16</v>
      </c>
      <c r="M212" s="5">
        <v>18855.64</v>
      </c>
      <c r="N212" s="5">
        <v>22856.79</v>
      </c>
      <c r="O212" s="5">
        <v>0.05</v>
      </c>
      <c r="P212" s="3" t="s">
        <v>28</v>
      </c>
      <c r="Q212" s="3" t="s">
        <v>38</v>
      </c>
      <c r="R212" s="5">
        <v>4</v>
      </c>
      <c r="S212" s="5">
        <v>60817.48</v>
      </c>
      <c r="T212" s="2"/>
    </row>
    <row r="213" spans="1:20" ht="14.4" x14ac:dyDescent="0.3">
      <c r="A213" s="3" t="s">
        <v>515</v>
      </c>
      <c r="B213" s="6">
        <v>45908</v>
      </c>
      <c r="C213" s="3" t="s">
        <v>20</v>
      </c>
      <c r="D213" s="3" t="s">
        <v>41</v>
      </c>
      <c r="E213" s="3" t="s">
        <v>42</v>
      </c>
      <c r="F213" s="3" t="s">
        <v>42</v>
      </c>
      <c r="G213" s="3" t="s">
        <v>516</v>
      </c>
      <c r="H213" s="3" t="s">
        <v>44</v>
      </c>
      <c r="I213" s="3" t="s">
        <v>52</v>
      </c>
      <c r="J213" s="3" t="s">
        <v>157</v>
      </c>
      <c r="K213" s="3" t="s">
        <v>273</v>
      </c>
      <c r="L213" s="5">
        <v>31</v>
      </c>
      <c r="M213" s="5">
        <v>29869.55</v>
      </c>
      <c r="N213" s="5">
        <v>33319.699999999997</v>
      </c>
      <c r="O213" s="5">
        <v>0.05</v>
      </c>
      <c r="P213" s="3" t="s">
        <v>55</v>
      </c>
      <c r="Q213" s="3" t="s">
        <v>38</v>
      </c>
      <c r="R213" s="5">
        <v>2</v>
      </c>
      <c r="S213" s="5">
        <v>101606.9</v>
      </c>
      <c r="T213" s="2"/>
    </row>
    <row r="214" spans="1:20" ht="14.4" x14ac:dyDescent="0.3">
      <c r="A214" s="3" t="s">
        <v>517</v>
      </c>
      <c r="B214" s="4">
        <v>45727</v>
      </c>
      <c r="C214" s="3" t="s">
        <v>40</v>
      </c>
      <c r="D214" s="3" t="s">
        <v>41</v>
      </c>
      <c r="E214" s="3" t="s">
        <v>50</v>
      </c>
      <c r="F214" s="3" t="s">
        <v>50</v>
      </c>
      <c r="G214" s="3" t="s">
        <v>518</v>
      </c>
      <c r="H214" s="3" t="s">
        <v>35</v>
      </c>
      <c r="I214" s="3" t="s">
        <v>52</v>
      </c>
      <c r="J214" s="3" t="s">
        <v>157</v>
      </c>
      <c r="K214" s="3" t="s">
        <v>273</v>
      </c>
      <c r="L214" s="5">
        <v>9</v>
      </c>
      <c r="M214" s="5">
        <v>27736.240000000002</v>
      </c>
      <c r="N214" s="5">
        <v>36518.480000000003</v>
      </c>
      <c r="O214" s="5">
        <v>0.15</v>
      </c>
      <c r="P214" s="3" t="s">
        <v>55</v>
      </c>
      <c r="Q214" s="3" t="s">
        <v>77</v>
      </c>
      <c r="R214" s="5">
        <v>20</v>
      </c>
      <c r="S214" s="5">
        <v>67184.14</v>
      </c>
      <c r="T214" s="2"/>
    </row>
    <row r="215" spans="1:20" ht="14.4" x14ac:dyDescent="0.3">
      <c r="A215" s="3" t="s">
        <v>519</v>
      </c>
      <c r="B215" s="7">
        <v>45789</v>
      </c>
      <c r="C215" s="3" t="s">
        <v>40</v>
      </c>
      <c r="D215" s="3" t="s">
        <v>57</v>
      </c>
      <c r="E215" s="3" t="s">
        <v>92</v>
      </c>
      <c r="F215" s="3" t="s">
        <v>93</v>
      </c>
      <c r="G215" s="3" t="s">
        <v>520</v>
      </c>
      <c r="H215" s="3" t="s">
        <v>24</v>
      </c>
      <c r="I215" s="3" t="s">
        <v>45</v>
      </c>
      <c r="J215" s="3" t="s">
        <v>132</v>
      </c>
      <c r="K215" s="3" t="s">
        <v>206</v>
      </c>
      <c r="L215" s="5">
        <v>41</v>
      </c>
      <c r="M215" s="5">
        <v>61379.9</v>
      </c>
      <c r="N215" s="5">
        <v>79831.73</v>
      </c>
      <c r="O215" s="5">
        <v>0.05</v>
      </c>
      <c r="P215" s="3" t="s">
        <v>55</v>
      </c>
      <c r="Q215" s="3" t="s">
        <v>38</v>
      </c>
      <c r="R215" s="5">
        <v>17</v>
      </c>
      <c r="S215" s="5">
        <v>718698.8</v>
      </c>
      <c r="T215" s="2"/>
    </row>
    <row r="216" spans="1:20" ht="14.4" x14ac:dyDescent="0.3">
      <c r="A216" s="3" t="s">
        <v>521</v>
      </c>
      <c r="B216" s="4">
        <v>45677</v>
      </c>
      <c r="C216" s="3" t="s">
        <v>20</v>
      </c>
      <c r="D216" s="3" t="s">
        <v>57</v>
      </c>
      <c r="E216" s="3" t="s">
        <v>64</v>
      </c>
      <c r="F216" s="3" t="s">
        <v>65</v>
      </c>
      <c r="G216" s="3" t="s">
        <v>522</v>
      </c>
      <c r="H216" s="3" t="s">
        <v>24</v>
      </c>
      <c r="I216" s="3" t="s">
        <v>25</v>
      </c>
      <c r="J216" s="3" t="s">
        <v>61</v>
      </c>
      <c r="K216" s="3" t="s">
        <v>211</v>
      </c>
      <c r="L216" s="5">
        <v>14</v>
      </c>
      <c r="M216" s="5">
        <v>15674.25</v>
      </c>
      <c r="N216" s="5">
        <v>20829.8</v>
      </c>
      <c r="O216" s="5">
        <v>0.1</v>
      </c>
      <c r="P216" s="3" t="s">
        <v>55</v>
      </c>
      <c r="Q216" s="3" t="s">
        <v>84</v>
      </c>
      <c r="R216" s="5">
        <v>6</v>
      </c>
      <c r="S216" s="5">
        <v>64959.93</v>
      </c>
      <c r="T216" s="2"/>
    </row>
    <row r="217" spans="1:20" ht="14.4" x14ac:dyDescent="0.3">
      <c r="A217" s="3" t="s">
        <v>523</v>
      </c>
      <c r="B217" s="4">
        <v>45762</v>
      </c>
      <c r="C217" s="3" t="s">
        <v>40</v>
      </c>
      <c r="D217" s="3" t="s">
        <v>21</v>
      </c>
      <c r="E217" s="3" t="s">
        <v>105</v>
      </c>
      <c r="F217" s="3" t="s">
        <v>106</v>
      </c>
      <c r="G217" s="3" t="s">
        <v>422</v>
      </c>
      <c r="H217" s="3" t="s">
        <v>24</v>
      </c>
      <c r="I217" s="3" t="s">
        <v>25</v>
      </c>
      <c r="J217" s="3" t="s">
        <v>146</v>
      </c>
      <c r="K217" s="3" t="s">
        <v>411</v>
      </c>
      <c r="L217" s="5">
        <v>20</v>
      </c>
      <c r="M217" s="5">
        <v>15985.8</v>
      </c>
      <c r="N217" s="5">
        <v>18311.919999999998</v>
      </c>
      <c r="O217" s="5">
        <v>0</v>
      </c>
      <c r="P217" s="3" t="s">
        <v>28</v>
      </c>
      <c r="Q217" s="3" t="s">
        <v>38</v>
      </c>
      <c r="R217" s="5">
        <v>11</v>
      </c>
      <c r="S217" s="5">
        <v>46522.400000000001</v>
      </c>
      <c r="T217" s="2"/>
    </row>
    <row r="218" spans="1:20" ht="14.4" x14ac:dyDescent="0.3">
      <c r="A218" s="3" t="s">
        <v>524</v>
      </c>
      <c r="B218" s="4">
        <v>45890</v>
      </c>
      <c r="C218" s="3" t="s">
        <v>49</v>
      </c>
      <c r="D218" s="3" t="s">
        <v>70</v>
      </c>
      <c r="E218" s="3" t="s">
        <v>71</v>
      </c>
      <c r="F218" s="3" t="s">
        <v>72</v>
      </c>
      <c r="G218" s="3" t="s">
        <v>525</v>
      </c>
      <c r="H218" s="3" t="s">
        <v>24</v>
      </c>
      <c r="I218" s="3" t="s">
        <v>25</v>
      </c>
      <c r="J218" s="3" t="s">
        <v>61</v>
      </c>
      <c r="K218" s="3" t="s">
        <v>154</v>
      </c>
      <c r="L218" s="5">
        <v>19</v>
      </c>
      <c r="M218" s="5">
        <v>31754.14</v>
      </c>
      <c r="N218" s="5">
        <v>45967.99</v>
      </c>
      <c r="O218" s="5">
        <v>0.05</v>
      </c>
      <c r="P218" s="3" t="s">
        <v>28</v>
      </c>
      <c r="Q218" s="3" t="s">
        <v>84</v>
      </c>
      <c r="R218" s="5">
        <v>8</v>
      </c>
      <c r="S218" s="5">
        <v>256560</v>
      </c>
      <c r="T218" s="2"/>
    </row>
    <row r="219" spans="1:20" ht="14.4" x14ac:dyDescent="0.3">
      <c r="A219" s="3" t="s">
        <v>526</v>
      </c>
      <c r="B219" s="4">
        <v>45732</v>
      </c>
      <c r="C219" s="3" t="s">
        <v>49</v>
      </c>
      <c r="D219" s="3" t="s">
        <v>70</v>
      </c>
      <c r="E219" s="3" t="s">
        <v>125</v>
      </c>
      <c r="F219" s="3" t="s">
        <v>125</v>
      </c>
      <c r="G219" s="3" t="s">
        <v>527</v>
      </c>
      <c r="H219" s="3" t="s">
        <v>87</v>
      </c>
      <c r="I219" s="3" t="s">
        <v>52</v>
      </c>
      <c r="J219" s="3" t="s">
        <v>113</v>
      </c>
      <c r="K219" s="3" t="s">
        <v>114</v>
      </c>
      <c r="L219" s="5">
        <v>42</v>
      </c>
      <c r="M219" s="5">
        <v>53403.08</v>
      </c>
      <c r="N219" s="5">
        <v>78938.17</v>
      </c>
      <c r="O219" s="5">
        <v>0.05</v>
      </c>
      <c r="P219" s="3" t="s">
        <v>28</v>
      </c>
      <c r="Q219" s="3" t="s">
        <v>77</v>
      </c>
      <c r="R219" s="5">
        <v>14</v>
      </c>
      <c r="S219" s="5">
        <v>1018850</v>
      </c>
      <c r="T219" s="2"/>
    </row>
    <row r="220" spans="1:20" ht="14.4" x14ac:dyDescent="0.3">
      <c r="A220" s="3" t="s">
        <v>528</v>
      </c>
      <c r="B220" s="4">
        <v>45687</v>
      </c>
      <c r="C220" s="3" t="s">
        <v>20</v>
      </c>
      <c r="D220" s="3" t="s">
        <v>21</v>
      </c>
      <c r="E220" s="3" t="s">
        <v>32</v>
      </c>
      <c r="F220" s="3" t="s">
        <v>33</v>
      </c>
      <c r="G220" s="3" t="s">
        <v>529</v>
      </c>
      <c r="H220" s="3" t="s">
        <v>87</v>
      </c>
      <c r="I220" s="3" t="s">
        <v>25</v>
      </c>
      <c r="J220" s="3" t="s">
        <v>61</v>
      </c>
      <c r="K220" s="3" t="s">
        <v>223</v>
      </c>
      <c r="L220" s="5">
        <v>27</v>
      </c>
      <c r="M220" s="5">
        <v>28020.37</v>
      </c>
      <c r="N220" s="5">
        <v>36941.86</v>
      </c>
      <c r="O220" s="5">
        <v>0</v>
      </c>
      <c r="P220" s="3" t="s">
        <v>28</v>
      </c>
      <c r="Q220" s="3" t="s">
        <v>38</v>
      </c>
      <c r="R220" s="5">
        <v>16</v>
      </c>
      <c r="S220" s="5">
        <v>240880.2</v>
      </c>
      <c r="T220" s="2"/>
    </row>
    <row r="221" spans="1:20" ht="14.4" x14ac:dyDescent="0.3">
      <c r="A221" s="3" t="s">
        <v>530</v>
      </c>
      <c r="B221" s="4">
        <v>45857</v>
      </c>
      <c r="C221" s="3" t="s">
        <v>31</v>
      </c>
      <c r="D221" s="3" t="s">
        <v>41</v>
      </c>
      <c r="E221" s="3" t="s">
        <v>42</v>
      </c>
      <c r="F221" s="3" t="s">
        <v>42</v>
      </c>
      <c r="G221" s="3" t="s">
        <v>531</v>
      </c>
      <c r="H221" s="3" t="s">
        <v>87</v>
      </c>
      <c r="I221" s="3" t="s">
        <v>25</v>
      </c>
      <c r="J221" s="3" t="s">
        <v>146</v>
      </c>
      <c r="K221" s="3" t="s">
        <v>147</v>
      </c>
      <c r="L221" s="5">
        <v>8</v>
      </c>
      <c r="M221" s="5">
        <v>60405.63</v>
      </c>
      <c r="N221" s="5">
        <v>90551.72</v>
      </c>
      <c r="O221" s="5">
        <v>0</v>
      </c>
      <c r="P221" s="3" t="s">
        <v>28</v>
      </c>
      <c r="Q221" s="3" t="s">
        <v>84</v>
      </c>
      <c r="R221" s="5">
        <v>10</v>
      </c>
      <c r="S221" s="5">
        <v>241168.7</v>
      </c>
      <c r="T221" s="2"/>
    </row>
    <row r="222" spans="1:20" ht="14.4" x14ac:dyDescent="0.3">
      <c r="A222" s="3" t="s">
        <v>532</v>
      </c>
      <c r="B222" s="4">
        <v>45671</v>
      </c>
      <c r="C222" s="3" t="s">
        <v>20</v>
      </c>
      <c r="D222" s="3" t="s">
        <v>41</v>
      </c>
      <c r="E222" s="3" t="s">
        <v>50</v>
      </c>
      <c r="F222" s="3" t="s">
        <v>50</v>
      </c>
      <c r="G222" s="3" t="s">
        <v>533</v>
      </c>
      <c r="H222" s="3" t="s">
        <v>24</v>
      </c>
      <c r="I222" s="3" t="s">
        <v>25</v>
      </c>
      <c r="J222" s="3" t="s">
        <v>26</v>
      </c>
      <c r="K222" s="3" t="s">
        <v>27</v>
      </c>
      <c r="L222" s="5">
        <v>26</v>
      </c>
      <c r="M222" s="5">
        <v>77466.2</v>
      </c>
      <c r="N222" s="5">
        <v>89021.69</v>
      </c>
      <c r="O222" s="5">
        <v>0.1</v>
      </c>
      <c r="P222" s="3" t="s">
        <v>28</v>
      </c>
      <c r="Q222" s="3" t="s">
        <v>84</v>
      </c>
      <c r="R222" s="5">
        <v>14</v>
      </c>
      <c r="S222" s="5">
        <v>270398.5</v>
      </c>
      <c r="T222" s="2"/>
    </row>
    <row r="223" spans="1:20" ht="14.4" x14ac:dyDescent="0.3">
      <c r="A223" s="3" t="s">
        <v>534</v>
      </c>
      <c r="B223" s="6">
        <v>45695</v>
      </c>
      <c r="C223" s="3" t="s">
        <v>20</v>
      </c>
      <c r="D223" s="3" t="s">
        <v>70</v>
      </c>
      <c r="E223" s="3" t="s">
        <v>71</v>
      </c>
      <c r="F223" s="3" t="s">
        <v>72</v>
      </c>
      <c r="G223" s="3" t="s">
        <v>420</v>
      </c>
      <c r="H223" s="3" t="s">
        <v>24</v>
      </c>
      <c r="I223" s="3" t="s">
        <v>25</v>
      </c>
      <c r="J223" s="3" t="s">
        <v>26</v>
      </c>
      <c r="K223" s="3" t="s">
        <v>127</v>
      </c>
      <c r="L223" s="5">
        <v>25</v>
      </c>
      <c r="M223" s="5">
        <v>58953.760000000002</v>
      </c>
      <c r="N223" s="5">
        <v>86220.96</v>
      </c>
      <c r="O223" s="5">
        <v>0</v>
      </c>
      <c r="P223" s="3" t="s">
        <v>28</v>
      </c>
      <c r="Q223" s="3" t="s">
        <v>38</v>
      </c>
      <c r="R223" s="5">
        <v>13</v>
      </c>
      <c r="S223" s="5">
        <v>681680</v>
      </c>
      <c r="T223" s="2"/>
    </row>
    <row r="224" spans="1:20" ht="14.4" x14ac:dyDescent="0.3">
      <c r="A224" s="3" t="s">
        <v>535</v>
      </c>
      <c r="B224" s="4">
        <v>45740</v>
      </c>
      <c r="C224" s="3" t="s">
        <v>31</v>
      </c>
      <c r="D224" s="3" t="s">
        <v>21</v>
      </c>
      <c r="E224" s="3" t="s">
        <v>105</v>
      </c>
      <c r="F224" s="3" t="s">
        <v>106</v>
      </c>
      <c r="G224" s="3" t="s">
        <v>536</v>
      </c>
      <c r="H224" s="3" t="s">
        <v>44</v>
      </c>
      <c r="I224" s="3" t="s">
        <v>52</v>
      </c>
      <c r="J224" s="3" t="s">
        <v>53</v>
      </c>
      <c r="K224" s="3" t="s">
        <v>99</v>
      </c>
      <c r="L224" s="5">
        <v>10</v>
      </c>
      <c r="M224" s="5">
        <v>76487.98</v>
      </c>
      <c r="N224" s="5">
        <v>98894.64</v>
      </c>
      <c r="O224" s="5">
        <v>0.1</v>
      </c>
      <c r="P224" s="3" t="s">
        <v>55</v>
      </c>
      <c r="Q224" s="3" t="s">
        <v>84</v>
      </c>
      <c r="R224" s="5">
        <v>7</v>
      </c>
      <c r="S224" s="5">
        <v>201659.9</v>
      </c>
      <c r="T224" s="2"/>
    </row>
    <row r="225" spans="1:20" ht="14.4" x14ac:dyDescent="0.3">
      <c r="A225" s="3" t="s">
        <v>537</v>
      </c>
      <c r="B225" s="4">
        <v>45830</v>
      </c>
      <c r="C225" s="3" t="s">
        <v>40</v>
      </c>
      <c r="D225" s="3" t="s">
        <v>21</v>
      </c>
      <c r="E225" s="3" t="s">
        <v>105</v>
      </c>
      <c r="F225" s="3" t="s">
        <v>106</v>
      </c>
      <c r="G225" s="3" t="s">
        <v>538</v>
      </c>
      <c r="H225" s="3" t="s">
        <v>24</v>
      </c>
      <c r="I225" s="3" t="s">
        <v>45</v>
      </c>
      <c r="J225" s="3" t="s">
        <v>132</v>
      </c>
      <c r="K225" s="3" t="s">
        <v>241</v>
      </c>
      <c r="L225" s="5">
        <v>38</v>
      </c>
      <c r="M225" s="5">
        <v>2179.19</v>
      </c>
      <c r="N225" s="5">
        <v>2605.17</v>
      </c>
      <c r="O225" s="5">
        <v>0</v>
      </c>
      <c r="P225" s="3" t="s">
        <v>55</v>
      </c>
      <c r="Q225" s="3" t="s">
        <v>77</v>
      </c>
      <c r="R225" s="5">
        <v>11</v>
      </c>
      <c r="S225" s="5">
        <v>16187.24</v>
      </c>
      <c r="T225" s="2"/>
    </row>
    <row r="226" spans="1:20" ht="14.4" x14ac:dyDescent="0.3">
      <c r="A226" s="3" t="s">
        <v>539</v>
      </c>
      <c r="B226" s="4">
        <v>45739</v>
      </c>
      <c r="C226" s="3" t="s">
        <v>31</v>
      </c>
      <c r="D226" s="3" t="s">
        <v>70</v>
      </c>
      <c r="E226" s="3" t="s">
        <v>71</v>
      </c>
      <c r="F226" s="3" t="s">
        <v>72</v>
      </c>
      <c r="G226" s="3" t="s">
        <v>540</v>
      </c>
      <c r="H226" s="3" t="s">
        <v>24</v>
      </c>
      <c r="I226" s="3" t="s">
        <v>52</v>
      </c>
      <c r="J226" s="3" t="s">
        <v>95</v>
      </c>
      <c r="K226" s="3" t="s">
        <v>237</v>
      </c>
      <c r="L226" s="5">
        <v>41</v>
      </c>
      <c r="M226" s="5">
        <v>71113.19</v>
      </c>
      <c r="N226" s="5">
        <v>86601.43</v>
      </c>
      <c r="O226" s="5">
        <v>0.05</v>
      </c>
      <c r="P226" s="3" t="s">
        <v>55</v>
      </c>
      <c r="Q226" s="3" t="s">
        <v>84</v>
      </c>
      <c r="R226" s="5">
        <v>7</v>
      </c>
      <c r="S226" s="5">
        <v>603267</v>
      </c>
      <c r="T226" s="2"/>
    </row>
    <row r="227" spans="1:20" ht="14.4" x14ac:dyDescent="0.3">
      <c r="A227" s="3" t="s">
        <v>541</v>
      </c>
      <c r="B227" s="6">
        <v>45815</v>
      </c>
      <c r="C227" s="3" t="s">
        <v>31</v>
      </c>
      <c r="D227" s="3" t="s">
        <v>57</v>
      </c>
      <c r="E227" s="3" t="s">
        <v>64</v>
      </c>
      <c r="F227" s="3" t="s">
        <v>65</v>
      </c>
      <c r="G227" s="3" t="s">
        <v>542</v>
      </c>
      <c r="H227" s="3" t="s">
        <v>87</v>
      </c>
      <c r="I227" s="3" t="s">
        <v>25</v>
      </c>
      <c r="J227" s="3" t="s">
        <v>36</v>
      </c>
      <c r="K227" s="3" t="s">
        <v>37</v>
      </c>
      <c r="L227" s="5">
        <v>41</v>
      </c>
      <c r="M227" s="5">
        <v>69894.66</v>
      </c>
      <c r="N227" s="5">
        <v>99219.51</v>
      </c>
      <c r="O227" s="5">
        <v>0.05</v>
      </c>
      <c r="P227" s="3" t="s">
        <v>28</v>
      </c>
      <c r="Q227" s="3" t="s">
        <v>38</v>
      </c>
      <c r="R227" s="5">
        <v>15</v>
      </c>
      <c r="S227" s="5">
        <v>1142203</v>
      </c>
      <c r="T227" s="2"/>
    </row>
    <row r="228" spans="1:20" ht="14.4" x14ac:dyDescent="0.3">
      <c r="A228" s="3" t="s">
        <v>543</v>
      </c>
      <c r="B228" s="4">
        <v>45836</v>
      </c>
      <c r="C228" s="3" t="s">
        <v>40</v>
      </c>
      <c r="D228" s="3" t="s">
        <v>70</v>
      </c>
      <c r="E228" s="3" t="s">
        <v>125</v>
      </c>
      <c r="F228" s="3" t="s">
        <v>125</v>
      </c>
      <c r="G228" s="3" t="s">
        <v>544</v>
      </c>
      <c r="H228" s="3" t="s">
        <v>87</v>
      </c>
      <c r="I228" s="3" t="s">
        <v>25</v>
      </c>
      <c r="J228" s="3" t="s">
        <v>61</v>
      </c>
      <c r="K228" s="3" t="s">
        <v>211</v>
      </c>
      <c r="L228" s="5">
        <v>30</v>
      </c>
      <c r="M228" s="5">
        <v>7812.82</v>
      </c>
      <c r="N228" s="5">
        <v>9099.2800000000007</v>
      </c>
      <c r="O228" s="5">
        <v>0</v>
      </c>
      <c r="P228" s="3" t="s">
        <v>55</v>
      </c>
      <c r="Q228" s="3" t="s">
        <v>84</v>
      </c>
      <c r="R228" s="5">
        <v>18</v>
      </c>
      <c r="S228" s="5">
        <v>38593.800000000003</v>
      </c>
      <c r="T228" s="2"/>
    </row>
    <row r="229" spans="1:20" ht="14.4" x14ac:dyDescent="0.3">
      <c r="A229" s="3" t="s">
        <v>545</v>
      </c>
      <c r="B229" s="8">
        <v>45780</v>
      </c>
      <c r="C229" s="3" t="s">
        <v>40</v>
      </c>
      <c r="D229" s="3" t="s">
        <v>57</v>
      </c>
      <c r="E229" s="3" t="s">
        <v>58</v>
      </c>
      <c r="F229" s="3" t="s">
        <v>59</v>
      </c>
      <c r="G229" s="3" t="s">
        <v>546</v>
      </c>
      <c r="H229" s="3" t="s">
        <v>87</v>
      </c>
      <c r="I229" s="3" t="s">
        <v>45</v>
      </c>
      <c r="J229" s="3" t="s">
        <v>132</v>
      </c>
      <c r="K229" s="3" t="s">
        <v>206</v>
      </c>
      <c r="L229" s="5">
        <v>25</v>
      </c>
      <c r="M229" s="5">
        <v>20502.810000000001</v>
      </c>
      <c r="N229" s="5">
        <v>28691.27</v>
      </c>
      <c r="O229" s="5">
        <v>0</v>
      </c>
      <c r="P229" s="3" t="s">
        <v>28</v>
      </c>
      <c r="Q229" s="3" t="s">
        <v>77</v>
      </c>
      <c r="R229" s="5">
        <v>17</v>
      </c>
      <c r="S229" s="5">
        <v>204711.5</v>
      </c>
      <c r="T229" s="2"/>
    </row>
    <row r="230" spans="1:20" ht="14.4" x14ac:dyDescent="0.3">
      <c r="A230" s="3" t="s">
        <v>547</v>
      </c>
      <c r="B230" s="6">
        <v>45689</v>
      </c>
      <c r="C230" s="3" t="s">
        <v>49</v>
      </c>
      <c r="D230" s="3" t="s">
        <v>57</v>
      </c>
      <c r="E230" s="3" t="s">
        <v>58</v>
      </c>
      <c r="F230" s="3" t="s">
        <v>59</v>
      </c>
      <c r="G230" s="3" t="s">
        <v>548</v>
      </c>
      <c r="H230" s="3" t="s">
        <v>35</v>
      </c>
      <c r="I230" s="3" t="s">
        <v>25</v>
      </c>
      <c r="J230" s="3" t="s">
        <v>61</v>
      </c>
      <c r="K230" s="3" t="s">
        <v>154</v>
      </c>
      <c r="L230" s="5">
        <v>25</v>
      </c>
      <c r="M230" s="5">
        <v>8219.7800000000007</v>
      </c>
      <c r="N230" s="5">
        <v>9483.02</v>
      </c>
      <c r="O230" s="5">
        <v>0</v>
      </c>
      <c r="P230" s="3" t="s">
        <v>28</v>
      </c>
      <c r="Q230" s="3" t="s">
        <v>29</v>
      </c>
      <c r="R230" s="5">
        <v>18</v>
      </c>
      <c r="S230" s="5">
        <v>31581</v>
      </c>
      <c r="T230" s="2"/>
    </row>
    <row r="231" spans="1:20" ht="14.4" x14ac:dyDescent="0.3">
      <c r="A231" s="3" t="s">
        <v>549</v>
      </c>
      <c r="B231" s="4">
        <v>45822</v>
      </c>
      <c r="C231" s="3" t="s">
        <v>31</v>
      </c>
      <c r="D231" s="3" t="s">
        <v>70</v>
      </c>
      <c r="E231" s="3" t="s">
        <v>71</v>
      </c>
      <c r="F231" s="3" t="s">
        <v>72</v>
      </c>
      <c r="G231" s="3" t="s">
        <v>352</v>
      </c>
      <c r="H231" s="3" t="s">
        <v>87</v>
      </c>
      <c r="I231" s="3" t="s">
        <v>45</v>
      </c>
      <c r="J231" s="3" t="s">
        <v>46</v>
      </c>
      <c r="K231" s="3" t="s">
        <v>333</v>
      </c>
      <c r="L231" s="5">
        <v>42</v>
      </c>
      <c r="M231" s="5">
        <v>20560.740000000002</v>
      </c>
      <c r="N231" s="5">
        <v>28300.62</v>
      </c>
      <c r="O231" s="5">
        <v>0</v>
      </c>
      <c r="P231" s="3" t="s">
        <v>55</v>
      </c>
      <c r="Q231" s="3" t="s">
        <v>84</v>
      </c>
      <c r="R231" s="5">
        <v>3</v>
      </c>
      <c r="S231" s="5">
        <v>325075</v>
      </c>
      <c r="T231" s="2"/>
    </row>
    <row r="232" spans="1:20" ht="14.4" x14ac:dyDescent="0.3">
      <c r="A232" s="3" t="s">
        <v>550</v>
      </c>
      <c r="B232" s="4">
        <v>45713</v>
      </c>
      <c r="C232" s="3" t="s">
        <v>40</v>
      </c>
      <c r="D232" s="3" t="s">
        <v>57</v>
      </c>
      <c r="E232" s="3" t="s">
        <v>92</v>
      </c>
      <c r="F232" s="3" t="s">
        <v>93</v>
      </c>
      <c r="G232" s="3" t="s">
        <v>551</v>
      </c>
      <c r="H232" s="3" t="s">
        <v>24</v>
      </c>
      <c r="I232" s="3" t="s">
        <v>25</v>
      </c>
      <c r="J232" s="3" t="s">
        <v>26</v>
      </c>
      <c r="K232" s="3" t="s">
        <v>127</v>
      </c>
      <c r="L232" s="5">
        <v>17</v>
      </c>
      <c r="M232" s="5">
        <v>10481.66</v>
      </c>
      <c r="N232" s="5">
        <v>12623.39</v>
      </c>
      <c r="O232" s="5">
        <v>0.15</v>
      </c>
      <c r="P232" s="3" t="s">
        <v>55</v>
      </c>
      <c r="Q232" s="3" t="s">
        <v>77</v>
      </c>
      <c r="R232" s="5">
        <v>5</v>
      </c>
      <c r="S232" s="5">
        <v>30948</v>
      </c>
      <c r="T232" s="2"/>
    </row>
    <row r="233" spans="1:20" ht="14.4" x14ac:dyDescent="0.3">
      <c r="A233" s="3" t="s">
        <v>552</v>
      </c>
      <c r="B233" s="4">
        <v>45855</v>
      </c>
      <c r="C233" s="3" t="s">
        <v>40</v>
      </c>
      <c r="D233" s="3" t="s">
        <v>21</v>
      </c>
      <c r="E233" s="3" t="s">
        <v>22</v>
      </c>
      <c r="F233" s="3" t="s">
        <v>22</v>
      </c>
      <c r="G233" s="3" t="s">
        <v>420</v>
      </c>
      <c r="H233" s="3" t="s">
        <v>35</v>
      </c>
      <c r="I233" s="3" t="s">
        <v>52</v>
      </c>
      <c r="J233" s="3" t="s">
        <v>113</v>
      </c>
      <c r="K233" s="3" t="s">
        <v>114</v>
      </c>
      <c r="L233" s="5">
        <v>42</v>
      </c>
      <c r="M233" s="5">
        <v>67440.5</v>
      </c>
      <c r="N233" s="5">
        <v>91799.57</v>
      </c>
      <c r="O233" s="5">
        <v>0.05</v>
      </c>
      <c r="P233" s="3" t="s">
        <v>28</v>
      </c>
      <c r="Q233" s="3" t="s">
        <v>29</v>
      </c>
      <c r="R233" s="5">
        <v>5</v>
      </c>
      <c r="S233" s="5">
        <v>971926.9</v>
      </c>
      <c r="T233" s="2"/>
    </row>
    <row r="234" spans="1:20" ht="14.4" x14ac:dyDescent="0.3">
      <c r="A234" s="3" t="s">
        <v>553</v>
      </c>
      <c r="B234" s="7">
        <v>45799</v>
      </c>
      <c r="C234" s="3" t="s">
        <v>20</v>
      </c>
      <c r="D234" s="3" t="s">
        <v>21</v>
      </c>
      <c r="E234" s="3" t="s">
        <v>32</v>
      </c>
      <c r="F234" s="3" t="s">
        <v>33</v>
      </c>
      <c r="G234" s="3" t="s">
        <v>554</v>
      </c>
      <c r="H234" s="3" t="s">
        <v>35</v>
      </c>
      <c r="I234" s="3" t="s">
        <v>45</v>
      </c>
      <c r="J234" s="3" t="s">
        <v>67</v>
      </c>
      <c r="K234" s="3" t="s">
        <v>199</v>
      </c>
      <c r="L234" s="5">
        <v>4</v>
      </c>
      <c r="M234" s="5">
        <v>11999.23</v>
      </c>
      <c r="N234" s="5">
        <v>14298.38</v>
      </c>
      <c r="O234" s="5">
        <v>0.05</v>
      </c>
      <c r="P234" s="3" t="s">
        <v>55</v>
      </c>
      <c r="Q234" s="3" t="s">
        <v>38</v>
      </c>
      <c r="R234" s="5">
        <v>15</v>
      </c>
      <c r="S234" s="5">
        <v>8736.77</v>
      </c>
      <c r="T234" s="2"/>
    </row>
    <row r="235" spans="1:20" ht="14.4" x14ac:dyDescent="0.3">
      <c r="A235" s="3" t="s">
        <v>555</v>
      </c>
      <c r="B235" s="4">
        <v>45769</v>
      </c>
      <c r="C235" s="3" t="s">
        <v>20</v>
      </c>
      <c r="D235" s="3" t="s">
        <v>57</v>
      </c>
      <c r="E235" s="3" t="s">
        <v>58</v>
      </c>
      <c r="F235" s="3" t="s">
        <v>59</v>
      </c>
      <c r="G235" s="3" t="s">
        <v>556</v>
      </c>
      <c r="H235" s="3" t="s">
        <v>44</v>
      </c>
      <c r="I235" s="3" t="s">
        <v>52</v>
      </c>
      <c r="J235" s="3" t="s">
        <v>113</v>
      </c>
      <c r="K235" s="3" t="s">
        <v>557</v>
      </c>
      <c r="L235" s="5">
        <v>24</v>
      </c>
      <c r="M235" s="5">
        <v>69705.48</v>
      </c>
      <c r="N235" s="5">
        <v>90174.51</v>
      </c>
      <c r="O235" s="5">
        <v>0</v>
      </c>
      <c r="P235" s="3" t="s">
        <v>28</v>
      </c>
      <c r="Q235" s="3" t="s">
        <v>84</v>
      </c>
      <c r="R235" s="5">
        <v>17</v>
      </c>
      <c r="S235" s="5">
        <v>491256.7</v>
      </c>
      <c r="T235" s="2"/>
    </row>
    <row r="236" spans="1:20" ht="14.4" x14ac:dyDescent="0.3">
      <c r="A236" s="3" t="s">
        <v>558</v>
      </c>
      <c r="B236" s="7">
        <v>45790</v>
      </c>
      <c r="C236" s="3" t="s">
        <v>20</v>
      </c>
      <c r="D236" s="3" t="s">
        <v>57</v>
      </c>
      <c r="E236" s="3" t="s">
        <v>64</v>
      </c>
      <c r="F236" s="3" t="s">
        <v>65</v>
      </c>
      <c r="G236" s="3" t="s">
        <v>266</v>
      </c>
      <c r="H236" s="3" t="s">
        <v>87</v>
      </c>
      <c r="I236" s="3" t="s">
        <v>52</v>
      </c>
      <c r="J236" s="3" t="s">
        <v>95</v>
      </c>
      <c r="K236" s="3" t="s">
        <v>298</v>
      </c>
      <c r="L236" s="5">
        <v>22</v>
      </c>
      <c r="M236" s="5">
        <v>55926.04</v>
      </c>
      <c r="N236" s="5">
        <v>66433.649999999994</v>
      </c>
      <c r="O236" s="5">
        <v>0</v>
      </c>
      <c r="P236" s="3" t="s">
        <v>28</v>
      </c>
      <c r="Q236" s="3" t="s">
        <v>29</v>
      </c>
      <c r="R236" s="5">
        <v>1</v>
      </c>
      <c r="S236" s="5">
        <v>231167.4</v>
      </c>
      <c r="T236" s="2"/>
    </row>
    <row r="237" spans="1:20" ht="14.4" x14ac:dyDescent="0.3">
      <c r="A237" s="3" t="s">
        <v>559</v>
      </c>
      <c r="B237" s="4">
        <v>45898</v>
      </c>
      <c r="C237" s="3" t="s">
        <v>49</v>
      </c>
      <c r="D237" s="3" t="s">
        <v>57</v>
      </c>
      <c r="E237" s="3" t="s">
        <v>92</v>
      </c>
      <c r="F237" s="3" t="s">
        <v>93</v>
      </c>
      <c r="G237" s="3" t="s">
        <v>560</v>
      </c>
      <c r="H237" s="3" t="s">
        <v>24</v>
      </c>
      <c r="I237" s="3" t="s">
        <v>25</v>
      </c>
      <c r="J237" s="3" t="s">
        <v>146</v>
      </c>
      <c r="K237" s="3" t="s">
        <v>411</v>
      </c>
      <c r="L237" s="5">
        <v>25</v>
      </c>
      <c r="M237" s="5">
        <v>27005.21</v>
      </c>
      <c r="N237" s="5">
        <v>30162.07</v>
      </c>
      <c r="O237" s="5">
        <v>0</v>
      </c>
      <c r="P237" s="3" t="s">
        <v>55</v>
      </c>
      <c r="Q237" s="3" t="s">
        <v>84</v>
      </c>
      <c r="R237" s="5">
        <v>11</v>
      </c>
      <c r="S237" s="5">
        <v>78921.5</v>
      </c>
      <c r="T237" s="2"/>
    </row>
    <row r="238" spans="1:20" ht="14.4" x14ac:dyDescent="0.3">
      <c r="A238" s="3" t="s">
        <v>561</v>
      </c>
      <c r="B238" s="6">
        <v>45661</v>
      </c>
      <c r="C238" s="3" t="s">
        <v>20</v>
      </c>
      <c r="D238" s="3" t="s">
        <v>57</v>
      </c>
      <c r="E238" s="3" t="s">
        <v>58</v>
      </c>
      <c r="F238" s="3" t="s">
        <v>59</v>
      </c>
      <c r="G238" s="3" t="s">
        <v>562</v>
      </c>
      <c r="H238" s="3" t="s">
        <v>87</v>
      </c>
      <c r="I238" s="3" t="s">
        <v>45</v>
      </c>
      <c r="J238" s="3" t="s">
        <v>46</v>
      </c>
      <c r="K238" s="3" t="s">
        <v>333</v>
      </c>
      <c r="L238" s="5">
        <v>13</v>
      </c>
      <c r="M238" s="5">
        <v>24111.040000000001</v>
      </c>
      <c r="N238" s="5">
        <v>33638.18</v>
      </c>
      <c r="O238" s="5">
        <v>0.15</v>
      </c>
      <c r="P238" s="3" t="s">
        <v>55</v>
      </c>
      <c r="Q238" s="3" t="s">
        <v>84</v>
      </c>
      <c r="R238" s="5">
        <v>14</v>
      </c>
      <c r="S238" s="5">
        <v>105274.9</v>
      </c>
      <c r="T238" s="2"/>
    </row>
    <row r="239" spans="1:20" ht="14.4" x14ac:dyDescent="0.3">
      <c r="A239" s="3" t="s">
        <v>563</v>
      </c>
      <c r="B239" s="6">
        <v>45902</v>
      </c>
      <c r="C239" s="3" t="s">
        <v>49</v>
      </c>
      <c r="D239" s="3" t="s">
        <v>41</v>
      </c>
      <c r="E239" s="3" t="s">
        <v>42</v>
      </c>
      <c r="F239" s="3" t="s">
        <v>42</v>
      </c>
      <c r="G239" s="3" t="s">
        <v>564</v>
      </c>
      <c r="H239" s="3" t="s">
        <v>24</v>
      </c>
      <c r="I239" s="3" t="s">
        <v>25</v>
      </c>
      <c r="J239" s="3" t="s">
        <v>36</v>
      </c>
      <c r="K239" s="3" t="s">
        <v>169</v>
      </c>
      <c r="L239" s="5">
        <v>12</v>
      </c>
      <c r="M239" s="5">
        <v>59396.6</v>
      </c>
      <c r="N239" s="5">
        <v>83102.759999999995</v>
      </c>
      <c r="O239" s="5">
        <v>0.15</v>
      </c>
      <c r="P239" s="3" t="s">
        <v>55</v>
      </c>
      <c r="Q239" s="3" t="s">
        <v>29</v>
      </c>
      <c r="R239" s="5">
        <v>2</v>
      </c>
      <c r="S239" s="5">
        <v>241802.8</v>
      </c>
      <c r="T239" s="2"/>
    </row>
    <row r="240" spans="1:20" ht="14.4" x14ac:dyDescent="0.3">
      <c r="A240" s="3" t="s">
        <v>565</v>
      </c>
      <c r="B240" s="6">
        <v>45870</v>
      </c>
      <c r="C240" s="3" t="s">
        <v>20</v>
      </c>
      <c r="D240" s="3" t="s">
        <v>57</v>
      </c>
      <c r="E240" s="3" t="s">
        <v>92</v>
      </c>
      <c r="F240" s="3" t="s">
        <v>93</v>
      </c>
      <c r="G240" s="3" t="s">
        <v>566</v>
      </c>
      <c r="H240" s="3" t="s">
        <v>24</v>
      </c>
      <c r="I240" s="3" t="s">
        <v>52</v>
      </c>
      <c r="J240" s="3" t="s">
        <v>95</v>
      </c>
      <c r="K240" s="3" t="s">
        <v>96</v>
      </c>
      <c r="L240" s="5">
        <v>10</v>
      </c>
      <c r="M240" s="5">
        <v>28104.27</v>
      </c>
      <c r="N240" s="5">
        <v>32047.78</v>
      </c>
      <c r="O240" s="5">
        <v>0.1</v>
      </c>
      <c r="P240" s="3" t="s">
        <v>55</v>
      </c>
      <c r="Q240" s="3" t="s">
        <v>84</v>
      </c>
      <c r="R240" s="5">
        <v>14</v>
      </c>
      <c r="S240" s="5">
        <v>35491.589999999997</v>
      </c>
      <c r="T240" s="2"/>
    </row>
    <row r="241" spans="1:20" ht="14.4" x14ac:dyDescent="0.3">
      <c r="A241" s="3" t="s">
        <v>567</v>
      </c>
      <c r="B241" s="4">
        <v>45761</v>
      </c>
      <c r="C241" s="3" t="s">
        <v>20</v>
      </c>
      <c r="D241" s="3" t="s">
        <v>21</v>
      </c>
      <c r="E241" s="3" t="s">
        <v>105</v>
      </c>
      <c r="F241" s="3" t="s">
        <v>106</v>
      </c>
      <c r="G241" s="3" t="s">
        <v>381</v>
      </c>
      <c r="H241" s="3" t="s">
        <v>24</v>
      </c>
      <c r="I241" s="3" t="s">
        <v>45</v>
      </c>
      <c r="J241" s="3" t="s">
        <v>132</v>
      </c>
      <c r="K241" s="3" t="s">
        <v>248</v>
      </c>
      <c r="L241" s="5">
        <v>49</v>
      </c>
      <c r="M241" s="5">
        <v>35452.22</v>
      </c>
      <c r="N241" s="5">
        <v>44088.39</v>
      </c>
      <c r="O241" s="5">
        <v>0.15</v>
      </c>
      <c r="P241" s="3" t="s">
        <v>28</v>
      </c>
      <c r="Q241" s="3" t="s">
        <v>29</v>
      </c>
      <c r="R241" s="5">
        <v>6</v>
      </c>
      <c r="S241" s="5">
        <v>359696.5</v>
      </c>
      <c r="T241" s="2"/>
    </row>
    <row r="242" spans="1:20" ht="14.4" x14ac:dyDescent="0.3">
      <c r="A242" s="3" t="s">
        <v>568</v>
      </c>
      <c r="B242" s="4">
        <v>45831</v>
      </c>
      <c r="C242" s="3" t="s">
        <v>49</v>
      </c>
      <c r="D242" s="3" t="s">
        <v>70</v>
      </c>
      <c r="E242" s="3" t="s">
        <v>71</v>
      </c>
      <c r="F242" s="3" t="s">
        <v>72</v>
      </c>
      <c r="G242" s="3" t="s">
        <v>569</v>
      </c>
      <c r="H242" s="3" t="s">
        <v>87</v>
      </c>
      <c r="I242" s="3" t="s">
        <v>52</v>
      </c>
      <c r="J242" s="3" t="s">
        <v>53</v>
      </c>
      <c r="K242" s="3" t="s">
        <v>110</v>
      </c>
      <c r="L242" s="5">
        <v>12</v>
      </c>
      <c r="M242" s="5">
        <v>35456.69</v>
      </c>
      <c r="N242" s="5">
        <v>42825.08</v>
      </c>
      <c r="O242" s="5">
        <v>0</v>
      </c>
      <c r="P242" s="3" t="s">
        <v>28</v>
      </c>
      <c r="Q242" s="3" t="s">
        <v>84</v>
      </c>
      <c r="R242" s="5">
        <v>11</v>
      </c>
      <c r="S242" s="5">
        <v>88420.68</v>
      </c>
      <c r="T242" s="2"/>
    </row>
    <row r="243" spans="1:20" ht="14.4" x14ac:dyDescent="0.3">
      <c r="A243" s="3" t="s">
        <v>570</v>
      </c>
      <c r="B243" s="4">
        <v>45761</v>
      </c>
      <c r="C243" s="3" t="s">
        <v>31</v>
      </c>
      <c r="D243" s="3" t="s">
        <v>70</v>
      </c>
      <c r="E243" s="3" t="s">
        <v>71</v>
      </c>
      <c r="F243" s="3" t="s">
        <v>72</v>
      </c>
      <c r="G243" s="3" t="s">
        <v>571</v>
      </c>
      <c r="H243" s="3" t="s">
        <v>35</v>
      </c>
      <c r="I243" s="3" t="s">
        <v>45</v>
      </c>
      <c r="J243" s="3" t="s">
        <v>102</v>
      </c>
      <c r="K243" s="3" t="s">
        <v>203</v>
      </c>
      <c r="L243" s="5">
        <v>18</v>
      </c>
      <c r="M243" s="5">
        <v>653.01</v>
      </c>
      <c r="N243" s="5">
        <v>754.16</v>
      </c>
      <c r="O243" s="5">
        <v>0.05</v>
      </c>
      <c r="P243" s="3" t="s">
        <v>55</v>
      </c>
      <c r="Q243" s="3" t="s">
        <v>84</v>
      </c>
      <c r="R243" s="5">
        <v>3</v>
      </c>
      <c r="S243" s="5">
        <v>1729.66</v>
      </c>
      <c r="T243" s="2"/>
    </row>
    <row r="244" spans="1:20" ht="14.4" x14ac:dyDescent="0.3">
      <c r="A244" s="3" t="s">
        <v>572</v>
      </c>
      <c r="B244" s="4">
        <v>45830</v>
      </c>
      <c r="C244" s="3" t="s">
        <v>40</v>
      </c>
      <c r="D244" s="3" t="s">
        <v>70</v>
      </c>
      <c r="E244" s="3" t="s">
        <v>125</v>
      </c>
      <c r="F244" s="3" t="s">
        <v>125</v>
      </c>
      <c r="G244" s="3" t="s">
        <v>573</v>
      </c>
      <c r="H244" s="3" t="s">
        <v>35</v>
      </c>
      <c r="I244" s="3" t="s">
        <v>52</v>
      </c>
      <c r="J244" s="3" t="s">
        <v>157</v>
      </c>
      <c r="K244" s="3" t="s">
        <v>273</v>
      </c>
      <c r="L244" s="5">
        <v>5</v>
      </c>
      <c r="M244" s="5">
        <v>15262.35</v>
      </c>
      <c r="N244" s="5">
        <v>20805.78</v>
      </c>
      <c r="O244" s="5">
        <v>0.05</v>
      </c>
      <c r="P244" s="3" t="s">
        <v>28</v>
      </c>
      <c r="Q244" s="3" t="s">
        <v>84</v>
      </c>
      <c r="R244" s="5">
        <v>18</v>
      </c>
      <c r="S244" s="5">
        <v>26331.29</v>
      </c>
      <c r="T244" s="2"/>
    </row>
    <row r="245" spans="1:20" ht="14.4" x14ac:dyDescent="0.3">
      <c r="A245" s="3" t="s">
        <v>574</v>
      </c>
      <c r="B245" s="4">
        <v>45668</v>
      </c>
      <c r="C245" s="3" t="s">
        <v>49</v>
      </c>
      <c r="D245" s="3" t="s">
        <v>41</v>
      </c>
      <c r="E245" s="3" t="s">
        <v>42</v>
      </c>
      <c r="F245" s="3" t="s">
        <v>42</v>
      </c>
      <c r="G245" s="3" t="s">
        <v>575</v>
      </c>
      <c r="H245" s="3" t="s">
        <v>44</v>
      </c>
      <c r="I245" s="3" t="s">
        <v>25</v>
      </c>
      <c r="J245" s="3" t="s">
        <v>146</v>
      </c>
      <c r="K245" s="3" t="s">
        <v>177</v>
      </c>
      <c r="L245" s="5">
        <v>40</v>
      </c>
      <c r="M245" s="5">
        <v>62496.72</v>
      </c>
      <c r="N245" s="5">
        <v>92556.46</v>
      </c>
      <c r="O245" s="5">
        <v>0</v>
      </c>
      <c r="P245" s="3" t="s">
        <v>55</v>
      </c>
      <c r="Q245" s="3" t="s">
        <v>77</v>
      </c>
      <c r="R245" s="5">
        <v>7</v>
      </c>
      <c r="S245" s="5">
        <v>1202390</v>
      </c>
      <c r="T245" s="2"/>
    </row>
    <row r="246" spans="1:20" ht="14.4" x14ac:dyDescent="0.3">
      <c r="A246" s="3" t="s">
        <v>576</v>
      </c>
      <c r="B246" s="4">
        <v>45673</v>
      </c>
      <c r="C246" s="3" t="s">
        <v>40</v>
      </c>
      <c r="D246" s="3" t="s">
        <v>21</v>
      </c>
      <c r="E246" s="3" t="s">
        <v>22</v>
      </c>
      <c r="F246" s="3" t="s">
        <v>22</v>
      </c>
      <c r="G246" s="3" t="s">
        <v>577</v>
      </c>
      <c r="H246" s="3" t="s">
        <v>87</v>
      </c>
      <c r="I246" s="3" t="s">
        <v>25</v>
      </c>
      <c r="J246" s="3" t="s">
        <v>36</v>
      </c>
      <c r="K246" s="3" t="s">
        <v>37</v>
      </c>
      <c r="L246" s="5">
        <v>15</v>
      </c>
      <c r="M246" s="5">
        <v>35359.47</v>
      </c>
      <c r="N246" s="5">
        <v>46455.24</v>
      </c>
      <c r="O246" s="5">
        <v>0.05</v>
      </c>
      <c r="P246" s="3" t="s">
        <v>28</v>
      </c>
      <c r="Q246" s="3" t="s">
        <v>29</v>
      </c>
      <c r="R246" s="5">
        <v>14</v>
      </c>
      <c r="S246" s="5">
        <v>158114.70000000001</v>
      </c>
      <c r="T246" s="2"/>
    </row>
    <row r="247" spans="1:20" ht="14.4" x14ac:dyDescent="0.3">
      <c r="A247" s="3" t="s">
        <v>578</v>
      </c>
      <c r="B247" s="7">
        <v>45800</v>
      </c>
      <c r="C247" s="3" t="s">
        <v>31</v>
      </c>
      <c r="D247" s="3" t="s">
        <v>70</v>
      </c>
      <c r="E247" s="3" t="s">
        <v>71</v>
      </c>
      <c r="F247" s="3" t="s">
        <v>72</v>
      </c>
      <c r="G247" s="3" t="s">
        <v>579</v>
      </c>
      <c r="H247" s="3" t="s">
        <v>35</v>
      </c>
      <c r="I247" s="3" t="s">
        <v>52</v>
      </c>
      <c r="J247" s="3" t="s">
        <v>157</v>
      </c>
      <c r="K247" s="3" t="s">
        <v>158</v>
      </c>
      <c r="L247" s="5">
        <v>36</v>
      </c>
      <c r="M247" s="5">
        <v>9313.42</v>
      </c>
      <c r="N247" s="5">
        <v>13831.48</v>
      </c>
      <c r="O247" s="5">
        <v>0</v>
      </c>
      <c r="P247" s="3" t="s">
        <v>28</v>
      </c>
      <c r="Q247" s="3" t="s">
        <v>84</v>
      </c>
      <c r="R247" s="5">
        <v>3</v>
      </c>
      <c r="S247" s="5">
        <v>162650.20000000001</v>
      </c>
      <c r="T247" s="2"/>
    </row>
    <row r="248" spans="1:20" ht="14.4" x14ac:dyDescent="0.3">
      <c r="A248" s="3" t="s">
        <v>580</v>
      </c>
      <c r="B248" s="4">
        <v>45683</v>
      </c>
      <c r="C248" s="3" t="s">
        <v>40</v>
      </c>
      <c r="D248" s="3" t="s">
        <v>21</v>
      </c>
      <c r="E248" s="3" t="s">
        <v>22</v>
      </c>
      <c r="F248" s="3" t="s">
        <v>22</v>
      </c>
      <c r="G248" s="3" t="s">
        <v>581</v>
      </c>
      <c r="H248" s="3" t="s">
        <v>44</v>
      </c>
      <c r="I248" s="3" t="s">
        <v>45</v>
      </c>
      <c r="J248" s="3" t="s">
        <v>46</v>
      </c>
      <c r="K248" s="3" t="s">
        <v>333</v>
      </c>
      <c r="L248" s="5">
        <v>41</v>
      </c>
      <c r="M248" s="5">
        <v>26380.03</v>
      </c>
      <c r="N248" s="5">
        <v>38717.43</v>
      </c>
      <c r="O248" s="5">
        <v>0</v>
      </c>
      <c r="P248" s="3" t="s">
        <v>55</v>
      </c>
      <c r="Q248" s="3" t="s">
        <v>29</v>
      </c>
      <c r="R248" s="5">
        <v>16</v>
      </c>
      <c r="S248" s="5">
        <v>505833.4</v>
      </c>
      <c r="T248" s="2"/>
    </row>
    <row r="249" spans="1:20" ht="14.4" x14ac:dyDescent="0.3">
      <c r="A249" s="3" t="s">
        <v>582</v>
      </c>
      <c r="B249" s="6">
        <v>45693</v>
      </c>
      <c r="C249" s="3" t="s">
        <v>40</v>
      </c>
      <c r="D249" s="3" t="s">
        <v>57</v>
      </c>
      <c r="E249" s="3" t="s">
        <v>58</v>
      </c>
      <c r="F249" s="3" t="s">
        <v>59</v>
      </c>
      <c r="G249" s="3" t="s">
        <v>583</v>
      </c>
      <c r="H249" s="3" t="s">
        <v>87</v>
      </c>
      <c r="I249" s="3" t="s">
        <v>45</v>
      </c>
      <c r="J249" s="3" t="s">
        <v>67</v>
      </c>
      <c r="K249" s="3" t="s">
        <v>74</v>
      </c>
      <c r="L249" s="5">
        <v>24</v>
      </c>
      <c r="M249" s="5">
        <v>42682.8</v>
      </c>
      <c r="N249" s="5">
        <v>53343.59</v>
      </c>
      <c r="O249" s="5">
        <v>0.1</v>
      </c>
      <c r="P249" s="3" t="s">
        <v>55</v>
      </c>
      <c r="Q249" s="3" t="s">
        <v>29</v>
      </c>
      <c r="R249" s="5">
        <v>20</v>
      </c>
      <c r="S249" s="5">
        <v>230273.1</v>
      </c>
      <c r="T249" s="2"/>
    </row>
    <row r="250" spans="1:20" ht="14.4" x14ac:dyDescent="0.3">
      <c r="A250" s="3" t="s">
        <v>584</v>
      </c>
      <c r="B250" s="4">
        <v>45776</v>
      </c>
      <c r="C250" s="3" t="s">
        <v>40</v>
      </c>
      <c r="D250" s="3" t="s">
        <v>57</v>
      </c>
      <c r="E250" s="3" t="s">
        <v>64</v>
      </c>
      <c r="F250" s="3" t="s">
        <v>65</v>
      </c>
      <c r="G250" s="3" t="s">
        <v>585</v>
      </c>
      <c r="H250" s="3" t="s">
        <v>35</v>
      </c>
      <c r="I250" s="3" t="s">
        <v>45</v>
      </c>
      <c r="J250" s="3" t="s">
        <v>67</v>
      </c>
      <c r="K250" s="3" t="s">
        <v>199</v>
      </c>
      <c r="L250" s="5">
        <v>17</v>
      </c>
      <c r="M250" s="5">
        <v>25847.03</v>
      </c>
      <c r="N250" s="5">
        <v>38664.94</v>
      </c>
      <c r="O250" s="5">
        <v>0</v>
      </c>
      <c r="P250" s="3" t="s">
        <v>55</v>
      </c>
      <c r="Q250" s="3" t="s">
        <v>29</v>
      </c>
      <c r="R250" s="5">
        <v>3</v>
      </c>
      <c r="S250" s="5">
        <v>217904.5</v>
      </c>
      <c r="T250" s="2"/>
    </row>
    <row r="251" spans="1:20" ht="14.4" x14ac:dyDescent="0.3">
      <c r="A251" s="3" t="s">
        <v>586</v>
      </c>
      <c r="B251" s="4">
        <v>45715</v>
      </c>
      <c r="C251" s="3" t="s">
        <v>40</v>
      </c>
      <c r="D251" s="3" t="s">
        <v>41</v>
      </c>
      <c r="E251" s="3" t="s">
        <v>42</v>
      </c>
      <c r="F251" s="3" t="s">
        <v>42</v>
      </c>
      <c r="G251" s="3" t="s">
        <v>587</v>
      </c>
      <c r="H251" s="3" t="s">
        <v>44</v>
      </c>
      <c r="I251" s="3" t="s">
        <v>25</v>
      </c>
      <c r="J251" s="3" t="s">
        <v>26</v>
      </c>
      <c r="K251" s="3" t="s">
        <v>27</v>
      </c>
      <c r="L251" s="5">
        <v>49</v>
      </c>
      <c r="M251" s="5">
        <v>50022.47</v>
      </c>
      <c r="N251" s="5">
        <v>60306.04</v>
      </c>
      <c r="O251" s="5">
        <v>0.05</v>
      </c>
      <c r="P251" s="3" t="s">
        <v>28</v>
      </c>
      <c r="Q251" s="3" t="s">
        <v>29</v>
      </c>
      <c r="R251" s="5">
        <v>20</v>
      </c>
      <c r="S251" s="5">
        <v>478700.2</v>
      </c>
      <c r="T251" s="2"/>
    </row>
    <row r="252" spans="1:20" ht="14.4" x14ac:dyDescent="0.3">
      <c r="A252" s="3" t="s">
        <v>588</v>
      </c>
      <c r="B252" s="4">
        <v>45891</v>
      </c>
      <c r="C252" s="3" t="s">
        <v>31</v>
      </c>
      <c r="D252" s="3" t="s">
        <v>57</v>
      </c>
      <c r="E252" s="3" t="s">
        <v>64</v>
      </c>
      <c r="F252" s="3" t="s">
        <v>65</v>
      </c>
      <c r="G252" s="3" t="s">
        <v>589</v>
      </c>
      <c r="H252" s="3" t="s">
        <v>24</v>
      </c>
      <c r="I252" s="3" t="s">
        <v>52</v>
      </c>
      <c r="J252" s="3" t="s">
        <v>53</v>
      </c>
      <c r="K252" s="3" t="s">
        <v>110</v>
      </c>
      <c r="L252" s="5">
        <v>22</v>
      </c>
      <c r="M252" s="5">
        <v>29993.279999999999</v>
      </c>
      <c r="N252" s="5">
        <v>35823.550000000003</v>
      </c>
      <c r="O252" s="5">
        <v>0.15</v>
      </c>
      <c r="P252" s="3" t="s">
        <v>55</v>
      </c>
      <c r="Q252" s="3" t="s">
        <v>84</v>
      </c>
      <c r="R252" s="5">
        <v>15</v>
      </c>
      <c r="S252" s="5">
        <v>109026.1</v>
      </c>
      <c r="T252" s="2"/>
    </row>
    <row r="253" spans="1:20" ht="14.4" x14ac:dyDescent="0.3">
      <c r="A253" s="3" t="s">
        <v>590</v>
      </c>
      <c r="B253" s="8">
        <v>45778</v>
      </c>
      <c r="C253" s="3" t="s">
        <v>49</v>
      </c>
      <c r="D253" s="3" t="s">
        <v>70</v>
      </c>
      <c r="E253" s="3" t="s">
        <v>125</v>
      </c>
      <c r="F253" s="3" t="s">
        <v>125</v>
      </c>
      <c r="G253" s="3" t="s">
        <v>591</v>
      </c>
      <c r="H253" s="3" t="s">
        <v>87</v>
      </c>
      <c r="I253" s="3" t="s">
        <v>25</v>
      </c>
      <c r="J253" s="3" t="s">
        <v>146</v>
      </c>
      <c r="K253" s="3" t="s">
        <v>147</v>
      </c>
      <c r="L253" s="5">
        <v>42</v>
      </c>
      <c r="M253" s="5">
        <v>70309.19</v>
      </c>
      <c r="N253" s="5">
        <v>104604.9</v>
      </c>
      <c r="O253" s="5">
        <v>0.15</v>
      </c>
      <c r="P253" s="3" t="s">
        <v>28</v>
      </c>
      <c r="Q253" s="3" t="s">
        <v>84</v>
      </c>
      <c r="R253" s="5">
        <v>15</v>
      </c>
      <c r="S253" s="5">
        <v>1224358</v>
      </c>
      <c r="T253" s="2"/>
    </row>
    <row r="254" spans="1:20" ht="14.4" x14ac:dyDescent="0.3">
      <c r="A254" s="3" t="s">
        <v>592</v>
      </c>
      <c r="B254" s="4">
        <v>45740</v>
      </c>
      <c r="C254" s="3" t="s">
        <v>40</v>
      </c>
      <c r="D254" s="3" t="s">
        <v>57</v>
      </c>
      <c r="E254" s="3" t="s">
        <v>58</v>
      </c>
      <c r="F254" s="3" t="s">
        <v>59</v>
      </c>
      <c r="G254" s="3" t="s">
        <v>593</v>
      </c>
      <c r="H254" s="3" t="s">
        <v>35</v>
      </c>
      <c r="I254" s="3" t="s">
        <v>25</v>
      </c>
      <c r="J254" s="3" t="s">
        <v>61</v>
      </c>
      <c r="K254" s="3" t="s">
        <v>211</v>
      </c>
      <c r="L254" s="5">
        <v>12</v>
      </c>
      <c r="M254" s="5">
        <v>16017.72</v>
      </c>
      <c r="N254" s="5">
        <v>19901.41</v>
      </c>
      <c r="O254" s="5">
        <v>0.05</v>
      </c>
      <c r="P254" s="3" t="s">
        <v>28</v>
      </c>
      <c r="Q254" s="3" t="s">
        <v>38</v>
      </c>
      <c r="R254" s="5">
        <v>6</v>
      </c>
      <c r="S254" s="5">
        <v>44274.07</v>
      </c>
      <c r="T254" s="2"/>
    </row>
    <row r="255" spans="1:20" ht="14.4" x14ac:dyDescent="0.3">
      <c r="A255" s="3" t="s">
        <v>594</v>
      </c>
      <c r="B255" s="4">
        <v>45836</v>
      </c>
      <c r="C255" s="3" t="s">
        <v>49</v>
      </c>
      <c r="D255" s="3" t="s">
        <v>57</v>
      </c>
      <c r="E255" s="3" t="s">
        <v>64</v>
      </c>
      <c r="F255" s="3" t="s">
        <v>65</v>
      </c>
      <c r="G255" s="3" t="s">
        <v>595</v>
      </c>
      <c r="H255" s="3" t="s">
        <v>24</v>
      </c>
      <c r="I255" s="3" t="s">
        <v>45</v>
      </c>
      <c r="J255" s="3" t="s">
        <v>46</v>
      </c>
      <c r="K255" s="3" t="s">
        <v>47</v>
      </c>
      <c r="L255" s="5">
        <v>29</v>
      </c>
      <c r="M255" s="5">
        <v>62750.67</v>
      </c>
      <c r="N255" s="5">
        <v>89867.520000000004</v>
      </c>
      <c r="O255" s="5">
        <v>0</v>
      </c>
      <c r="P255" s="3" t="s">
        <v>28</v>
      </c>
      <c r="Q255" s="3" t="s">
        <v>77</v>
      </c>
      <c r="R255" s="5">
        <v>8</v>
      </c>
      <c r="S255" s="5">
        <v>786388.7</v>
      </c>
      <c r="T255" s="2"/>
    </row>
    <row r="256" spans="1:20" ht="14.4" x14ac:dyDescent="0.3">
      <c r="A256" s="3" t="s">
        <v>596</v>
      </c>
      <c r="B256" s="6">
        <v>45720</v>
      </c>
      <c r="C256" s="3" t="s">
        <v>49</v>
      </c>
      <c r="D256" s="3" t="s">
        <v>41</v>
      </c>
      <c r="E256" s="3" t="s">
        <v>50</v>
      </c>
      <c r="F256" s="3" t="s">
        <v>50</v>
      </c>
      <c r="G256" s="3" t="s">
        <v>597</v>
      </c>
      <c r="H256" s="3" t="s">
        <v>44</v>
      </c>
      <c r="I256" s="3" t="s">
        <v>52</v>
      </c>
      <c r="J256" s="3" t="s">
        <v>113</v>
      </c>
      <c r="K256" s="3" t="s">
        <v>114</v>
      </c>
      <c r="L256" s="5">
        <v>43</v>
      </c>
      <c r="M256" s="5">
        <v>12998.86</v>
      </c>
      <c r="N256" s="5">
        <v>18843.28</v>
      </c>
      <c r="O256" s="5">
        <v>0.05</v>
      </c>
      <c r="P256" s="3" t="s">
        <v>55</v>
      </c>
      <c r="Q256" s="3" t="s">
        <v>38</v>
      </c>
      <c r="R256" s="5">
        <v>6</v>
      </c>
      <c r="S256" s="5">
        <v>238744.6</v>
      </c>
      <c r="T256" s="2"/>
    </row>
    <row r="257" spans="1:20" ht="14.4" x14ac:dyDescent="0.3">
      <c r="A257" s="3" t="s">
        <v>598</v>
      </c>
      <c r="B257" s="4">
        <v>45745</v>
      </c>
      <c r="C257" s="3" t="s">
        <v>40</v>
      </c>
      <c r="D257" s="3" t="s">
        <v>41</v>
      </c>
      <c r="E257" s="3" t="s">
        <v>50</v>
      </c>
      <c r="F257" s="3" t="s">
        <v>50</v>
      </c>
      <c r="G257" s="3" t="s">
        <v>599</v>
      </c>
      <c r="H257" s="3" t="s">
        <v>87</v>
      </c>
      <c r="I257" s="3" t="s">
        <v>52</v>
      </c>
      <c r="J257" s="3" t="s">
        <v>157</v>
      </c>
      <c r="K257" s="3" t="s">
        <v>285</v>
      </c>
      <c r="L257" s="5">
        <v>18</v>
      </c>
      <c r="M257" s="5">
        <v>61134.74</v>
      </c>
      <c r="N257" s="5">
        <v>80836.800000000003</v>
      </c>
      <c r="O257" s="5">
        <v>0.05</v>
      </c>
      <c r="P257" s="3" t="s">
        <v>28</v>
      </c>
      <c r="Q257" s="3" t="s">
        <v>29</v>
      </c>
      <c r="R257" s="5">
        <v>14</v>
      </c>
      <c r="S257" s="5">
        <v>336905.2</v>
      </c>
      <c r="T257" s="2"/>
    </row>
    <row r="258" spans="1:20" ht="14.4" x14ac:dyDescent="0.3">
      <c r="A258" s="3" t="s">
        <v>600</v>
      </c>
      <c r="B258" s="4">
        <v>45705</v>
      </c>
      <c r="C258" s="3" t="s">
        <v>49</v>
      </c>
      <c r="D258" s="3" t="s">
        <v>57</v>
      </c>
      <c r="E258" s="3" t="s">
        <v>58</v>
      </c>
      <c r="F258" s="3" t="s">
        <v>59</v>
      </c>
      <c r="G258" s="3" t="s">
        <v>601</v>
      </c>
      <c r="H258" s="3" t="s">
        <v>87</v>
      </c>
      <c r="I258" s="3" t="s">
        <v>25</v>
      </c>
      <c r="J258" s="3" t="s">
        <v>36</v>
      </c>
      <c r="K258" s="3" t="s">
        <v>169</v>
      </c>
      <c r="L258" s="5">
        <v>41</v>
      </c>
      <c r="M258" s="5">
        <v>20483.580000000002</v>
      </c>
      <c r="N258" s="5">
        <v>29773.14</v>
      </c>
      <c r="O258" s="5">
        <v>0.1</v>
      </c>
      <c r="P258" s="3" t="s">
        <v>55</v>
      </c>
      <c r="Q258" s="3" t="s">
        <v>77</v>
      </c>
      <c r="R258" s="5">
        <v>16</v>
      </c>
      <c r="S258" s="5">
        <v>342784.8</v>
      </c>
      <c r="T258" s="2"/>
    </row>
    <row r="259" spans="1:20" ht="14.4" x14ac:dyDescent="0.3">
      <c r="A259" s="3" t="s">
        <v>602</v>
      </c>
      <c r="B259" s="7">
        <v>45801</v>
      </c>
      <c r="C259" s="3" t="s">
        <v>20</v>
      </c>
      <c r="D259" s="3" t="s">
        <v>57</v>
      </c>
      <c r="E259" s="3" t="s">
        <v>92</v>
      </c>
      <c r="F259" s="3" t="s">
        <v>93</v>
      </c>
      <c r="G259" s="3" t="s">
        <v>603</v>
      </c>
      <c r="H259" s="3" t="s">
        <v>24</v>
      </c>
      <c r="I259" s="3" t="s">
        <v>25</v>
      </c>
      <c r="J259" s="3" t="s">
        <v>146</v>
      </c>
      <c r="K259" s="3" t="s">
        <v>177</v>
      </c>
      <c r="L259" s="5">
        <v>47</v>
      </c>
      <c r="M259" s="5">
        <v>7659.99</v>
      </c>
      <c r="N259" s="5">
        <v>8684.82</v>
      </c>
      <c r="O259" s="5">
        <v>0.05</v>
      </c>
      <c r="P259" s="3" t="s">
        <v>28</v>
      </c>
      <c r="Q259" s="3" t="s">
        <v>38</v>
      </c>
      <c r="R259" s="5">
        <v>2</v>
      </c>
      <c r="S259" s="5">
        <v>45758.66</v>
      </c>
      <c r="T259" s="2"/>
    </row>
    <row r="260" spans="1:20" ht="14.4" x14ac:dyDescent="0.3">
      <c r="A260" s="3" t="s">
        <v>604</v>
      </c>
      <c r="B260" s="6">
        <v>45901</v>
      </c>
      <c r="C260" s="3" t="s">
        <v>40</v>
      </c>
      <c r="D260" s="3" t="s">
        <v>70</v>
      </c>
      <c r="E260" s="3" t="s">
        <v>125</v>
      </c>
      <c r="F260" s="3" t="s">
        <v>125</v>
      </c>
      <c r="G260" s="3" t="s">
        <v>605</v>
      </c>
      <c r="H260" s="3" t="s">
        <v>87</v>
      </c>
      <c r="I260" s="3" t="s">
        <v>25</v>
      </c>
      <c r="J260" s="3" t="s">
        <v>146</v>
      </c>
      <c r="K260" s="3" t="s">
        <v>177</v>
      </c>
      <c r="L260" s="5">
        <v>21</v>
      </c>
      <c r="M260" s="5">
        <v>29858.15</v>
      </c>
      <c r="N260" s="5">
        <v>38131.14</v>
      </c>
      <c r="O260" s="5">
        <v>0.1</v>
      </c>
      <c r="P260" s="3" t="s">
        <v>28</v>
      </c>
      <c r="Q260" s="3" t="s">
        <v>38</v>
      </c>
      <c r="R260" s="5">
        <v>14</v>
      </c>
      <c r="S260" s="5">
        <v>156359.5</v>
      </c>
      <c r="T260" s="2"/>
    </row>
    <row r="261" spans="1:20" ht="14.4" x14ac:dyDescent="0.3">
      <c r="A261" s="3" t="s">
        <v>606</v>
      </c>
      <c r="B261" s="4">
        <v>45899</v>
      </c>
      <c r="C261" s="3" t="s">
        <v>31</v>
      </c>
      <c r="D261" s="3" t="s">
        <v>70</v>
      </c>
      <c r="E261" s="3" t="s">
        <v>71</v>
      </c>
      <c r="F261" s="3" t="s">
        <v>72</v>
      </c>
      <c r="G261" s="3" t="s">
        <v>607</v>
      </c>
      <c r="H261" s="3" t="s">
        <v>87</v>
      </c>
      <c r="I261" s="3" t="s">
        <v>52</v>
      </c>
      <c r="J261" s="3" t="s">
        <v>53</v>
      </c>
      <c r="K261" s="3" t="s">
        <v>90</v>
      </c>
      <c r="L261" s="5">
        <v>39</v>
      </c>
      <c r="M261" s="5">
        <v>47312.79</v>
      </c>
      <c r="N261" s="5">
        <v>69909.83</v>
      </c>
      <c r="O261" s="5">
        <v>0</v>
      </c>
      <c r="P261" s="3" t="s">
        <v>55</v>
      </c>
      <c r="Q261" s="3" t="s">
        <v>84</v>
      </c>
      <c r="R261" s="5">
        <v>1</v>
      </c>
      <c r="S261" s="5">
        <v>881284.6</v>
      </c>
      <c r="T261" s="2"/>
    </row>
    <row r="262" spans="1:20" ht="14.4" x14ac:dyDescent="0.3">
      <c r="A262" s="3" t="s">
        <v>608</v>
      </c>
      <c r="B262" s="4">
        <v>45861</v>
      </c>
      <c r="C262" s="3" t="s">
        <v>40</v>
      </c>
      <c r="D262" s="3" t="s">
        <v>21</v>
      </c>
      <c r="E262" s="3" t="s">
        <v>105</v>
      </c>
      <c r="F262" s="3" t="s">
        <v>106</v>
      </c>
      <c r="G262" s="3" t="s">
        <v>609</v>
      </c>
      <c r="H262" s="3" t="s">
        <v>87</v>
      </c>
      <c r="I262" s="3" t="s">
        <v>45</v>
      </c>
      <c r="J262" s="3" t="s">
        <v>132</v>
      </c>
      <c r="K262" s="3" t="s">
        <v>133</v>
      </c>
      <c r="L262" s="5">
        <v>25</v>
      </c>
      <c r="M262" s="5">
        <v>12513.12</v>
      </c>
      <c r="N262" s="5">
        <v>15915.01</v>
      </c>
      <c r="O262" s="5">
        <v>0</v>
      </c>
      <c r="P262" s="3" t="s">
        <v>55</v>
      </c>
      <c r="Q262" s="3" t="s">
        <v>29</v>
      </c>
      <c r="R262" s="5">
        <v>2</v>
      </c>
      <c r="S262" s="5">
        <v>85047.25</v>
      </c>
      <c r="T262" s="2"/>
    </row>
    <row r="263" spans="1:20" ht="14.4" x14ac:dyDescent="0.3">
      <c r="A263" s="3" t="s">
        <v>610</v>
      </c>
      <c r="B263" s="4">
        <v>45775</v>
      </c>
      <c r="C263" s="3" t="s">
        <v>31</v>
      </c>
      <c r="D263" s="3" t="s">
        <v>41</v>
      </c>
      <c r="E263" s="3" t="s">
        <v>50</v>
      </c>
      <c r="F263" s="3" t="s">
        <v>50</v>
      </c>
      <c r="G263" s="3" t="s">
        <v>611</v>
      </c>
      <c r="H263" s="3" t="s">
        <v>35</v>
      </c>
      <c r="I263" s="3" t="s">
        <v>25</v>
      </c>
      <c r="J263" s="3" t="s">
        <v>26</v>
      </c>
      <c r="K263" s="3" t="s">
        <v>127</v>
      </c>
      <c r="L263" s="5">
        <v>45</v>
      </c>
      <c r="M263" s="5">
        <v>29905.18</v>
      </c>
      <c r="N263" s="5">
        <v>44628.25</v>
      </c>
      <c r="O263" s="5">
        <v>0</v>
      </c>
      <c r="P263" s="3" t="s">
        <v>28</v>
      </c>
      <c r="Q263" s="3" t="s">
        <v>77</v>
      </c>
      <c r="R263" s="5">
        <v>18</v>
      </c>
      <c r="S263" s="5">
        <v>662538.19999999995</v>
      </c>
      <c r="T263" s="2"/>
    </row>
    <row r="264" spans="1:20" ht="14.4" x14ac:dyDescent="0.3">
      <c r="A264" s="3" t="s">
        <v>612</v>
      </c>
      <c r="B264" s="4">
        <v>45738</v>
      </c>
      <c r="C264" s="3" t="s">
        <v>40</v>
      </c>
      <c r="D264" s="3" t="s">
        <v>41</v>
      </c>
      <c r="E264" s="3" t="s">
        <v>50</v>
      </c>
      <c r="F264" s="3" t="s">
        <v>50</v>
      </c>
      <c r="G264" s="3" t="s">
        <v>613</v>
      </c>
      <c r="H264" s="3" t="s">
        <v>44</v>
      </c>
      <c r="I264" s="3" t="s">
        <v>25</v>
      </c>
      <c r="J264" s="3" t="s">
        <v>61</v>
      </c>
      <c r="K264" s="3" t="s">
        <v>211</v>
      </c>
      <c r="L264" s="5">
        <v>48</v>
      </c>
      <c r="M264" s="5">
        <v>77521.31</v>
      </c>
      <c r="N264" s="5">
        <v>88144.14</v>
      </c>
      <c r="O264" s="5">
        <v>0.05</v>
      </c>
      <c r="P264" s="3" t="s">
        <v>28</v>
      </c>
      <c r="Q264" s="3" t="s">
        <v>77</v>
      </c>
      <c r="R264" s="5">
        <v>17</v>
      </c>
      <c r="S264" s="5">
        <v>484401.1</v>
      </c>
      <c r="T264" s="2"/>
    </row>
    <row r="265" spans="1:20" ht="14.4" x14ac:dyDescent="0.3">
      <c r="A265" s="3" t="s">
        <v>614</v>
      </c>
      <c r="B265" s="6">
        <v>45845</v>
      </c>
      <c r="C265" s="3" t="s">
        <v>31</v>
      </c>
      <c r="D265" s="3" t="s">
        <v>21</v>
      </c>
      <c r="E265" s="3" t="s">
        <v>105</v>
      </c>
      <c r="F265" s="3" t="s">
        <v>106</v>
      </c>
      <c r="G265" s="3" t="s">
        <v>615</v>
      </c>
      <c r="H265" s="3" t="s">
        <v>44</v>
      </c>
      <c r="I265" s="3" t="s">
        <v>25</v>
      </c>
      <c r="J265" s="3" t="s">
        <v>36</v>
      </c>
      <c r="K265" s="3" t="s">
        <v>280</v>
      </c>
      <c r="L265" s="5">
        <v>49</v>
      </c>
      <c r="M265" s="5">
        <v>38026.11</v>
      </c>
      <c r="N265" s="5">
        <v>44449.17</v>
      </c>
      <c r="O265" s="5">
        <v>0.15</v>
      </c>
      <c r="P265" s="3" t="s">
        <v>55</v>
      </c>
      <c r="Q265" s="3" t="s">
        <v>77</v>
      </c>
      <c r="R265" s="5">
        <v>5</v>
      </c>
      <c r="S265" s="5">
        <v>267520.5</v>
      </c>
      <c r="T265" s="2"/>
    </row>
    <row r="266" spans="1:20" ht="14.4" x14ac:dyDescent="0.3">
      <c r="A266" s="3" t="s">
        <v>616</v>
      </c>
      <c r="B266" s="4">
        <v>45896</v>
      </c>
      <c r="C266" s="3" t="s">
        <v>31</v>
      </c>
      <c r="D266" s="3" t="s">
        <v>41</v>
      </c>
      <c r="E266" s="3" t="s">
        <v>50</v>
      </c>
      <c r="F266" s="3" t="s">
        <v>50</v>
      </c>
      <c r="G266" s="3" t="s">
        <v>617</v>
      </c>
      <c r="H266" s="3" t="s">
        <v>87</v>
      </c>
      <c r="I266" s="3" t="s">
        <v>25</v>
      </c>
      <c r="J266" s="3" t="s">
        <v>61</v>
      </c>
      <c r="K266" s="3" t="s">
        <v>154</v>
      </c>
      <c r="L266" s="5">
        <v>28</v>
      </c>
      <c r="M266" s="5">
        <v>27935.58</v>
      </c>
      <c r="N266" s="5">
        <v>33822.68</v>
      </c>
      <c r="O266" s="5">
        <v>0.05</v>
      </c>
      <c r="P266" s="3" t="s">
        <v>28</v>
      </c>
      <c r="Q266" s="3" t="s">
        <v>38</v>
      </c>
      <c r="R266" s="5">
        <v>7</v>
      </c>
      <c r="S266" s="5">
        <v>156596.9</v>
      </c>
      <c r="T266" s="2"/>
    </row>
    <row r="267" spans="1:20" ht="14.4" x14ac:dyDescent="0.3">
      <c r="A267" s="3" t="s">
        <v>618</v>
      </c>
      <c r="B267" s="4">
        <v>45688</v>
      </c>
      <c r="C267" s="3" t="s">
        <v>20</v>
      </c>
      <c r="D267" s="3" t="s">
        <v>41</v>
      </c>
      <c r="E267" s="3" t="s">
        <v>42</v>
      </c>
      <c r="F267" s="3" t="s">
        <v>42</v>
      </c>
      <c r="G267" s="3" t="s">
        <v>619</v>
      </c>
      <c r="H267" s="3" t="s">
        <v>24</v>
      </c>
      <c r="I267" s="3" t="s">
        <v>45</v>
      </c>
      <c r="J267" s="3" t="s">
        <v>132</v>
      </c>
      <c r="K267" s="3" t="s">
        <v>248</v>
      </c>
      <c r="L267" s="5">
        <v>34</v>
      </c>
      <c r="M267" s="5">
        <v>1326.79</v>
      </c>
      <c r="N267" s="5">
        <v>1544.5</v>
      </c>
      <c r="O267" s="5">
        <v>0.15</v>
      </c>
      <c r="P267" s="3" t="s">
        <v>28</v>
      </c>
      <c r="Q267" s="3" t="s">
        <v>77</v>
      </c>
      <c r="R267" s="5">
        <v>16</v>
      </c>
      <c r="S267" s="5">
        <v>6291.82</v>
      </c>
      <c r="T267" s="2"/>
    </row>
    <row r="268" spans="1:20" ht="14.4" x14ac:dyDescent="0.3">
      <c r="A268" s="3" t="s">
        <v>620</v>
      </c>
      <c r="B268" s="6">
        <v>45661</v>
      </c>
      <c r="C268" s="3" t="s">
        <v>49</v>
      </c>
      <c r="D268" s="3" t="s">
        <v>57</v>
      </c>
      <c r="E268" s="3" t="s">
        <v>92</v>
      </c>
      <c r="F268" s="3" t="s">
        <v>93</v>
      </c>
      <c r="G268" s="3" t="s">
        <v>621</v>
      </c>
      <c r="H268" s="3" t="s">
        <v>44</v>
      </c>
      <c r="I268" s="3" t="s">
        <v>52</v>
      </c>
      <c r="J268" s="3" t="s">
        <v>53</v>
      </c>
      <c r="K268" s="3" t="s">
        <v>54</v>
      </c>
      <c r="L268" s="5">
        <v>22</v>
      </c>
      <c r="M268" s="5">
        <v>70419.72</v>
      </c>
      <c r="N268" s="5">
        <v>82276.490000000005</v>
      </c>
      <c r="O268" s="5">
        <v>0.15</v>
      </c>
      <c r="P268" s="3" t="s">
        <v>28</v>
      </c>
      <c r="Q268" s="3" t="s">
        <v>38</v>
      </c>
      <c r="R268" s="5">
        <v>18</v>
      </c>
      <c r="S268" s="5">
        <v>221721.60000000001</v>
      </c>
      <c r="T268" s="2"/>
    </row>
    <row r="269" spans="1:20" ht="14.4" x14ac:dyDescent="0.3">
      <c r="A269" s="3" t="s">
        <v>622</v>
      </c>
      <c r="B269" s="6">
        <v>45689</v>
      </c>
      <c r="C269" s="3" t="s">
        <v>20</v>
      </c>
      <c r="D269" s="3" t="s">
        <v>57</v>
      </c>
      <c r="E269" s="3" t="s">
        <v>58</v>
      </c>
      <c r="F269" s="3" t="s">
        <v>59</v>
      </c>
      <c r="G269" s="3" t="s">
        <v>623</v>
      </c>
      <c r="H269" s="3" t="s">
        <v>35</v>
      </c>
      <c r="I269" s="3" t="s">
        <v>45</v>
      </c>
      <c r="J269" s="3" t="s">
        <v>132</v>
      </c>
      <c r="K269" s="3" t="s">
        <v>206</v>
      </c>
      <c r="L269" s="5">
        <v>38</v>
      </c>
      <c r="M269" s="5">
        <v>35640.82</v>
      </c>
      <c r="N269" s="5">
        <v>48598.9</v>
      </c>
      <c r="O269" s="5">
        <v>0.05</v>
      </c>
      <c r="P269" s="3" t="s">
        <v>55</v>
      </c>
      <c r="Q269" s="3" t="s">
        <v>84</v>
      </c>
      <c r="R269" s="5">
        <v>9</v>
      </c>
      <c r="S269" s="5">
        <v>467786.7</v>
      </c>
      <c r="T269" s="2"/>
    </row>
    <row r="270" spans="1:20" ht="14.4" x14ac:dyDescent="0.3">
      <c r="A270" s="3" t="s">
        <v>624</v>
      </c>
      <c r="B270" s="4">
        <v>45684</v>
      </c>
      <c r="C270" s="3" t="s">
        <v>49</v>
      </c>
      <c r="D270" s="3" t="s">
        <v>70</v>
      </c>
      <c r="E270" s="3" t="s">
        <v>125</v>
      </c>
      <c r="F270" s="3" t="s">
        <v>125</v>
      </c>
      <c r="G270" s="3" t="s">
        <v>625</v>
      </c>
      <c r="H270" s="3" t="s">
        <v>35</v>
      </c>
      <c r="I270" s="3" t="s">
        <v>25</v>
      </c>
      <c r="J270" s="3" t="s">
        <v>26</v>
      </c>
      <c r="K270" s="3" t="s">
        <v>216</v>
      </c>
      <c r="L270" s="5">
        <v>32</v>
      </c>
      <c r="M270" s="5">
        <v>70504.75</v>
      </c>
      <c r="N270" s="5">
        <v>100550.39999999999</v>
      </c>
      <c r="O270" s="5">
        <v>0.15</v>
      </c>
      <c r="P270" s="3" t="s">
        <v>28</v>
      </c>
      <c r="Q270" s="3" t="s">
        <v>84</v>
      </c>
      <c r="R270" s="5">
        <v>5</v>
      </c>
      <c r="S270" s="5">
        <v>817241.7</v>
      </c>
      <c r="T270" s="2"/>
    </row>
    <row r="271" spans="1:20" ht="14.4" x14ac:dyDescent="0.3">
      <c r="A271" s="3" t="s">
        <v>626</v>
      </c>
      <c r="B271" s="6">
        <v>45719</v>
      </c>
      <c r="C271" s="3" t="s">
        <v>31</v>
      </c>
      <c r="D271" s="3" t="s">
        <v>21</v>
      </c>
      <c r="E271" s="3" t="s">
        <v>22</v>
      </c>
      <c r="F271" s="3" t="s">
        <v>22</v>
      </c>
      <c r="G271" s="3" t="s">
        <v>627</v>
      </c>
      <c r="H271" s="3" t="s">
        <v>35</v>
      </c>
      <c r="I271" s="3" t="s">
        <v>25</v>
      </c>
      <c r="J271" s="3" t="s">
        <v>61</v>
      </c>
      <c r="K271" s="3" t="s">
        <v>223</v>
      </c>
      <c r="L271" s="5">
        <v>47</v>
      </c>
      <c r="M271" s="5">
        <v>16641.310000000001</v>
      </c>
      <c r="N271" s="5">
        <v>23281.25</v>
      </c>
      <c r="O271" s="5">
        <v>0</v>
      </c>
      <c r="P271" s="3" t="s">
        <v>55</v>
      </c>
      <c r="Q271" s="3" t="s">
        <v>29</v>
      </c>
      <c r="R271" s="5">
        <v>9</v>
      </c>
      <c r="S271" s="5">
        <v>312077.2</v>
      </c>
      <c r="T271" s="2"/>
    </row>
    <row r="272" spans="1:20" ht="14.4" x14ac:dyDescent="0.3">
      <c r="A272" s="3" t="s">
        <v>628</v>
      </c>
      <c r="B272" s="4">
        <v>45896</v>
      </c>
      <c r="C272" s="3" t="s">
        <v>49</v>
      </c>
      <c r="D272" s="3" t="s">
        <v>70</v>
      </c>
      <c r="E272" s="3" t="s">
        <v>125</v>
      </c>
      <c r="F272" s="3" t="s">
        <v>125</v>
      </c>
      <c r="G272" s="3" t="s">
        <v>629</v>
      </c>
      <c r="H272" s="3" t="s">
        <v>87</v>
      </c>
      <c r="I272" s="3" t="s">
        <v>52</v>
      </c>
      <c r="J272" s="3" t="s">
        <v>113</v>
      </c>
      <c r="K272" s="3" t="s">
        <v>257</v>
      </c>
      <c r="L272" s="5">
        <v>23</v>
      </c>
      <c r="M272" s="5">
        <v>55578.080000000002</v>
      </c>
      <c r="N272" s="5">
        <v>76453.03</v>
      </c>
      <c r="O272" s="5">
        <v>0.05</v>
      </c>
      <c r="P272" s="3" t="s">
        <v>28</v>
      </c>
      <c r="Q272" s="3" t="s">
        <v>77</v>
      </c>
      <c r="R272" s="5">
        <v>3</v>
      </c>
      <c r="S272" s="5">
        <v>456117.7</v>
      </c>
      <c r="T272" s="2"/>
    </row>
    <row r="273" spans="1:20" ht="14.4" x14ac:dyDescent="0.3">
      <c r="A273" s="3" t="s">
        <v>630</v>
      </c>
      <c r="B273" s="4">
        <v>45709</v>
      </c>
      <c r="C273" s="3" t="s">
        <v>20</v>
      </c>
      <c r="D273" s="3" t="s">
        <v>21</v>
      </c>
      <c r="E273" s="3" t="s">
        <v>32</v>
      </c>
      <c r="F273" s="3" t="s">
        <v>33</v>
      </c>
      <c r="G273" s="3" t="s">
        <v>631</v>
      </c>
      <c r="H273" s="3" t="s">
        <v>24</v>
      </c>
      <c r="I273" s="3" t="s">
        <v>25</v>
      </c>
      <c r="J273" s="3" t="s">
        <v>146</v>
      </c>
      <c r="K273" s="3" t="s">
        <v>416</v>
      </c>
      <c r="L273" s="5">
        <v>48</v>
      </c>
      <c r="M273" s="5">
        <v>15618.68</v>
      </c>
      <c r="N273" s="5">
        <v>21526.44</v>
      </c>
      <c r="O273" s="5">
        <v>0.05</v>
      </c>
      <c r="P273" s="3" t="s">
        <v>28</v>
      </c>
      <c r="Q273" s="3" t="s">
        <v>38</v>
      </c>
      <c r="R273" s="5">
        <v>18</v>
      </c>
      <c r="S273" s="5">
        <v>269393.90000000002</v>
      </c>
      <c r="T273" s="2"/>
    </row>
    <row r="274" spans="1:20" ht="14.4" x14ac:dyDescent="0.3">
      <c r="A274" s="3" t="s">
        <v>632</v>
      </c>
      <c r="B274" s="6">
        <v>45717</v>
      </c>
      <c r="C274" s="3" t="s">
        <v>40</v>
      </c>
      <c r="D274" s="3" t="s">
        <v>57</v>
      </c>
      <c r="E274" s="3" t="s">
        <v>92</v>
      </c>
      <c r="F274" s="3" t="s">
        <v>93</v>
      </c>
      <c r="G274" s="3" t="s">
        <v>633</v>
      </c>
      <c r="H274" s="3" t="s">
        <v>35</v>
      </c>
      <c r="I274" s="3" t="s">
        <v>52</v>
      </c>
      <c r="J274" s="3" t="s">
        <v>113</v>
      </c>
      <c r="K274" s="3" t="s">
        <v>139</v>
      </c>
      <c r="L274" s="5">
        <v>9</v>
      </c>
      <c r="M274" s="5">
        <v>53883.31</v>
      </c>
      <c r="N274" s="5">
        <v>73907.02</v>
      </c>
      <c r="O274" s="5">
        <v>0.05</v>
      </c>
      <c r="P274" s="3" t="s">
        <v>28</v>
      </c>
      <c r="Q274" s="3" t="s">
        <v>84</v>
      </c>
      <c r="R274" s="5">
        <v>19</v>
      </c>
      <c r="S274" s="5">
        <v>171202.7</v>
      </c>
      <c r="T274" s="2"/>
    </row>
    <row r="275" spans="1:20" ht="14.4" x14ac:dyDescent="0.3">
      <c r="A275" s="3" t="s">
        <v>634</v>
      </c>
      <c r="B275" s="7">
        <v>45802</v>
      </c>
      <c r="C275" s="3" t="s">
        <v>49</v>
      </c>
      <c r="D275" s="3" t="s">
        <v>21</v>
      </c>
      <c r="E275" s="3" t="s">
        <v>22</v>
      </c>
      <c r="F275" s="3" t="s">
        <v>22</v>
      </c>
      <c r="G275" s="3" t="s">
        <v>635</v>
      </c>
      <c r="H275" s="3" t="s">
        <v>87</v>
      </c>
      <c r="I275" s="3" t="s">
        <v>52</v>
      </c>
      <c r="J275" s="3" t="s">
        <v>157</v>
      </c>
      <c r="K275" s="3" t="s">
        <v>273</v>
      </c>
      <c r="L275" s="5">
        <v>36</v>
      </c>
      <c r="M275" s="5">
        <v>15346.14</v>
      </c>
      <c r="N275" s="5">
        <v>20522.54</v>
      </c>
      <c r="O275" s="5">
        <v>0.05</v>
      </c>
      <c r="P275" s="3" t="s">
        <v>28</v>
      </c>
      <c r="Q275" s="3" t="s">
        <v>77</v>
      </c>
      <c r="R275" s="5">
        <v>6</v>
      </c>
      <c r="S275" s="5">
        <v>177032.9</v>
      </c>
      <c r="T275" s="2"/>
    </row>
    <row r="276" spans="1:20" ht="14.4" x14ac:dyDescent="0.3">
      <c r="A276" s="3" t="s">
        <v>636</v>
      </c>
      <c r="B276" s="4">
        <v>45716</v>
      </c>
      <c r="C276" s="3" t="s">
        <v>49</v>
      </c>
      <c r="D276" s="3" t="s">
        <v>21</v>
      </c>
      <c r="E276" s="3" t="s">
        <v>32</v>
      </c>
      <c r="F276" s="3" t="s">
        <v>33</v>
      </c>
      <c r="G276" s="3" t="s">
        <v>637</v>
      </c>
      <c r="H276" s="3" t="s">
        <v>44</v>
      </c>
      <c r="I276" s="3" t="s">
        <v>52</v>
      </c>
      <c r="J276" s="3" t="s">
        <v>113</v>
      </c>
      <c r="K276" s="3" t="s">
        <v>557</v>
      </c>
      <c r="L276" s="5">
        <v>21</v>
      </c>
      <c r="M276" s="5">
        <v>62434.13</v>
      </c>
      <c r="N276" s="5">
        <v>89627.24</v>
      </c>
      <c r="O276" s="5">
        <v>0.15</v>
      </c>
      <c r="P276" s="3" t="s">
        <v>55</v>
      </c>
      <c r="Q276" s="3" t="s">
        <v>38</v>
      </c>
      <c r="R276" s="5">
        <v>18</v>
      </c>
      <c r="S276" s="5">
        <v>485397</v>
      </c>
      <c r="T276" s="2"/>
    </row>
    <row r="277" spans="1:20" ht="14.4" x14ac:dyDescent="0.3">
      <c r="A277" s="3" t="s">
        <v>638</v>
      </c>
      <c r="B277" s="4">
        <v>45677</v>
      </c>
      <c r="C277" s="3" t="s">
        <v>31</v>
      </c>
      <c r="D277" s="3" t="s">
        <v>21</v>
      </c>
      <c r="E277" s="3" t="s">
        <v>105</v>
      </c>
      <c r="F277" s="3" t="s">
        <v>106</v>
      </c>
      <c r="G277" s="3" t="s">
        <v>639</v>
      </c>
      <c r="H277" s="3" t="s">
        <v>35</v>
      </c>
      <c r="I277" s="3" t="s">
        <v>52</v>
      </c>
      <c r="J277" s="3" t="s">
        <v>53</v>
      </c>
      <c r="K277" s="3" t="s">
        <v>110</v>
      </c>
      <c r="L277" s="5">
        <v>9</v>
      </c>
      <c r="M277" s="5">
        <v>73007.759999999995</v>
      </c>
      <c r="N277" s="5">
        <v>106019.1</v>
      </c>
      <c r="O277" s="5">
        <v>0.15</v>
      </c>
      <c r="P277" s="3" t="s">
        <v>28</v>
      </c>
      <c r="Q277" s="3" t="s">
        <v>29</v>
      </c>
      <c r="R277" s="5">
        <v>1</v>
      </c>
      <c r="S277" s="5">
        <v>252536.7</v>
      </c>
      <c r="T277" s="2"/>
    </row>
    <row r="278" spans="1:20" ht="14.4" x14ac:dyDescent="0.3">
      <c r="A278" s="3" t="s">
        <v>640</v>
      </c>
      <c r="B278" s="4">
        <v>45669</v>
      </c>
      <c r="C278" s="3" t="s">
        <v>31</v>
      </c>
      <c r="D278" s="3" t="s">
        <v>57</v>
      </c>
      <c r="E278" s="3" t="s">
        <v>64</v>
      </c>
      <c r="F278" s="3" t="s">
        <v>65</v>
      </c>
      <c r="G278" s="3" t="s">
        <v>442</v>
      </c>
      <c r="H278" s="3" t="s">
        <v>35</v>
      </c>
      <c r="I278" s="3" t="s">
        <v>45</v>
      </c>
      <c r="J278" s="3" t="s">
        <v>67</v>
      </c>
      <c r="K278" s="3" t="s">
        <v>68</v>
      </c>
      <c r="L278" s="5">
        <v>2</v>
      </c>
      <c r="M278" s="5">
        <v>48381.17</v>
      </c>
      <c r="N278" s="5">
        <v>66603.78</v>
      </c>
      <c r="O278" s="5">
        <v>0.15</v>
      </c>
      <c r="P278" s="3" t="s">
        <v>55</v>
      </c>
      <c r="Q278" s="3" t="s">
        <v>29</v>
      </c>
      <c r="R278" s="5">
        <v>6</v>
      </c>
      <c r="S278" s="5">
        <v>30978.44</v>
      </c>
      <c r="T278" s="2"/>
    </row>
    <row r="279" spans="1:20" ht="14.4" x14ac:dyDescent="0.3">
      <c r="A279" s="3" t="s">
        <v>641</v>
      </c>
      <c r="B279" s="4">
        <v>45706</v>
      </c>
      <c r="C279" s="3" t="s">
        <v>31</v>
      </c>
      <c r="D279" s="3" t="s">
        <v>21</v>
      </c>
      <c r="E279" s="3" t="s">
        <v>22</v>
      </c>
      <c r="F279" s="3" t="s">
        <v>22</v>
      </c>
      <c r="G279" s="3" t="s">
        <v>591</v>
      </c>
      <c r="H279" s="3" t="s">
        <v>44</v>
      </c>
      <c r="I279" s="3" t="s">
        <v>25</v>
      </c>
      <c r="J279" s="3" t="s">
        <v>146</v>
      </c>
      <c r="K279" s="3" t="s">
        <v>147</v>
      </c>
      <c r="L279" s="5">
        <v>20</v>
      </c>
      <c r="M279" s="5">
        <v>45780.66</v>
      </c>
      <c r="N279" s="5">
        <v>63050.21</v>
      </c>
      <c r="O279" s="5">
        <v>0</v>
      </c>
      <c r="P279" s="3" t="s">
        <v>28</v>
      </c>
      <c r="Q279" s="3" t="s">
        <v>29</v>
      </c>
      <c r="R279" s="5">
        <v>18</v>
      </c>
      <c r="S279" s="5">
        <v>345391</v>
      </c>
      <c r="T279" s="2"/>
    </row>
    <row r="280" spans="1:20" ht="14.4" x14ac:dyDescent="0.3">
      <c r="A280" s="3" t="s">
        <v>642</v>
      </c>
      <c r="B280" s="6">
        <v>45721</v>
      </c>
      <c r="C280" s="3" t="s">
        <v>40</v>
      </c>
      <c r="D280" s="3" t="s">
        <v>57</v>
      </c>
      <c r="E280" s="3" t="s">
        <v>64</v>
      </c>
      <c r="F280" s="3" t="s">
        <v>65</v>
      </c>
      <c r="G280" s="3" t="s">
        <v>629</v>
      </c>
      <c r="H280" s="3" t="s">
        <v>87</v>
      </c>
      <c r="I280" s="3" t="s">
        <v>52</v>
      </c>
      <c r="J280" s="3" t="s">
        <v>113</v>
      </c>
      <c r="K280" s="3" t="s">
        <v>114</v>
      </c>
      <c r="L280" s="5">
        <v>38</v>
      </c>
      <c r="M280" s="5">
        <v>63484.97</v>
      </c>
      <c r="N280" s="5">
        <v>71332.53</v>
      </c>
      <c r="O280" s="5">
        <v>0.1</v>
      </c>
      <c r="P280" s="3" t="s">
        <v>55</v>
      </c>
      <c r="Q280" s="3" t="s">
        <v>84</v>
      </c>
      <c r="R280" s="5">
        <v>5</v>
      </c>
      <c r="S280" s="5">
        <v>268386.59999999998</v>
      </c>
      <c r="T280" s="2"/>
    </row>
    <row r="281" spans="1:20" ht="14.4" x14ac:dyDescent="0.3">
      <c r="A281" s="3" t="s">
        <v>643</v>
      </c>
      <c r="B281" s="7">
        <v>45790</v>
      </c>
      <c r="C281" s="3" t="s">
        <v>20</v>
      </c>
      <c r="D281" s="3" t="s">
        <v>41</v>
      </c>
      <c r="E281" s="3" t="s">
        <v>50</v>
      </c>
      <c r="F281" s="3" t="s">
        <v>50</v>
      </c>
      <c r="G281" s="3" t="s">
        <v>644</v>
      </c>
      <c r="H281" s="3" t="s">
        <v>87</v>
      </c>
      <c r="I281" s="3" t="s">
        <v>52</v>
      </c>
      <c r="J281" s="3" t="s">
        <v>113</v>
      </c>
      <c r="K281" s="3" t="s">
        <v>557</v>
      </c>
      <c r="L281" s="5">
        <v>38</v>
      </c>
      <c r="M281" s="5">
        <v>1699.83</v>
      </c>
      <c r="N281" s="5">
        <v>1884.34</v>
      </c>
      <c r="O281" s="5">
        <v>0.1</v>
      </c>
      <c r="P281" s="3" t="s">
        <v>28</v>
      </c>
      <c r="Q281" s="3" t="s">
        <v>77</v>
      </c>
      <c r="R281" s="5">
        <v>4</v>
      </c>
      <c r="S281" s="5">
        <v>6310.24</v>
      </c>
      <c r="T281" s="2"/>
    </row>
    <row r="282" spans="1:20" ht="14.4" x14ac:dyDescent="0.3">
      <c r="A282" s="3" t="s">
        <v>645</v>
      </c>
      <c r="B282" s="6">
        <v>45666</v>
      </c>
      <c r="C282" s="3" t="s">
        <v>31</v>
      </c>
      <c r="D282" s="3" t="s">
        <v>41</v>
      </c>
      <c r="E282" s="3" t="s">
        <v>50</v>
      </c>
      <c r="F282" s="3" t="s">
        <v>50</v>
      </c>
      <c r="G282" s="3" t="s">
        <v>646</v>
      </c>
      <c r="H282" s="3" t="s">
        <v>44</v>
      </c>
      <c r="I282" s="3" t="s">
        <v>52</v>
      </c>
      <c r="J282" s="3" t="s">
        <v>113</v>
      </c>
      <c r="K282" s="3" t="s">
        <v>114</v>
      </c>
      <c r="L282" s="5">
        <v>41</v>
      </c>
      <c r="M282" s="5">
        <v>13940.1</v>
      </c>
      <c r="N282" s="5">
        <v>16037.57</v>
      </c>
      <c r="O282" s="5">
        <v>0.15</v>
      </c>
      <c r="P282" s="3" t="s">
        <v>28</v>
      </c>
      <c r="Q282" s="3" t="s">
        <v>29</v>
      </c>
      <c r="R282" s="5">
        <v>2</v>
      </c>
      <c r="S282" s="5">
        <v>73096.83</v>
      </c>
      <c r="T282" s="2"/>
    </row>
    <row r="283" spans="1:20" ht="14.4" x14ac:dyDescent="0.3">
      <c r="A283" s="3" t="s">
        <v>647</v>
      </c>
      <c r="B283" s="4">
        <v>45831</v>
      </c>
      <c r="C283" s="3" t="s">
        <v>31</v>
      </c>
      <c r="D283" s="3" t="s">
        <v>41</v>
      </c>
      <c r="E283" s="3" t="s">
        <v>42</v>
      </c>
      <c r="F283" s="3" t="s">
        <v>42</v>
      </c>
      <c r="G283" s="3" t="s">
        <v>648</v>
      </c>
      <c r="H283" s="3" t="s">
        <v>44</v>
      </c>
      <c r="I283" s="3" t="s">
        <v>25</v>
      </c>
      <c r="J283" s="3" t="s">
        <v>146</v>
      </c>
      <c r="K283" s="3" t="s">
        <v>177</v>
      </c>
      <c r="L283" s="5">
        <v>9</v>
      </c>
      <c r="M283" s="5">
        <v>48041.84</v>
      </c>
      <c r="N283" s="5">
        <v>66938.16</v>
      </c>
      <c r="O283" s="5">
        <v>0.1</v>
      </c>
      <c r="P283" s="3" t="s">
        <v>55</v>
      </c>
      <c r="Q283" s="3" t="s">
        <v>29</v>
      </c>
      <c r="R283" s="5">
        <v>8</v>
      </c>
      <c r="S283" s="5">
        <v>153060.20000000001</v>
      </c>
      <c r="T283" s="2"/>
    </row>
    <row r="284" spans="1:20" ht="14.4" x14ac:dyDescent="0.3">
      <c r="A284" s="3" t="s">
        <v>649</v>
      </c>
      <c r="B284" s="6">
        <v>45748</v>
      </c>
      <c r="C284" s="3" t="s">
        <v>31</v>
      </c>
      <c r="D284" s="3" t="s">
        <v>41</v>
      </c>
      <c r="E284" s="3" t="s">
        <v>42</v>
      </c>
      <c r="F284" s="3" t="s">
        <v>42</v>
      </c>
      <c r="G284" s="3" t="s">
        <v>343</v>
      </c>
      <c r="H284" s="3" t="s">
        <v>35</v>
      </c>
      <c r="I284" s="3" t="s">
        <v>25</v>
      </c>
      <c r="J284" s="3" t="s">
        <v>61</v>
      </c>
      <c r="K284" s="3" t="s">
        <v>62</v>
      </c>
      <c r="L284" s="5">
        <v>11</v>
      </c>
      <c r="M284" s="5">
        <v>68501.490000000005</v>
      </c>
      <c r="N284" s="5">
        <v>79663.539999999994</v>
      </c>
      <c r="O284" s="5">
        <v>0.05</v>
      </c>
      <c r="P284" s="3" t="s">
        <v>28</v>
      </c>
      <c r="Q284" s="3" t="s">
        <v>29</v>
      </c>
      <c r="R284" s="5">
        <v>15</v>
      </c>
      <c r="S284" s="5">
        <v>116643.4</v>
      </c>
      <c r="T284" s="2"/>
    </row>
    <row r="285" spans="1:20" ht="14.4" x14ac:dyDescent="0.3">
      <c r="A285" s="3" t="s">
        <v>650</v>
      </c>
      <c r="B285" s="6">
        <v>45666</v>
      </c>
      <c r="C285" s="3" t="s">
        <v>31</v>
      </c>
      <c r="D285" s="3" t="s">
        <v>41</v>
      </c>
      <c r="E285" s="3" t="s">
        <v>50</v>
      </c>
      <c r="F285" s="3" t="s">
        <v>50</v>
      </c>
      <c r="G285" s="3" t="s">
        <v>326</v>
      </c>
      <c r="H285" s="3" t="s">
        <v>44</v>
      </c>
      <c r="I285" s="3" t="s">
        <v>52</v>
      </c>
      <c r="J285" s="3" t="s">
        <v>113</v>
      </c>
      <c r="K285" s="3" t="s">
        <v>557</v>
      </c>
      <c r="L285" s="5">
        <v>31</v>
      </c>
      <c r="M285" s="5">
        <v>49697.21</v>
      </c>
      <c r="N285" s="5">
        <v>68867.600000000006</v>
      </c>
      <c r="O285" s="5">
        <v>0.1</v>
      </c>
      <c r="P285" s="3" t="s">
        <v>28</v>
      </c>
      <c r="Q285" s="3" t="s">
        <v>29</v>
      </c>
      <c r="R285" s="5">
        <v>19</v>
      </c>
      <c r="S285" s="5">
        <v>534853.9</v>
      </c>
      <c r="T285" s="2"/>
    </row>
    <row r="286" spans="1:20" ht="14.4" x14ac:dyDescent="0.3">
      <c r="A286" s="3" t="s">
        <v>651</v>
      </c>
      <c r="B286" s="7">
        <v>45800</v>
      </c>
      <c r="C286" s="3" t="s">
        <v>49</v>
      </c>
      <c r="D286" s="3" t="s">
        <v>41</v>
      </c>
      <c r="E286" s="3" t="s">
        <v>50</v>
      </c>
      <c r="F286" s="3" t="s">
        <v>50</v>
      </c>
      <c r="G286" s="3" t="s">
        <v>300</v>
      </c>
      <c r="H286" s="3" t="s">
        <v>87</v>
      </c>
      <c r="I286" s="3" t="s">
        <v>45</v>
      </c>
      <c r="J286" s="3" t="s">
        <v>102</v>
      </c>
      <c r="K286" s="3" t="s">
        <v>203</v>
      </c>
      <c r="L286" s="5">
        <v>4</v>
      </c>
      <c r="M286" s="5">
        <v>11423.57</v>
      </c>
      <c r="N286" s="5">
        <v>16781.89</v>
      </c>
      <c r="O286" s="5">
        <v>0.05</v>
      </c>
      <c r="P286" s="3" t="s">
        <v>28</v>
      </c>
      <c r="Q286" s="3" t="s">
        <v>38</v>
      </c>
      <c r="R286" s="5">
        <v>5</v>
      </c>
      <c r="S286" s="5">
        <v>20361.62</v>
      </c>
      <c r="T286" s="2"/>
    </row>
    <row r="287" spans="1:20" ht="14.4" x14ac:dyDescent="0.3">
      <c r="A287" s="3" t="s">
        <v>652</v>
      </c>
      <c r="B287" s="4">
        <v>45747</v>
      </c>
      <c r="C287" s="3" t="s">
        <v>40</v>
      </c>
      <c r="D287" s="3" t="s">
        <v>70</v>
      </c>
      <c r="E287" s="3" t="s">
        <v>125</v>
      </c>
      <c r="F287" s="3" t="s">
        <v>125</v>
      </c>
      <c r="G287" s="3" t="s">
        <v>653</v>
      </c>
      <c r="H287" s="3" t="s">
        <v>24</v>
      </c>
      <c r="I287" s="3" t="s">
        <v>52</v>
      </c>
      <c r="J287" s="3" t="s">
        <v>53</v>
      </c>
      <c r="K287" s="3" t="s">
        <v>99</v>
      </c>
      <c r="L287" s="5">
        <v>20</v>
      </c>
      <c r="M287" s="5">
        <v>19678.490000000002</v>
      </c>
      <c r="N287" s="5">
        <v>26434.42</v>
      </c>
      <c r="O287" s="5">
        <v>0.1</v>
      </c>
      <c r="P287" s="3" t="s">
        <v>55</v>
      </c>
      <c r="Q287" s="3" t="s">
        <v>84</v>
      </c>
      <c r="R287" s="5">
        <v>13</v>
      </c>
      <c r="S287" s="5">
        <v>121606.7</v>
      </c>
      <c r="T287" s="2"/>
    </row>
    <row r="288" spans="1:20" ht="14.4" x14ac:dyDescent="0.3">
      <c r="A288" s="3" t="s">
        <v>654</v>
      </c>
      <c r="B288" s="4">
        <v>45880</v>
      </c>
      <c r="C288" s="3" t="s">
        <v>20</v>
      </c>
      <c r="D288" s="3" t="s">
        <v>57</v>
      </c>
      <c r="E288" s="3" t="s">
        <v>92</v>
      </c>
      <c r="F288" s="3" t="s">
        <v>93</v>
      </c>
      <c r="G288" s="3" t="s">
        <v>655</v>
      </c>
      <c r="H288" s="3" t="s">
        <v>44</v>
      </c>
      <c r="I288" s="3" t="s">
        <v>25</v>
      </c>
      <c r="J288" s="3" t="s">
        <v>26</v>
      </c>
      <c r="K288" s="3" t="s">
        <v>127</v>
      </c>
      <c r="L288" s="5">
        <v>49</v>
      </c>
      <c r="M288" s="5">
        <v>58950.78</v>
      </c>
      <c r="N288" s="5">
        <v>69954.399999999994</v>
      </c>
      <c r="O288" s="5">
        <v>0.15</v>
      </c>
      <c r="P288" s="3" t="s">
        <v>28</v>
      </c>
      <c r="Q288" s="3" t="s">
        <v>84</v>
      </c>
      <c r="R288" s="5">
        <v>9</v>
      </c>
      <c r="S288" s="5">
        <v>458300.8</v>
      </c>
      <c r="T288" s="2"/>
    </row>
    <row r="289" spans="1:20" ht="14.4" x14ac:dyDescent="0.3">
      <c r="A289" s="3" t="s">
        <v>656</v>
      </c>
      <c r="B289" s="7">
        <v>45804</v>
      </c>
      <c r="C289" s="3" t="s">
        <v>49</v>
      </c>
      <c r="D289" s="3" t="s">
        <v>57</v>
      </c>
      <c r="E289" s="3" t="s">
        <v>92</v>
      </c>
      <c r="F289" s="3" t="s">
        <v>93</v>
      </c>
      <c r="G289" s="3" t="s">
        <v>657</v>
      </c>
      <c r="H289" s="3" t="s">
        <v>44</v>
      </c>
      <c r="I289" s="3" t="s">
        <v>25</v>
      </c>
      <c r="J289" s="3" t="s">
        <v>26</v>
      </c>
      <c r="K289" s="3" t="s">
        <v>127</v>
      </c>
      <c r="L289" s="5">
        <v>36</v>
      </c>
      <c r="M289" s="5">
        <v>39079.660000000003</v>
      </c>
      <c r="N289" s="5">
        <v>50653.16</v>
      </c>
      <c r="O289" s="5">
        <v>0.05</v>
      </c>
      <c r="P289" s="3" t="s">
        <v>28</v>
      </c>
      <c r="Q289" s="3" t="s">
        <v>38</v>
      </c>
      <c r="R289" s="5">
        <v>7</v>
      </c>
      <c r="S289" s="5">
        <v>395813.7</v>
      </c>
      <c r="T289" s="2"/>
    </row>
    <row r="290" spans="1:20" ht="14.4" x14ac:dyDescent="0.3">
      <c r="A290" s="3" t="s">
        <v>658</v>
      </c>
      <c r="B290" s="6">
        <v>45844</v>
      </c>
      <c r="C290" s="3" t="s">
        <v>31</v>
      </c>
      <c r="D290" s="3" t="s">
        <v>57</v>
      </c>
      <c r="E290" s="3" t="s">
        <v>92</v>
      </c>
      <c r="F290" s="3" t="s">
        <v>93</v>
      </c>
      <c r="G290" s="3" t="s">
        <v>659</v>
      </c>
      <c r="H290" s="3" t="s">
        <v>44</v>
      </c>
      <c r="I290" s="3" t="s">
        <v>45</v>
      </c>
      <c r="J290" s="3" t="s">
        <v>46</v>
      </c>
      <c r="K290" s="3" t="s">
        <v>333</v>
      </c>
      <c r="L290" s="5">
        <v>22</v>
      </c>
      <c r="M290" s="5">
        <v>69891</v>
      </c>
      <c r="N290" s="5">
        <v>90969.29</v>
      </c>
      <c r="O290" s="5">
        <v>0</v>
      </c>
      <c r="P290" s="3" t="s">
        <v>28</v>
      </c>
      <c r="Q290" s="3" t="s">
        <v>29</v>
      </c>
      <c r="R290" s="5">
        <v>2</v>
      </c>
      <c r="S290" s="5">
        <v>463722.4</v>
      </c>
      <c r="T290" s="2"/>
    </row>
    <row r="291" spans="1:20" ht="14.4" x14ac:dyDescent="0.3">
      <c r="A291" s="3" t="s">
        <v>660</v>
      </c>
      <c r="B291" s="6">
        <v>45719</v>
      </c>
      <c r="C291" s="3" t="s">
        <v>40</v>
      </c>
      <c r="D291" s="3" t="s">
        <v>21</v>
      </c>
      <c r="E291" s="3" t="s">
        <v>32</v>
      </c>
      <c r="F291" s="3" t="s">
        <v>33</v>
      </c>
      <c r="G291" s="3" t="s">
        <v>391</v>
      </c>
      <c r="H291" s="3" t="s">
        <v>87</v>
      </c>
      <c r="I291" s="3" t="s">
        <v>52</v>
      </c>
      <c r="J291" s="3" t="s">
        <v>157</v>
      </c>
      <c r="K291" s="3" t="s">
        <v>273</v>
      </c>
      <c r="L291" s="5">
        <v>17</v>
      </c>
      <c r="M291" s="5">
        <v>25974.31</v>
      </c>
      <c r="N291" s="5">
        <v>37495.75</v>
      </c>
      <c r="O291" s="5">
        <v>0.1</v>
      </c>
      <c r="P291" s="3" t="s">
        <v>55</v>
      </c>
      <c r="Q291" s="3" t="s">
        <v>77</v>
      </c>
      <c r="R291" s="5">
        <v>19</v>
      </c>
      <c r="S291" s="5">
        <v>176278</v>
      </c>
      <c r="T291" s="2"/>
    </row>
    <row r="292" spans="1:20" ht="14.4" x14ac:dyDescent="0.3">
      <c r="A292" s="3" t="s">
        <v>661</v>
      </c>
      <c r="B292" s="6">
        <v>45840</v>
      </c>
      <c r="C292" s="3" t="s">
        <v>20</v>
      </c>
      <c r="D292" s="3" t="s">
        <v>57</v>
      </c>
      <c r="E292" s="3" t="s">
        <v>58</v>
      </c>
      <c r="F292" s="3" t="s">
        <v>59</v>
      </c>
      <c r="G292" s="3" t="s">
        <v>662</v>
      </c>
      <c r="H292" s="3" t="s">
        <v>44</v>
      </c>
      <c r="I292" s="3" t="s">
        <v>52</v>
      </c>
      <c r="J292" s="3" t="s">
        <v>95</v>
      </c>
      <c r="K292" s="3" t="s">
        <v>298</v>
      </c>
      <c r="L292" s="5">
        <v>41</v>
      </c>
      <c r="M292" s="5">
        <v>29063.86</v>
      </c>
      <c r="N292" s="5">
        <v>38894.93</v>
      </c>
      <c r="O292" s="5">
        <v>0.1</v>
      </c>
      <c r="P292" s="3" t="s">
        <v>55</v>
      </c>
      <c r="Q292" s="3" t="s">
        <v>77</v>
      </c>
      <c r="R292" s="5">
        <v>6</v>
      </c>
      <c r="S292" s="5">
        <v>362766.5</v>
      </c>
      <c r="T292" s="2"/>
    </row>
    <row r="293" spans="1:20" ht="14.4" x14ac:dyDescent="0.3">
      <c r="A293" s="3" t="s">
        <v>663</v>
      </c>
      <c r="B293" s="4">
        <v>45890</v>
      </c>
      <c r="C293" s="3" t="s">
        <v>40</v>
      </c>
      <c r="D293" s="3" t="s">
        <v>70</v>
      </c>
      <c r="E293" s="3" t="s">
        <v>71</v>
      </c>
      <c r="F293" s="3" t="s">
        <v>72</v>
      </c>
      <c r="G293" s="3" t="s">
        <v>664</v>
      </c>
      <c r="H293" s="3" t="s">
        <v>24</v>
      </c>
      <c r="I293" s="3" t="s">
        <v>52</v>
      </c>
      <c r="J293" s="3" t="s">
        <v>53</v>
      </c>
      <c r="K293" s="3" t="s">
        <v>99</v>
      </c>
      <c r="L293" s="5">
        <v>23</v>
      </c>
      <c r="M293" s="5">
        <v>27709.85</v>
      </c>
      <c r="N293" s="5">
        <v>38934.019999999997</v>
      </c>
      <c r="O293" s="5">
        <v>0</v>
      </c>
      <c r="P293" s="3" t="s">
        <v>28</v>
      </c>
      <c r="Q293" s="3" t="s">
        <v>29</v>
      </c>
      <c r="R293" s="5">
        <v>15</v>
      </c>
      <c r="S293" s="5">
        <v>258155.9</v>
      </c>
      <c r="T293" s="2"/>
    </row>
    <row r="294" spans="1:20" ht="14.4" x14ac:dyDescent="0.3">
      <c r="A294" s="3" t="s">
        <v>665</v>
      </c>
      <c r="B294" s="4">
        <v>45900</v>
      </c>
      <c r="C294" s="3" t="s">
        <v>31</v>
      </c>
      <c r="D294" s="3" t="s">
        <v>41</v>
      </c>
      <c r="E294" s="3" t="s">
        <v>42</v>
      </c>
      <c r="F294" s="3" t="s">
        <v>42</v>
      </c>
      <c r="G294" s="3" t="s">
        <v>666</v>
      </c>
      <c r="H294" s="3" t="s">
        <v>24</v>
      </c>
      <c r="I294" s="3" t="s">
        <v>25</v>
      </c>
      <c r="J294" s="3" t="s">
        <v>36</v>
      </c>
      <c r="K294" s="3" t="s">
        <v>136</v>
      </c>
      <c r="L294" s="5">
        <v>11</v>
      </c>
      <c r="M294" s="5">
        <v>37796.57</v>
      </c>
      <c r="N294" s="5">
        <v>50603.82</v>
      </c>
      <c r="O294" s="5">
        <v>0.15</v>
      </c>
      <c r="P294" s="3" t="s">
        <v>28</v>
      </c>
      <c r="Q294" s="3" t="s">
        <v>38</v>
      </c>
      <c r="R294" s="5">
        <v>6</v>
      </c>
      <c r="S294" s="5">
        <v>119747.8</v>
      </c>
      <c r="T294" s="2"/>
    </row>
    <row r="295" spans="1:20" ht="14.4" x14ac:dyDescent="0.3">
      <c r="A295" s="3" t="s">
        <v>667</v>
      </c>
      <c r="B295" s="7">
        <v>45800</v>
      </c>
      <c r="C295" s="3" t="s">
        <v>20</v>
      </c>
      <c r="D295" s="3" t="s">
        <v>21</v>
      </c>
      <c r="E295" s="3" t="s">
        <v>22</v>
      </c>
      <c r="F295" s="3" t="s">
        <v>22</v>
      </c>
      <c r="G295" s="3" t="s">
        <v>514</v>
      </c>
      <c r="H295" s="3" t="s">
        <v>87</v>
      </c>
      <c r="I295" s="3" t="s">
        <v>25</v>
      </c>
      <c r="J295" s="3" t="s">
        <v>26</v>
      </c>
      <c r="K295" s="3" t="s">
        <v>216</v>
      </c>
      <c r="L295" s="5">
        <v>22</v>
      </c>
      <c r="M295" s="5">
        <v>48962.12</v>
      </c>
      <c r="N295" s="5">
        <v>64433.63</v>
      </c>
      <c r="O295" s="5">
        <v>0.15</v>
      </c>
      <c r="P295" s="3" t="s">
        <v>28</v>
      </c>
      <c r="Q295" s="3" t="s">
        <v>38</v>
      </c>
      <c r="R295" s="5">
        <v>6</v>
      </c>
      <c r="S295" s="5">
        <v>289317.2</v>
      </c>
      <c r="T295" s="2"/>
    </row>
    <row r="296" spans="1:20" ht="14.4" x14ac:dyDescent="0.3">
      <c r="A296" s="3" t="s">
        <v>668</v>
      </c>
      <c r="B296" s="4">
        <v>45707</v>
      </c>
      <c r="C296" s="3" t="s">
        <v>31</v>
      </c>
      <c r="D296" s="3" t="s">
        <v>21</v>
      </c>
      <c r="E296" s="3" t="s">
        <v>105</v>
      </c>
      <c r="F296" s="3" t="s">
        <v>106</v>
      </c>
      <c r="G296" s="3" t="s">
        <v>669</v>
      </c>
      <c r="H296" s="3" t="s">
        <v>87</v>
      </c>
      <c r="I296" s="3" t="s">
        <v>45</v>
      </c>
      <c r="J296" s="3" t="s">
        <v>102</v>
      </c>
      <c r="K296" s="3" t="s">
        <v>103</v>
      </c>
      <c r="L296" s="5">
        <v>32</v>
      </c>
      <c r="M296" s="5">
        <v>23636.39</v>
      </c>
      <c r="N296" s="5">
        <v>28413.83</v>
      </c>
      <c r="O296" s="5">
        <v>0</v>
      </c>
      <c r="P296" s="3" t="s">
        <v>28</v>
      </c>
      <c r="Q296" s="3" t="s">
        <v>29</v>
      </c>
      <c r="R296" s="5">
        <v>1</v>
      </c>
      <c r="S296" s="5">
        <v>152878.1</v>
      </c>
      <c r="T296" s="2"/>
    </row>
    <row r="297" spans="1:20" ht="14.4" x14ac:dyDescent="0.3">
      <c r="A297" s="3" t="s">
        <v>670</v>
      </c>
      <c r="B297" s="4">
        <v>45702</v>
      </c>
      <c r="C297" s="3" t="s">
        <v>31</v>
      </c>
      <c r="D297" s="3" t="s">
        <v>21</v>
      </c>
      <c r="E297" s="3" t="s">
        <v>32</v>
      </c>
      <c r="F297" s="3" t="s">
        <v>33</v>
      </c>
      <c r="G297" s="3" t="s">
        <v>671</v>
      </c>
      <c r="H297" s="3" t="s">
        <v>44</v>
      </c>
      <c r="I297" s="3" t="s">
        <v>52</v>
      </c>
      <c r="J297" s="3" t="s">
        <v>53</v>
      </c>
      <c r="K297" s="3" t="s">
        <v>110</v>
      </c>
      <c r="L297" s="5">
        <v>11</v>
      </c>
      <c r="M297" s="5">
        <v>1388.32</v>
      </c>
      <c r="N297" s="5">
        <v>1803.15</v>
      </c>
      <c r="O297" s="5">
        <v>0.05</v>
      </c>
      <c r="P297" s="3" t="s">
        <v>28</v>
      </c>
      <c r="Q297" s="3" t="s">
        <v>29</v>
      </c>
      <c r="R297" s="5">
        <v>1</v>
      </c>
      <c r="S297" s="5">
        <v>4334.97</v>
      </c>
      <c r="T297" s="2"/>
    </row>
    <row r="298" spans="1:20" ht="14.4" x14ac:dyDescent="0.3">
      <c r="A298" s="3" t="s">
        <v>672</v>
      </c>
      <c r="B298" s="8">
        <v>45784</v>
      </c>
      <c r="C298" s="3" t="s">
        <v>31</v>
      </c>
      <c r="D298" s="3" t="s">
        <v>70</v>
      </c>
      <c r="E298" s="3" t="s">
        <v>71</v>
      </c>
      <c r="F298" s="3" t="s">
        <v>72</v>
      </c>
      <c r="G298" s="3" t="s">
        <v>673</v>
      </c>
      <c r="H298" s="3" t="s">
        <v>24</v>
      </c>
      <c r="I298" s="3" t="s">
        <v>45</v>
      </c>
      <c r="J298" s="3" t="s">
        <v>102</v>
      </c>
      <c r="K298" s="3" t="s">
        <v>203</v>
      </c>
      <c r="L298" s="5">
        <v>6</v>
      </c>
      <c r="M298" s="5">
        <v>73674.179999999993</v>
      </c>
      <c r="N298" s="5">
        <v>93857.64</v>
      </c>
      <c r="O298" s="5">
        <v>0.05</v>
      </c>
      <c r="P298" s="3" t="s">
        <v>55</v>
      </c>
      <c r="Q298" s="3" t="s">
        <v>29</v>
      </c>
      <c r="R298" s="5">
        <v>17</v>
      </c>
      <c r="S298" s="5">
        <v>115045.7</v>
      </c>
      <c r="T298" s="2"/>
    </row>
    <row r="299" spans="1:20" ht="14.4" x14ac:dyDescent="0.3">
      <c r="A299" s="3" t="s">
        <v>674</v>
      </c>
      <c r="B299" s="4">
        <v>45889</v>
      </c>
      <c r="C299" s="3" t="s">
        <v>40</v>
      </c>
      <c r="D299" s="3" t="s">
        <v>21</v>
      </c>
      <c r="E299" s="3" t="s">
        <v>32</v>
      </c>
      <c r="F299" s="3" t="s">
        <v>33</v>
      </c>
      <c r="G299" s="3" t="s">
        <v>675</v>
      </c>
      <c r="H299" s="3" t="s">
        <v>35</v>
      </c>
      <c r="I299" s="3" t="s">
        <v>45</v>
      </c>
      <c r="J299" s="3" t="s">
        <v>132</v>
      </c>
      <c r="K299" s="3" t="s">
        <v>206</v>
      </c>
      <c r="L299" s="5">
        <v>8</v>
      </c>
      <c r="M299" s="5">
        <v>73.680000000000007</v>
      </c>
      <c r="N299" s="5">
        <v>94.81</v>
      </c>
      <c r="O299" s="5">
        <v>0.15</v>
      </c>
      <c r="P299" s="3" t="s">
        <v>28</v>
      </c>
      <c r="Q299" s="3" t="s">
        <v>38</v>
      </c>
      <c r="R299" s="5">
        <v>7</v>
      </c>
      <c r="S299" s="5">
        <v>143.68</v>
      </c>
      <c r="T299" s="2"/>
    </row>
    <row r="300" spans="1:20" ht="14.4" x14ac:dyDescent="0.3">
      <c r="A300" s="3" t="s">
        <v>676</v>
      </c>
      <c r="B300" s="4">
        <v>45886</v>
      </c>
      <c r="C300" s="3" t="s">
        <v>31</v>
      </c>
      <c r="D300" s="3" t="s">
        <v>70</v>
      </c>
      <c r="E300" s="3" t="s">
        <v>125</v>
      </c>
      <c r="F300" s="3" t="s">
        <v>125</v>
      </c>
      <c r="G300" s="3" t="s">
        <v>677</v>
      </c>
      <c r="H300" s="3" t="s">
        <v>24</v>
      </c>
      <c r="I300" s="3" t="s">
        <v>52</v>
      </c>
      <c r="J300" s="3" t="s">
        <v>53</v>
      </c>
      <c r="K300" s="3" t="s">
        <v>99</v>
      </c>
      <c r="L300" s="5">
        <v>8</v>
      </c>
      <c r="M300" s="5">
        <v>29536.59</v>
      </c>
      <c r="N300" s="5">
        <v>43512.77</v>
      </c>
      <c r="O300" s="5">
        <v>0</v>
      </c>
      <c r="P300" s="3" t="s">
        <v>55</v>
      </c>
      <c r="Q300" s="3" t="s">
        <v>77</v>
      </c>
      <c r="R300" s="5">
        <v>12</v>
      </c>
      <c r="S300" s="5">
        <v>111809.4</v>
      </c>
      <c r="T300" s="2"/>
    </row>
    <row r="301" spans="1:20" ht="14.4" x14ac:dyDescent="0.3">
      <c r="A301" s="3" t="s">
        <v>678</v>
      </c>
      <c r="B301" s="4">
        <v>45705</v>
      </c>
      <c r="C301" s="3" t="s">
        <v>40</v>
      </c>
      <c r="D301" s="3" t="s">
        <v>41</v>
      </c>
      <c r="E301" s="3" t="s">
        <v>42</v>
      </c>
      <c r="F301" s="3" t="s">
        <v>42</v>
      </c>
      <c r="G301" s="3" t="s">
        <v>679</v>
      </c>
      <c r="H301" s="3" t="s">
        <v>44</v>
      </c>
      <c r="I301" s="3" t="s">
        <v>25</v>
      </c>
      <c r="J301" s="3" t="s">
        <v>61</v>
      </c>
      <c r="K301" s="3" t="s">
        <v>62</v>
      </c>
      <c r="L301" s="5">
        <v>36</v>
      </c>
      <c r="M301" s="5">
        <v>50152.12</v>
      </c>
      <c r="N301" s="5">
        <v>71267.06</v>
      </c>
      <c r="O301" s="5">
        <v>0</v>
      </c>
      <c r="P301" s="3" t="s">
        <v>28</v>
      </c>
      <c r="Q301" s="3" t="s">
        <v>29</v>
      </c>
      <c r="R301" s="5">
        <v>19</v>
      </c>
      <c r="S301" s="5">
        <v>760137.8</v>
      </c>
      <c r="T301" s="2"/>
    </row>
    <row r="302" spans="1:20" ht="14.4" x14ac:dyDescent="0.3">
      <c r="A302" s="3" t="s">
        <v>680</v>
      </c>
      <c r="B302" s="4">
        <v>45829</v>
      </c>
      <c r="C302" s="3" t="s">
        <v>40</v>
      </c>
      <c r="D302" s="3" t="s">
        <v>41</v>
      </c>
      <c r="E302" s="3" t="s">
        <v>42</v>
      </c>
      <c r="F302" s="3" t="s">
        <v>42</v>
      </c>
      <c r="G302" s="3" t="s">
        <v>681</v>
      </c>
      <c r="H302" s="3" t="s">
        <v>35</v>
      </c>
      <c r="I302" s="3" t="s">
        <v>45</v>
      </c>
      <c r="J302" s="3" t="s">
        <v>46</v>
      </c>
      <c r="K302" s="3" t="s">
        <v>333</v>
      </c>
      <c r="L302" s="5">
        <v>46</v>
      </c>
      <c r="M302" s="5">
        <v>28220.48</v>
      </c>
      <c r="N302" s="5">
        <v>31395.82</v>
      </c>
      <c r="O302" s="5">
        <v>0.1</v>
      </c>
      <c r="P302" s="3" t="s">
        <v>55</v>
      </c>
      <c r="Q302" s="3" t="s">
        <v>77</v>
      </c>
      <c r="R302" s="5">
        <v>4</v>
      </c>
      <c r="S302" s="5">
        <v>131459.1</v>
      </c>
      <c r="T302" s="2"/>
    </row>
    <row r="303" spans="1:20" ht="14.4" x14ac:dyDescent="0.3">
      <c r="A303" s="3" t="s">
        <v>682</v>
      </c>
      <c r="B303" s="6">
        <v>45843</v>
      </c>
      <c r="C303" s="3" t="s">
        <v>31</v>
      </c>
      <c r="D303" s="3" t="s">
        <v>57</v>
      </c>
      <c r="E303" s="3" t="s">
        <v>92</v>
      </c>
      <c r="F303" s="3" t="s">
        <v>93</v>
      </c>
      <c r="G303" s="3" t="s">
        <v>683</v>
      </c>
      <c r="H303" s="3" t="s">
        <v>44</v>
      </c>
      <c r="I303" s="3" t="s">
        <v>52</v>
      </c>
      <c r="J303" s="3" t="s">
        <v>95</v>
      </c>
      <c r="K303" s="3" t="s">
        <v>237</v>
      </c>
      <c r="L303" s="5">
        <v>1</v>
      </c>
      <c r="M303" s="5">
        <v>38053.61</v>
      </c>
      <c r="N303" s="5">
        <v>44789.8</v>
      </c>
      <c r="O303" s="5">
        <v>0.15</v>
      </c>
      <c r="P303" s="3" t="s">
        <v>28</v>
      </c>
      <c r="Q303" s="3" t="s">
        <v>84</v>
      </c>
      <c r="R303" s="5">
        <v>1</v>
      </c>
      <c r="S303" s="5">
        <v>5725.76</v>
      </c>
      <c r="T303" s="2"/>
    </row>
    <row r="304" spans="1:20" ht="14.4" x14ac:dyDescent="0.3">
      <c r="A304" s="3" t="s">
        <v>684</v>
      </c>
      <c r="B304" s="4">
        <v>45766</v>
      </c>
      <c r="C304" s="3" t="s">
        <v>49</v>
      </c>
      <c r="D304" s="3" t="s">
        <v>70</v>
      </c>
      <c r="E304" s="3" t="s">
        <v>125</v>
      </c>
      <c r="F304" s="3" t="s">
        <v>125</v>
      </c>
      <c r="G304" s="3" t="s">
        <v>685</v>
      </c>
      <c r="H304" s="3" t="s">
        <v>35</v>
      </c>
      <c r="I304" s="3" t="s">
        <v>45</v>
      </c>
      <c r="J304" s="3" t="s">
        <v>67</v>
      </c>
      <c r="K304" s="3" t="s">
        <v>199</v>
      </c>
      <c r="L304" s="5">
        <v>18</v>
      </c>
      <c r="M304" s="5">
        <v>44863.39</v>
      </c>
      <c r="N304" s="5">
        <v>65137.45</v>
      </c>
      <c r="O304" s="5">
        <v>0</v>
      </c>
      <c r="P304" s="3" t="s">
        <v>55</v>
      </c>
      <c r="Q304" s="3" t="s">
        <v>77</v>
      </c>
      <c r="R304" s="5">
        <v>4</v>
      </c>
      <c r="S304" s="5">
        <v>364933.1</v>
      </c>
      <c r="T304" s="2"/>
    </row>
    <row r="305" spans="1:20" ht="14.4" x14ac:dyDescent="0.3">
      <c r="A305" s="3" t="s">
        <v>686</v>
      </c>
      <c r="B305" s="4">
        <v>45766</v>
      </c>
      <c r="C305" s="3" t="s">
        <v>49</v>
      </c>
      <c r="D305" s="3" t="s">
        <v>70</v>
      </c>
      <c r="E305" s="3" t="s">
        <v>125</v>
      </c>
      <c r="F305" s="3" t="s">
        <v>125</v>
      </c>
      <c r="G305" s="3" t="s">
        <v>687</v>
      </c>
      <c r="H305" s="3" t="s">
        <v>44</v>
      </c>
      <c r="I305" s="3" t="s">
        <v>52</v>
      </c>
      <c r="J305" s="3" t="s">
        <v>157</v>
      </c>
      <c r="K305" s="3" t="s">
        <v>285</v>
      </c>
      <c r="L305" s="5">
        <v>19</v>
      </c>
      <c r="M305" s="5">
        <v>11453.1</v>
      </c>
      <c r="N305" s="5">
        <v>14161.23</v>
      </c>
      <c r="O305" s="5">
        <v>0.05</v>
      </c>
      <c r="P305" s="3" t="s">
        <v>28</v>
      </c>
      <c r="Q305" s="3" t="s">
        <v>29</v>
      </c>
      <c r="R305" s="5">
        <v>18</v>
      </c>
      <c r="S305" s="5">
        <v>48881.75</v>
      </c>
      <c r="T305" s="2"/>
    </row>
    <row r="306" spans="1:20" ht="14.4" x14ac:dyDescent="0.3">
      <c r="A306" s="3" t="s">
        <v>688</v>
      </c>
      <c r="B306" s="4">
        <v>45887</v>
      </c>
      <c r="C306" s="3" t="s">
        <v>49</v>
      </c>
      <c r="D306" s="3" t="s">
        <v>70</v>
      </c>
      <c r="E306" s="3" t="s">
        <v>125</v>
      </c>
      <c r="F306" s="3" t="s">
        <v>125</v>
      </c>
      <c r="G306" s="3" t="s">
        <v>145</v>
      </c>
      <c r="H306" s="3" t="s">
        <v>87</v>
      </c>
      <c r="I306" s="3" t="s">
        <v>52</v>
      </c>
      <c r="J306" s="3" t="s">
        <v>157</v>
      </c>
      <c r="K306" s="3" t="s">
        <v>285</v>
      </c>
      <c r="L306" s="5">
        <v>19</v>
      </c>
      <c r="M306" s="5">
        <v>76590.080000000002</v>
      </c>
      <c r="N306" s="5">
        <v>103964.4</v>
      </c>
      <c r="O306" s="5">
        <v>0.15</v>
      </c>
      <c r="P306" s="3" t="s">
        <v>55</v>
      </c>
      <c r="Q306" s="3" t="s">
        <v>29</v>
      </c>
      <c r="R306" s="5">
        <v>11</v>
      </c>
      <c r="S306" s="5">
        <v>442095.9</v>
      </c>
      <c r="T306" s="2"/>
    </row>
    <row r="307" spans="1:20" ht="14.4" x14ac:dyDescent="0.3">
      <c r="A307" s="3" t="s">
        <v>689</v>
      </c>
      <c r="B307" s="4">
        <v>45864</v>
      </c>
      <c r="C307" s="3" t="s">
        <v>49</v>
      </c>
      <c r="D307" s="3" t="s">
        <v>41</v>
      </c>
      <c r="E307" s="3" t="s">
        <v>42</v>
      </c>
      <c r="F307" s="3" t="s">
        <v>42</v>
      </c>
      <c r="G307" s="3" t="s">
        <v>448</v>
      </c>
      <c r="H307" s="3" t="s">
        <v>44</v>
      </c>
      <c r="I307" s="3" t="s">
        <v>52</v>
      </c>
      <c r="J307" s="3" t="s">
        <v>113</v>
      </c>
      <c r="K307" s="3" t="s">
        <v>257</v>
      </c>
      <c r="L307" s="5">
        <v>19</v>
      </c>
      <c r="M307" s="5">
        <v>22826.77</v>
      </c>
      <c r="N307" s="5">
        <v>26938.11</v>
      </c>
      <c r="O307" s="5">
        <v>0.05</v>
      </c>
      <c r="P307" s="3" t="s">
        <v>28</v>
      </c>
      <c r="Q307" s="3" t="s">
        <v>84</v>
      </c>
      <c r="R307" s="5">
        <v>14</v>
      </c>
      <c r="S307" s="5">
        <v>74209.69</v>
      </c>
      <c r="T307" s="2"/>
    </row>
    <row r="308" spans="1:20" ht="14.4" x14ac:dyDescent="0.3">
      <c r="A308" s="3" t="s">
        <v>690</v>
      </c>
      <c r="B308" s="4">
        <v>45760</v>
      </c>
      <c r="C308" s="3" t="s">
        <v>40</v>
      </c>
      <c r="D308" s="3" t="s">
        <v>21</v>
      </c>
      <c r="E308" s="3" t="s">
        <v>105</v>
      </c>
      <c r="F308" s="3" t="s">
        <v>106</v>
      </c>
      <c r="G308" s="3" t="s">
        <v>691</v>
      </c>
      <c r="H308" s="3" t="s">
        <v>35</v>
      </c>
      <c r="I308" s="3" t="s">
        <v>25</v>
      </c>
      <c r="J308" s="3" t="s">
        <v>36</v>
      </c>
      <c r="K308" s="3" t="s">
        <v>169</v>
      </c>
      <c r="L308" s="5">
        <v>26</v>
      </c>
      <c r="M308" s="5">
        <v>51873.09</v>
      </c>
      <c r="N308" s="5">
        <v>69054.789999999994</v>
      </c>
      <c r="O308" s="5">
        <v>0.1</v>
      </c>
      <c r="P308" s="3" t="s">
        <v>28</v>
      </c>
      <c r="Q308" s="3" t="s">
        <v>29</v>
      </c>
      <c r="R308" s="5">
        <v>20</v>
      </c>
      <c r="S308" s="5">
        <v>402051.8</v>
      </c>
      <c r="T308" s="2"/>
    </row>
    <row r="309" spans="1:20" ht="14.4" x14ac:dyDescent="0.3">
      <c r="A309" s="3" t="s">
        <v>692</v>
      </c>
      <c r="B309" s="6">
        <v>45696</v>
      </c>
      <c r="C309" s="3" t="s">
        <v>20</v>
      </c>
      <c r="D309" s="3" t="s">
        <v>21</v>
      </c>
      <c r="E309" s="3" t="s">
        <v>32</v>
      </c>
      <c r="F309" s="3" t="s">
        <v>33</v>
      </c>
      <c r="G309" s="3" t="s">
        <v>181</v>
      </c>
      <c r="H309" s="3" t="s">
        <v>35</v>
      </c>
      <c r="I309" s="3" t="s">
        <v>45</v>
      </c>
      <c r="J309" s="3" t="s">
        <v>132</v>
      </c>
      <c r="K309" s="3" t="s">
        <v>248</v>
      </c>
      <c r="L309" s="5">
        <v>41</v>
      </c>
      <c r="M309" s="5">
        <v>39447.870000000003</v>
      </c>
      <c r="N309" s="5">
        <v>57450.32</v>
      </c>
      <c r="O309" s="5">
        <v>0</v>
      </c>
      <c r="P309" s="3" t="s">
        <v>28</v>
      </c>
      <c r="Q309" s="3" t="s">
        <v>77</v>
      </c>
      <c r="R309" s="5">
        <v>3</v>
      </c>
      <c r="S309" s="5">
        <v>738100.5</v>
      </c>
      <c r="T309" s="2"/>
    </row>
    <row r="310" spans="1:20" ht="14.4" x14ac:dyDescent="0.3">
      <c r="A310" s="3" t="s">
        <v>693</v>
      </c>
      <c r="B310" s="4">
        <v>45822</v>
      </c>
      <c r="C310" s="3" t="s">
        <v>20</v>
      </c>
      <c r="D310" s="3" t="s">
        <v>21</v>
      </c>
      <c r="E310" s="3" t="s">
        <v>105</v>
      </c>
      <c r="F310" s="3" t="s">
        <v>106</v>
      </c>
      <c r="G310" s="3" t="s">
        <v>694</v>
      </c>
      <c r="H310" s="3" t="s">
        <v>35</v>
      </c>
      <c r="I310" s="3" t="s">
        <v>25</v>
      </c>
      <c r="J310" s="3" t="s">
        <v>26</v>
      </c>
      <c r="K310" s="3" t="s">
        <v>127</v>
      </c>
      <c r="L310" s="5">
        <v>27</v>
      </c>
      <c r="M310" s="5">
        <v>47544.800000000003</v>
      </c>
      <c r="N310" s="5">
        <v>62780.52</v>
      </c>
      <c r="O310" s="5">
        <v>0</v>
      </c>
      <c r="P310" s="3" t="s">
        <v>28</v>
      </c>
      <c r="Q310" s="3" t="s">
        <v>77</v>
      </c>
      <c r="R310" s="5">
        <v>3</v>
      </c>
      <c r="S310" s="5">
        <v>411364.4</v>
      </c>
      <c r="T310" s="2"/>
    </row>
    <row r="311" spans="1:20" ht="14.4" x14ac:dyDescent="0.3">
      <c r="A311" s="3" t="s">
        <v>695</v>
      </c>
      <c r="B311" s="4">
        <v>45700</v>
      </c>
      <c r="C311" s="3" t="s">
        <v>31</v>
      </c>
      <c r="D311" s="3" t="s">
        <v>57</v>
      </c>
      <c r="E311" s="3" t="s">
        <v>64</v>
      </c>
      <c r="F311" s="3" t="s">
        <v>65</v>
      </c>
      <c r="G311" s="3" t="s">
        <v>262</v>
      </c>
      <c r="H311" s="3" t="s">
        <v>35</v>
      </c>
      <c r="I311" s="3" t="s">
        <v>25</v>
      </c>
      <c r="J311" s="3" t="s">
        <v>26</v>
      </c>
      <c r="K311" s="3" t="s">
        <v>80</v>
      </c>
      <c r="L311" s="5">
        <v>43</v>
      </c>
      <c r="M311" s="5">
        <v>4495.3500000000004</v>
      </c>
      <c r="N311" s="5">
        <v>6418.85</v>
      </c>
      <c r="O311" s="5">
        <v>0.15</v>
      </c>
      <c r="P311" s="3" t="s">
        <v>28</v>
      </c>
      <c r="Q311" s="3" t="s">
        <v>84</v>
      </c>
      <c r="R311" s="5">
        <v>8</v>
      </c>
      <c r="S311" s="5">
        <v>70303.929999999993</v>
      </c>
      <c r="T311" s="2"/>
    </row>
    <row r="312" spans="1:20" ht="14.4" x14ac:dyDescent="0.3">
      <c r="A312" s="3" t="s">
        <v>696</v>
      </c>
      <c r="B312" s="4">
        <v>45763</v>
      </c>
      <c r="C312" s="3" t="s">
        <v>49</v>
      </c>
      <c r="D312" s="3" t="s">
        <v>21</v>
      </c>
      <c r="E312" s="3" t="s">
        <v>32</v>
      </c>
      <c r="F312" s="3" t="s">
        <v>33</v>
      </c>
      <c r="G312" s="3" t="s">
        <v>697</v>
      </c>
      <c r="H312" s="3" t="s">
        <v>35</v>
      </c>
      <c r="I312" s="3" t="s">
        <v>25</v>
      </c>
      <c r="J312" s="3" t="s">
        <v>26</v>
      </c>
      <c r="K312" s="3" t="s">
        <v>127</v>
      </c>
      <c r="L312" s="5">
        <v>43</v>
      </c>
      <c r="M312" s="5">
        <v>27410.22</v>
      </c>
      <c r="N312" s="5">
        <v>30961.06</v>
      </c>
      <c r="O312" s="5">
        <v>0</v>
      </c>
      <c r="P312" s="3" t="s">
        <v>55</v>
      </c>
      <c r="Q312" s="3" t="s">
        <v>84</v>
      </c>
      <c r="R312" s="5">
        <v>10</v>
      </c>
      <c r="S312" s="5">
        <v>152686.1</v>
      </c>
      <c r="T312" s="2"/>
    </row>
    <row r="313" spans="1:20" ht="14.4" x14ac:dyDescent="0.3">
      <c r="A313" s="3" t="s">
        <v>698</v>
      </c>
      <c r="B313" s="4">
        <v>45668</v>
      </c>
      <c r="C313" s="3" t="s">
        <v>40</v>
      </c>
      <c r="D313" s="3" t="s">
        <v>41</v>
      </c>
      <c r="E313" s="3" t="s">
        <v>50</v>
      </c>
      <c r="F313" s="3" t="s">
        <v>50</v>
      </c>
      <c r="G313" s="3" t="s">
        <v>94</v>
      </c>
      <c r="H313" s="3" t="s">
        <v>24</v>
      </c>
      <c r="I313" s="3" t="s">
        <v>25</v>
      </c>
      <c r="J313" s="3" t="s">
        <v>146</v>
      </c>
      <c r="K313" s="3" t="s">
        <v>411</v>
      </c>
      <c r="L313" s="5">
        <v>24</v>
      </c>
      <c r="M313" s="5">
        <v>24546.05</v>
      </c>
      <c r="N313" s="5">
        <v>29308.37</v>
      </c>
      <c r="O313" s="5">
        <v>0.15</v>
      </c>
      <c r="P313" s="3" t="s">
        <v>55</v>
      </c>
      <c r="Q313" s="3" t="s">
        <v>84</v>
      </c>
      <c r="R313" s="5">
        <v>20</v>
      </c>
      <c r="S313" s="5">
        <v>97151.33</v>
      </c>
      <c r="T313" s="2"/>
    </row>
    <row r="314" spans="1:20" ht="14.4" x14ac:dyDescent="0.3">
      <c r="A314" s="3" t="s">
        <v>699</v>
      </c>
      <c r="B314" s="6">
        <v>45692</v>
      </c>
      <c r="C314" s="3" t="s">
        <v>20</v>
      </c>
      <c r="D314" s="3" t="s">
        <v>41</v>
      </c>
      <c r="E314" s="3" t="s">
        <v>50</v>
      </c>
      <c r="F314" s="3" t="s">
        <v>50</v>
      </c>
      <c r="G314" s="3" t="s">
        <v>481</v>
      </c>
      <c r="H314" s="3" t="s">
        <v>87</v>
      </c>
      <c r="I314" s="3" t="s">
        <v>45</v>
      </c>
      <c r="J314" s="3" t="s">
        <v>102</v>
      </c>
      <c r="K314" s="3" t="s">
        <v>191</v>
      </c>
      <c r="L314" s="5">
        <v>12</v>
      </c>
      <c r="M314" s="5">
        <v>26668.46</v>
      </c>
      <c r="N314" s="5">
        <v>31567.279999999999</v>
      </c>
      <c r="O314" s="5">
        <v>0.05</v>
      </c>
      <c r="P314" s="3" t="s">
        <v>55</v>
      </c>
      <c r="Q314" s="3" t="s">
        <v>29</v>
      </c>
      <c r="R314" s="5">
        <v>9</v>
      </c>
      <c r="S314" s="5">
        <v>55846.55</v>
      </c>
      <c r="T314" s="2"/>
    </row>
    <row r="315" spans="1:20" ht="14.4" x14ac:dyDescent="0.3">
      <c r="A315" s="3" t="s">
        <v>700</v>
      </c>
      <c r="B315" s="4">
        <v>45762</v>
      </c>
      <c r="C315" s="3" t="s">
        <v>31</v>
      </c>
      <c r="D315" s="3" t="s">
        <v>41</v>
      </c>
      <c r="E315" s="3" t="s">
        <v>42</v>
      </c>
      <c r="F315" s="3" t="s">
        <v>42</v>
      </c>
      <c r="G315" s="3" t="s">
        <v>420</v>
      </c>
      <c r="H315" s="3" t="s">
        <v>44</v>
      </c>
      <c r="I315" s="3" t="s">
        <v>25</v>
      </c>
      <c r="J315" s="3" t="s">
        <v>146</v>
      </c>
      <c r="K315" s="3" t="s">
        <v>147</v>
      </c>
      <c r="L315" s="5">
        <v>4</v>
      </c>
      <c r="M315" s="5">
        <v>74224.63</v>
      </c>
      <c r="N315" s="5">
        <v>94860.21</v>
      </c>
      <c r="O315" s="5">
        <v>0.15</v>
      </c>
      <c r="P315" s="3" t="s">
        <v>55</v>
      </c>
      <c r="Q315" s="3" t="s">
        <v>84</v>
      </c>
      <c r="R315" s="5">
        <v>18</v>
      </c>
      <c r="S315" s="5">
        <v>70160.97</v>
      </c>
      <c r="T315" s="2"/>
    </row>
    <row r="316" spans="1:20" ht="14.4" x14ac:dyDescent="0.3">
      <c r="A316" s="3" t="s">
        <v>701</v>
      </c>
      <c r="B316" s="7">
        <v>45790</v>
      </c>
      <c r="C316" s="3" t="s">
        <v>31</v>
      </c>
      <c r="D316" s="3" t="s">
        <v>57</v>
      </c>
      <c r="E316" s="3" t="s">
        <v>58</v>
      </c>
      <c r="F316" s="3" t="s">
        <v>59</v>
      </c>
      <c r="G316" s="3" t="s">
        <v>691</v>
      </c>
      <c r="H316" s="3" t="s">
        <v>87</v>
      </c>
      <c r="I316" s="3" t="s">
        <v>45</v>
      </c>
      <c r="J316" s="3" t="s">
        <v>67</v>
      </c>
      <c r="K316" s="3" t="s">
        <v>83</v>
      </c>
      <c r="L316" s="5">
        <v>36</v>
      </c>
      <c r="M316" s="5">
        <v>14970.56</v>
      </c>
      <c r="N316" s="5">
        <v>20656.25</v>
      </c>
      <c r="O316" s="5">
        <v>0</v>
      </c>
      <c r="P316" s="3" t="s">
        <v>55</v>
      </c>
      <c r="Q316" s="3" t="s">
        <v>38</v>
      </c>
      <c r="R316" s="5">
        <v>6</v>
      </c>
      <c r="S316" s="5">
        <v>204684.79999999999</v>
      </c>
      <c r="T316" s="2"/>
    </row>
    <row r="317" spans="1:20" ht="14.4" x14ac:dyDescent="0.3">
      <c r="A317" s="3" t="s">
        <v>702</v>
      </c>
      <c r="B317" s="4">
        <v>45890</v>
      </c>
      <c r="C317" s="3" t="s">
        <v>49</v>
      </c>
      <c r="D317" s="3" t="s">
        <v>57</v>
      </c>
      <c r="E317" s="3" t="s">
        <v>92</v>
      </c>
      <c r="F317" s="3" t="s">
        <v>93</v>
      </c>
      <c r="G317" s="3" t="s">
        <v>703</v>
      </c>
      <c r="H317" s="3" t="s">
        <v>44</v>
      </c>
      <c r="I317" s="3" t="s">
        <v>52</v>
      </c>
      <c r="J317" s="3" t="s">
        <v>53</v>
      </c>
      <c r="K317" s="3" t="s">
        <v>99</v>
      </c>
      <c r="L317" s="5">
        <v>24</v>
      </c>
      <c r="M317" s="5">
        <v>79705.17</v>
      </c>
      <c r="N317" s="5">
        <v>110718.8</v>
      </c>
      <c r="O317" s="5">
        <v>0.1</v>
      </c>
      <c r="P317" s="3" t="s">
        <v>28</v>
      </c>
      <c r="Q317" s="3" t="s">
        <v>77</v>
      </c>
      <c r="R317" s="5">
        <v>1</v>
      </c>
      <c r="S317" s="5">
        <v>669893.80000000005</v>
      </c>
      <c r="T317" s="2"/>
    </row>
    <row r="318" spans="1:20" ht="14.4" x14ac:dyDescent="0.3">
      <c r="A318" s="3" t="s">
        <v>704</v>
      </c>
      <c r="B318" s="7">
        <v>45808</v>
      </c>
      <c r="C318" s="3" t="s">
        <v>20</v>
      </c>
      <c r="D318" s="3" t="s">
        <v>57</v>
      </c>
      <c r="E318" s="3" t="s">
        <v>64</v>
      </c>
      <c r="F318" s="3" t="s">
        <v>65</v>
      </c>
      <c r="G318" s="3" t="s">
        <v>705</v>
      </c>
      <c r="H318" s="3" t="s">
        <v>44</v>
      </c>
      <c r="I318" s="3" t="s">
        <v>25</v>
      </c>
      <c r="J318" s="3" t="s">
        <v>61</v>
      </c>
      <c r="K318" s="3" t="s">
        <v>211</v>
      </c>
      <c r="L318" s="5">
        <v>41</v>
      </c>
      <c r="M318" s="5">
        <v>59787.88</v>
      </c>
      <c r="N318" s="5">
        <v>80803.850000000006</v>
      </c>
      <c r="O318" s="5">
        <v>0.05</v>
      </c>
      <c r="P318" s="3" t="s">
        <v>55</v>
      </c>
      <c r="Q318" s="3" t="s">
        <v>38</v>
      </c>
      <c r="R318" s="5">
        <v>16</v>
      </c>
      <c r="S318" s="5">
        <v>818572</v>
      </c>
      <c r="T318" s="2"/>
    </row>
    <row r="319" spans="1:20" ht="14.4" x14ac:dyDescent="0.3">
      <c r="A319" s="3" t="s">
        <v>706</v>
      </c>
      <c r="B319" s="7">
        <v>45806</v>
      </c>
      <c r="C319" s="3" t="s">
        <v>49</v>
      </c>
      <c r="D319" s="3" t="s">
        <v>57</v>
      </c>
      <c r="E319" s="3" t="s">
        <v>64</v>
      </c>
      <c r="F319" s="3" t="s">
        <v>65</v>
      </c>
      <c r="G319" s="3" t="s">
        <v>707</v>
      </c>
      <c r="H319" s="3" t="s">
        <v>87</v>
      </c>
      <c r="I319" s="3" t="s">
        <v>52</v>
      </c>
      <c r="J319" s="3" t="s">
        <v>113</v>
      </c>
      <c r="K319" s="3" t="s">
        <v>557</v>
      </c>
      <c r="L319" s="5">
        <v>25</v>
      </c>
      <c r="M319" s="5">
        <v>6339.05</v>
      </c>
      <c r="N319" s="5">
        <v>8009.04</v>
      </c>
      <c r="O319" s="5">
        <v>0</v>
      </c>
      <c r="P319" s="3" t="s">
        <v>28</v>
      </c>
      <c r="Q319" s="3" t="s">
        <v>77</v>
      </c>
      <c r="R319" s="5">
        <v>19</v>
      </c>
      <c r="S319" s="5">
        <v>41749.75</v>
      </c>
      <c r="T319" s="2"/>
    </row>
    <row r="320" spans="1:20" ht="14.4" x14ac:dyDescent="0.3">
      <c r="A320" s="3" t="s">
        <v>708</v>
      </c>
      <c r="B320" s="4">
        <v>45708</v>
      </c>
      <c r="C320" s="3" t="s">
        <v>40</v>
      </c>
      <c r="D320" s="3" t="s">
        <v>57</v>
      </c>
      <c r="E320" s="3" t="s">
        <v>64</v>
      </c>
      <c r="F320" s="3" t="s">
        <v>65</v>
      </c>
      <c r="G320" s="3" t="s">
        <v>709</v>
      </c>
      <c r="H320" s="3" t="s">
        <v>87</v>
      </c>
      <c r="I320" s="3" t="s">
        <v>52</v>
      </c>
      <c r="J320" s="3" t="s">
        <v>113</v>
      </c>
      <c r="K320" s="3" t="s">
        <v>139</v>
      </c>
      <c r="L320" s="5">
        <v>29</v>
      </c>
      <c r="M320" s="5">
        <v>21891.119999999999</v>
      </c>
      <c r="N320" s="5">
        <v>27828.13</v>
      </c>
      <c r="O320" s="5">
        <v>0.05</v>
      </c>
      <c r="P320" s="3" t="s">
        <v>55</v>
      </c>
      <c r="Q320" s="3" t="s">
        <v>29</v>
      </c>
      <c r="R320" s="5">
        <v>4</v>
      </c>
      <c r="S320" s="5">
        <v>163564.6</v>
      </c>
      <c r="T320" s="2"/>
    </row>
    <row r="321" spans="1:20" ht="14.4" x14ac:dyDescent="0.3">
      <c r="A321" s="3" t="s">
        <v>710</v>
      </c>
      <c r="B321" s="6">
        <v>45724</v>
      </c>
      <c r="C321" s="3" t="s">
        <v>49</v>
      </c>
      <c r="D321" s="3" t="s">
        <v>41</v>
      </c>
      <c r="E321" s="3" t="s">
        <v>42</v>
      </c>
      <c r="F321" s="3" t="s">
        <v>42</v>
      </c>
      <c r="G321" s="3" t="s">
        <v>711</v>
      </c>
      <c r="H321" s="3" t="s">
        <v>44</v>
      </c>
      <c r="I321" s="3" t="s">
        <v>45</v>
      </c>
      <c r="J321" s="3" t="s">
        <v>102</v>
      </c>
      <c r="K321" s="3" t="s">
        <v>203</v>
      </c>
      <c r="L321" s="5">
        <v>25</v>
      </c>
      <c r="M321" s="5">
        <v>10576.57</v>
      </c>
      <c r="N321" s="5">
        <v>15706.05</v>
      </c>
      <c r="O321" s="5">
        <v>0.15</v>
      </c>
      <c r="P321" s="3" t="s">
        <v>55</v>
      </c>
      <c r="Q321" s="3" t="s">
        <v>84</v>
      </c>
      <c r="R321" s="5">
        <v>18</v>
      </c>
      <c r="S321" s="5">
        <v>109001.5</v>
      </c>
      <c r="T321" s="2"/>
    </row>
    <row r="322" spans="1:20" ht="14.4" x14ac:dyDescent="0.3">
      <c r="A322" s="3" t="s">
        <v>712</v>
      </c>
      <c r="B322" s="4">
        <v>45702</v>
      </c>
      <c r="C322" s="3" t="s">
        <v>40</v>
      </c>
      <c r="D322" s="3" t="s">
        <v>70</v>
      </c>
      <c r="E322" s="3" t="s">
        <v>71</v>
      </c>
      <c r="F322" s="3" t="s">
        <v>72</v>
      </c>
      <c r="G322" s="3" t="s">
        <v>713</v>
      </c>
      <c r="H322" s="3" t="s">
        <v>87</v>
      </c>
      <c r="I322" s="3" t="s">
        <v>45</v>
      </c>
      <c r="J322" s="3" t="s">
        <v>46</v>
      </c>
      <c r="K322" s="3" t="s">
        <v>333</v>
      </c>
      <c r="L322" s="5">
        <v>11</v>
      </c>
      <c r="M322" s="5">
        <v>55869.279999999999</v>
      </c>
      <c r="N322" s="5">
        <v>63055.98</v>
      </c>
      <c r="O322" s="5">
        <v>0.15</v>
      </c>
      <c r="P322" s="3" t="s">
        <v>55</v>
      </c>
      <c r="Q322" s="3" t="s">
        <v>29</v>
      </c>
      <c r="R322" s="5">
        <v>9</v>
      </c>
      <c r="S322" s="5">
        <v>67195.649999999994</v>
      </c>
      <c r="T322" s="2"/>
    </row>
    <row r="323" spans="1:20" ht="14.4" x14ac:dyDescent="0.3">
      <c r="A323" s="3" t="s">
        <v>714</v>
      </c>
      <c r="B323" s="6">
        <v>45841</v>
      </c>
      <c r="C323" s="3" t="s">
        <v>40</v>
      </c>
      <c r="D323" s="3" t="s">
        <v>41</v>
      </c>
      <c r="E323" s="3" t="s">
        <v>42</v>
      </c>
      <c r="F323" s="3" t="s">
        <v>42</v>
      </c>
      <c r="G323" s="3" t="s">
        <v>657</v>
      </c>
      <c r="H323" s="3" t="s">
        <v>44</v>
      </c>
      <c r="I323" s="3" t="s">
        <v>52</v>
      </c>
      <c r="J323" s="3" t="s">
        <v>53</v>
      </c>
      <c r="K323" s="3" t="s">
        <v>110</v>
      </c>
      <c r="L323" s="5">
        <v>5</v>
      </c>
      <c r="M323" s="5">
        <v>51050.36</v>
      </c>
      <c r="N323" s="5">
        <v>67476.820000000007</v>
      </c>
      <c r="O323" s="5">
        <v>0.1</v>
      </c>
      <c r="P323" s="3" t="s">
        <v>28</v>
      </c>
      <c r="Q323" s="3" t="s">
        <v>38</v>
      </c>
      <c r="R323" s="5">
        <v>10</v>
      </c>
      <c r="S323" s="5">
        <v>73919.070000000007</v>
      </c>
      <c r="T323" s="2"/>
    </row>
    <row r="324" spans="1:20" ht="14.4" x14ac:dyDescent="0.3">
      <c r="A324" s="3" t="s">
        <v>715</v>
      </c>
      <c r="B324" s="6">
        <v>45750</v>
      </c>
      <c r="C324" s="3" t="s">
        <v>40</v>
      </c>
      <c r="D324" s="3" t="s">
        <v>57</v>
      </c>
      <c r="E324" s="3" t="s">
        <v>64</v>
      </c>
      <c r="F324" s="3" t="s">
        <v>65</v>
      </c>
      <c r="G324" s="3" t="s">
        <v>716</v>
      </c>
      <c r="H324" s="3" t="s">
        <v>44</v>
      </c>
      <c r="I324" s="3" t="s">
        <v>25</v>
      </c>
      <c r="J324" s="3" t="s">
        <v>146</v>
      </c>
      <c r="K324" s="3" t="s">
        <v>147</v>
      </c>
      <c r="L324" s="5">
        <v>14</v>
      </c>
      <c r="M324" s="5">
        <v>53697.25</v>
      </c>
      <c r="N324" s="5">
        <v>62782.21</v>
      </c>
      <c r="O324" s="5">
        <v>0.05</v>
      </c>
      <c r="P324" s="3" t="s">
        <v>55</v>
      </c>
      <c r="Q324" s="3" t="s">
        <v>38</v>
      </c>
      <c r="R324" s="5">
        <v>3</v>
      </c>
      <c r="S324" s="5">
        <v>120830</v>
      </c>
      <c r="T324" s="2"/>
    </row>
    <row r="325" spans="1:20" ht="14.4" x14ac:dyDescent="0.3">
      <c r="A325" s="3" t="s">
        <v>717</v>
      </c>
      <c r="B325" s="4">
        <v>45681</v>
      </c>
      <c r="C325" s="3" t="s">
        <v>20</v>
      </c>
      <c r="D325" s="3" t="s">
        <v>57</v>
      </c>
      <c r="E325" s="3" t="s">
        <v>64</v>
      </c>
      <c r="F325" s="3" t="s">
        <v>65</v>
      </c>
      <c r="G325" s="3" t="s">
        <v>149</v>
      </c>
      <c r="H325" s="3" t="s">
        <v>87</v>
      </c>
      <c r="I325" s="3" t="s">
        <v>45</v>
      </c>
      <c r="J325" s="3" t="s">
        <v>132</v>
      </c>
      <c r="K325" s="3" t="s">
        <v>241</v>
      </c>
      <c r="L325" s="5">
        <v>28</v>
      </c>
      <c r="M325" s="5">
        <v>63055.6</v>
      </c>
      <c r="N325" s="5">
        <v>83876.52</v>
      </c>
      <c r="O325" s="5">
        <v>0</v>
      </c>
      <c r="P325" s="3" t="s">
        <v>28</v>
      </c>
      <c r="Q325" s="3" t="s">
        <v>38</v>
      </c>
      <c r="R325" s="5">
        <v>19</v>
      </c>
      <c r="S325" s="5">
        <v>582985.80000000005</v>
      </c>
      <c r="T325" s="2"/>
    </row>
    <row r="326" spans="1:20" ht="14.4" x14ac:dyDescent="0.3">
      <c r="A326" s="3" t="s">
        <v>718</v>
      </c>
      <c r="B326" s="4">
        <v>45670</v>
      </c>
      <c r="C326" s="3" t="s">
        <v>20</v>
      </c>
      <c r="D326" s="3" t="s">
        <v>70</v>
      </c>
      <c r="E326" s="3" t="s">
        <v>125</v>
      </c>
      <c r="F326" s="3" t="s">
        <v>125</v>
      </c>
      <c r="G326" s="3" t="s">
        <v>719</v>
      </c>
      <c r="H326" s="3" t="s">
        <v>35</v>
      </c>
      <c r="I326" s="3" t="s">
        <v>52</v>
      </c>
      <c r="J326" s="3" t="s">
        <v>157</v>
      </c>
      <c r="K326" s="3" t="s">
        <v>285</v>
      </c>
      <c r="L326" s="5">
        <v>1</v>
      </c>
      <c r="M326" s="5">
        <v>14955.69</v>
      </c>
      <c r="N326" s="5">
        <v>17779.64</v>
      </c>
      <c r="O326" s="5">
        <v>0.1</v>
      </c>
      <c r="P326" s="3" t="s">
        <v>55</v>
      </c>
      <c r="Q326" s="3" t="s">
        <v>29</v>
      </c>
      <c r="R326" s="5">
        <v>18</v>
      </c>
      <c r="S326" s="5">
        <v>2541.5500000000002</v>
      </c>
      <c r="T326" s="2"/>
    </row>
    <row r="327" spans="1:20" ht="14.4" x14ac:dyDescent="0.3">
      <c r="A327" s="3" t="s">
        <v>720</v>
      </c>
      <c r="B327" s="6">
        <v>45752</v>
      </c>
      <c r="C327" s="3" t="s">
        <v>20</v>
      </c>
      <c r="D327" s="3" t="s">
        <v>70</v>
      </c>
      <c r="E327" s="3" t="s">
        <v>125</v>
      </c>
      <c r="F327" s="3" t="s">
        <v>125</v>
      </c>
      <c r="G327" s="3" t="s">
        <v>721</v>
      </c>
      <c r="H327" s="3" t="s">
        <v>35</v>
      </c>
      <c r="I327" s="3" t="s">
        <v>52</v>
      </c>
      <c r="J327" s="3" t="s">
        <v>95</v>
      </c>
      <c r="K327" s="3" t="s">
        <v>182</v>
      </c>
      <c r="L327" s="5">
        <v>50</v>
      </c>
      <c r="M327" s="5">
        <v>18617.7</v>
      </c>
      <c r="N327" s="5">
        <v>25156.14</v>
      </c>
      <c r="O327" s="5">
        <v>0.15</v>
      </c>
      <c r="P327" s="3" t="s">
        <v>55</v>
      </c>
      <c r="Q327" s="3" t="s">
        <v>84</v>
      </c>
      <c r="R327" s="5">
        <v>3</v>
      </c>
      <c r="S327" s="5">
        <v>277883.7</v>
      </c>
      <c r="T327" s="2"/>
    </row>
    <row r="328" spans="1:20" ht="14.4" x14ac:dyDescent="0.3">
      <c r="A328" s="3" t="s">
        <v>722</v>
      </c>
      <c r="B328" s="4">
        <v>45772</v>
      </c>
      <c r="C328" s="3" t="s">
        <v>20</v>
      </c>
      <c r="D328" s="3" t="s">
        <v>70</v>
      </c>
      <c r="E328" s="3" t="s">
        <v>71</v>
      </c>
      <c r="F328" s="3" t="s">
        <v>72</v>
      </c>
      <c r="G328" s="3" t="s">
        <v>685</v>
      </c>
      <c r="H328" s="3" t="s">
        <v>35</v>
      </c>
      <c r="I328" s="3" t="s">
        <v>52</v>
      </c>
      <c r="J328" s="3" t="s">
        <v>113</v>
      </c>
      <c r="K328" s="3" t="s">
        <v>257</v>
      </c>
      <c r="L328" s="5">
        <v>38</v>
      </c>
      <c r="M328" s="5">
        <v>61720.51</v>
      </c>
      <c r="N328" s="5">
        <v>83232.600000000006</v>
      </c>
      <c r="O328" s="5">
        <v>0.05</v>
      </c>
      <c r="P328" s="3" t="s">
        <v>28</v>
      </c>
      <c r="Q328" s="3" t="s">
        <v>29</v>
      </c>
      <c r="R328" s="5">
        <v>7</v>
      </c>
      <c r="S328" s="5">
        <v>776586.5</v>
      </c>
      <c r="T328" s="2"/>
    </row>
    <row r="329" spans="1:20" ht="14.4" x14ac:dyDescent="0.3">
      <c r="A329" s="3" t="s">
        <v>723</v>
      </c>
      <c r="B329" s="4">
        <v>45862</v>
      </c>
      <c r="C329" s="3" t="s">
        <v>40</v>
      </c>
      <c r="D329" s="3" t="s">
        <v>21</v>
      </c>
      <c r="E329" s="3" t="s">
        <v>22</v>
      </c>
      <c r="F329" s="3" t="s">
        <v>22</v>
      </c>
      <c r="G329" s="3" t="s">
        <v>724</v>
      </c>
      <c r="H329" s="3" t="s">
        <v>24</v>
      </c>
      <c r="I329" s="3" t="s">
        <v>52</v>
      </c>
      <c r="J329" s="3" t="s">
        <v>157</v>
      </c>
      <c r="K329" s="3" t="s">
        <v>158</v>
      </c>
      <c r="L329" s="5">
        <v>33</v>
      </c>
      <c r="M329" s="5">
        <v>34411.019999999997</v>
      </c>
      <c r="N329" s="5">
        <v>47116.56</v>
      </c>
      <c r="O329" s="5">
        <v>0.1</v>
      </c>
      <c r="P329" s="3" t="s">
        <v>28</v>
      </c>
      <c r="Q329" s="3" t="s">
        <v>77</v>
      </c>
      <c r="R329" s="5">
        <v>12</v>
      </c>
      <c r="S329" s="5">
        <v>377354.5</v>
      </c>
      <c r="T329" s="2"/>
    </row>
    <row r="330" spans="1:20" ht="14.4" x14ac:dyDescent="0.3">
      <c r="A330" s="3" t="s">
        <v>725</v>
      </c>
      <c r="B330" s="4">
        <v>45854</v>
      </c>
      <c r="C330" s="3" t="s">
        <v>40</v>
      </c>
      <c r="D330" s="3" t="s">
        <v>70</v>
      </c>
      <c r="E330" s="3" t="s">
        <v>125</v>
      </c>
      <c r="F330" s="3" t="s">
        <v>125</v>
      </c>
      <c r="G330" s="3" t="s">
        <v>726</v>
      </c>
      <c r="H330" s="3" t="s">
        <v>87</v>
      </c>
      <c r="I330" s="3" t="s">
        <v>25</v>
      </c>
      <c r="J330" s="3" t="s">
        <v>146</v>
      </c>
      <c r="K330" s="3" t="s">
        <v>411</v>
      </c>
      <c r="L330" s="5">
        <v>2</v>
      </c>
      <c r="M330" s="5">
        <v>51704.01</v>
      </c>
      <c r="N330" s="5">
        <v>62659.4</v>
      </c>
      <c r="O330" s="5">
        <v>0.1</v>
      </c>
      <c r="P330" s="3" t="s">
        <v>28</v>
      </c>
      <c r="Q330" s="3" t="s">
        <v>29</v>
      </c>
      <c r="R330" s="5">
        <v>12</v>
      </c>
      <c r="S330" s="5">
        <v>19719.7</v>
      </c>
      <c r="T330" s="2"/>
    </row>
    <row r="331" spans="1:20" ht="14.4" x14ac:dyDescent="0.3">
      <c r="A331" s="3" t="s">
        <v>727</v>
      </c>
      <c r="B331" s="6">
        <v>45725</v>
      </c>
      <c r="C331" s="3" t="s">
        <v>49</v>
      </c>
      <c r="D331" s="3" t="s">
        <v>70</v>
      </c>
      <c r="E331" s="3" t="s">
        <v>125</v>
      </c>
      <c r="F331" s="3" t="s">
        <v>125</v>
      </c>
      <c r="G331" s="3" t="s">
        <v>575</v>
      </c>
      <c r="H331" s="3" t="s">
        <v>35</v>
      </c>
      <c r="I331" s="3" t="s">
        <v>52</v>
      </c>
      <c r="J331" s="3" t="s">
        <v>157</v>
      </c>
      <c r="K331" s="3" t="s">
        <v>188</v>
      </c>
      <c r="L331" s="5">
        <v>41</v>
      </c>
      <c r="M331" s="5">
        <v>52113.58</v>
      </c>
      <c r="N331" s="5">
        <v>72441.72</v>
      </c>
      <c r="O331" s="5">
        <v>0.1</v>
      </c>
      <c r="P331" s="3" t="s">
        <v>28</v>
      </c>
      <c r="Q331" s="3" t="s">
        <v>84</v>
      </c>
      <c r="R331" s="5">
        <v>6</v>
      </c>
      <c r="S331" s="5">
        <v>750108.4</v>
      </c>
      <c r="T331" s="2"/>
    </row>
    <row r="332" spans="1:20" ht="14.4" x14ac:dyDescent="0.3">
      <c r="A332" s="3" t="s">
        <v>728</v>
      </c>
      <c r="B332" s="6">
        <v>45811</v>
      </c>
      <c r="C332" s="3" t="s">
        <v>31</v>
      </c>
      <c r="D332" s="3" t="s">
        <v>70</v>
      </c>
      <c r="E332" s="3" t="s">
        <v>71</v>
      </c>
      <c r="F332" s="3" t="s">
        <v>72</v>
      </c>
      <c r="G332" s="3" t="s">
        <v>729</v>
      </c>
      <c r="H332" s="3" t="s">
        <v>87</v>
      </c>
      <c r="I332" s="3" t="s">
        <v>52</v>
      </c>
      <c r="J332" s="3" t="s">
        <v>53</v>
      </c>
      <c r="K332" s="3" t="s">
        <v>110</v>
      </c>
      <c r="L332" s="5">
        <v>3</v>
      </c>
      <c r="M332" s="5">
        <v>38612.28</v>
      </c>
      <c r="N332" s="5">
        <v>56068.04</v>
      </c>
      <c r="O332" s="5">
        <v>0.15</v>
      </c>
      <c r="P332" s="3" t="s">
        <v>55</v>
      </c>
      <c r="Q332" s="3" t="s">
        <v>38</v>
      </c>
      <c r="R332" s="5">
        <v>1</v>
      </c>
      <c r="S332" s="5">
        <v>44512.19</v>
      </c>
      <c r="T332" s="2"/>
    </row>
    <row r="333" spans="1:20" ht="14.4" x14ac:dyDescent="0.3">
      <c r="A333" s="3" t="s">
        <v>730</v>
      </c>
      <c r="B333" s="6">
        <v>45722</v>
      </c>
      <c r="C333" s="3" t="s">
        <v>20</v>
      </c>
      <c r="D333" s="3" t="s">
        <v>41</v>
      </c>
      <c r="E333" s="3" t="s">
        <v>42</v>
      </c>
      <c r="F333" s="3" t="s">
        <v>42</v>
      </c>
      <c r="G333" s="3" t="s">
        <v>284</v>
      </c>
      <c r="H333" s="3" t="s">
        <v>44</v>
      </c>
      <c r="I333" s="3" t="s">
        <v>25</v>
      </c>
      <c r="J333" s="3" t="s">
        <v>146</v>
      </c>
      <c r="K333" s="3" t="s">
        <v>411</v>
      </c>
      <c r="L333" s="5">
        <v>3</v>
      </c>
      <c r="M333" s="5">
        <v>15130.33</v>
      </c>
      <c r="N333" s="5">
        <v>19219.48</v>
      </c>
      <c r="O333" s="5">
        <v>0.15</v>
      </c>
      <c r="P333" s="3" t="s">
        <v>28</v>
      </c>
      <c r="Q333" s="3" t="s">
        <v>77</v>
      </c>
      <c r="R333" s="5">
        <v>12</v>
      </c>
      <c r="S333" s="5">
        <v>10427.33</v>
      </c>
      <c r="T333" s="2"/>
    </row>
    <row r="334" spans="1:20" ht="14.4" x14ac:dyDescent="0.3">
      <c r="A334" s="3" t="s">
        <v>731</v>
      </c>
      <c r="B334" s="4">
        <v>45708</v>
      </c>
      <c r="C334" s="3" t="s">
        <v>40</v>
      </c>
      <c r="D334" s="3" t="s">
        <v>57</v>
      </c>
      <c r="E334" s="3" t="s">
        <v>64</v>
      </c>
      <c r="F334" s="3" t="s">
        <v>65</v>
      </c>
      <c r="G334" s="3" t="s">
        <v>732</v>
      </c>
      <c r="H334" s="3" t="s">
        <v>87</v>
      </c>
      <c r="I334" s="3" t="s">
        <v>45</v>
      </c>
      <c r="J334" s="3" t="s">
        <v>67</v>
      </c>
      <c r="K334" s="3" t="s">
        <v>83</v>
      </c>
      <c r="L334" s="5">
        <v>12</v>
      </c>
      <c r="M334" s="5">
        <v>47717.82</v>
      </c>
      <c r="N334" s="5">
        <v>63299.87</v>
      </c>
      <c r="O334" s="5">
        <v>0</v>
      </c>
      <c r="P334" s="3" t="s">
        <v>28</v>
      </c>
      <c r="Q334" s="3" t="s">
        <v>77</v>
      </c>
      <c r="R334" s="5">
        <v>9</v>
      </c>
      <c r="S334" s="5">
        <v>186984.6</v>
      </c>
      <c r="T334" s="2"/>
    </row>
    <row r="335" spans="1:20" ht="14.4" x14ac:dyDescent="0.3">
      <c r="A335" s="3" t="s">
        <v>733</v>
      </c>
      <c r="B335" s="4">
        <v>45887</v>
      </c>
      <c r="C335" s="3" t="s">
        <v>20</v>
      </c>
      <c r="D335" s="3" t="s">
        <v>70</v>
      </c>
      <c r="E335" s="3" t="s">
        <v>125</v>
      </c>
      <c r="F335" s="3" t="s">
        <v>125</v>
      </c>
      <c r="G335" s="3" t="s">
        <v>252</v>
      </c>
      <c r="H335" s="3" t="s">
        <v>44</v>
      </c>
      <c r="I335" s="3" t="s">
        <v>52</v>
      </c>
      <c r="J335" s="3" t="s">
        <v>53</v>
      </c>
      <c r="K335" s="3" t="s">
        <v>99</v>
      </c>
      <c r="L335" s="5">
        <v>40</v>
      </c>
      <c r="M335" s="5">
        <v>31538.31</v>
      </c>
      <c r="N335" s="5">
        <v>42189.1</v>
      </c>
      <c r="O335" s="5">
        <v>0.1</v>
      </c>
      <c r="P335" s="3" t="s">
        <v>55</v>
      </c>
      <c r="Q335" s="3" t="s">
        <v>77</v>
      </c>
      <c r="R335" s="5">
        <v>9</v>
      </c>
      <c r="S335" s="5">
        <v>383428.4</v>
      </c>
      <c r="T335" s="2"/>
    </row>
    <row r="336" spans="1:20" ht="14.4" x14ac:dyDescent="0.3">
      <c r="A336" s="3" t="s">
        <v>734</v>
      </c>
      <c r="B336" s="4">
        <v>45766</v>
      </c>
      <c r="C336" s="3" t="s">
        <v>31</v>
      </c>
      <c r="D336" s="3" t="s">
        <v>57</v>
      </c>
      <c r="E336" s="3" t="s">
        <v>64</v>
      </c>
      <c r="F336" s="3" t="s">
        <v>65</v>
      </c>
      <c r="G336" s="3" t="s">
        <v>151</v>
      </c>
      <c r="H336" s="3" t="s">
        <v>87</v>
      </c>
      <c r="I336" s="3" t="s">
        <v>25</v>
      </c>
      <c r="J336" s="3" t="s">
        <v>36</v>
      </c>
      <c r="K336" s="3" t="s">
        <v>136</v>
      </c>
      <c r="L336" s="5">
        <v>41</v>
      </c>
      <c r="M336" s="5">
        <v>35182.06</v>
      </c>
      <c r="N336" s="5">
        <v>40319.919999999998</v>
      </c>
      <c r="O336" s="5">
        <v>0</v>
      </c>
      <c r="P336" s="3" t="s">
        <v>55</v>
      </c>
      <c r="Q336" s="3" t="s">
        <v>29</v>
      </c>
      <c r="R336" s="5">
        <v>2</v>
      </c>
      <c r="S336" s="5">
        <v>210652.3</v>
      </c>
      <c r="T336" s="2"/>
    </row>
    <row r="337" spans="1:20" ht="14.4" x14ac:dyDescent="0.3">
      <c r="A337" s="3" t="s">
        <v>735</v>
      </c>
      <c r="B337" s="7">
        <v>45802</v>
      </c>
      <c r="C337" s="3" t="s">
        <v>49</v>
      </c>
      <c r="D337" s="3" t="s">
        <v>70</v>
      </c>
      <c r="E337" s="3" t="s">
        <v>125</v>
      </c>
      <c r="F337" s="3" t="s">
        <v>125</v>
      </c>
      <c r="G337" s="3" t="s">
        <v>664</v>
      </c>
      <c r="H337" s="3" t="s">
        <v>44</v>
      </c>
      <c r="I337" s="3" t="s">
        <v>45</v>
      </c>
      <c r="J337" s="3" t="s">
        <v>46</v>
      </c>
      <c r="K337" s="3" t="s">
        <v>117</v>
      </c>
      <c r="L337" s="5">
        <v>28</v>
      </c>
      <c r="M337" s="5">
        <v>17384.63</v>
      </c>
      <c r="N337" s="5">
        <v>22317.11</v>
      </c>
      <c r="O337" s="5">
        <v>0.1</v>
      </c>
      <c r="P337" s="3" t="s">
        <v>28</v>
      </c>
      <c r="Q337" s="3" t="s">
        <v>77</v>
      </c>
      <c r="R337" s="5">
        <v>18</v>
      </c>
      <c r="S337" s="5">
        <v>124298.5</v>
      </c>
      <c r="T337" s="2"/>
    </row>
    <row r="338" spans="1:20" ht="14.4" x14ac:dyDescent="0.3">
      <c r="A338" s="3" t="s">
        <v>736</v>
      </c>
      <c r="B338" s="4">
        <v>45891</v>
      </c>
      <c r="C338" s="3" t="s">
        <v>20</v>
      </c>
      <c r="D338" s="3" t="s">
        <v>21</v>
      </c>
      <c r="E338" s="3" t="s">
        <v>105</v>
      </c>
      <c r="F338" s="3" t="s">
        <v>106</v>
      </c>
      <c r="G338" s="3" t="s">
        <v>402</v>
      </c>
      <c r="H338" s="3" t="s">
        <v>35</v>
      </c>
      <c r="I338" s="3" t="s">
        <v>52</v>
      </c>
      <c r="J338" s="3" t="s">
        <v>157</v>
      </c>
      <c r="K338" s="3" t="s">
        <v>285</v>
      </c>
      <c r="L338" s="5">
        <v>33</v>
      </c>
      <c r="M338" s="5">
        <v>2784.19</v>
      </c>
      <c r="N338" s="5">
        <v>3904.48</v>
      </c>
      <c r="O338" s="5">
        <v>0.1</v>
      </c>
      <c r="P338" s="3" t="s">
        <v>28</v>
      </c>
      <c r="Q338" s="3" t="s">
        <v>77</v>
      </c>
      <c r="R338" s="5">
        <v>4</v>
      </c>
      <c r="S338" s="5">
        <v>33272.61</v>
      </c>
      <c r="T338" s="2"/>
    </row>
    <row r="339" spans="1:20" ht="14.4" x14ac:dyDescent="0.3">
      <c r="A339" s="3" t="s">
        <v>737</v>
      </c>
      <c r="B339" s="8">
        <v>45780</v>
      </c>
      <c r="C339" s="3" t="s">
        <v>20</v>
      </c>
      <c r="D339" s="3" t="s">
        <v>70</v>
      </c>
      <c r="E339" s="3" t="s">
        <v>125</v>
      </c>
      <c r="F339" s="3" t="s">
        <v>125</v>
      </c>
      <c r="G339" s="3" t="s">
        <v>738</v>
      </c>
      <c r="H339" s="3" t="s">
        <v>87</v>
      </c>
      <c r="I339" s="3" t="s">
        <v>25</v>
      </c>
      <c r="J339" s="3" t="s">
        <v>36</v>
      </c>
      <c r="K339" s="3" t="s">
        <v>136</v>
      </c>
      <c r="L339" s="5">
        <v>8</v>
      </c>
      <c r="M339" s="5">
        <v>41496.379999999997</v>
      </c>
      <c r="N339" s="5">
        <v>49798.66</v>
      </c>
      <c r="O339" s="5">
        <v>0.1</v>
      </c>
      <c r="P339" s="3" t="s">
        <v>55</v>
      </c>
      <c r="Q339" s="3" t="s">
        <v>38</v>
      </c>
      <c r="R339" s="5">
        <v>10</v>
      </c>
      <c r="S339" s="5">
        <v>59776.42</v>
      </c>
      <c r="T339" s="2"/>
    </row>
    <row r="340" spans="1:20" ht="14.4" x14ac:dyDescent="0.3">
      <c r="A340" s="3" t="s">
        <v>739</v>
      </c>
      <c r="B340" s="6">
        <v>45842</v>
      </c>
      <c r="C340" s="3" t="s">
        <v>20</v>
      </c>
      <c r="D340" s="3" t="s">
        <v>70</v>
      </c>
      <c r="E340" s="3" t="s">
        <v>71</v>
      </c>
      <c r="F340" s="3" t="s">
        <v>72</v>
      </c>
      <c r="G340" s="3" t="s">
        <v>687</v>
      </c>
      <c r="H340" s="3" t="s">
        <v>35</v>
      </c>
      <c r="I340" s="3" t="s">
        <v>25</v>
      </c>
      <c r="J340" s="3" t="s">
        <v>61</v>
      </c>
      <c r="K340" s="3" t="s">
        <v>62</v>
      </c>
      <c r="L340" s="5">
        <v>4</v>
      </c>
      <c r="M340" s="5">
        <v>33296.93</v>
      </c>
      <c r="N340" s="5">
        <v>41352.839999999997</v>
      </c>
      <c r="O340" s="5">
        <v>0</v>
      </c>
      <c r="P340" s="3" t="s">
        <v>28</v>
      </c>
      <c r="Q340" s="3" t="s">
        <v>84</v>
      </c>
      <c r="R340" s="5">
        <v>10</v>
      </c>
      <c r="S340" s="5">
        <v>32223.64</v>
      </c>
      <c r="T340" s="2"/>
    </row>
    <row r="341" spans="1:20" ht="14.4" x14ac:dyDescent="0.3">
      <c r="A341" s="3" t="s">
        <v>740</v>
      </c>
      <c r="B341" s="4">
        <v>45828</v>
      </c>
      <c r="C341" s="3" t="s">
        <v>49</v>
      </c>
      <c r="D341" s="3" t="s">
        <v>70</v>
      </c>
      <c r="E341" s="3" t="s">
        <v>125</v>
      </c>
      <c r="F341" s="3" t="s">
        <v>125</v>
      </c>
      <c r="G341" s="3" t="s">
        <v>741</v>
      </c>
      <c r="H341" s="3" t="s">
        <v>35</v>
      </c>
      <c r="I341" s="3" t="s">
        <v>45</v>
      </c>
      <c r="J341" s="3" t="s">
        <v>67</v>
      </c>
      <c r="K341" s="3" t="s">
        <v>199</v>
      </c>
      <c r="L341" s="5">
        <v>12</v>
      </c>
      <c r="M341" s="5">
        <v>13731.63</v>
      </c>
      <c r="N341" s="5">
        <v>18899.310000000001</v>
      </c>
      <c r="O341" s="5">
        <v>0</v>
      </c>
      <c r="P341" s="3" t="s">
        <v>28</v>
      </c>
      <c r="Q341" s="3" t="s">
        <v>84</v>
      </c>
      <c r="R341" s="5">
        <v>19</v>
      </c>
      <c r="S341" s="5">
        <v>62012.160000000003</v>
      </c>
      <c r="T341" s="2"/>
    </row>
    <row r="342" spans="1:20" ht="14.4" x14ac:dyDescent="0.3">
      <c r="A342" s="3" t="s">
        <v>742</v>
      </c>
      <c r="B342" s="4">
        <v>45741</v>
      </c>
      <c r="C342" s="3" t="s">
        <v>49</v>
      </c>
      <c r="D342" s="3" t="s">
        <v>21</v>
      </c>
      <c r="E342" s="3" t="s">
        <v>32</v>
      </c>
      <c r="F342" s="3" t="s">
        <v>33</v>
      </c>
      <c r="G342" s="3" t="s">
        <v>743</v>
      </c>
      <c r="H342" s="3" t="s">
        <v>24</v>
      </c>
      <c r="I342" s="3" t="s">
        <v>45</v>
      </c>
      <c r="J342" s="3" t="s">
        <v>102</v>
      </c>
      <c r="K342" s="3" t="s">
        <v>203</v>
      </c>
      <c r="L342" s="5">
        <v>13</v>
      </c>
      <c r="M342" s="5">
        <v>43783.98</v>
      </c>
      <c r="N342" s="5">
        <v>49601.31</v>
      </c>
      <c r="O342" s="5">
        <v>0.15</v>
      </c>
      <c r="P342" s="3" t="s">
        <v>28</v>
      </c>
      <c r="Q342" s="3" t="s">
        <v>29</v>
      </c>
      <c r="R342" s="5">
        <v>11</v>
      </c>
      <c r="S342" s="5">
        <v>64281.5</v>
      </c>
      <c r="T342" s="2"/>
    </row>
    <row r="343" spans="1:20" ht="14.4" x14ac:dyDescent="0.3">
      <c r="A343" s="3" t="s">
        <v>744</v>
      </c>
      <c r="B343" s="6">
        <v>45905</v>
      </c>
      <c r="C343" s="3" t="s">
        <v>31</v>
      </c>
      <c r="D343" s="3" t="s">
        <v>41</v>
      </c>
      <c r="E343" s="3" t="s">
        <v>42</v>
      </c>
      <c r="F343" s="3" t="s">
        <v>42</v>
      </c>
      <c r="G343" s="3" t="s">
        <v>745</v>
      </c>
      <c r="H343" s="3" t="s">
        <v>44</v>
      </c>
      <c r="I343" s="3" t="s">
        <v>45</v>
      </c>
      <c r="J343" s="3" t="s">
        <v>46</v>
      </c>
      <c r="K343" s="3" t="s">
        <v>117</v>
      </c>
      <c r="L343" s="5">
        <v>22</v>
      </c>
      <c r="M343" s="5">
        <v>24560.76</v>
      </c>
      <c r="N343" s="5">
        <v>29887.22</v>
      </c>
      <c r="O343" s="5">
        <v>0.15</v>
      </c>
      <c r="P343" s="3" t="s">
        <v>55</v>
      </c>
      <c r="Q343" s="3" t="s">
        <v>29</v>
      </c>
      <c r="R343" s="5">
        <v>6</v>
      </c>
      <c r="S343" s="5">
        <v>99604.800000000003</v>
      </c>
      <c r="T343" s="2"/>
    </row>
    <row r="344" spans="1:20" ht="14.4" x14ac:dyDescent="0.3">
      <c r="A344" s="3" t="s">
        <v>746</v>
      </c>
      <c r="B344" s="4">
        <v>45739</v>
      </c>
      <c r="C344" s="3" t="s">
        <v>40</v>
      </c>
      <c r="D344" s="3" t="s">
        <v>57</v>
      </c>
      <c r="E344" s="3" t="s">
        <v>92</v>
      </c>
      <c r="F344" s="3" t="s">
        <v>93</v>
      </c>
      <c r="G344" s="3" t="s">
        <v>275</v>
      </c>
      <c r="H344" s="3" t="s">
        <v>24</v>
      </c>
      <c r="I344" s="3" t="s">
        <v>52</v>
      </c>
      <c r="J344" s="3" t="s">
        <v>157</v>
      </c>
      <c r="K344" s="3" t="s">
        <v>273</v>
      </c>
      <c r="L344" s="5">
        <v>32</v>
      </c>
      <c r="M344" s="5">
        <v>32225.06</v>
      </c>
      <c r="N344" s="5">
        <v>40736.18</v>
      </c>
      <c r="O344" s="5">
        <v>0</v>
      </c>
      <c r="P344" s="3" t="s">
        <v>55</v>
      </c>
      <c r="Q344" s="3" t="s">
        <v>29</v>
      </c>
      <c r="R344" s="5">
        <v>12</v>
      </c>
      <c r="S344" s="5">
        <v>272355.8</v>
      </c>
      <c r="T344" s="2"/>
    </row>
    <row r="345" spans="1:20" ht="14.4" x14ac:dyDescent="0.3">
      <c r="A345" s="3" t="s">
        <v>747</v>
      </c>
      <c r="B345" s="4">
        <v>45699</v>
      </c>
      <c r="C345" s="3" t="s">
        <v>20</v>
      </c>
      <c r="D345" s="3" t="s">
        <v>41</v>
      </c>
      <c r="E345" s="3" t="s">
        <v>50</v>
      </c>
      <c r="F345" s="3" t="s">
        <v>50</v>
      </c>
      <c r="G345" s="3" t="s">
        <v>748</v>
      </c>
      <c r="H345" s="3" t="s">
        <v>35</v>
      </c>
      <c r="I345" s="3" t="s">
        <v>45</v>
      </c>
      <c r="J345" s="3" t="s">
        <v>46</v>
      </c>
      <c r="K345" s="3" t="s">
        <v>117</v>
      </c>
      <c r="L345" s="5">
        <v>29</v>
      </c>
      <c r="M345" s="5">
        <v>37792.79</v>
      </c>
      <c r="N345" s="5">
        <v>47239.46</v>
      </c>
      <c r="O345" s="5">
        <v>0.15</v>
      </c>
      <c r="P345" s="3" t="s">
        <v>55</v>
      </c>
      <c r="Q345" s="3" t="s">
        <v>77</v>
      </c>
      <c r="R345" s="5">
        <v>19</v>
      </c>
      <c r="S345" s="5">
        <v>232860.4</v>
      </c>
      <c r="T345" s="2"/>
    </row>
    <row r="346" spans="1:20" ht="14.4" x14ac:dyDescent="0.3">
      <c r="A346" s="3" t="s">
        <v>749</v>
      </c>
      <c r="B346" s="7">
        <v>45802</v>
      </c>
      <c r="C346" s="3" t="s">
        <v>20</v>
      </c>
      <c r="D346" s="3" t="s">
        <v>21</v>
      </c>
      <c r="E346" s="3" t="s">
        <v>32</v>
      </c>
      <c r="F346" s="3" t="s">
        <v>33</v>
      </c>
      <c r="G346" s="3" t="s">
        <v>750</v>
      </c>
      <c r="H346" s="3" t="s">
        <v>44</v>
      </c>
      <c r="I346" s="3" t="s">
        <v>25</v>
      </c>
      <c r="J346" s="3" t="s">
        <v>146</v>
      </c>
      <c r="K346" s="3" t="s">
        <v>147</v>
      </c>
      <c r="L346" s="5">
        <v>17</v>
      </c>
      <c r="M346" s="5">
        <v>42222.77</v>
      </c>
      <c r="N346" s="5">
        <v>53880.92</v>
      </c>
      <c r="O346" s="5">
        <v>0.1</v>
      </c>
      <c r="P346" s="3" t="s">
        <v>55</v>
      </c>
      <c r="Q346" s="3" t="s">
        <v>84</v>
      </c>
      <c r="R346" s="5">
        <v>19</v>
      </c>
      <c r="S346" s="5">
        <v>178369.7</v>
      </c>
      <c r="T346" s="2"/>
    </row>
    <row r="347" spans="1:20" ht="14.4" x14ac:dyDescent="0.3">
      <c r="A347" s="3" t="s">
        <v>751</v>
      </c>
      <c r="B347" s="6">
        <v>45905</v>
      </c>
      <c r="C347" s="3" t="s">
        <v>49</v>
      </c>
      <c r="D347" s="3" t="s">
        <v>57</v>
      </c>
      <c r="E347" s="3" t="s">
        <v>58</v>
      </c>
      <c r="F347" s="3" t="s">
        <v>59</v>
      </c>
      <c r="G347" s="3" t="s">
        <v>752</v>
      </c>
      <c r="H347" s="3" t="s">
        <v>87</v>
      </c>
      <c r="I347" s="3" t="s">
        <v>52</v>
      </c>
      <c r="J347" s="3" t="s">
        <v>157</v>
      </c>
      <c r="K347" s="3" t="s">
        <v>273</v>
      </c>
      <c r="L347" s="5">
        <v>39</v>
      </c>
      <c r="M347" s="5">
        <v>48746.17</v>
      </c>
      <c r="N347" s="5">
        <v>55799.59</v>
      </c>
      <c r="O347" s="5">
        <v>0.1</v>
      </c>
      <c r="P347" s="3" t="s">
        <v>55</v>
      </c>
      <c r="Q347" s="3" t="s">
        <v>29</v>
      </c>
      <c r="R347" s="5">
        <v>15</v>
      </c>
      <c r="S347" s="5">
        <v>247575</v>
      </c>
      <c r="T347" s="2"/>
    </row>
    <row r="348" spans="1:20" ht="14.4" x14ac:dyDescent="0.3">
      <c r="A348" s="3" t="s">
        <v>753</v>
      </c>
      <c r="B348" s="6">
        <v>45904</v>
      </c>
      <c r="C348" s="3" t="s">
        <v>49</v>
      </c>
      <c r="D348" s="3" t="s">
        <v>41</v>
      </c>
      <c r="E348" s="3" t="s">
        <v>42</v>
      </c>
      <c r="F348" s="3" t="s">
        <v>42</v>
      </c>
      <c r="G348" s="3" t="s">
        <v>609</v>
      </c>
      <c r="H348" s="3" t="s">
        <v>44</v>
      </c>
      <c r="I348" s="3" t="s">
        <v>25</v>
      </c>
      <c r="J348" s="3" t="s">
        <v>61</v>
      </c>
      <c r="K348" s="3" t="s">
        <v>154</v>
      </c>
      <c r="L348" s="5">
        <v>45</v>
      </c>
      <c r="M348" s="5">
        <v>44751.35</v>
      </c>
      <c r="N348" s="5">
        <v>54353.04</v>
      </c>
      <c r="O348" s="5">
        <v>0.05</v>
      </c>
      <c r="P348" s="3" t="s">
        <v>55</v>
      </c>
      <c r="Q348" s="3" t="s">
        <v>84</v>
      </c>
      <c r="R348" s="5">
        <v>2</v>
      </c>
      <c r="S348" s="5">
        <v>410472.3</v>
      </c>
      <c r="T348" s="2"/>
    </row>
    <row r="349" spans="1:20" ht="14.4" x14ac:dyDescent="0.3">
      <c r="A349" s="3" t="s">
        <v>754</v>
      </c>
      <c r="B349" s="4">
        <v>45714</v>
      </c>
      <c r="C349" s="3" t="s">
        <v>49</v>
      </c>
      <c r="D349" s="3" t="s">
        <v>41</v>
      </c>
      <c r="E349" s="3" t="s">
        <v>42</v>
      </c>
      <c r="F349" s="3" t="s">
        <v>42</v>
      </c>
      <c r="G349" s="3" t="s">
        <v>755</v>
      </c>
      <c r="H349" s="3" t="s">
        <v>35</v>
      </c>
      <c r="I349" s="3" t="s">
        <v>25</v>
      </c>
      <c r="J349" s="3" t="s">
        <v>36</v>
      </c>
      <c r="K349" s="3" t="s">
        <v>169</v>
      </c>
      <c r="L349" s="5">
        <v>3</v>
      </c>
      <c r="M349" s="5">
        <v>57675.33</v>
      </c>
      <c r="N349" s="5">
        <v>69133.25</v>
      </c>
      <c r="O349" s="5">
        <v>0.05</v>
      </c>
      <c r="P349" s="3" t="s">
        <v>55</v>
      </c>
      <c r="Q349" s="3" t="s">
        <v>38</v>
      </c>
      <c r="R349" s="5">
        <v>12</v>
      </c>
      <c r="S349" s="5">
        <v>32655.07</v>
      </c>
      <c r="T349" s="2"/>
    </row>
    <row r="350" spans="1:20" ht="14.4" x14ac:dyDescent="0.3">
      <c r="A350" s="3" t="s">
        <v>756</v>
      </c>
      <c r="B350" s="7">
        <v>45791</v>
      </c>
      <c r="C350" s="3" t="s">
        <v>20</v>
      </c>
      <c r="D350" s="3" t="s">
        <v>70</v>
      </c>
      <c r="E350" s="3" t="s">
        <v>71</v>
      </c>
      <c r="F350" s="3" t="s">
        <v>72</v>
      </c>
      <c r="G350" s="3" t="s">
        <v>290</v>
      </c>
      <c r="H350" s="3" t="s">
        <v>24</v>
      </c>
      <c r="I350" s="3" t="s">
        <v>25</v>
      </c>
      <c r="J350" s="3" t="s">
        <v>36</v>
      </c>
      <c r="K350" s="3" t="s">
        <v>37</v>
      </c>
      <c r="L350" s="5">
        <v>5</v>
      </c>
      <c r="M350" s="5">
        <v>55105.23</v>
      </c>
      <c r="N350" s="5">
        <v>81042.240000000005</v>
      </c>
      <c r="O350" s="5">
        <v>0.05</v>
      </c>
      <c r="P350" s="3" t="s">
        <v>55</v>
      </c>
      <c r="Q350" s="3" t="s">
        <v>38</v>
      </c>
      <c r="R350" s="5">
        <v>10</v>
      </c>
      <c r="S350" s="5">
        <v>123200.8</v>
      </c>
      <c r="T350" s="2"/>
    </row>
    <row r="351" spans="1:20" ht="14.4" x14ac:dyDescent="0.3">
      <c r="A351" s="3" t="s">
        <v>757</v>
      </c>
      <c r="B351" s="4">
        <v>45760</v>
      </c>
      <c r="C351" s="3" t="s">
        <v>49</v>
      </c>
      <c r="D351" s="3" t="s">
        <v>70</v>
      </c>
      <c r="E351" s="3" t="s">
        <v>125</v>
      </c>
      <c r="F351" s="3" t="s">
        <v>125</v>
      </c>
      <c r="G351" s="3" t="s">
        <v>758</v>
      </c>
      <c r="H351" s="3" t="s">
        <v>24</v>
      </c>
      <c r="I351" s="3" t="s">
        <v>45</v>
      </c>
      <c r="J351" s="3" t="s">
        <v>67</v>
      </c>
      <c r="K351" s="3" t="s">
        <v>68</v>
      </c>
      <c r="L351" s="5">
        <v>3</v>
      </c>
      <c r="M351" s="5">
        <v>69143.759999999995</v>
      </c>
      <c r="N351" s="5">
        <v>94432.33</v>
      </c>
      <c r="O351" s="5">
        <v>0.1</v>
      </c>
      <c r="P351" s="3" t="s">
        <v>55</v>
      </c>
      <c r="Q351" s="3" t="s">
        <v>84</v>
      </c>
      <c r="R351" s="5">
        <v>7</v>
      </c>
      <c r="S351" s="5">
        <v>68279.14</v>
      </c>
      <c r="T351" s="2"/>
    </row>
    <row r="352" spans="1:20" ht="14.4" x14ac:dyDescent="0.3">
      <c r="A352" s="3" t="s">
        <v>759</v>
      </c>
      <c r="B352" s="6">
        <v>45695</v>
      </c>
      <c r="C352" s="3" t="s">
        <v>31</v>
      </c>
      <c r="D352" s="3" t="s">
        <v>21</v>
      </c>
      <c r="E352" s="3" t="s">
        <v>105</v>
      </c>
      <c r="F352" s="3" t="s">
        <v>106</v>
      </c>
      <c r="G352" s="3" t="s">
        <v>760</v>
      </c>
      <c r="H352" s="3" t="s">
        <v>87</v>
      </c>
      <c r="I352" s="3" t="s">
        <v>52</v>
      </c>
      <c r="J352" s="3" t="s">
        <v>95</v>
      </c>
      <c r="K352" s="3" t="s">
        <v>237</v>
      </c>
      <c r="L352" s="5">
        <v>46</v>
      </c>
      <c r="M352" s="5">
        <v>10154.459999999999</v>
      </c>
      <c r="N352" s="5">
        <v>12397.09</v>
      </c>
      <c r="O352" s="5">
        <v>0.05</v>
      </c>
      <c r="P352" s="3" t="s">
        <v>55</v>
      </c>
      <c r="Q352" s="3" t="s">
        <v>77</v>
      </c>
      <c r="R352" s="5">
        <v>17</v>
      </c>
      <c r="S352" s="5">
        <v>98002.93</v>
      </c>
      <c r="T352" s="2"/>
    </row>
    <row r="353" spans="1:20" ht="14.4" x14ac:dyDescent="0.3">
      <c r="A353" s="3" t="s">
        <v>761</v>
      </c>
      <c r="B353" s="4">
        <v>45858</v>
      </c>
      <c r="C353" s="3" t="s">
        <v>20</v>
      </c>
      <c r="D353" s="3" t="s">
        <v>57</v>
      </c>
      <c r="E353" s="3" t="s">
        <v>64</v>
      </c>
      <c r="F353" s="3" t="s">
        <v>65</v>
      </c>
      <c r="G353" s="3" t="s">
        <v>762</v>
      </c>
      <c r="H353" s="3" t="s">
        <v>44</v>
      </c>
      <c r="I353" s="3" t="s">
        <v>52</v>
      </c>
      <c r="J353" s="3" t="s">
        <v>157</v>
      </c>
      <c r="K353" s="3" t="s">
        <v>188</v>
      </c>
      <c r="L353" s="5">
        <v>23</v>
      </c>
      <c r="M353" s="5">
        <v>67721.47</v>
      </c>
      <c r="N353" s="5">
        <v>99115.27</v>
      </c>
      <c r="O353" s="5">
        <v>0.05</v>
      </c>
      <c r="P353" s="3" t="s">
        <v>28</v>
      </c>
      <c r="Q353" s="3" t="s">
        <v>84</v>
      </c>
      <c r="R353" s="5">
        <v>8</v>
      </c>
      <c r="S353" s="5">
        <v>685954.5</v>
      </c>
      <c r="T353" s="2"/>
    </row>
    <row r="354" spans="1:20" ht="14.4" x14ac:dyDescent="0.3">
      <c r="A354" s="3" t="s">
        <v>763</v>
      </c>
      <c r="B354" s="6">
        <v>45658</v>
      </c>
      <c r="C354" s="3" t="s">
        <v>20</v>
      </c>
      <c r="D354" s="3" t="s">
        <v>41</v>
      </c>
      <c r="E354" s="3" t="s">
        <v>50</v>
      </c>
      <c r="F354" s="3" t="s">
        <v>50</v>
      </c>
      <c r="G354" s="3" t="s">
        <v>764</v>
      </c>
      <c r="H354" s="3" t="s">
        <v>35</v>
      </c>
      <c r="I354" s="3" t="s">
        <v>45</v>
      </c>
      <c r="J354" s="3" t="s">
        <v>102</v>
      </c>
      <c r="K354" s="3" t="s">
        <v>203</v>
      </c>
      <c r="L354" s="5">
        <v>46</v>
      </c>
      <c r="M354" s="5">
        <v>3927.76</v>
      </c>
      <c r="N354" s="5">
        <v>4445.01</v>
      </c>
      <c r="O354" s="5">
        <v>0.05</v>
      </c>
      <c r="P354" s="3" t="s">
        <v>55</v>
      </c>
      <c r="Q354" s="3" t="s">
        <v>29</v>
      </c>
      <c r="R354" s="5">
        <v>1</v>
      </c>
      <c r="S354" s="5">
        <v>22603.83</v>
      </c>
      <c r="T354" s="2"/>
    </row>
    <row r="355" spans="1:20" ht="14.4" x14ac:dyDescent="0.3">
      <c r="A355" s="3" t="s">
        <v>765</v>
      </c>
      <c r="B355" s="4">
        <v>45889</v>
      </c>
      <c r="C355" s="3" t="s">
        <v>31</v>
      </c>
      <c r="D355" s="3" t="s">
        <v>70</v>
      </c>
      <c r="E355" s="3" t="s">
        <v>71</v>
      </c>
      <c r="F355" s="3" t="s">
        <v>72</v>
      </c>
      <c r="G355" s="3" t="s">
        <v>766</v>
      </c>
      <c r="H355" s="3" t="s">
        <v>35</v>
      </c>
      <c r="I355" s="3" t="s">
        <v>25</v>
      </c>
      <c r="J355" s="3" t="s">
        <v>146</v>
      </c>
      <c r="K355" s="3" t="s">
        <v>416</v>
      </c>
      <c r="L355" s="5">
        <v>26</v>
      </c>
      <c r="M355" s="5">
        <v>8649.33</v>
      </c>
      <c r="N355" s="5">
        <v>10897.94</v>
      </c>
      <c r="O355" s="5">
        <v>0.05</v>
      </c>
      <c r="P355" s="3" t="s">
        <v>28</v>
      </c>
      <c r="Q355" s="3" t="s">
        <v>77</v>
      </c>
      <c r="R355" s="5">
        <v>3</v>
      </c>
      <c r="S355" s="5">
        <v>55540.67</v>
      </c>
      <c r="T355" s="2"/>
    </row>
    <row r="356" spans="1:20" ht="14.4" x14ac:dyDescent="0.3">
      <c r="A356" s="3" t="s">
        <v>767</v>
      </c>
      <c r="B356" s="4">
        <v>45848</v>
      </c>
      <c r="C356" s="3" t="s">
        <v>20</v>
      </c>
      <c r="D356" s="3" t="s">
        <v>21</v>
      </c>
      <c r="E356" s="3" t="s">
        <v>22</v>
      </c>
      <c r="F356" s="3" t="s">
        <v>22</v>
      </c>
      <c r="G356" s="3" t="s">
        <v>768</v>
      </c>
      <c r="H356" s="3" t="s">
        <v>87</v>
      </c>
      <c r="I356" s="3" t="s">
        <v>52</v>
      </c>
      <c r="J356" s="3" t="s">
        <v>95</v>
      </c>
      <c r="K356" s="3" t="s">
        <v>237</v>
      </c>
      <c r="L356" s="5">
        <v>35</v>
      </c>
      <c r="M356" s="5">
        <v>74219.929999999993</v>
      </c>
      <c r="N356" s="5">
        <v>102768</v>
      </c>
      <c r="O356" s="5">
        <v>0.15</v>
      </c>
      <c r="P356" s="3" t="s">
        <v>28</v>
      </c>
      <c r="Q356" s="3" t="s">
        <v>29</v>
      </c>
      <c r="R356" s="5">
        <v>9</v>
      </c>
      <c r="S356" s="5">
        <v>849304.8</v>
      </c>
      <c r="T356" s="2"/>
    </row>
    <row r="357" spans="1:20" ht="14.4" x14ac:dyDescent="0.3">
      <c r="A357" s="3" t="s">
        <v>769</v>
      </c>
      <c r="B357" s="4">
        <v>45743</v>
      </c>
      <c r="C357" s="3" t="s">
        <v>40</v>
      </c>
      <c r="D357" s="3" t="s">
        <v>70</v>
      </c>
      <c r="E357" s="3" t="s">
        <v>71</v>
      </c>
      <c r="F357" s="3" t="s">
        <v>72</v>
      </c>
      <c r="G357" s="3" t="s">
        <v>770</v>
      </c>
      <c r="H357" s="3" t="s">
        <v>35</v>
      </c>
      <c r="I357" s="3" t="s">
        <v>25</v>
      </c>
      <c r="J357" s="3" t="s">
        <v>146</v>
      </c>
      <c r="K357" s="3" t="s">
        <v>147</v>
      </c>
      <c r="L357" s="5">
        <v>26</v>
      </c>
      <c r="M357" s="5">
        <v>73310.22</v>
      </c>
      <c r="N357" s="5">
        <v>103915.8</v>
      </c>
      <c r="O357" s="5">
        <v>0.1</v>
      </c>
      <c r="P357" s="3" t="s">
        <v>55</v>
      </c>
      <c r="Q357" s="3" t="s">
        <v>77</v>
      </c>
      <c r="R357" s="5">
        <v>17</v>
      </c>
      <c r="S357" s="5">
        <v>716170.1</v>
      </c>
      <c r="T357" s="2"/>
    </row>
    <row r="358" spans="1:20" ht="14.4" x14ac:dyDescent="0.3">
      <c r="A358" s="3" t="s">
        <v>771</v>
      </c>
      <c r="B358" s="4">
        <v>45768</v>
      </c>
      <c r="C358" s="3" t="s">
        <v>20</v>
      </c>
      <c r="D358" s="3" t="s">
        <v>41</v>
      </c>
      <c r="E358" s="3" t="s">
        <v>50</v>
      </c>
      <c r="F358" s="3" t="s">
        <v>50</v>
      </c>
      <c r="G358" s="3" t="s">
        <v>772</v>
      </c>
      <c r="H358" s="3" t="s">
        <v>35</v>
      </c>
      <c r="I358" s="3" t="s">
        <v>45</v>
      </c>
      <c r="J358" s="3" t="s">
        <v>67</v>
      </c>
      <c r="K358" s="3" t="s">
        <v>68</v>
      </c>
      <c r="L358" s="5">
        <v>38</v>
      </c>
      <c r="M358" s="5">
        <v>9232.11</v>
      </c>
      <c r="N358" s="5">
        <v>12486.17</v>
      </c>
      <c r="O358" s="5">
        <v>0.05</v>
      </c>
      <c r="P358" s="3" t="s">
        <v>28</v>
      </c>
      <c r="Q358" s="3" t="s">
        <v>77</v>
      </c>
      <c r="R358" s="5">
        <v>6</v>
      </c>
      <c r="S358" s="5">
        <v>117471.6</v>
      </c>
      <c r="T358" s="2"/>
    </row>
    <row r="359" spans="1:20" ht="14.4" x14ac:dyDescent="0.3">
      <c r="A359" s="3" t="s">
        <v>773</v>
      </c>
      <c r="B359" s="7">
        <v>45802</v>
      </c>
      <c r="C359" s="3" t="s">
        <v>31</v>
      </c>
      <c r="D359" s="3" t="s">
        <v>57</v>
      </c>
      <c r="E359" s="3" t="s">
        <v>58</v>
      </c>
      <c r="F359" s="3" t="s">
        <v>59</v>
      </c>
      <c r="G359" s="3" t="s">
        <v>774</v>
      </c>
      <c r="H359" s="3" t="s">
        <v>44</v>
      </c>
      <c r="I359" s="3" t="s">
        <v>45</v>
      </c>
      <c r="J359" s="3" t="s">
        <v>132</v>
      </c>
      <c r="K359" s="3" t="s">
        <v>241</v>
      </c>
      <c r="L359" s="5">
        <v>37</v>
      </c>
      <c r="M359" s="5">
        <v>66053.039999999994</v>
      </c>
      <c r="N359" s="5">
        <v>84624.92</v>
      </c>
      <c r="O359" s="5">
        <v>0.05</v>
      </c>
      <c r="P359" s="3" t="s">
        <v>55</v>
      </c>
      <c r="Q359" s="3" t="s">
        <v>29</v>
      </c>
      <c r="R359" s="5">
        <v>3</v>
      </c>
      <c r="S359" s="5">
        <v>652801.6</v>
      </c>
      <c r="T359" s="2"/>
    </row>
    <row r="360" spans="1:20" ht="14.4" x14ac:dyDescent="0.3">
      <c r="A360" s="3" t="s">
        <v>775</v>
      </c>
      <c r="B360" s="4">
        <v>45726</v>
      </c>
      <c r="C360" s="3" t="s">
        <v>49</v>
      </c>
      <c r="D360" s="3" t="s">
        <v>70</v>
      </c>
      <c r="E360" s="3" t="s">
        <v>125</v>
      </c>
      <c r="F360" s="3" t="s">
        <v>125</v>
      </c>
      <c r="G360" s="3" t="s">
        <v>776</v>
      </c>
      <c r="H360" s="3" t="s">
        <v>87</v>
      </c>
      <c r="I360" s="3" t="s">
        <v>45</v>
      </c>
      <c r="J360" s="3" t="s">
        <v>67</v>
      </c>
      <c r="K360" s="3" t="s">
        <v>199</v>
      </c>
      <c r="L360" s="5">
        <v>3</v>
      </c>
      <c r="M360" s="5">
        <v>58216.36</v>
      </c>
      <c r="N360" s="5">
        <v>73323.8</v>
      </c>
      <c r="O360" s="5">
        <v>0</v>
      </c>
      <c r="P360" s="3" t="s">
        <v>28</v>
      </c>
      <c r="Q360" s="3" t="s">
        <v>77</v>
      </c>
      <c r="R360" s="5">
        <v>14</v>
      </c>
      <c r="S360" s="5">
        <v>45322.32</v>
      </c>
      <c r="T360" s="2"/>
    </row>
    <row r="361" spans="1:20" ht="14.4" x14ac:dyDescent="0.3">
      <c r="A361" s="3" t="s">
        <v>777</v>
      </c>
      <c r="B361" s="6">
        <v>45692</v>
      </c>
      <c r="C361" s="3" t="s">
        <v>40</v>
      </c>
      <c r="D361" s="3" t="s">
        <v>41</v>
      </c>
      <c r="E361" s="3" t="s">
        <v>50</v>
      </c>
      <c r="F361" s="3" t="s">
        <v>50</v>
      </c>
      <c r="G361" s="3" t="s">
        <v>778</v>
      </c>
      <c r="H361" s="3" t="s">
        <v>35</v>
      </c>
      <c r="I361" s="3" t="s">
        <v>52</v>
      </c>
      <c r="J361" s="3" t="s">
        <v>113</v>
      </c>
      <c r="K361" s="3" t="s">
        <v>257</v>
      </c>
      <c r="L361" s="5">
        <v>8</v>
      </c>
      <c r="M361" s="5">
        <v>49582.87</v>
      </c>
      <c r="N361" s="5">
        <v>58184.08</v>
      </c>
      <c r="O361" s="5">
        <v>0.05</v>
      </c>
      <c r="P361" s="3" t="s">
        <v>55</v>
      </c>
      <c r="Q361" s="3" t="s">
        <v>77</v>
      </c>
      <c r="R361" s="5">
        <v>19</v>
      </c>
      <c r="S361" s="5">
        <v>65369.2</v>
      </c>
      <c r="T361" s="2"/>
    </row>
    <row r="362" spans="1:20" ht="14.4" x14ac:dyDescent="0.3">
      <c r="A362" s="3" t="s">
        <v>779</v>
      </c>
      <c r="B362" s="4">
        <v>45836</v>
      </c>
      <c r="C362" s="3" t="s">
        <v>49</v>
      </c>
      <c r="D362" s="3" t="s">
        <v>70</v>
      </c>
      <c r="E362" s="3" t="s">
        <v>125</v>
      </c>
      <c r="F362" s="3" t="s">
        <v>125</v>
      </c>
      <c r="G362" s="3" t="s">
        <v>141</v>
      </c>
      <c r="H362" s="3" t="s">
        <v>35</v>
      </c>
      <c r="I362" s="3" t="s">
        <v>52</v>
      </c>
      <c r="J362" s="3" t="s">
        <v>95</v>
      </c>
      <c r="K362" s="3" t="s">
        <v>96</v>
      </c>
      <c r="L362" s="5">
        <v>19</v>
      </c>
      <c r="M362" s="5">
        <v>59261.34</v>
      </c>
      <c r="N362" s="5">
        <v>69677.14</v>
      </c>
      <c r="O362" s="5">
        <v>0.05</v>
      </c>
      <c r="P362" s="3" t="s">
        <v>55</v>
      </c>
      <c r="Q362" s="3" t="s">
        <v>29</v>
      </c>
      <c r="R362" s="5">
        <v>18</v>
      </c>
      <c r="S362" s="5">
        <v>188005.2</v>
      </c>
      <c r="T362" s="2"/>
    </row>
    <row r="363" spans="1:20" ht="14.4" x14ac:dyDescent="0.3">
      <c r="A363" s="3" t="s">
        <v>780</v>
      </c>
      <c r="B363" s="6">
        <v>45812</v>
      </c>
      <c r="C363" s="3" t="s">
        <v>40</v>
      </c>
      <c r="D363" s="3" t="s">
        <v>57</v>
      </c>
      <c r="E363" s="3" t="s">
        <v>58</v>
      </c>
      <c r="F363" s="3" t="s">
        <v>59</v>
      </c>
      <c r="G363" s="3" t="s">
        <v>781</v>
      </c>
      <c r="H363" s="3" t="s">
        <v>44</v>
      </c>
      <c r="I363" s="3" t="s">
        <v>25</v>
      </c>
      <c r="J363" s="3" t="s">
        <v>36</v>
      </c>
      <c r="K363" s="3" t="s">
        <v>169</v>
      </c>
      <c r="L363" s="5">
        <v>22</v>
      </c>
      <c r="M363" s="5">
        <v>41433.379999999997</v>
      </c>
      <c r="N363" s="5">
        <v>46378.17</v>
      </c>
      <c r="O363" s="5">
        <v>0.05</v>
      </c>
      <c r="P363" s="3" t="s">
        <v>55</v>
      </c>
      <c r="Q363" s="3" t="s">
        <v>77</v>
      </c>
      <c r="R363" s="5">
        <v>15</v>
      </c>
      <c r="S363" s="5">
        <v>103346.1</v>
      </c>
      <c r="T363" s="2"/>
    </row>
    <row r="364" spans="1:20" ht="14.4" x14ac:dyDescent="0.3">
      <c r="A364" s="3" t="s">
        <v>782</v>
      </c>
      <c r="B364" s="7">
        <v>45800</v>
      </c>
      <c r="C364" s="3" t="s">
        <v>20</v>
      </c>
      <c r="D364" s="3" t="s">
        <v>57</v>
      </c>
      <c r="E364" s="3" t="s">
        <v>64</v>
      </c>
      <c r="F364" s="3" t="s">
        <v>65</v>
      </c>
      <c r="G364" s="3" t="s">
        <v>783</v>
      </c>
      <c r="H364" s="3" t="s">
        <v>44</v>
      </c>
      <c r="I364" s="3" t="s">
        <v>52</v>
      </c>
      <c r="J364" s="3" t="s">
        <v>113</v>
      </c>
      <c r="K364" s="3" t="s">
        <v>257</v>
      </c>
      <c r="L364" s="5">
        <v>35</v>
      </c>
      <c r="M364" s="5">
        <v>51051.199999999997</v>
      </c>
      <c r="N364" s="5">
        <v>75629.600000000006</v>
      </c>
      <c r="O364" s="5">
        <v>0.05</v>
      </c>
      <c r="P364" s="3" t="s">
        <v>55</v>
      </c>
      <c r="Q364" s="3" t="s">
        <v>29</v>
      </c>
      <c r="R364" s="5">
        <v>1</v>
      </c>
      <c r="S364" s="5">
        <v>817231.8</v>
      </c>
      <c r="T364" s="2"/>
    </row>
    <row r="365" spans="1:20" ht="14.4" x14ac:dyDescent="0.3">
      <c r="A365" s="3" t="s">
        <v>784</v>
      </c>
      <c r="B365" s="4">
        <v>45828</v>
      </c>
      <c r="C365" s="3" t="s">
        <v>20</v>
      </c>
      <c r="D365" s="3" t="s">
        <v>70</v>
      </c>
      <c r="E365" s="3" t="s">
        <v>125</v>
      </c>
      <c r="F365" s="3" t="s">
        <v>125</v>
      </c>
      <c r="G365" s="3" t="s">
        <v>228</v>
      </c>
      <c r="H365" s="3" t="s">
        <v>87</v>
      </c>
      <c r="I365" s="3" t="s">
        <v>45</v>
      </c>
      <c r="J365" s="3" t="s">
        <v>67</v>
      </c>
      <c r="K365" s="3" t="s">
        <v>83</v>
      </c>
      <c r="L365" s="5">
        <v>20</v>
      </c>
      <c r="M365" s="5">
        <v>53658.11</v>
      </c>
      <c r="N365" s="5">
        <v>67096.63</v>
      </c>
      <c r="O365" s="5">
        <v>0</v>
      </c>
      <c r="P365" s="3" t="s">
        <v>55</v>
      </c>
      <c r="Q365" s="3" t="s">
        <v>84</v>
      </c>
      <c r="R365" s="5">
        <v>3</v>
      </c>
      <c r="S365" s="5">
        <v>268770.40000000002</v>
      </c>
      <c r="T365" s="2"/>
    </row>
    <row r="366" spans="1:20" ht="14.4" x14ac:dyDescent="0.3">
      <c r="A366" s="3" t="s">
        <v>785</v>
      </c>
      <c r="B366" s="6">
        <v>45817</v>
      </c>
      <c r="C366" s="3" t="s">
        <v>31</v>
      </c>
      <c r="D366" s="3" t="s">
        <v>70</v>
      </c>
      <c r="E366" s="3" t="s">
        <v>71</v>
      </c>
      <c r="F366" s="3" t="s">
        <v>72</v>
      </c>
      <c r="G366" s="3" t="s">
        <v>312</v>
      </c>
      <c r="H366" s="3" t="s">
        <v>87</v>
      </c>
      <c r="I366" s="3" t="s">
        <v>45</v>
      </c>
      <c r="J366" s="3" t="s">
        <v>102</v>
      </c>
      <c r="K366" s="3" t="s">
        <v>103</v>
      </c>
      <c r="L366" s="5">
        <v>26</v>
      </c>
      <c r="M366" s="5">
        <v>71087.179999999993</v>
      </c>
      <c r="N366" s="5">
        <v>85856.71</v>
      </c>
      <c r="O366" s="5">
        <v>0.15</v>
      </c>
      <c r="P366" s="3" t="s">
        <v>55</v>
      </c>
      <c r="Q366" s="3" t="s">
        <v>29</v>
      </c>
      <c r="R366" s="5">
        <v>17</v>
      </c>
      <c r="S366" s="5">
        <v>326406.59999999998</v>
      </c>
      <c r="T366" s="2"/>
    </row>
    <row r="367" spans="1:20" ht="14.4" x14ac:dyDescent="0.3">
      <c r="A367" s="3" t="s">
        <v>786</v>
      </c>
      <c r="B367" s="4">
        <v>45770</v>
      </c>
      <c r="C367" s="3" t="s">
        <v>20</v>
      </c>
      <c r="D367" s="3" t="s">
        <v>21</v>
      </c>
      <c r="E367" s="3" t="s">
        <v>105</v>
      </c>
      <c r="F367" s="3" t="s">
        <v>106</v>
      </c>
      <c r="G367" s="3" t="s">
        <v>364</v>
      </c>
      <c r="H367" s="3" t="s">
        <v>24</v>
      </c>
      <c r="I367" s="3" t="s">
        <v>25</v>
      </c>
      <c r="J367" s="3" t="s">
        <v>36</v>
      </c>
      <c r="K367" s="3" t="s">
        <v>37</v>
      </c>
      <c r="L367" s="5">
        <v>38</v>
      </c>
      <c r="M367" s="5">
        <v>31254.46</v>
      </c>
      <c r="N367" s="5">
        <v>39833.85</v>
      </c>
      <c r="O367" s="5">
        <v>0.1</v>
      </c>
      <c r="P367" s="3" t="s">
        <v>28</v>
      </c>
      <c r="Q367" s="3" t="s">
        <v>38</v>
      </c>
      <c r="R367" s="5">
        <v>17</v>
      </c>
      <c r="S367" s="5">
        <v>293415.09999999998</v>
      </c>
      <c r="T367" s="2"/>
    </row>
    <row r="368" spans="1:20" ht="14.4" x14ac:dyDescent="0.3">
      <c r="A368" s="3" t="s">
        <v>787</v>
      </c>
      <c r="B368" s="7">
        <v>45797</v>
      </c>
      <c r="C368" s="3" t="s">
        <v>49</v>
      </c>
      <c r="D368" s="3" t="s">
        <v>70</v>
      </c>
      <c r="E368" s="3" t="s">
        <v>71</v>
      </c>
      <c r="F368" s="3" t="s">
        <v>72</v>
      </c>
      <c r="G368" s="3" t="s">
        <v>788</v>
      </c>
      <c r="H368" s="3" t="s">
        <v>35</v>
      </c>
      <c r="I368" s="3" t="s">
        <v>25</v>
      </c>
      <c r="J368" s="3" t="s">
        <v>36</v>
      </c>
      <c r="K368" s="3" t="s">
        <v>280</v>
      </c>
      <c r="L368" s="5">
        <v>22</v>
      </c>
      <c r="M368" s="5">
        <v>51875.43</v>
      </c>
      <c r="N368" s="5">
        <v>73642.720000000001</v>
      </c>
      <c r="O368" s="5">
        <v>0</v>
      </c>
      <c r="P368" s="3" t="s">
        <v>28</v>
      </c>
      <c r="Q368" s="3" t="s">
        <v>77</v>
      </c>
      <c r="R368" s="5">
        <v>12</v>
      </c>
      <c r="S368" s="5">
        <v>478880.4</v>
      </c>
      <c r="T368" s="2"/>
    </row>
    <row r="369" spans="1:20" ht="14.4" x14ac:dyDescent="0.3">
      <c r="A369" s="3" t="s">
        <v>789</v>
      </c>
      <c r="B369" s="4">
        <v>45746</v>
      </c>
      <c r="C369" s="3" t="s">
        <v>40</v>
      </c>
      <c r="D369" s="3" t="s">
        <v>41</v>
      </c>
      <c r="E369" s="3" t="s">
        <v>42</v>
      </c>
      <c r="F369" s="3" t="s">
        <v>42</v>
      </c>
      <c r="G369" s="3" t="s">
        <v>790</v>
      </c>
      <c r="H369" s="3" t="s">
        <v>44</v>
      </c>
      <c r="I369" s="3" t="s">
        <v>52</v>
      </c>
      <c r="J369" s="3" t="s">
        <v>157</v>
      </c>
      <c r="K369" s="3" t="s">
        <v>158</v>
      </c>
      <c r="L369" s="5">
        <v>48</v>
      </c>
      <c r="M369" s="5">
        <v>16682.189999999999</v>
      </c>
      <c r="N369" s="5">
        <v>19147.25</v>
      </c>
      <c r="O369" s="5">
        <v>0.05</v>
      </c>
      <c r="P369" s="3" t="s">
        <v>28</v>
      </c>
      <c r="Q369" s="3" t="s">
        <v>38</v>
      </c>
      <c r="R369" s="5">
        <v>4</v>
      </c>
      <c r="S369" s="5">
        <v>112406.7</v>
      </c>
      <c r="T369" s="2"/>
    </row>
    <row r="370" spans="1:20" ht="14.4" x14ac:dyDescent="0.3">
      <c r="A370" s="3" t="s">
        <v>791</v>
      </c>
      <c r="B370" s="4">
        <v>45860</v>
      </c>
      <c r="C370" s="3" t="s">
        <v>49</v>
      </c>
      <c r="D370" s="3" t="s">
        <v>41</v>
      </c>
      <c r="E370" s="3" t="s">
        <v>42</v>
      </c>
      <c r="F370" s="3" t="s">
        <v>42</v>
      </c>
      <c r="G370" s="3" t="s">
        <v>402</v>
      </c>
      <c r="H370" s="3" t="s">
        <v>24</v>
      </c>
      <c r="I370" s="3" t="s">
        <v>25</v>
      </c>
      <c r="J370" s="3" t="s">
        <v>36</v>
      </c>
      <c r="K370" s="3" t="s">
        <v>37</v>
      </c>
      <c r="L370" s="5">
        <v>35</v>
      </c>
      <c r="M370" s="5">
        <v>29145.35</v>
      </c>
      <c r="N370" s="5">
        <v>34720.230000000003</v>
      </c>
      <c r="O370" s="5">
        <v>0.15</v>
      </c>
      <c r="P370" s="3" t="s">
        <v>28</v>
      </c>
      <c r="Q370" s="3" t="s">
        <v>38</v>
      </c>
      <c r="R370" s="5">
        <v>14</v>
      </c>
      <c r="S370" s="5">
        <v>165852.70000000001</v>
      </c>
      <c r="T370" s="2"/>
    </row>
    <row r="371" spans="1:20" ht="14.4" x14ac:dyDescent="0.3">
      <c r="A371" s="3" t="s">
        <v>792</v>
      </c>
      <c r="B371" s="4">
        <v>45838</v>
      </c>
      <c r="C371" s="3" t="s">
        <v>49</v>
      </c>
      <c r="D371" s="3" t="s">
        <v>41</v>
      </c>
      <c r="E371" s="3" t="s">
        <v>42</v>
      </c>
      <c r="F371" s="3" t="s">
        <v>42</v>
      </c>
      <c r="G371" s="3" t="s">
        <v>60</v>
      </c>
      <c r="H371" s="3" t="s">
        <v>87</v>
      </c>
      <c r="I371" s="3" t="s">
        <v>45</v>
      </c>
      <c r="J371" s="3" t="s">
        <v>67</v>
      </c>
      <c r="K371" s="3" t="s">
        <v>199</v>
      </c>
      <c r="L371" s="5">
        <v>22</v>
      </c>
      <c r="M371" s="5">
        <v>8624.58</v>
      </c>
      <c r="N371" s="5">
        <v>11077.14</v>
      </c>
      <c r="O371" s="5">
        <v>0.1</v>
      </c>
      <c r="P371" s="3" t="s">
        <v>28</v>
      </c>
      <c r="Q371" s="3" t="s">
        <v>38</v>
      </c>
      <c r="R371" s="5">
        <v>1</v>
      </c>
      <c r="S371" s="5">
        <v>48560.69</v>
      </c>
      <c r="T371" s="2"/>
    </row>
    <row r="372" spans="1:20" ht="14.4" x14ac:dyDescent="0.3">
      <c r="A372" s="3" t="s">
        <v>793</v>
      </c>
      <c r="B372" s="7">
        <v>45790</v>
      </c>
      <c r="C372" s="3" t="s">
        <v>49</v>
      </c>
      <c r="D372" s="3" t="s">
        <v>41</v>
      </c>
      <c r="E372" s="3" t="s">
        <v>42</v>
      </c>
      <c r="F372" s="3" t="s">
        <v>42</v>
      </c>
      <c r="G372" s="3" t="s">
        <v>236</v>
      </c>
      <c r="H372" s="3" t="s">
        <v>87</v>
      </c>
      <c r="I372" s="3" t="s">
        <v>25</v>
      </c>
      <c r="J372" s="3" t="s">
        <v>146</v>
      </c>
      <c r="K372" s="3" t="s">
        <v>416</v>
      </c>
      <c r="L372" s="5">
        <v>9</v>
      </c>
      <c r="M372" s="5">
        <v>61627.62</v>
      </c>
      <c r="N372" s="5">
        <v>84697.62</v>
      </c>
      <c r="O372" s="5">
        <v>0.05</v>
      </c>
      <c r="P372" s="3" t="s">
        <v>28</v>
      </c>
      <c r="Q372" s="3" t="s">
        <v>77</v>
      </c>
      <c r="R372" s="5">
        <v>4</v>
      </c>
      <c r="S372" s="5">
        <v>197248.5</v>
      </c>
      <c r="T372" s="2"/>
    </row>
    <row r="373" spans="1:20" ht="14.4" x14ac:dyDescent="0.3">
      <c r="A373" s="3" t="s">
        <v>794</v>
      </c>
      <c r="B373" s="4">
        <v>45898</v>
      </c>
      <c r="C373" s="3" t="s">
        <v>49</v>
      </c>
      <c r="D373" s="3" t="s">
        <v>70</v>
      </c>
      <c r="E373" s="3" t="s">
        <v>125</v>
      </c>
      <c r="F373" s="3" t="s">
        <v>125</v>
      </c>
      <c r="G373" s="3" t="s">
        <v>795</v>
      </c>
      <c r="H373" s="3" t="s">
        <v>44</v>
      </c>
      <c r="I373" s="3" t="s">
        <v>25</v>
      </c>
      <c r="J373" s="3" t="s">
        <v>61</v>
      </c>
      <c r="K373" s="3" t="s">
        <v>62</v>
      </c>
      <c r="L373" s="5">
        <v>13</v>
      </c>
      <c r="M373" s="5">
        <v>63439.62</v>
      </c>
      <c r="N373" s="5">
        <v>82783.63</v>
      </c>
      <c r="O373" s="5">
        <v>0.05</v>
      </c>
      <c r="P373" s="3" t="s">
        <v>55</v>
      </c>
      <c r="Q373" s="3" t="s">
        <v>77</v>
      </c>
      <c r="R373" s="5">
        <v>17</v>
      </c>
      <c r="S373" s="5">
        <v>238898.5</v>
      </c>
      <c r="T373" s="2"/>
    </row>
    <row r="374" spans="1:20" ht="14.4" x14ac:dyDescent="0.3">
      <c r="A374" s="3" t="s">
        <v>796</v>
      </c>
      <c r="B374" s="4">
        <v>45705</v>
      </c>
      <c r="C374" s="3" t="s">
        <v>40</v>
      </c>
      <c r="D374" s="3" t="s">
        <v>21</v>
      </c>
      <c r="E374" s="3" t="s">
        <v>22</v>
      </c>
      <c r="F374" s="3" t="s">
        <v>22</v>
      </c>
      <c r="G374" s="3" t="s">
        <v>797</v>
      </c>
      <c r="H374" s="3" t="s">
        <v>44</v>
      </c>
      <c r="I374" s="3" t="s">
        <v>45</v>
      </c>
      <c r="J374" s="3" t="s">
        <v>67</v>
      </c>
      <c r="K374" s="3" t="s">
        <v>199</v>
      </c>
      <c r="L374" s="5">
        <v>31</v>
      </c>
      <c r="M374" s="5">
        <v>46181.09</v>
      </c>
      <c r="N374" s="5">
        <v>51202.12</v>
      </c>
      <c r="O374" s="5">
        <v>0</v>
      </c>
      <c r="P374" s="3" t="s">
        <v>55</v>
      </c>
      <c r="Q374" s="3" t="s">
        <v>84</v>
      </c>
      <c r="R374" s="5">
        <v>11</v>
      </c>
      <c r="S374" s="5">
        <v>155651.9</v>
      </c>
      <c r="T374" s="2"/>
    </row>
    <row r="375" spans="1:20" ht="14.4" x14ac:dyDescent="0.3">
      <c r="A375" s="3" t="s">
        <v>798</v>
      </c>
      <c r="B375" s="6">
        <v>45752</v>
      </c>
      <c r="C375" s="3" t="s">
        <v>20</v>
      </c>
      <c r="D375" s="3" t="s">
        <v>41</v>
      </c>
      <c r="E375" s="3" t="s">
        <v>42</v>
      </c>
      <c r="F375" s="3" t="s">
        <v>42</v>
      </c>
      <c r="G375" s="3" t="s">
        <v>799</v>
      </c>
      <c r="H375" s="3" t="s">
        <v>35</v>
      </c>
      <c r="I375" s="3" t="s">
        <v>25</v>
      </c>
      <c r="J375" s="3" t="s">
        <v>36</v>
      </c>
      <c r="K375" s="3" t="s">
        <v>169</v>
      </c>
      <c r="L375" s="5">
        <v>21</v>
      </c>
      <c r="M375" s="5">
        <v>7348.55</v>
      </c>
      <c r="N375" s="5">
        <v>11002.17</v>
      </c>
      <c r="O375" s="5">
        <v>0.05</v>
      </c>
      <c r="P375" s="3" t="s">
        <v>55</v>
      </c>
      <c r="Q375" s="3" t="s">
        <v>29</v>
      </c>
      <c r="R375" s="5">
        <v>16</v>
      </c>
      <c r="S375" s="5">
        <v>72889.72</v>
      </c>
      <c r="T375" s="2"/>
    </row>
    <row r="376" spans="1:20" ht="14.4" x14ac:dyDescent="0.3">
      <c r="A376" s="3" t="s">
        <v>800</v>
      </c>
      <c r="B376" s="4">
        <v>45761</v>
      </c>
      <c r="C376" s="3" t="s">
        <v>49</v>
      </c>
      <c r="D376" s="3" t="s">
        <v>57</v>
      </c>
      <c r="E376" s="3" t="s">
        <v>92</v>
      </c>
      <c r="F376" s="3" t="s">
        <v>93</v>
      </c>
      <c r="G376" s="3" t="s">
        <v>335</v>
      </c>
      <c r="H376" s="3" t="s">
        <v>35</v>
      </c>
      <c r="I376" s="3" t="s">
        <v>25</v>
      </c>
      <c r="J376" s="3" t="s">
        <v>36</v>
      </c>
      <c r="K376" s="3" t="s">
        <v>280</v>
      </c>
      <c r="L376" s="5">
        <v>10</v>
      </c>
      <c r="M376" s="5">
        <v>56655.54</v>
      </c>
      <c r="N376" s="5">
        <v>83070.03</v>
      </c>
      <c r="O376" s="5">
        <v>0.05</v>
      </c>
      <c r="P376" s="3" t="s">
        <v>55</v>
      </c>
      <c r="Q376" s="3" t="s">
        <v>38</v>
      </c>
      <c r="R376" s="5">
        <v>9</v>
      </c>
      <c r="S376" s="5">
        <v>250937.7</v>
      </c>
      <c r="T376" s="2"/>
    </row>
    <row r="377" spans="1:20" ht="14.4" x14ac:dyDescent="0.3">
      <c r="A377" s="3" t="s">
        <v>801</v>
      </c>
      <c r="B377" s="6">
        <v>45845</v>
      </c>
      <c r="C377" s="3" t="s">
        <v>31</v>
      </c>
      <c r="D377" s="3" t="s">
        <v>57</v>
      </c>
      <c r="E377" s="3" t="s">
        <v>64</v>
      </c>
      <c r="F377" s="3" t="s">
        <v>65</v>
      </c>
      <c r="G377" s="3" t="s">
        <v>802</v>
      </c>
      <c r="H377" s="3" t="s">
        <v>24</v>
      </c>
      <c r="I377" s="3" t="s">
        <v>52</v>
      </c>
      <c r="J377" s="3" t="s">
        <v>95</v>
      </c>
      <c r="K377" s="3" t="s">
        <v>182</v>
      </c>
      <c r="L377" s="5">
        <v>7</v>
      </c>
      <c r="M377" s="5">
        <v>43688.38</v>
      </c>
      <c r="N377" s="5">
        <v>62844.35</v>
      </c>
      <c r="O377" s="5">
        <v>0</v>
      </c>
      <c r="P377" s="3" t="s">
        <v>28</v>
      </c>
      <c r="Q377" s="3" t="s">
        <v>38</v>
      </c>
      <c r="R377" s="5">
        <v>5</v>
      </c>
      <c r="S377" s="5">
        <v>134091.79999999999</v>
      </c>
      <c r="T377" s="2"/>
    </row>
    <row r="378" spans="1:20" ht="14.4" x14ac:dyDescent="0.3">
      <c r="A378" s="3" t="s">
        <v>803</v>
      </c>
      <c r="B378" s="4">
        <v>45830</v>
      </c>
      <c r="C378" s="3" t="s">
        <v>20</v>
      </c>
      <c r="D378" s="3" t="s">
        <v>21</v>
      </c>
      <c r="E378" s="3" t="s">
        <v>22</v>
      </c>
      <c r="F378" s="3" t="s">
        <v>22</v>
      </c>
      <c r="G378" s="3" t="s">
        <v>804</v>
      </c>
      <c r="H378" s="3" t="s">
        <v>35</v>
      </c>
      <c r="I378" s="3" t="s">
        <v>25</v>
      </c>
      <c r="J378" s="3" t="s">
        <v>36</v>
      </c>
      <c r="K378" s="3" t="s">
        <v>280</v>
      </c>
      <c r="L378" s="5">
        <v>21</v>
      </c>
      <c r="M378" s="5">
        <v>73838.559999999998</v>
      </c>
      <c r="N378" s="5">
        <v>100069.9</v>
      </c>
      <c r="O378" s="5">
        <v>0.1</v>
      </c>
      <c r="P378" s="3" t="s">
        <v>28</v>
      </c>
      <c r="Q378" s="3" t="s">
        <v>84</v>
      </c>
      <c r="R378" s="5">
        <v>2</v>
      </c>
      <c r="S378" s="5">
        <v>495772.7</v>
      </c>
      <c r="T378" s="2"/>
    </row>
    <row r="379" spans="1:20" ht="14.4" x14ac:dyDescent="0.3">
      <c r="A379" s="3" t="s">
        <v>805</v>
      </c>
      <c r="B379" s="4">
        <v>45706</v>
      </c>
      <c r="C379" s="3" t="s">
        <v>31</v>
      </c>
      <c r="D379" s="3" t="s">
        <v>57</v>
      </c>
      <c r="E379" s="3" t="s">
        <v>58</v>
      </c>
      <c r="F379" s="3" t="s">
        <v>59</v>
      </c>
      <c r="G379" s="3" t="s">
        <v>633</v>
      </c>
      <c r="H379" s="3" t="s">
        <v>35</v>
      </c>
      <c r="I379" s="3" t="s">
        <v>52</v>
      </c>
      <c r="J379" s="3" t="s">
        <v>53</v>
      </c>
      <c r="K379" s="3" t="s">
        <v>90</v>
      </c>
      <c r="L379" s="5">
        <v>5</v>
      </c>
      <c r="M379" s="5">
        <v>68025.88</v>
      </c>
      <c r="N379" s="5">
        <v>87716.6</v>
      </c>
      <c r="O379" s="5">
        <v>0.15</v>
      </c>
      <c r="P379" s="3" t="s">
        <v>55</v>
      </c>
      <c r="Q379" s="3" t="s">
        <v>29</v>
      </c>
      <c r="R379" s="5">
        <v>19</v>
      </c>
      <c r="S379" s="5">
        <v>83685.56</v>
      </c>
      <c r="T379" s="2"/>
    </row>
    <row r="380" spans="1:20" ht="14.4" x14ac:dyDescent="0.3">
      <c r="A380" s="3" t="s">
        <v>806</v>
      </c>
      <c r="B380" s="4">
        <v>45729</v>
      </c>
      <c r="C380" s="3" t="s">
        <v>20</v>
      </c>
      <c r="D380" s="3" t="s">
        <v>41</v>
      </c>
      <c r="E380" s="3" t="s">
        <v>50</v>
      </c>
      <c r="F380" s="3" t="s">
        <v>50</v>
      </c>
      <c r="G380" s="3" t="s">
        <v>266</v>
      </c>
      <c r="H380" s="3" t="s">
        <v>24</v>
      </c>
      <c r="I380" s="3" t="s">
        <v>25</v>
      </c>
      <c r="J380" s="3" t="s">
        <v>146</v>
      </c>
      <c r="K380" s="3" t="s">
        <v>416</v>
      </c>
      <c r="L380" s="5">
        <v>27</v>
      </c>
      <c r="M380" s="5">
        <v>67588.55</v>
      </c>
      <c r="N380" s="5">
        <v>88552.14</v>
      </c>
      <c r="O380" s="5">
        <v>0</v>
      </c>
      <c r="P380" s="3" t="s">
        <v>55</v>
      </c>
      <c r="Q380" s="3" t="s">
        <v>29</v>
      </c>
      <c r="R380" s="5">
        <v>10</v>
      </c>
      <c r="S380" s="5">
        <v>566016.9</v>
      </c>
      <c r="T380" s="2"/>
    </row>
    <row r="381" spans="1:20" ht="14.4" x14ac:dyDescent="0.3">
      <c r="A381" s="3" t="s">
        <v>807</v>
      </c>
      <c r="B381" s="4">
        <v>45894</v>
      </c>
      <c r="C381" s="3" t="s">
        <v>31</v>
      </c>
      <c r="D381" s="3" t="s">
        <v>41</v>
      </c>
      <c r="E381" s="3" t="s">
        <v>42</v>
      </c>
      <c r="F381" s="3" t="s">
        <v>42</v>
      </c>
      <c r="G381" s="3" t="s">
        <v>808</v>
      </c>
      <c r="H381" s="3" t="s">
        <v>44</v>
      </c>
      <c r="I381" s="3" t="s">
        <v>52</v>
      </c>
      <c r="J381" s="3" t="s">
        <v>53</v>
      </c>
      <c r="K381" s="3" t="s">
        <v>110</v>
      </c>
      <c r="L381" s="5">
        <v>47</v>
      </c>
      <c r="M381" s="5">
        <v>52251.19</v>
      </c>
      <c r="N381" s="5">
        <v>58393.760000000002</v>
      </c>
      <c r="O381" s="5">
        <v>0.05</v>
      </c>
      <c r="P381" s="3" t="s">
        <v>28</v>
      </c>
      <c r="Q381" s="3" t="s">
        <v>29</v>
      </c>
      <c r="R381" s="5">
        <v>18</v>
      </c>
      <c r="S381" s="5">
        <v>274265.8</v>
      </c>
      <c r="T381" s="2"/>
    </row>
    <row r="382" spans="1:20" ht="14.4" x14ac:dyDescent="0.3">
      <c r="A382" s="3" t="s">
        <v>809</v>
      </c>
      <c r="B382" s="7">
        <v>45794</v>
      </c>
      <c r="C382" s="3" t="s">
        <v>49</v>
      </c>
      <c r="D382" s="3" t="s">
        <v>41</v>
      </c>
      <c r="E382" s="3" t="s">
        <v>42</v>
      </c>
      <c r="F382" s="3" t="s">
        <v>42</v>
      </c>
      <c r="G382" s="3" t="s">
        <v>406</v>
      </c>
      <c r="H382" s="3" t="s">
        <v>35</v>
      </c>
      <c r="I382" s="3" t="s">
        <v>45</v>
      </c>
      <c r="J382" s="3" t="s">
        <v>102</v>
      </c>
      <c r="K382" s="3" t="s">
        <v>203</v>
      </c>
      <c r="L382" s="5">
        <v>39</v>
      </c>
      <c r="M382" s="5">
        <v>41202.980000000003</v>
      </c>
      <c r="N382" s="5">
        <v>54482.87</v>
      </c>
      <c r="O382" s="5">
        <v>0</v>
      </c>
      <c r="P382" s="3" t="s">
        <v>28</v>
      </c>
      <c r="Q382" s="3" t="s">
        <v>38</v>
      </c>
      <c r="R382" s="5">
        <v>1</v>
      </c>
      <c r="S382" s="5">
        <v>517915.7</v>
      </c>
      <c r="T382" s="2"/>
    </row>
    <row r="383" spans="1:20" ht="14.4" x14ac:dyDescent="0.3">
      <c r="A383" s="3" t="s">
        <v>810</v>
      </c>
      <c r="B383" s="7">
        <v>45805</v>
      </c>
      <c r="C383" s="3" t="s">
        <v>31</v>
      </c>
      <c r="D383" s="3" t="s">
        <v>21</v>
      </c>
      <c r="E383" s="3" t="s">
        <v>22</v>
      </c>
      <c r="F383" s="3" t="s">
        <v>22</v>
      </c>
      <c r="G383" s="3" t="s">
        <v>811</v>
      </c>
      <c r="H383" s="3" t="s">
        <v>35</v>
      </c>
      <c r="I383" s="3" t="s">
        <v>45</v>
      </c>
      <c r="J383" s="3" t="s">
        <v>132</v>
      </c>
      <c r="K383" s="3" t="s">
        <v>206</v>
      </c>
      <c r="L383" s="5">
        <v>48</v>
      </c>
      <c r="M383" s="5">
        <v>2657.83</v>
      </c>
      <c r="N383" s="5">
        <v>3597.61</v>
      </c>
      <c r="O383" s="5">
        <v>0.1</v>
      </c>
      <c r="P383" s="3" t="s">
        <v>28</v>
      </c>
      <c r="Q383" s="3" t="s">
        <v>84</v>
      </c>
      <c r="R383" s="5">
        <v>19</v>
      </c>
      <c r="S383" s="5">
        <v>40598.5</v>
      </c>
      <c r="T383" s="2"/>
    </row>
    <row r="384" spans="1:20" ht="14.4" x14ac:dyDescent="0.3">
      <c r="A384" s="3" t="s">
        <v>812</v>
      </c>
      <c r="B384" s="7">
        <v>45796</v>
      </c>
      <c r="C384" s="3" t="s">
        <v>20</v>
      </c>
      <c r="D384" s="3" t="s">
        <v>70</v>
      </c>
      <c r="E384" s="3" t="s">
        <v>125</v>
      </c>
      <c r="F384" s="3" t="s">
        <v>125</v>
      </c>
      <c r="G384" s="3" t="s">
        <v>813</v>
      </c>
      <c r="H384" s="3" t="s">
        <v>44</v>
      </c>
      <c r="I384" s="3" t="s">
        <v>25</v>
      </c>
      <c r="J384" s="3" t="s">
        <v>146</v>
      </c>
      <c r="K384" s="3" t="s">
        <v>147</v>
      </c>
      <c r="L384" s="5">
        <v>8</v>
      </c>
      <c r="M384" s="5">
        <v>43222</v>
      </c>
      <c r="N384" s="5">
        <v>60903.92</v>
      </c>
      <c r="O384" s="5">
        <v>0.15</v>
      </c>
      <c r="P384" s="3" t="s">
        <v>28</v>
      </c>
      <c r="Q384" s="3" t="s">
        <v>84</v>
      </c>
      <c r="R384" s="5">
        <v>2</v>
      </c>
      <c r="S384" s="5">
        <v>120237.1</v>
      </c>
      <c r="T384" s="2"/>
    </row>
    <row r="385" spans="1:20" ht="14.4" x14ac:dyDescent="0.3">
      <c r="A385" s="3" t="s">
        <v>814</v>
      </c>
      <c r="B385" s="4">
        <v>45893</v>
      </c>
      <c r="C385" s="3" t="s">
        <v>40</v>
      </c>
      <c r="D385" s="3" t="s">
        <v>70</v>
      </c>
      <c r="E385" s="3" t="s">
        <v>71</v>
      </c>
      <c r="F385" s="3" t="s">
        <v>72</v>
      </c>
      <c r="G385" s="3" t="s">
        <v>815</v>
      </c>
      <c r="H385" s="3" t="s">
        <v>87</v>
      </c>
      <c r="I385" s="3" t="s">
        <v>25</v>
      </c>
      <c r="J385" s="3" t="s">
        <v>36</v>
      </c>
      <c r="K385" s="3" t="s">
        <v>37</v>
      </c>
      <c r="L385" s="5">
        <v>1</v>
      </c>
      <c r="M385" s="5">
        <v>19975.13</v>
      </c>
      <c r="N385" s="5">
        <v>25637.93</v>
      </c>
      <c r="O385" s="5">
        <v>0.15</v>
      </c>
      <c r="P385" s="3" t="s">
        <v>55</v>
      </c>
      <c r="Q385" s="3" t="s">
        <v>29</v>
      </c>
      <c r="R385" s="5">
        <v>4</v>
      </c>
      <c r="S385" s="5">
        <v>4813.38</v>
      </c>
      <c r="T385" s="2"/>
    </row>
    <row r="386" spans="1:20" ht="14.4" x14ac:dyDescent="0.3">
      <c r="A386" s="3" t="s">
        <v>816</v>
      </c>
      <c r="B386" s="6">
        <v>45659</v>
      </c>
      <c r="C386" s="3" t="s">
        <v>20</v>
      </c>
      <c r="D386" s="3" t="s">
        <v>21</v>
      </c>
      <c r="E386" s="3" t="s">
        <v>105</v>
      </c>
      <c r="F386" s="3" t="s">
        <v>106</v>
      </c>
      <c r="G386" s="3" t="s">
        <v>817</v>
      </c>
      <c r="H386" s="3" t="s">
        <v>87</v>
      </c>
      <c r="I386" s="3" t="s">
        <v>25</v>
      </c>
      <c r="J386" s="3" t="s">
        <v>36</v>
      </c>
      <c r="K386" s="3" t="s">
        <v>169</v>
      </c>
      <c r="L386" s="5">
        <v>46</v>
      </c>
      <c r="M386" s="5">
        <v>63808.08</v>
      </c>
      <c r="N386" s="5">
        <v>74238.759999999995</v>
      </c>
      <c r="O386" s="5">
        <v>0</v>
      </c>
      <c r="P386" s="3" t="s">
        <v>55</v>
      </c>
      <c r="Q386" s="3" t="s">
        <v>29</v>
      </c>
      <c r="R386" s="5">
        <v>20</v>
      </c>
      <c r="S386" s="5">
        <v>479811.3</v>
      </c>
      <c r="T386" s="2"/>
    </row>
    <row r="387" spans="1:20" ht="14.4" x14ac:dyDescent="0.3">
      <c r="A387" s="3" t="s">
        <v>818</v>
      </c>
      <c r="B387" s="4">
        <v>45766</v>
      </c>
      <c r="C387" s="3" t="s">
        <v>49</v>
      </c>
      <c r="D387" s="3" t="s">
        <v>57</v>
      </c>
      <c r="E387" s="3" t="s">
        <v>58</v>
      </c>
      <c r="F387" s="3" t="s">
        <v>59</v>
      </c>
      <c r="G387" s="3" t="s">
        <v>819</v>
      </c>
      <c r="H387" s="3" t="s">
        <v>35</v>
      </c>
      <c r="I387" s="3" t="s">
        <v>45</v>
      </c>
      <c r="J387" s="3" t="s">
        <v>132</v>
      </c>
      <c r="K387" s="3" t="s">
        <v>248</v>
      </c>
      <c r="L387" s="5">
        <v>49</v>
      </c>
      <c r="M387" s="5">
        <v>79253.34</v>
      </c>
      <c r="N387" s="5">
        <v>109657.4</v>
      </c>
      <c r="O387" s="5">
        <v>0.1</v>
      </c>
      <c r="P387" s="3" t="s">
        <v>28</v>
      </c>
      <c r="Q387" s="3" t="s">
        <v>38</v>
      </c>
      <c r="R387" s="5">
        <v>7</v>
      </c>
      <c r="S387" s="5">
        <v>1340820</v>
      </c>
      <c r="T387" s="2"/>
    </row>
    <row r="388" spans="1:20" ht="14.4" x14ac:dyDescent="0.3">
      <c r="A388" s="3" t="s">
        <v>820</v>
      </c>
      <c r="B388" s="4">
        <v>45746</v>
      </c>
      <c r="C388" s="3" t="s">
        <v>20</v>
      </c>
      <c r="D388" s="3" t="s">
        <v>70</v>
      </c>
      <c r="E388" s="3" t="s">
        <v>71</v>
      </c>
      <c r="F388" s="3" t="s">
        <v>72</v>
      </c>
      <c r="G388" s="3" t="s">
        <v>821</v>
      </c>
      <c r="H388" s="3" t="s">
        <v>35</v>
      </c>
      <c r="I388" s="3" t="s">
        <v>25</v>
      </c>
      <c r="J388" s="3" t="s">
        <v>146</v>
      </c>
      <c r="K388" s="3" t="s">
        <v>147</v>
      </c>
      <c r="L388" s="5">
        <v>36</v>
      </c>
      <c r="M388" s="5">
        <v>6840.08</v>
      </c>
      <c r="N388" s="5">
        <v>8498.2099999999991</v>
      </c>
      <c r="O388" s="5">
        <v>0.05</v>
      </c>
      <c r="P388" s="3" t="s">
        <v>55</v>
      </c>
      <c r="Q388" s="3" t="s">
        <v>77</v>
      </c>
      <c r="R388" s="5">
        <v>17</v>
      </c>
      <c r="S388" s="5">
        <v>56708.05</v>
      </c>
      <c r="T388" s="2"/>
    </row>
    <row r="389" spans="1:20" ht="14.4" x14ac:dyDescent="0.3">
      <c r="A389" s="3" t="s">
        <v>822</v>
      </c>
      <c r="B389" s="4">
        <v>45850</v>
      </c>
      <c r="C389" s="3" t="s">
        <v>40</v>
      </c>
      <c r="D389" s="3" t="s">
        <v>21</v>
      </c>
      <c r="E389" s="3" t="s">
        <v>32</v>
      </c>
      <c r="F389" s="3" t="s">
        <v>33</v>
      </c>
      <c r="G389" s="3" t="s">
        <v>823</v>
      </c>
      <c r="H389" s="3" t="s">
        <v>87</v>
      </c>
      <c r="I389" s="3" t="s">
        <v>45</v>
      </c>
      <c r="J389" s="3" t="s">
        <v>102</v>
      </c>
      <c r="K389" s="3" t="s">
        <v>226</v>
      </c>
      <c r="L389" s="5">
        <v>12</v>
      </c>
      <c r="M389" s="5">
        <v>61237.24</v>
      </c>
      <c r="N389" s="5">
        <v>80584.100000000006</v>
      </c>
      <c r="O389" s="5">
        <v>0</v>
      </c>
      <c r="P389" s="3" t="s">
        <v>28</v>
      </c>
      <c r="Q389" s="3" t="s">
        <v>29</v>
      </c>
      <c r="R389" s="5">
        <v>18</v>
      </c>
      <c r="S389" s="5">
        <v>232162.3</v>
      </c>
      <c r="T389" s="2"/>
    </row>
    <row r="390" spans="1:20" ht="14.4" x14ac:dyDescent="0.3">
      <c r="A390" s="3" t="s">
        <v>824</v>
      </c>
      <c r="B390" s="6">
        <v>45718</v>
      </c>
      <c r="C390" s="3" t="s">
        <v>40</v>
      </c>
      <c r="D390" s="3" t="s">
        <v>57</v>
      </c>
      <c r="E390" s="3" t="s">
        <v>64</v>
      </c>
      <c r="F390" s="3" t="s">
        <v>65</v>
      </c>
      <c r="G390" s="3" t="s">
        <v>825</v>
      </c>
      <c r="H390" s="3" t="s">
        <v>44</v>
      </c>
      <c r="I390" s="3" t="s">
        <v>25</v>
      </c>
      <c r="J390" s="3" t="s">
        <v>146</v>
      </c>
      <c r="K390" s="3" t="s">
        <v>416</v>
      </c>
      <c r="L390" s="5">
        <v>22</v>
      </c>
      <c r="M390" s="5">
        <v>7235.75</v>
      </c>
      <c r="N390" s="5">
        <v>8319.09</v>
      </c>
      <c r="O390" s="5">
        <v>0.1</v>
      </c>
      <c r="P390" s="3" t="s">
        <v>55</v>
      </c>
      <c r="Q390" s="3" t="s">
        <v>84</v>
      </c>
      <c r="R390" s="5">
        <v>11</v>
      </c>
      <c r="S390" s="5">
        <v>21450.13</v>
      </c>
      <c r="T390" s="2"/>
    </row>
    <row r="391" spans="1:20" ht="14.4" x14ac:dyDescent="0.3">
      <c r="A391" s="3" t="s">
        <v>826</v>
      </c>
      <c r="B391" s="4">
        <v>45887</v>
      </c>
      <c r="C391" s="3" t="s">
        <v>40</v>
      </c>
      <c r="D391" s="3" t="s">
        <v>70</v>
      </c>
      <c r="E391" s="3" t="s">
        <v>125</v>
      </c>
      <c r="F391" s="3" t="s">
        <v>125</v>
      </c>
      <c r="G391" s="3" t="s">
        <v>827</v>
      </c>
      <c r="H391" s="3" t="s">
        <v>35</v>
      </c>
      <c r="I391" s="3" t="s">
        <v>52</v>
      </c>
      <c r="J391" s="3" t="s">
        <v>53</v>
      </c>
      <c r="K391" s="3" t="s">
        <v>99</v>
      </c>
      <c r="L391" s="5">
        <v>20</v>
      </c>
      <c r="M391" s="5">
        <v>978.25</v>
      </c>
      <c r="N391" s="5">
        <v>1178.23</v>
      </c>
      <c r="O391" s="5">
        <v>0.1</v>
      </c>
      <c r="P391" s="3" t="s">
        <v>55</v>
      </c>
      <c r="Q391" s="3" t="s">
        <v>77</v>
      </c>
      <c r="R391" s="5">
        <v>4</v>
      </c>
      <c r="S391" s="5">
        <v>3599.64</v>
      </c>
      <c r="T391" s="2"/>
    </row>
    <row r="392" spans="1:20" ht="14.4" x14ac:dyDescent="0.3">
      <c r="A392" s="3" t="s">
        <v>828</v>
      </c>
      <c r="B392" s="6">
        <v>45692</v>
      </c>
      <c r="C392" s="3" t="s">
        <v>40</v>
      </c>
      <c r="D392" s="3" t="s">
        <v>57</v>
      </c>
      <c r="E392" s="3" t="s">
        <v>64</v>
      </c>
      <c r="F392" s="3" t="s">
        <v>65</v>
      </c>
      <c r="G392" s="3" t="s">
        <v>829</v>
      </c>
      <c r="H392" s="3" t="s">
        <v>24</v>
      </c>
      <c r="I392" s="3" t="s">
        <v>45</v>
      </c>
      <c r="J392" s="3" t="s">
        <v>67</v>
      </c>
      <c r="K392" s="3" t="s">
        <v>74</v>
      </c>
      <c r="L392" s="5">
        <v>4</v>
      </c>
      <c r="M392" s="5">
        <v>33083.56</v>
      </c>
      <c r="N392" s="5">
        <v>40943.040000000001</v>
      </c>
      <c r="O392" s="5">
        <v>0</v>
      </c>
      <c r="P392" s="3" t="s">
        <v>28</v>
      </c>
      <c r="Q392" s="3" t="s">
        <v>29</v>
      </c>
      <c r="R392" s="5">
        <v>7</v>
      </c>
      <c r="S392" s="5">
        <v>31437.919999999998</v>
      </c>
      <c r="T392" s="2"/>
    </row>
    <row r="393" spans="1:20" ht="14.4" x14ac:dyDescent="0.3">
      <c r="A393" s="3" t="s">
        <v>830</v>
      </c>
      <c r="B393" s="4">
        <v>45677</v>
      </c>
      <c r="C393" s="3" t="s">
        <v>49</v>
      </c>
      <c r="D393" s="3" t="s">
        <v>57</v>
      </c>
      <c r="E393" s="3" t="s">
        <v>58</v>
      </c>
      <c r="F393" s="3" t="s">
        <v>59</v>
      </c>
      <c r="G393" s="3" t="s">
        <v>831</v>
      </c>
      <c r="H393" s="3" t="s">
        <v>35</v>
      </c>
      <c r="I393" s="3" t="s">
        <v>45</v>
      </c>
      <c r="J393" s="3" t="s">
        <v>132</v>
      </c>
      <c r="K393" s="3" t="s">
        <v>248</v>
      </c>
      <c r="L393" s="5">
        <v>5</v>
      </c>
      <c r="M393" s="5">
        <v>17322.13</v>
      </c>
      <c r="N393" s="5">
        <v>22235.73</v>
      </c>
      <c r="O393" s="5">
        <v>0.05</v>
      </c>
      <c r="P393" s="3" t="s">
        <v>28</v>
      </c>
      <c r="Q393" s="3" t="s">
        <v>84</v>
      </c>
      <c r="R393" s="5">
        <v>6</v>
      </c>
      <c r="S393" s="5">
        <v>23339.599999999999</v>
      </c>
      <c r="T393" s="2"/>
    </row>
    <row r="394" spans="1:20" ht="14.4" x14ac:dyDescent="0.3">
      <c r="A394" s="3" t="s">
        <v>832</v>
      </c>
      <c r="B394" s="4">
        <v>45853</v>
      </c>
      <c r="C394" s="3" t="s">
        <v>49</v>
      </c>
      <c r="D394" s="3" t="s">
        <v>41</v>
      </c>
      <c r="E394" s="3" t="s">
        <v>50</v>
      </c>
      <c r="F394" s="3" t="s">
        <v>50</v>
      </c>
      <c r="G394" s="3" t="s">
        <v>833</v>
      </c>
      <c r="H394" s="3" t="s">
        <v>44</v>
      </c>
      <c r="I394" s="3" t="s">
        <v>25</v>
      </c>
      <c r="J394" s="3" t="s">
        <v>61</v>
      </c>
      <c r="K394" s="3" t="s">
        <v>211</v>
      </c>
      <c r="L394" s="5">
        <v>28</v>
      </c>
      <c r="M394" s="5">
        <v>14000.36</v>
      </c>
      <c r="N394" s="5">
        <v>15661.37</v>
      </c>
      <c r="O394" s="5">
        <v>0</v>
      </c>
      <c r="P394" s="3" t="s">
        <v>55</v>
      </c>
      <c r="Q394" s="3" t="s">
        <v>77</v>
      </c>
      <c r="R394" s="5">
        <v>16</v>
      </c>
      <c r="S394" s="5">
        <v>46508.28</v>
      </c>
      <c r="T394" s="2"/>
    </row>
    <row r="395" spans="1:20" ht="14.4" x14ac:dyDescent="0.3">
      <c r="A395" s="3" t="s">
        <v>834</v>
      </c>
      <c r="B395" s="4">
        <v>45686</v>
      </c>
      <c r="C395" s="3" t="s">
        <v>49</v>
      </c>
      <c r="D395" s="3" t="s">
        <v>57</v>
      </c>
      <c r="E395" s="3" t="s">
        <v>58</v>
      </c>
      <c r="F395" s="3" t="s">
        <v>59</v>
      </c>
      <c r="G395" s="3" t="s">
        <v>835</v>
      </c>
      <c r="H395" s="3" t="s">
        <v>24</v>
      </c>
      <c r="I395" s="3" t="s">
        <v>25</v>
      </c>
      <c r="J395" s="3" t="s">
        <v>36</v>
      </c>
      <c r="K395" s="3" t="s">
        <v>37</v>
      </c>
      <c r="L395" s="5">
        <v>17</v>
      </c>
      <c r="M395" s="5">
        <v>67264.59</v>
      </c>
      <c r="N395" s="5">
        <v>82449.08</v>
      </c>
      <c r="O395" s="5">
        <v>0.1</v>
      </c>
      <c r="P395" s="3" t="s">
        <v>55</v>
      </c>
      <c r="Q395" s="3" t="s">
        <v>38</v>
      </c>
      <c r="R395" s="5">
        <v>15</v>
      </c>
      <c r="S395" s="5">
        <v>232322.7</v>
      </c>
      <c r="T395" s="2"/>
    </row>
    <row r="396" spans="1:20" ht="14.4" x14ac:dyDescent="0.3">
      <c r="A396" s="3" t="s">
        <v>836</v>
      </c>
      <c r="B396" s="4">
        <v>45773</v>
      </c>
      <c r="C396" s="3" t="s">
        <v>20</v>
      </c>
      <c r="D396" s="3" t="s">
        <v>41</v>
      </c>
      <c r="E396" s="3" t="s">
        <v>50</v>
      </c>
      <c r="F396" s="3" t="s">
        <v>50</v>
      </c>
      <c r="G396" s="3" t="s">
        <v>837</v>
      </c>
      <c r="H396" s="3" t="s">
        <v>44</v>
      </c>
      <c r="I396" s="3" t="s">
        <v>25</v>
      </c>
      <c r="J396" s="3" t="s">
        <v>61</v>
      </c>
      <c r="K396" s="3" t="s">
        <v>223</v>
      </c>
      <c r="L396" s="5">
        <v>10</v>
      </c>
      <c r="M396" s="5">
        <v>58005.9</v>
      </c>
      <c r="N396" s="5">
        <v>83887.360000000001</v>
      </c>
      <c r="O396" s="5">
        <v>0.15</v>
      </c>
      <c r="P396" s="3" t="s">
        <v>55</v>
      </c>
      <c r="Q396" s="3" t="s">
        <v>29</v>
      </c>
      <c r="R396" s="5">
        <v>16</v>
      </c>
      <c r="S396" s="5">
        <v>219992.4</v>
      </c>
      <c r="T396" s="2"/>
    </row>
    <row r="397" spans="1:20" ht="14.4" x14ac:dyDescent="0.3">
      <c r="A397" s="3" t="s">
        <v>838</v>
      </c>
      <c r="B397" s="4">
        <v>45743</v>
      </c>
      <c r="C397" s="3" t="s">
        <v>49</v>
      </c>
      <c r="D397" s="3" t="s">
        <v>57</v>
      </c>
      <c r="E397" s="3" t="s">
        <v>64</v>
      </c>
      <c r="F397" s="3" t="s">
        <v>65</v>
      </c>
      <c r="G397" s="3" t="s">
        <v>839</v>
      </c>
      <c r="H397" s="3" t="s">
        <v>35</v>
      </c>
      <c r="I397" s="3" t="s">
        <v>52</v>
      </c>
      <c r="J397" s="3" t="s">
        <v>53</v>
      </c>
      <c r="K397" s="3" t="s">
        <v>90</v>
      </c>
      <c r="L397" s="5">
        <v>27</v>
      </c>
      <c r="M397" s="5">
        <v>14368.29</v>
      </c>
      <c r="N397" s="5">
        <v>21315.18</v>
      </c>
      <c r="O397" s="5">
        <v>0.05</v>
      </c>
      <c r="P397" s="3" t="s">
        <v>28</v>
      </c>
      <c r="Q397" s="3" t="s">
        <v>77</v>
      </c>
      <c r="R397" s="5">
        <v>20</v>
      </c>
      <c r="S397" s="5">
        <v>178187.7</v>
      </c>
      <c r="T397" s="2"/>
    </row>
    <row r="398" spans="1:20" ht="14.4" x14ac:dyDescent="0.3">
      <c r="A398" s="3" t="s">
        <v>840</v>
      </c>
      <c r="B398" s="6">
        <v>45721</v>
      </c>
      <c r="C398" s="3" t="s">
        <v>49</v>
      </c>
      <c r="D398" s="3" t="s">
        <v>21</v>
      </c>
      <c r="E398" s="3" t="s">
        <v>32</v>
      </c>
      <c r="F398" s="3" t="s">
        <v>33</v>
      </c>
      <c r="G398" s="3" t="s">
        <v>637</v>
      </c>
      <c r="H398" s="3" t="s">
        <v>35</v>
      </c>
      <c r="I398" s="3" t="s">
        <v>25</v>
      </c>
      <c r="J398" s="3" t="s">
        <v>146</v>
      </c>
      <c r="K398" s="3" t="s">
        <v>411</v>
      </c>
      <c r="L398" s="5">
        <v>7</v>
      </c>
      <c r="M398" s="5">
        <v>44310.3</v>
      </c>
      <c r="N398" s="5">
        <v>53131.82</v>
      </c>
      <c r="O398" s="5">
        <v>0</v>
      </c>
      <c r="P398" s="3" t="s">
        <v>55</v>
      </c>
      <c r="Q398" s="3" t="s">
        <v>84</v>
      </c>
      <c r="R398" s="5">
        <v>17</v>
      </c>
      <c r="S398" s="5">
        <v>61750.64</v>
      </c>
      <c r="T398" s="2"/>
    </row>
    <row r="399" spans="1:20" ht="14.4" x14ac:dyDescent="0.3">
      <c r="A399" s="3" t="s">
        <v>841</v>
      </c>
      <c r="B399" s="6">
        <v>45873</v>
      </c>
      <c r="C399" s="3" t="s">
        <v>31</v>
      </c>
      <c r="D399" s="3" t="s">
        <v>70</v>
      </c>
      <c r="E399" s="3" t="s">
        <v>125</v>
      </c>
      <c r="F399" s="3" t="s">
        <v>125</v>
      </c>
      <c r="G399" s="3" t="s">
        <v>842</v>
      </c>
      <c r="H399" s="3" t="s">
        <v>44</v>
      </c>
      <c r="I399" s="3" t="s">
        <v>52</v>
      </c>
      <c r="J399" s="3" t="s">
        <v>53</v>
      </c>
      <c r="K399" s="3" t="s">
        <v>110</v>
      </c>
      <c r="L399" s="5">
        <v>16</v>
      </c>
      <c r="M399" s="5">
        <v>19791.650000000001</v>
      </c>
      <c r="N399" s="5">
        <v>29464.63</v>
      </c>
      <c r="O399" s="5">
        <v>0.1</v>
      </c>
      <c r="P399" s="3" t="s">
        <v>55</v>
      </c>
      <c r="Q399" s="3" t="s">
        <v>77</v>
      </c>
      <c r="R399" s="5">
        <v>8</v>
      </c>
      <c r="S399" s="5">
        <v>139290.9</v>
      </c>
      <c r="T399" s="2"/>
    </row>
    <row r="400" spans="1:20" ht="14.4" x14ac:dyDescent="0.3">
      <c r="A400" s="3" t="s">
        <v>843</v>
      </c>
      <c r="B400" s="6">
        <v>45694</v>
      </c>
      <c r="C400" s="3" t="s">
        <v>40</v>
      </c>
      <c r="D400" s="3" t="s">
        <v>21</v>
      </c>
      <c r="E400" s="3" t="s">
        <v>22</v>
      </c>
      <c r="F400" s="3" t="s">
        <v>22</v>
      </c>
      <c r="G400" s="3" t="s">
        <v>844</v>
      </c>
      <c r="H400" s="3" t="s">
        <v>44</v>
      </c>
      <c r="I400" s="3" t="s">
        <v>45</v>
      </c>
      <c r="J400" s="3" t="s">
        <v>102</v>
      </c>
      <c r="K400" s="3" t="s">
        <v>103</v>
      </c>
      <c r="L400" s="5">
        <v>10</v>
      </c>
      <c r="M400" s="5">
        <v>134.9</v>
      </c>
      <c r="N400" s="5">
        <v>192.64</v>
      </c>
      <c r="O400" s="5">
        <v>0.05</v>
      </c>
      <c r="P400" s="3" t="s">
        <v>28</v>
      </c>
      <c r="Q400" s="3" t="s">
        <v>84</v>
      </c>
      <c r="R400" s="5">
        <v>2</v>
      </c>
      <c r="S400" s="5">
        <v>548.53</v>
      </c>
      <c r="T400" s="2"/>
    </row>
    <row r="401" spans="1:20" ht="14.4" x14ac:dyDescent="0.3">
      <c r="A401" s="3" t="s">
        <v>845</v>
      </c>
      <c r="B401" s="4">
        <v>45828</v>
      </c>
      <c r="C401" s="3" t="s">
        <v>20</v>
      </c>
      <c r="D401" s="3" t="s">
        <v>21</v>
      </c>
      <c r="E401" s="3" t="s">
        <v>105</v>
      </c>
      <c r="F401" s="3" t="s">
        <v>106</v>
      </c>
      <c r="G401" s="3" t="s">
        <v>846</v>
      </c>
      <c r="H401" s="3" t="s">
        <v>24</v>
      </c>
      <c r="I401" s="3" t="s">
        <v>45</v>
      </c>
      <c r="J401" s="3" t="s">
        <v>102</v>
      </c>
      <c r="K401" s="3" t="s">
        <v>226</v>
      </c>
      <c r="L401" s="5">
        <v>3</v>
      </c>
      <c r="M401" s="5">
        <v>154.97999999999999</v>
      </c>
      <c r="N401" s="5">
        <v>209.7</v>
      </c>
      <c r="O401" s="5">
        <v>0.1</v>
      </c>
      <c r="P401" s="3" t="s">
        <v>28</v>
      </c>
      <c r="Q401" s="3" t="s">
        <v>38</v>
      </c>
      <c r="R401" s="5">
        <v>9</v>
      </c>
      <c r="S401" s="5">
        <v>147.74</v>
      </c>
      <c r="T401" s="2"/>
    </row>
    <row r="402" spans="1:20" ht="14.4" x14ac:dyDescent="0.3">
      <c r="A402" s="3" t="s">
        <v>847</v>
      </c>
      <c r="B402" s="4">
        <v>45830</v>
      </c>
      <c r="C402" s="3" t="s">
        <v>20</v>
      </c>
      <c r="D402" s="3" t="s">
        <v>21</v>
      </c>
      <c r="E402" s="3" t="s">
        <v>22</v>
      </c>
      <c r="F402" s="3" t="s">
        <v>22</v>
      </c>
      <c r="G402" s="3" t="s">
        <v>844</v>
      </c>
      <c r="H402" s="3" t="s">
        <v>35</v>
      </c>
      <c r="I402" s="3" t="s">
        <v>45</v>
      </c>
      <c r="J402" s="3" t="s">
        <v>46</v>
      </c>
      <c r="K402" s="3" t="s">
        <v>161</v>
      </c>
      <c r="L402" s="5">
        <v>8</v>
      </c>
      <c r="M402" s="5">
        <v>40386.71</v>
      </c>
      <c r="N402" s="5">
        <v>50420.53</v>
      </c>
      <c r="O402" s="5">
        <v>0.1</v>
      </c>
      <c r="P402" s="3" t="s">
        <v>28</v>
      </c>
      <c r="Q402" s="3" t="s">
        <v>77</v>
      </c>
      <c r="R402" s="5">
        <v>17</v>
      </c>
      <c r="S402" s="5">
        <v>72243.5</v>
      </c>
      <c r="T402" s="2"/>
    </row>
    <row r="403" spans="1:20" ht="14.4" x14ac:dyDescent="0.3">
      <c r="A403" s="3" t="s">
        <v>848</v>
      </c>
      <c r="B403" s="4">
        <v>45769</v>
      </c>
      <c r="C403" s="3" t="s">
        <v>31</v>
      </c>
      <c r="D403" s="3" t="s">
        <v>41</v>
      </c>
      <c r="E403" s="3" t="s">
        <v>50</v>
      </c>
      <c r="F403" s="3" t="s">
        <v>50</v>
      </c>
      <c r="G403" s="3" t="s">
        <v>849</v>
      </c>
      <c r="H403" s="3" t="s">
        <v>44</v>
      </c>
      <c r="I403" s="3" t="s">
        <v>45</v>
      </c>
      <c r="J403" s="3" t="s">
        <v>67</v>
      </c>
      <c r="K403" s="3" t="s">
        <v>199</v>
      </c>
      <c r="L403" s="5">
        <v>40</v>
      </c>
      <c r="M403" s="5">
        <v>13437.73</v>
      </c>
      <c r="N403" s="5">
        <v>15650.62</v>
      </c>
      <c r="O403" s="5">
        <v>0</v>
      </c>
      <c r="P403" s="3" t="s">
        <v>55</v>
      </c>
      <c r="Q403" s="3" t="s">
        <v>29</v>
      </c>
      <c r="R403" s="5">
        <v>10</v>
      </c>
      <c r="S403" s="5">
        <v>88515.6</v>
      </c>
      <c r="T403" s="2"/>
    </row>
    <row r="404" spans="1:20" ht="14.4" x14ac:dyDescent="0.3">
      <c r="A404" s="3" t="s">
        <v>850</v>
      </c>
      <c r="B404" s="4">
        <v>45746</v>
      </c>
      <c r="C404" s="3" t="s">
        <v>31</v>
      </c>
      <c r="D404" s="3" t="s">
        <v>57</v>
      </c>
      <c r="E404" s="3" t="s">
        <v>64</v>
      </c>
      <c r="F404" s="3" t="s">
        <v>65</v>
      </c>
      <c r="G404" s="3" t="s">
        <v>851</v>
      </c>
      <c r="H404" s="3" t="s">
        <v>44</v>
      </c>
      <c r="I404" s="3" t="s">
        <v>25</v>
      </c>
      <c r="J404" s="3" t="s">
        <v>36</v>
      </c>
      <c r="K404" s="3" t="s">
        <v>169</v>
      </c>
      <c r="L404" s="5">
        <v>7</v>
      </c>
      <c r="M404" s="5">
        <v>72280.81</v>
      </c>
      <c r="N404" s="5">
        <v>94717.83</v>
      </c>
      <c r="O404" s="5">
        <v>0.05</v>
      </c>
      <c r="P404" s="3" t="s">
        <v>55</v>
      </c>
      <c r="Q404" s="3" t="s">
        <v>38</v>
      </c>
      <c r="R404" s="5">
        <v>7</v>
      </c>
      <c r="S404" s="5">
        <v>149206.20000000001</v>
      </c>
      <c r="T404" s="2"/>
    </row>
    <row r="405" spans="1:20" ht="14.4" x14ac:dyDescent="0.3">
      <c r="A405" s="3" t="s">
        <v>852</v>
      </c>
      <c r="B405" s="6">
        <v>45660</v>
      </c>
      <c r="C405" s="3" t="s">
        <v>20</v>
      </c>
      <c r="D405" s="3" t="s">
        <v>41</v>
      </c>
      <c r="E405" s="3" t="s">
        <v>42</v>
      </c>
      <c r="F405" s="3" t="s">
        <v>42</v>
      </c>
      <c r="G405" s="3" t="s">
        <v>853</v>
      </c>
      <c r="H405" s="3" t="s">
        <v>87</v>
      </c>
      <c r="I405" s="3" t="s">
        <v>52</v>
      </c>
      <c r="J405" s="3" t="s">
        <v>53</v>
      </c>
      <c r="K405" s="3" t="s">
        <v>110</v>
      </c>
      <c r="L405" s="5">
        <v>42</v>
      </c>
      <c r="M405" s="5">
        <v>36503.22</v>
      </c>
      <c r="N405" s="5">
        <v>49698.23</v>
      </c>
      <c r="O405" s="5">
        <v>0.05</v>
      </c>
      <c r="P405" s="3" t="s">
        <v>55</v>
      </c>
      <c r="Q405" s="3" t="s">
        <v>84</v>
      </c>
      <c r="R405" s="5">
        <v>12</v>
      </c>
      <c r="S405" s="5">
        <v>526480.9</v>
      </c>
      <c r="T405" s="2"/>
    </row>
    <row r="406" spans="1:20" ht="14.4" x14ac:dyDescent="0.3">
      <c r="A406" s="3" t="s">
        <v>854</v>
      </c>
      <c r="B406" s="4">
        <v>45890</v>
      </c>
      <c r="C406" s="3" t="s">
        <v>20</v>
      </c>
      <c r="D406" s="3" t="s">
        <v>57</v>
      </c>
      <c r="E406" s="3" t="s">
        <v>58</v>
      </c>
      <c r="F406" s="3" t="s">
        <v>59</v>
      </c>
      <c r="G406" s="3" t="s">
        <v>167</v>
      </c>
      <c r="H406" s="3" t="s">
        <v>44</v>
      </c>
      <c r="I406" s="3" t="s">
        <v>45</v>
      </c>
      <c r="J406" s="3" t="s">
        <v>102</v>
      </c>
      <c r="K406" s="3" t="s">
        <v>203</v>
      </c>
      <c r="L406" s="5">
        <v>46</v>
      </c>
      <c r="M406" s="5">
        <v>19637.189999999999</v>
      </c>
      <c r="N406" s="5">
        <v>21936.67</v>
      </c>
      <c r="O406" s="5">
        <v>0.1</v>
      </c>
      <c r="P406" s="3" t="s">
        <v>55</v>
      </c>
      <c r="Q406" s="3" t="s">
        <v>84</v>
      </c>
      <c r="R406" s="5">
        <v>3</v>
      </c>
      <c r="S406" s="5">
        <v>95198.47</v>
      </c>
      <c r="T406" s="2"/>
    </row>
    <row r="407" spans="1:20" ht="14.4" x14ac:dyDescent="0.3">
      <c r="A407" s="3" t="s">
        <v>855</v>
      </c>
      <c r="B407" s="4">
        <v>45747</v>
      </c>
      <c r="C407" s="3" t="s">
        <v>49</v>
      </c>
      <c r="D407" s="3" t="s">
        <v>41</v>
      </c>
      <c r="E407" s="3" t="s">
        <v>42</v>
      </c>
      <c r="F407" s="3" t="s">
        <v>42</v>
      </c>
      <c r="G407" s="3" t="s">
        <v>683</v>
      </c>
      <c r="H407" s="3" t="s">
        <v>35</v>
      </c>
      <c r="I407" s="3" t="s">
        <v>52</v>
      </c>
      <c r="J407" s="3" t="s">
        <v>95</v>
      </c>
      <c r="K407" s="3" t="s">
        <v>298</v>
      </c>
      <c r="L407" s="5">
        <v>5</v>
      </c>
      <c r="M407" s="5">
        <v>66722.850000000006</v>
      </c>
      <c r="N407" s="5">
        <v>86641.15</v>
      </c>
      <c r="O407" s="5">
        <v>0</v>
      </c>
      <c r="P407" s="3" t="s">
        <v>55</v>
      </c>
      <c r="Q407" s="3" t="s">
        <v>77</v>
      </c>
      <c r="R407" s="5">
        <v>4</v>
      </c>
      <c r="S407" s="5">
        <v>99591.5</v>
      </c>
      <c r="T407" s="2"/>
    </row>
    <row r="408" spans="1:20" ht="14.4" x14ac:dyDescent="0.3">
      <c r="A408" s="3" t="s">
        <v>856</v>
      </c>
      <c r="B408" s="6">
        <v>45874</v>
      </c>
      <c r="C408" s="3" t="s">
        <v>49</v>
      </c>
      <c r="D408" s="3" t="s">
        <v>21</v>
      </c>
      <c r="E408" s="3" t="s">
        <v>105</v>
      </c>
      <c r="F408" s="3" t="s">
        <v>106</v>
      </c>
      <c r="G408" s="3" t="s">
        <v>460</v>
      </c>
      <c r="H408" s="3" t="s">
        <v>44</v>
      </c>
      <c r="I408" s="3" t="s">
        <v>45</v>
      </c>
      <c r="J408" s="3" t="s">
        <v>102</v>
      </c>
      <c r="K408" s="3" t="s">
        <v>226</v>
      </c>
      <c r="L408" s="5">
        <v>32</v>
      </c>
      <c r="M408" s="5">
        <v>1455.33</v>
      </c>
      <c r="N408" s="5">
        <v>2139.71</v>
      </c>
      <c r="O408" s="5">
        <v>0.1</v>
      </c>
      <c r="P408" s="3" t="s">
        <v>55</v>
      </c>
      <c r="Q408" s="3" t="s">
        <v>77</v>
      </c>
      <c r="R408" s="5">
        <v>2</v>
      </c>
      <c r="S408" s="5">
        <v>19710.14</v>
      </c>
      <c r="T408" s="2"/>
    </row>
    <row r="409" spans="1:20" ht="14.4" x14ac:dyDescent="0.3">
      <c r="A409" s="3" t="s">
        <v>857</v>
      </c>
      <c r="B409" s="6">
        <v>45876</v>
      </c>
      <c r="C409" s="3" t="s">
        <v>40</v>
      </c>
      <c r="D409" s="3" t="s">
        <v>70</v>
      </c>
      <c r="E409" s="3" t="s">
        <v>125</v>
      </c>
      <c r="F409" s="3" t="s">
        <v>125</v>
      </c>
      <c r="G409" s="3" t="s">
        <v>341</v>
      </c>
      <c r="H409" s="3" t="s">
        <v>44</v>
      </c>
      <c r="I409" s="3" t="s">
        <v>45</v>
      </c>
      <c r="J409" s="3" t="s">
        <v>132</v>
      </c>
      <c r="K409" s="3" t="s">
        <v>241</v>
      </c>
      <c r="L409" s="5">
        <v>45</v>
      </c>
      <c r="M409" s="5">
        <v>22201.64</v>
      </c>
      <c r="N409" s="5">
        <v>27024.55</v>
      </c>
      <c r="O409" s="5">
        <v>0.05</v>
      </c>
      <c r="P409" s="3" t="s">
        <v>28</v>
      </c>
      <c r="Q409" s="3" t="s">
        <v>29</v>
      </c>
      <c r="R409" s="5">
        <v>4</v>
      </c>
      <c r="S409" s="5">
        <v>206179.4</v>
      </c>
      <c r="T409" s="2"/>
    </row>
    <row r="410" spans="1:20" ht="14.4" x14ac:dyDescent="0.3">
      <c r="A410" s="3" t="s">
        <v>858</v>
      </c>
      <c r="B410" s="6">
        <v>45871</v>
      </c>
      <c r="C410" s="3" t="s">
        <v>31</v>
      </c>
      <c r="D410" s="3" t="s">
        <v>41</v>
      </c>
      <c r="E410" s="3" t="s">
        <v>42</v>
      </c>
      <c r="F410" s="3" t="s">
        <v>42</v>
      </c>
      <c r="G410" s="3" t="s">
        <v>851</v>
      </c>
      <c r="H410" s="3" t="s">
        <v>35</v>
      </c>
      <c r="I410" s="3" t="s">
        <v>45</v>
      </c>
      <c r="J410" s="3" t="s">
        <v>102</v>
      </c>
      <c r="K410" s="3" t="s">
        <v>226</v>
      </c>
      <c r="L410" s="5">
        <v>35</v>
      </c>
      <c r="M410" s="5">
        <v>14299.07</v>
      </c>
      <c r="N410" s="5">
        <v>19487.97</v>
      </c>
      <c r="O410" s="5">
        <v>0.15</v>
      </c>
      <c r="P410" s="3" t="s">
        <v>28</v>
      </c>
      <c r="Q410" s="3" t="s">
        <v>29</v>
      </c>
      <c r="R410" s="5">
        <v>16</v>
      </c>
      <c r="S410" s="5">
        <v>154369.79999999999</v>
      </c>
      <c r="T410" s="2"/>
    </row>
    <row r="411" spans="1:20" ht="14.4" x14ac:dyDescent="0.3">
      <c r="A411" s="3" t="s">
        <v>859</v>
      </c>
      <c r="B411" s="4">
        <v>45683</v>
      </c>
      <c r="C411" s="3" t="s">
        <v>49</v>
      </c>
      <c r="D411" s="3" t="s">
        <v>57</v>
      </c>
      <c r="E411" s="3" t="s">
        <v>58</v>
      </c>
      <c r="F411" s="3" t="s">
        <v>59</v>
      </c>
      <c r="G411" s="3" t="s">
        <v>607</v>
      </c>
      <c r="H411" s="3" t="s">
        <v>24</v>
      </c>
      <c r="I411" s="3" t="s">
        <v>25</v>
      </c>
      <c r="J411" s="3" t="s">
        <v>36</v>
      </c>
      <c r="K411" s="3" t="s">
        <v>169</v>
      </c>
      <c r="L411" s="5">
        <v>45</v>
      </c>
      <c r="M411" s="5">
        <v>21377.360000000001</v>
      </c>
      <c r="N411" s="5">
        <v>29432.04</v>
      </c>
      <c r="O411" s="5">
        <v>0.1</v>
      </c>
      <c r="P411" s="3" t="s">
        <v>28</v>
      </c>
      <c r="Q411" s="3" t="s">
        <v>77</v>
      </c>
      <c r="R411" s="5">
        <v>2</v>
      </c>
      <c r="S411" s="5">
        <v>326214.5</v>
      </c>
      <c r="T411" s="2"/>
    </row>
    <row r="412" spans="1:20" ht="14.4" x14ac:dyDescent="0.3">
      <c r="A412" s="3" t="s">
        <v>860</v>
      </c>
      <c r="B412" s="6">
        <v>45721</v>
      </c>
      <c r="C412" s="3" t="s">
        <v>49</v>
      </c>
      <c r="D412" s="3" t="s">
        <v>41</v>
      </c>
      <c r="E412" s="3" t="s">
        <v>42</v>
      </c>
      <c r="F412" s="3" t="s">
        <v>42</v>
      </c>
      <c r="G412" s="3" t="s">
        <v>861</v>
      </c>
      <c r="H412" s="3" t="s">
        <v>24</v>
      </c>
      <c r="I412" s="3" t="s">
        <v>25</v>
      </c>
      <c r="J412" s="3" t="s">
        <v>146</v>
      </c>
      <c r="K412" s="3" t="s">
        <v>411</v>
      </c>
      <c r="L412" s="5">
        <v>15</v>
      </c>
      <c r="M412" s="5">
        <v>54426.85</v>
      </c>
      <c r="N412" s="5">
        <v>73050.66</v>
      </c>
      <c r="O412" s="5">
        <v>0</v>
      </c>
      <c r="P412" s="3" t="s">
        <v>28</v>
      </c>
      <c r="Q412" s="3" t="s">
        <v>84</v>
      </c>
      <c r="R412" s="5">
        <v>20</v>
      </c>
      <c r="S412" s="5">
        <v>279357.2</v>
      </c>
      <c r="T412" s="2"/>
    </row>
    <row r="413" spans="1:20" ht="14.4" x14ac:dyDescent="0.3">
      <c r="A413" s="3" t="s">
        <v>862</v>
      </c>
      <c r="B413" s="6">
        <v>45905</v>
      </c>
      <c r="C413" s="3" t="s">
        <v>40</v>
      </c>
      <c r="D413" s="3" t="s">
        <v>21</v>
      </c>
      <c r="E413" s="3" t="s">
        <v>32</v>
      </c>
      <c r="F413" s="3" t="s">
        <v>33</v>
      </c>
      <c r="G413" s="3" t="s">
        <v>863</v>
      </c>
      <c r="H413" s="3" t="s">
        <v>35</v>
      </c>
      <c r="I413" s="3" t="s">
        <v>45</v>
      </c>
      <c r="J413" s="3" t="s">
        <v>46</v>
      </c>
      <c r="K413" s="3" t="s">
        <v>161</v>
      </c>
      <c r="L413" s="5">
        <v>21</v>
      </c>
      <c r="M413" s="5">
        <v>58852.38</v>
      </c>
      <c r="N413" s="5">
        <v>79251.289999999994</v>
      </c>
      <c r="O413" s="5">
        <v>0.1</v>
      </c>
      <c r="P413" s="3" t="s">
        <v>28</v>
      </c>
      <c r="Q413" s="3" t="s">
        <v>84</v>
      </c>
      <c r="R413" s="5">
        <v>7</v>
      </c>
      <c r="S413" s="5">
        <v>385539.4</v>
      </c>
      <c r="T413" s="2"/>
    </row>
    <row r="414" spans="1:20" ht="14.4" x14ac:dyDescent="0.3">
      <c r="A414" s="3" t="s">
        <v>864</v>
      </c>
      <c r="B414" s="6">
        <v>45720</v>
      </c>
      <c r="C414" s="3" t="s">
        <v>31</v>
      </c>
      <c r="D414" s="3" t="s">
        <v>57</v>
      </c>
      <c r="E414" s="3" t="s">
        <v>58</v>
      </c>
      <c r="F414" s="3" t="s">
        <v>59</v>
      </c>
      <c r="G414" s="3" t="s">
        <v>865</v>
      </c>
      <c r="H414" s="3" t="s">
        <v>44</v>
      </c>
      <c r="I414" s="3" t="s">
        <v>25</v>
      </c>
      <c r="J414" s="3" t="s">
        <v>36</v>
      </c>
      <c r="K414" s="3" t="s">
        <v>136</v>
      </c>
      <c r="L414" s="5">
        <v>48</v>
      </c>
      <c r="M414" s="5">
        <v>70224.94</v>
      </c>
      <c r="N414" s="5">
        <v>104604.1</v>
      </c>
      <c r="O414" s="5">
        <v>0.15</v>
      </c>
      <c r="P414" s="3" t="s">
        <v>55</v>
      </c>
      <c r="Q414" s="3" t="s">
        <v>29</v>
      </c>
      <c r="R414" s="5">
        <v>1</v>
      </c>
      <c r="S414" s="5">
        <v>1402669</v>
      </c>
      <c r="T414" s="2"/>
    </row>
    <row r="415" spans="1:20" ht="14.4" x14ac:dyDescent="0.3">
      <c r="A415" s="3" t="s">
        <v>866</v>
      </c>
      <c r="B415" s="6">
        <v>45725</v>
      </c>
      <c r="C415" s="3" t="s">
        <v>40</v>
      </c>
      <c r="D415" s="3" t="s">
        <v>21</v>
      </c>
      <c r="E415" s="3" t="s">
        <v>22</v>
      </c>
      <c r="F415" s="3" t="s">
        <v>22</v>
      </c>
      <c r="G415" s="3" t="s">
        <v>867</v>
      </c>
      <c r="H415" s="3" t="s">
        <v>44</v>
      </c>
      <c r="I415" s="3" t="s">
        <v>45</v>
      </c>
      <c r="J415" s="3" t="s">
        <v>102</v>
      </c>
      <c r="K415" s="3" t="s">
        <v>203</v>
      </c>
      <c r="L415" s="5">
        <v>36</v>
      </c>
      <c r="M415" s="5">
        <v>49903.95</v>
      </c>
      <c r="N415" s="5">
        <v>69597.820000000007</v>
      </c>
      <c r="O415" s="5">
        <v>0.05</v>
      </c>
      <c r="P415" s="3" t="s">
        <v>28</v>
      </c>
      <c r="Q415" s="3" t="s">
        <v>38</v>
      </c>
      <c r="R415" s="5">
        <v>7</v>
      </c>
      <c r="S415" s="5">
        <v>673530.4</v>
      </c>
      <c r="T415" s="2"/>
    </row>
    <row r="416" spans="1:20" ht="14.4" x14ac:dyDescent="0.3">
      <c r="A416" s="3" t="s">
        <v>868</v>
      </c>
      <c r="B416" s="6">
        <v>45817</v>
      </c>
      <c r="C416" s="3" t="s">
        <v>31</v>
      </c>
      <c r="D416" s="3" t="s">
        <v>57</v>
      </c>
      <c r="E416" s="3" t="s">
        <v>92</v>
      </c>
      <c r="F416" s="3" t="s">
        <v>93</v>
      </c>
      <c r="G416" s="3" t="s">
        <v>869</v>
      </c>
      <c r="H416" s="3" t="s">
        <v>44</v>
      </c>
      <c r="I416" s="3" t="s">
        <v>25</v>
      </c>
      <c r="J416" s="3" t="s">
        <v>146</v>
      </c>
      <c r="K416" s="3" t="s">
        <v>177</v>
      </c>
      <c r="L416" s="5">
        <v>16</v>
      </c>
      <c r="M416" s="5">
        <v>28354.49</v>
      </c>
      <c r="N416" s="5">
        <v>34306.5</v>
      </c>
      <c r="O416" s="5">
        <v>0.05</v>
      </c>
      <c r="P416" s="3" t="s">
        <v>55</v>
      </c>
      <c r="Q416" s="3" t="s">
        <v>29</v>
      </c>
      <c r="R416" s="5">
        <v>11</v>
      </c>
      <c r="S416" s="5">
        <v>90470.55</v>
      </c>
      <c r="T416" s="2"/>
    </row>
    <row r="417" spans="1:20" ht="14.4" x14ac:dyDescent="0.3">
      <c r="A417" s="3" t="s">
        <v>870</v>
      </c>
      <c r="B417" s="4">
        <v>45672</v>
      </c>
      <c r="C417" s="3" t="s">
        <v>20</v>
      </c>
      <c r="D417" s="3" t="s">
        <v>21</v>
      </c>
      <c r="E417" s="3" t="s">
        <v>22</v>
      </c>
      <c r="F417" s="3" t="s">
        <v>22</v>
      </c>
      <c r="G417" s="3" t="s">
        <v>871</v>
      </c>
      <c r="H417" s="3" t="s">
        <v>35</v>
      </c>
      <c r="I417" s="3" t="s">
        <v>45</v>
      </c>
      <c r="J417" s="3" t="s">
        <v>102</v>
      </c>
      <c r="K417" s="3" t="s">
        <v>226</v>
      </c>
      <c r="L417" s="5">
        <v>7</v>
      </c>
      <c r="M417" s="5">
        <v>47001.59</v>
      </c>
      <c r="N417" s="5">
        <v>58705.13</v>
      </c>
      <c r="O417" s="5">
        <v>0</v>
      </c>
      <c r="P417" s="3" t="s">
        <v>55</v>
      </c>
      <c r="Q417" s="3" t="s">
        <v>77</v>
      </c>
      <c r="R417" s="5">
        <v>7</v>
      </c>
      <c r="S417" s="5">
        <v>81924.78</v>
      </c>
      <c r="T417" s="2"/>
    </row>
    <row r="418" spans="1:20" ht="14.4" x14ac:dyDescent="0.3">
      <c r="A418" s="3" t="s">
        <v>872</v>
      </c>
      <c r="B418" s="6">
        <v>45846</v>
      </c>
      <c r="C418" s="3" t="s">
        <v>40</v>
      </c>
      <c r="D418" s="3" t="s">
        <v>57</v>
      </c>
      <c r="E418" s="3" t="s">
        <v>64</v>
      </c>
      <c r="F418" s="3" t="s">
        <v>65</v>
      </c>
      <c r="G418" s="3" t="s">
        <v>873</v>
      </c>
      <c r="H418" s="3" t="s">
        <v>35</v>
      </c>
      <c r="I418" s="3" t="s">
        <v>52</v>
      </c>
      <c r="J418" s="3" t="s">
        <v>157</v>
      </c>
      <c r="K418" s="3" t="s">
        <v>273</v>
      </c>
      <c r="L418" s="5">
        <v>41</v>
      </c>
      <c r="M418" s="5">
        <v>40075.79</v>
      </c>
      <c r="N418" s="5">
        <v>44446.81</v>
      </c>
      <c r="O418" s="5">
        <v>0.15</v>
      </c>
      <c r="P418" s="3" t="s">
        <v>55</v>
      </c>
      <c r="Q418" s="3" t="s">
        <v>38</v>
      </c>
      <c r="R418" s="5">
        <v>13</v>
      </c>
      <c r="S418" s="5">
        <v>152330.1</v>
      </c>
      <c r="T418" s="2"/>
    </row>
    <row r="419" spans="1:20" ht="14.4" x14ac:dyDescent="0.3">
      <c r="A419" s="3" t="s">
        <v>874</v>
      </c>
      <c r="B419" s="4">
        <v>45856</v>
      </c>
      <c r="C419" s="3" t="s">
        <v>20</v>
      </c>
      <c r="D419" s="3" t="s">
        <v>21</v>
      </c>
      <c r="E419" s="3" t="s">
        <v>105</v>
      </c>
      <c r="F419" s="3" t="s">
        <v>106</v>
      </c>
      <c r="G419" s="3" t="s">
        <v>644</v>
      </c>
      <c r="H419" s="3" t="s">
        <v>44</v>
      </c>
      <c r="I419" s="3" t="s">
        <v>52</v>
      </c>
      <c r="J419" s="3" t="s">
        <v>53</v>
      </c>
      <c r="K419" s="3" t="s">
        <v>90</v>
      </c>
      <c r="L419" s="5">
        <v>42</v>
      </c>
      <c r="M419" s="5">
        <v>79803.94</v>
      </c>
      <c r="N419" s="5">
        <v>88664.97</v>
      </c>
      <c r="O419" s="5">
        <v>0</v>
      </c>
      <c r="P419" s="3" t="s">
        <v>28</v>
      </c>
      <c r="Q419" s="3" t="s">
        <v>38</v>
      </c>
      <c r="R419" s="5">
        <v>18</v>
      </c>
      <c r="S419" s="5">
        <v>372163.3</v>
      </c>
      <c r="T419" s="2"/>
    </row>
    <row r="420" spans="1:20" ht="14.4" x14ac:dyDescent="0.3">
      <c r="A420" s="3" t="s">
        <v>875</v>
      </c>
      <c r="B420" s="6">
        <v>45717</v>
      </c>
      <c r="C420" s="3" t="s">
        <v>20</v>
      </c>
      <c r="D420" s="3" t="s">
        <v>41</v>
      </c>
      <c r="E420" s="3" t="s">
        <v>50</v>
      </c>
      <c r="F420" s="3" t="s">
        <v>50</v>
      </c>
      <c r="G420" s="3" t="s">
        <v>876</v>
      </c>
      <c r="H420" s="3" t="s">
        <v>24</v>
      </c>
      <c r="I420" s="3" t="s">
        <v>52</v>
      </c>
      <c r="J420" s="3" t="s">
        <v>53</v>
      </c>
      <c r="K420" s="3" t="s">
        <v>110</v>
      </c>
      <c r="L420" s="5">
        <v>38</v>
      </c>
      <c r="M420" s="5">
        <v>24153.91</v>
      </c>
      <c r="N420" s="5">
        <v>35805.279999999999</v>
      </c>
      <c r="O420" s="5">
        <v>0.15</v>
      </c>
      <c r="P420" s="3" t="s">
        <v>55</v>
      </c>
      <c r="Q420" s="3" t="s">
        <v>38</v>
      </c>
      <c r="R420" s="5">
        <v>20</v>
      </c>
      <c r="S420" s="5">
        <v>376339.3</v>
      </c>
      <c r="T420" s="2"/>
    </row>
    <row r="421" spans="1:20" ht="14.4" x14ac:dyDescent="0.3">
      <c r="A421" s="3" t="s">
        <v>877</v>
      </c>
      <c r="B421" s="4">
        <v>45676</v>
      </c>
      <c r="C421" s="3" t="s">
        <v>31</v>
      </c>
      <c r="D421" s="3" t="s">
        <v>57</v>
      </c>
      <c r="E421" s="3" t="s">
        <v>64</v>
      </c>
      <c r="F421" s="3" t="s">
        <v>65</v>
      </c>
      <c r="G421" s="3" t="s">
        <v>878</v>
      </c>
      <c r="H421" s="3" t="s">
        <v>87</v>
      </c>
      <c r="I421" s="3" t="s">
        <v>25</v>
      </c>
      <c r="J421" s="3" t="s">
        <v>26</v>
      </c>
      <c r="K421" s="3" t="s">
        <v>216</v>
      </c>
      <c r="L421" s="5">
        <v>8</v>
      </c>
      <c r="M421" s="5">
        <v>39067.4</v>
      </c>
      <c r="N421" s="5">
        <v>57770.57</v>
      </c>
      <c r="O421" s="5">
        <v>0</v>
      </c>
      <c r="P421" s="3" t="s">
        <v>28</v>
      </c>
      <c r="Q421" s="3" t="s">
        <v>84</v>
      </c>
      <c r="R421" s="5">
        <v>9</v>
      </c>
      <c r="S421" s="5">
        <v>149625.4</v>
      </c>
      <c r="T421" s="2"/>
    </row>
    <row r="422" spans="1:20" ht="14.4" x14ac:dyDescent="0.3">
      <c r="A422" s="3" t="s">
        <v>879</v>
      </c>
      <c r="B422" s="4">
        <v>45674</v>
      </c>
      <c r="C422" s="3" t="s">
        <v>31</v>
      </c>
      <c r="D422" s="3" t="s">
        <v>70</v>
      </c>
      <c r="E422" s="3" t="s">
        <v>71</v>
      </c>
      <c r="F422" s="3" t="s">
        <v>72</v>
      </c>
      <c r="G422" s="3" t="s">
        <v>880</v>
      </c>
      <c r="H422" s="3" t="s">
        <v>24</v>
      </c>
      <c r="I422" s="3" t="s">
        <v>52</v>
      </c>
      <c r="J422" s="3" t="s">
        <v>157</v>
      </c>
      <c r="K422" s="3" t="s">
        <v>273</v>
      </c>
      <c r="L422" s="5">
        <v>48</v>
      </c>
      <c r="M422" s="5">
        <v>66021.41</v>
      </c>
      <c r="N422" s="5">
        <v>80766.23</v>
      </c>
      <c r="O422" s="5">
        <v>0.15</v>
      </c>
      <c r="P422" s="3" t="s">
        <v>55</v>
      </c>
      <c r="Q422" s="3" t="s">
        <v>84</v>
      </c>
      <c r="R422" s="5">
        <v>10</v>
      </c>
      <c r="S422" s="5">
        <v>601588.69999999995</v>
      </c>
      <c r="T422" s="2"/>
    </row>
    <row r="423" spans="1:20" ht="14.4" x14ac:dyDescent="0.3">
      <c r="A423" s="3" t="s">
        <v>881</v>
      </c>
      <c r="B423" s="4">
        <v>45829</v>
      </c>
      <c r="C423" s="3" t="s">
        <v>49</v>
      </c>
      <c r="D423" s="3" t="s">
        <v>57</v>
      </c>
      <c r="E423" s="3" t="s">
        <v>64</v>
      </c>
      <c r="F423" s="3" t="s">
        <v>65</v>
      </c>
      <c r="G423" s="3" t="s">
        <v>362</v>
      </c>
      <c r="H423" s="3" t="s">
        <v>87</v>
      </c>
      <c r="I423" s="3" t="s">
        <v>45</v>
      </c>
      <c r="J423" s="3" t="s">
        <v>132</v>
      </c>
      <c r="K423" s="3" t="s">
        <v>248</v>
      </c>
      <c r="L423" s="5">
        <v>28</v>
      </c>
      <c r="M423" s="5">
        <v>5385.2</v>
      </c>
      <c r="N423" s="5">
        <v>7474.71</v>
      </c>
      <c r="O423" s="5">
        <v>0</v>
      </c>
      <c r="P423" s="3" t="s">
        <v>28</v>
      </c>
      <c r="Q423" s="3" t="s">
        <v>77</v>
      </c>
      <c r="R423" s="5">
        <v>17</v>
      </c>
      <c r="S423" s="5">
        <v>58506.28</v>
      </c>
      <c r="T423" s="2"/>
    </row>
    <row r="424" spans="1:20" ht="14.4" x14ac:dyDescent="0.3">
      <c r="A424" s="3" t="s">
        <v>882</v>
      </c>
      <c r="B424" s="4">
        <v>45866</v>
      </c>
      <c r="C424" s="3" t="s">
        <v>31</v>
      </c>
      <c r="D424" s="3" t="s">
        <v>41</v>
      </c>
      <c r="E424" s="3" t="s">
        <v>50</v>
      </c>
      <c r="F424" s="3" t="s">
        <v>50</v>
      </c>
      <c r="G424" s="3" t="s">
        <v>883</v>
      </c>
      <c r="H424" s="3" t="s">
        <v>35</v>
      </c>
      <c r="I424" s="3" t="s">
        <v>25</v>
      </c>
      <c r="J424" s="3" t="s">
        <v>26</v>
      </c>
      <c r="K424" s="3" t="s">
        <v>127</v>
      </c>
      <c r="L424" s="5">
        <v>32</v>
      </c>
      <c r="M424" s="5">
        <v>55821.69</v>
      </c>
      <c r="N424" s="5">
        <v>70789.429999999993</v>
      </c>
      <c r="O424" s="5">
        <v>0.15</v>
      </c>
      <c r="P424" s="3" t="s">
        <v>55</v>
      </c>
      <c r="Q424" s="3" t="s">
        <v>84</v>
      </c>
      <c r="R424" s="5">
        <v>12</v>
      </c>
      <c r="S424" s="5">
        <v>407122.5</v>
      </c>
      <c r="T424" s="2"/>
    </row>
    <row r="425" spans="1:20" ht="14.4" x14ac:dyDescent="0.3">
      <c r="A425" s="3" t="s">
        <v>884</v>
      </c>
      <c r="B425" s="6">
        <v>45724</v>
      </c>
      <c r="C425" s="3" t="s">
        <v>31</v>
      </c>
      <c r="D425" s="3" t="s">
        <v>41</v>
      </c>
      <c r="E425" s="3" t="s">
        <v>42</v>
      </c>
      <c r="F425" s="3" t="s">
        <v>42</v>
      </c>
      <c r="G425" s="3" t="s">
        <v>518</v>
      </c>
      <c r="H425" s="3" t="s">
        <v>44</v>
      </c>
      <c r="I425" s="3" t="s">
        <v>52</v>
      </c>
      <c r="J425" s="3" t="s">
        <v>157</v>
      </c>
      <c r="K425" s="3" t="s">
        <v>273</v>
      </c>
      <c r="L425" s="5">
        <v>1</v>
      </c>
      <c r="M425" s="5">
        <v>25480.81</v>
      </c>
      <c r="N425" s="5">
        <v>32290.95</v>
      </c>
      <c r="O425" s="5">
        <v>0.1</v>
      </c>
      <c r="P425" s="3" t="s">
        <v>55</v>
      </c>
      <c r="Q425" s="3" t="s">
        <v>77</v>
      </c>
      <c r="R425" s="5">
        <v>10</v>
      </c>
      <c r="S425" s="5">
        <v>6129.13</v>
      </c>
      <c r="T425" s="2"/>
    </row>
    <row r="426" spans="1:20" ht="14.4" x14ac:dyDescent="0.3">
      <c r="A426" s="3" t="s">
        <v>885</v>
      </c>
      <c r="B426" s="7">
        <v>45801</v>
      </c>
      <c r="C426" s="3" t="s">
        <v>40</v>
      </c>
      <c r="D426" s="3" t="s">
        <v>41</v>
      </c>
      <c r="E426" s="3" t="s">
        <v>50</v>
      </c>
      <c r="F426" s="3" t="s">
        <v>50</v>
      </c>
      <c r="G426" s="3" t="s">
        <v>886</v>
      </c>
      <c r="H426" s="3" t="s">
        <v>35</v>
      </c>
      <c r="I426" s="3" t="s">
        <v>25</v>
      </c>
      <c r="J426" s="3" t="s">
        <v>146</v>
      </c>
      <c r="K426" s="3" t="s">
        <v>411</v>
      </c>
      <c r="L426" s="5">
        <v>47</v>
      </c>
      <c r="M426" s="5">
        <v>63484.480000000003</v>
      </c>
      <c r="N426" s="5">
        <v>71182.91</v>
      </c>
      <c r="O426" s="5">
        <v>0.15</v>
      </c>
      <c r="P426" s="3" t="s">
        <v>28</v>
      </c>
      <c r="Q426" s="3" t="s">
        <v>29</v>
      </c>
      <c r="R426" s="5">
        <v>3</v>
      </c>
      <c r="S426" s="5">
        <v>307552.3</v>
      </c>
      <c r="T426" s="2"/>
    </row>
    <row r="427" spans="1:20" ht="14.4" x14ac:dyDescent="0.3">
      <c r="A427" s="3" t="s">
        <v>887</v>
      </c>
      <c r="B427" s="8">
        <v>45780</v>
      </c>
      <c r="C427" s="3" t="s">
        <v>40</v>
      </c>
      <c r="D427" s="3" t="s">
        <v>57</v>
      </c>
      <c r="E427" s="3" t="s">
        <v>64</v>
      </c>
      <c r="F427" s="3" t="s">
        <v>65</v>
      </c>
      <c r="G427" s="3" t="s">
        <v>631</v>
      </c>
      <c r="H427" s="3" t="s">
        <v>87</v>
      </c>
      <c r="I427" s="3" t="s">
        <v>25</v>
      </c>
      <c r="J427" s="3" t="s">
        <v>36</v>
      </c>
      <c r="K427" s="3" t="s">
        <v>37</v>
      </c>
      <c r="L427" s="5">
        <v>30</v>
      </c>
      <c r="M427" s="5">
        <v>54776.7</v>
      </c>
      <c r="N427" s="5">
        <v>80027.289999999994</v>
      </c>
      <c r="O427" s="5">
        <v>0</v>
      </c>
      <c r="P427" s="3" t="s">
        <v>55</v>
      </c>
      <c r="Q427" s="3" t="s">
        <v>29</v>
      </c>
      <c r="R427" s="5">
        <v>5</v>
      </c>
      <c r="S427" s="5">
        <v>757517.7</v>
      </c>
      <c r="T427" s="2"/>
    </row>
    <row r="428" spans="1:20" ht="14.4" x14ac:dyDescent="0.3">
      <c r="A428" s="3" t="s">
        <v>888</v>
      </c>
      <c r="B428" s="4">
        <v>45700</v>
      </c>
      <c r="C428" s="3" t="s">
        <v>49</v>
      </c>
      <c r="D428" s="3" t="s">
        <v>70</v>
      </c>
      <c r="E428" s="3" t="s">
        <v>71</v>
      </c>
      <c r="F428" s="3" t="s">
        <v>72</v>
      </c>
      <c r="G428" s="3" t="s">
        <v>889</v>
      </c>
      <c r="H428" s="3" t="s">
        <v>24</v>
      </c>
      <c r="I428" s="3" t="s">
        <v>25</v>
      </c>
      <c r="J428" s="3" t="s">
        <v>146</v>
      </c>
      <c r="K428" s="3" t="s">
        <v>411</v>
      </c>
      <c r="L428" s="5">
        <v>19</v>
      </c>
      <c r="M428" s="5">
        <v>76663.08</v>
      </c>
      <c r="N428" s="5">
        <v>96708.53</v>
      </c>
      <c r="O428" s="5">
        <v>0</v>
      </c>
      <c r="P428" s="3" t="s">
        <v>28</v>
      </c>
      <c r="Q428" s="3" t="s">
        <v>38</v>
      </c>
      <c r="R428" s="5">
        <v>10</v>
      </c>
      <c r="S428" s="5">
        <v>380863.6</v>
      </c>
      <c r="T428" s="2"/>
    </row>
    <row r="429" spans="1:20" ht="14.4" x14ac:dyDescent="0.3">
      <c r="A429" s="3" t="s">
        <v>890</v>
      </c>
      <c r="B429" s="6">
        <v>45661</v>
      </c>
      <c r="C429" s="3" t="s">
        <v>40</v>
      </c>
      <c r="D429" s="3" t="s">
        <v>57</v>
      </c>
      <c r="E429" s="3" t="s">
        <v>92</v>
      </c>
      <c r="F429" s="3" t="s">
        <v>93</v>
      </c>
      <c r="G429" s="3" t="s">
        <v>891</v>
      </c>
      <c r="H429" s="3" t="s">
        <v>24</v>
      </c>
      <c r="I429" s="3" t="s">
        <v>45</v>
      </c>
      <c r="J429" s="3" t="s">
        <v>67</v>
      </c>
      <c r="K429" s="3" t="s">
        <v>68</v>
      </c>
      <c r="L429" s="5">
        <v>9</v>
      </c>
      <c r="M429" s="5">
        <v>72638.17</v>
      </c>
      <c r="N429" s="5">
        <v>105867.5</v>
      </c>
      <c r="O429" s="5">
        <v>0</v>
      </c>
      <c r="P429" s="3" t="s">
        <v>55</v>
      </c>
      <c r="Q429" s="3" t="s">
        <v>29</v>
      </c>
      <c r="R429" s="5">
        <v>20</v>
      </c>
      <c r="S429" s="5">
        <v>299064.2</v>
      </c>
      <c r="T429" s="2"/>
    </row>
    <row r="430" spans="1:20" ht="14.4" x14ac:dyDescent="0.3">
      <c r="A430" s="3" t="s">
        <v>892</v>
      </c>
      <c r="B430" s="4">
        <v>45837</v>
      </c>
      <c r="C430" s="3" t="s">
        <v>49</v>
      </c>
      <c r="D430" s="3" t="s">
        <v>21</v>
      </c>
      <c r="E430" s="3" t="s">
        <v>105</v>
      </c>
      <c r="F430" s="3" t="s">
        <v>106</v>
      </c>
      <c r="G430" s="3" t="s">
        <v>295</v>
      </c>
      <c r="H430" s="3" t="s">
        <v>35</v>
      </c>
      <c r="I430" s="3" t="s">
        <v>45</v>
      </c>
      <c r="J430" s="3" t="s">
        <v>102</v>
      </c>
      <c r="K430" s="3" t="s">
        <v>226</v>
      </c>
      <c r="L430" s="5">
        <v>11</v>
      </c>
      <c r="M430" s="5">
        <v>11282.81</v>
      </c>
      <c r="N430" s="5">
        <v>15388.14</v>
      </c>
      <c r="O430" s="5">
        <v>0.05</v>
      </c>
      <c r="P430" s="3" t="s">
        <v>28</v>
      </c>
      <c r="Q430" s="3" t="s">
        <v>38</v>
      </c>
      <c r="R430" s="5">
        <v>17</v>
      </c>
      <c r="S430" s="5">
        <v>42900.7</v>
      </c>
      <c r="T430" s="2"/>
    </row>
    <row r="431" spans="1:20" ht="14.4" x14ac:dyDescent="0.3">
      <c r="A431" s="3" t="s">
        <v>893</v>
      </c>
      <c r="B431" s="6">
        <v>45664</v>
      </c>
      <c r="C431" s="3" t="s">
        <v>31</v>
      </c>
      <c r="D431" s="3" t="s">
        <v>41</v>
      </c>
      <c r="E431" s="3" t="s">
        <v>42</v>
      </c>
      <c r="F431" s="3" t="s">
        <v>42</v>
      </c>
      <c r="G431" s="3" t="s">
        <v>894</v>
      </c>
      <c r="H431" s="3" t="s">
        <v>44</v>
      </c>
      <c r="I431" s="3" t="s">
        <v>52</v>
      </c>
      <c r="J431" s="3" t="s">
        <v>95</v>
      </c>
      <c r="K431" s="3" t="s">
        <v>298</v>
      </c>
      <c r="L431" s="5">
        <v>6</v>
      </c>
      <c r="M431" s="5">
        <v>60559.97</v>
      </c>
      <c r="N431" s="5">
        <v>82434.289999999994</v>
      </c>
      <c r="O431" s="5">
        <v>0.1</v>
      </c>
      <c r="P431" s="3" t="s">
        <v>55</v>
      </c>
      <c r="Q431" s="3" t="s">
        <v>38</v>
      </c>
      <c r="R431" s="5">
        <v>4</v>
      </c>
      <c r="S431" s="5">
        <v>118121.3</v>
      </c>
      <c r="T431" s="2"/>
    </row>
    <row r="432" spans="1:20" ht="14.4" x14ac:dyDescent="0.3">
      <c r="A432" s="3" t="s">
        <v>895</v>
      </c>
      <c r="B432" s="4">
        <v>45886</v>
      </c>
      <c r="C432" s="3" t="s">
        <v>20</v>
      </c>
      <c r="D432" s="3" t="s">
        <v>70</v>
      </c>
      <c r="E432" s="3" t="s">
        <v>71</v>
      </c>
      <c r="F432" s="3" t="s">
        <v>72</v>
      </c>
      <c r="G432" s="3" t="s">
        <v>896</v>
      </c>
      <c r="H432" s="3" t="s">
        <v>87</v>
      </c>
      <c r="I432" s="3" t="s">
        <v>45</v>
      </c>
      <c r="J432" s="3" t="s">
        <v>132</v>
      </c>
      <c r="K432" s="3" t="s">
        <v>248</v>
      </c>
      <c r="L432" s="5">
        <v>38</v>
      </c>
      <c r="M432" s="5">
        <v>49084.15</v>
      </c>
      <c r="N432" s="5">
        <v>70162.899999999994</v>
      </c>
      <c r="O432" s="5">
        <v>0</v>
      </c>
      <c r="P432" s="3" t="s">
        <v>28</v>
      </c>
      <c r="Q432" s="3" t="s">
        <v>84</v>
      </c>
      <c r="R432" s="5">
        <v>8</v>
      </c>
      <c r="S432" s="5">
        <v>800992.5</v>
      </c>
      <c r="T432" s="2"/>
    </row>
    <row r="433" spans="1:20" ht="14.4" x14ac:dyDescent="0.3">
      <c r="A433" s="3" t="s">
        <v>897</v>
      </c>
      <c r="B433" s="6">
        <v>45844</v>
      </c>
      <c r="C433" s="3" t="s">
        <v>20</v>
      </c>
      <c r="D433" s="3" t="s">
        <v>70</v>
      </c>
      <c r="E433" s="3" t="s">
        <v>71</v>
      </c>
      <c r="F433" s="3" t="s">
        <v>72</v>
      </c>
      <c r="G433" s="3" t="s">
        <v>123</v>
      </c>
      <c r="H433" s="3" t="s">
        <v>35</v>
      </c>
      <c r="I433" s="3" t="s">
        <v>25</v>
      </c>
      <c r="J433" s="3" t="s">
        <v>61</v>
      </c>
      <c r="K433" s="3" t="s">
        <v>211</v>
      </c>
      <c r="L433" s="5">
        <v>12</v>
      </c>
      <c r="M433" s="5">
        <v>44098.21</v>
      </c>
      <c r="N433" s="5">
        <v>54071.25</v>
      </c>
      <c r="O433" s="5">
        <v>0</v>
      </c>
      <c r="P433" s="3" t="s">
        <v>55</v>
      </c>
      <c r="Q433" s="3" t="s">
        <v>77</v>
      </c>
      <c r="R433" s="5">
        <v>6</v>
      </c>
      <c r="S433" s="5">
        <v>119676.5</v>
      </c>
      <c r="T433" s="2"/>
    </row>
    <row r="434" spans="1:20" ht="14.4" x14ac:dyDescent="0.3">
      <c r="A434" s="3" t="s">
        <v>898</v>
      </c>
      <c r="B434" s="6">
        <v>45815</v>
      </c>
      <c r="C434" s="3" t="s">
        <v>49</v>
      </c>
      <c r="D434" s="3" t="s">
        <v>21</v>
      </c>
      <c r="E434" s="3" t="s">
        <v>105</v>
      </c>
      <c r="F434" s="3" t="s">
        <v>106</v>
      </c>
      <c r="G434" s="3" t="s">
        <v>899</v>
      </c>
      <c r="H434" s="3" t="s">
        <v>24</v>
      </c>
      <c r="I434" s="3" t="s">
        <v>25</v>
      </c>
      <c r="J434" s="3" t="s">
        <v>36</v>
      </c>
      <c r="K434" s="3" t="s">
        <v>37</v>
      </c>
      <c r="L434" s="5">
        <v>39</v>
      </c>
      <c r="M434" s="5">
        <v>30935.040000000001</v>
      </c>
      <c r="N434" s="5">
        <v>43904.42</v>
      </c>
      <c r="O434" s="5">
        <v>0.05</v>
      </c>
      <c r="P434" s="3" t="s">
        <v>28</v>
      </c>
      <c r="Q434" s="3" t="s">
        <v>29</v>
      </c>
      <c r="R434" s="5">
        <v>5</v>
      </c>
      <c r="S434" s="5">
        <v>480515.5</v>
      </c>
      <c r="T434" s="2"/>
    </row>
    <row r="435" spans="1:20" ht="14.4" x14ac:dyDescent="0.3">
      <c r="A435" s="3" t="s">
        <v>900</v>
      </c>
      <c r="B435" s="8">
        <v>45783</v>
      </c>
      <c r="C435" s="3" t="s">
        <v>31</v>
      </c>
      <c r="D435" s="3" t="s">
        <v>57</v>
      </c>
      <c r="E435" s="3" t="s">
        <v>58</v>
      </c>
      <c r="F435" s="3" t="s">
        <v>59</v>
      </c>
      <c r="G435" s="3" t="s">
        <v>901</v>
      </c>
      <c r="H435" s="3" t="s">
        <v>44</v>
      </c>
      <c r="I435" s="3" t="s">
        <v>25</v>
      </c>
      <c r="J435" s="3" t="s">
        <v>146</v>
      </c>
      <c r="K435" s="3" t="s">
        <v>416</v>
      </c>
      <c r="L435" s="5">
        <v>12</v>
      </c>
      <c r="M435" s="5">
        <v>55673.15</v>
      </c>
      <c r="N435" s="5">
        <v>64976.71</v>
      </c>
      <c r="O435" s="5">
        <v>0.05</v>
      </c>
      <c r="P435" s="3" t="s">
        <v>55</v>
      </c>
      <c r="Q435" s="3" t="s">
        <v>84</v>
      </c>
      <c r="R435" s="5">
        <v>20</v>
      </c>
      <c r="S435" s="5">
        <v>106060.6</v>
      </c>
      <c r="T435" s="2"/>
    </row>
    <row r="436" spans="1:20" ht="14.4" x14ac:dyDescent="0.3">
      <c r="A436" s="3" t="s">
        <v>902</v>
      </c>
      <c r="B436" s="6">
        <v>45878</v>
      </c>
      <c r="C436" s="3" t="s">
        <v>31</v>
      </c>
      <c r="D436" s="3" t="s">
        <v>41</v>
      </c>
      <c r="E436" s="3" t="s">
        <v>50</v>
      </c>
      <c r="F436" s="3" t="s">
        <v>50</v>
      </c>
      <c r="G436" s="3" t="s">
        <v>903</v>
      </c>
      <c r="H436" s="3" t="s">
        <v>87</v>
      </c>
      <c r="I436" s="3" t="s">
        <v>52</v>
      </c>
      <c r="J436" s="3" t="s">
        <v>95</v>
      </c>
      <c r="K436" s="3" t="s">
        <v>96</v>
      </c>
      <c r="L436" s="5">
        <v>35</v>
      </c>
      <c r="M436" s="5">
        <v>35446.74</v>
      </c>
      <c r="N436" s="5">
        <v>47369.95</v>
      </c>
      <c r="O436" s="5">
        <v>0.15</v>
      </c>
      <c r="P436" s="3" t="s">
        <v>28</v>
      </c>
      <c r="Q436" s="3" t="s">
        <v>84</v>
      </c>
      <c r="R436" s="5">
        <v>2</v>
      </c>
      <c r="S436" s="5">
        <v>354715.5</v>
      </c>
      <c r="T436" s="2"/>
    </row>
    <row r="437" spans="1:20" ht="14.4" x14ac:dyDescent="0.3">
      <c r="A437" s="3" t="s">
        <v>904</v>
      </c>
      <c r="B437" s="4">
        <v>45679</v>
      </c>
      <c r="C437" s="3" t="s">
        <v>31</v>
      </c>
      <c r="D437" s="3" t="s">
        <v>41</v>
      </c>
      <c r="E437" s="3" t="s">
        <v>50</v>
      </c>
      <c r="F437" s="3" t="s">
        <v>50</v>
      </c>
      <c r="G437" s="3" t="s">
        <v>905</v>
      </c>
      <c r="H437" s="3" t="s">
        <v>44</v>
      </c>
      <c r="I437" s="3" t="s">
        <v>45</v>
      </c>
      <c r="J437" s="3" t="s">
        <v>102</v>
      </c>
      <c r="K437" s="3" t="s">
        <v>103</v>
      </c>
      <c r="L437" s="5">
        <v>26</v>
      </c>
      <c r="M437" s="5">
        <v>78746.3</v>
      </c>
      <c r="N437" s="5">
        <v>88455.45</v>
      </c>
      <c r="O437" s="5">
        <v>0.05</v>
      </c>
      <c r="P437" s="3" t="s">
        <v>55</v>
      </c>
      <c r="Q437" s="3" t="s">
        <v>38</v>
      </c>
      <c r="R437" s="5">
        <v>18</v>
      </c>
      <c r="S437" s="5">
        <v>239816</v>
      </c>
      <c r="T437" s="2"/>
    </row>
    <row r="438" spans="1:20" ht="14.4" x14ac:dyDescent="0.3">
      <c r="A438" s="3" t="s">
        <v>906</v>
      </c>
      <c r="B438" s="4">
        <v>45818</v>
      </c>
      <c r="C438" s="3" t="s">
        <v>20</v>
      </c>
      <c r="D438" s="3" t="s">
        <v>41</v>
      </c>
      <c r="E438" s="3" t="s">
        <v>50</v>
      </c>
      <c r="F438" s="3" t="s">
        <v>50</v>
      </c>
      <c r="G438" s="3" t="s">
        <v>907</v>
      </c>
      <c r="H438" s="3" t="s">
        <v>24</v>
      </c>
      <c r="I438" s="3" t="s">
        <v>52</v>
      </c>
      <c r="J438" s="3" t="s">
        <v>53</v>
      </c>
      <c r="K438" s="3" t="s">
        <v>54</v>
      </c>
      <c r="L438" s="5">
        <v>22</v>
      </c>
      <c r="M438" s="5">
        <v>51816.09</v>
      </c>
      <c r="N438" s="5">
        <v>73429.039999999994</v>
      </c>
      <c r="O438" s="5">
        <v>0.05</v>
      </c>
      <c r="P438" s="3" t="s">
        <v>55</v>
      </c>
      <c r="Q438" s="3" t="s">
        <v>38</v>
      </c>
      <c r="R438" s="5">
        <v>3</v>
      </c>
      <c r="S438" s="5">
        <v>451710.7</v>
      </c>
      <c r="T438" s="2"/>
    </row>
    <row r="439" spans="1:20" ht="14.4" x14ac:dyDescent="0.3">
      <c r="A439" s="3" t="s">
        <v>908</v>
      </c>
      <c r="B439" s="7">
        <v>45788</v>
      </c>
      <c r="C439" s="3" t="s">
        <v>49</v>
      </c>
      <c r="D439" s="3" t="s">
        <v>57</v>
      </c>
      <c r="E439" s="3" t="s">
        <v>64</v>
      </c>
      <c r="F439" s="3" t="s">
        <v>65</v>
      </c>
      <c r="G439" s="3" t="s">
        <v>909</v>
      </c>
      <c r="H439" s="3" t="s">
        <v>24</v>
      </c>
      <c r="I439" s="3" t="s">
        <v>52</v>
      </c>
      <c r="J439" s="3" t="s">
        <v>53</v>
      </c>
      <c r="K439" s="3" t="s">
        <v>99</v>
      </c>
      <c r="L439" s="5">
        <v>26</v>
      </c>
      <c r="M439" s="5">
        <v>75597.56</v>
      </c>
      <c r="N439" s="5">
        <v>94834.83</v>
      </c>
      <c r="O439" s="5">
        <v>0.05</v>
      </c>
      <c r="P439" s="3" t="s">
        <v>28</v>
      </c>
      <c r="Q439" s="3" t="s">
        <v>29</v>
      </c>
      <c r="R439" s="5">
        <v>7</v>
      </c>
      <c r="S439" s="5">
        <v>475160.6</v>
      </c>
      <c r="T439" s="2"/>
    </row>
    <row r="440" spans="1:20" ht="14.4" x14ac:dyDescent="0.3">
      <c r="A440" s="3" t="s">
        <v>910</v>
      </c>
      <c r="B440" s="4">
        <v>45862</v>
      </c>
      <c r="C440" s="3" t="s">
        <v>49</v>
      </c>
      <c r="D440" s="3" t="s">
        <v>41</v>
      </c>
      <c r="E440" s="3" t="s">
        <v>50</v>
      </c>
      <c r="F440" s="3" t="s">
        <v>50</v>
      </c>
      <c r="G440" s="3" t="s">
        <v>911</v>
      </c>
      <c r="H440" s="3" t="s">
        <v>24</v>
      </c>
      <c r="I440" s="3" t="s">
        <v>52</v>
      </c>
      <c r="J440" s="3" t="s">
        <v>157</v>
      </c>
      <c r="K440" s="3" t="s">
        <v>188</v>
      </c>
      <c r="L440" s="5">
        <v>10</v>
      </c>
      <c r="M440" s="5">
        <v>25721.59</v>
      </c>
      <c r="N440" s="5">
        <v>37455.870000000003</v>
      </c>
      <c r="O440" s="5">
        <v>0.1</v>
      </c>
      <c r="P440" s="3" t="s">
        <v>55</v>
      </c>
      <c r="Q440" s="3" t="s">
        <v>29</v>
      </c>
      <c r="R440" s="5">
        <v>10</v>
      </c>
      <c r="S440" s="5">
        <v>105608.5</v>
      </c>
      <c r="T440" s="2"/>
    </row>
    <row r="441" spans="1:20" ht="14.4" x14ac:dyDescent="0.3">
      <c r="A441" s="3" t="s">
        <v>912</v>
      </c>
      <c r="B441" s="7">
        <v>45803</v>
      </c>
      <c r="C441" s="3" t="s">
        <v>40</v>
      </c>
      <c r="D441" s="3" t="s">
        <v>21</v>
      </c>
      <c r="E441" s="3" t="s">
        <v>22</v>
      </c>
      <c r="F441" s="3" t="s">
        <v>22</v>
      </c>
      <c r="G441" s="3" t="s">
        <v>101</v>
      </c>
      <c r="H441" s="3" t="s">
        <v>24</v>
      </c>
      <c r="I441" s="3" t="s">
        <v>52</v>
      </c>
      <c r="J441" s="3" t="s">
        <v>53</v>
      </c>
      <c r="K441" s="3" t="s">
        <v>54</v>
      </c>
      <c r="L441" s="5">
        <v>24</v>
      </c>
      <c r="M441" s="5">
        <v>68520.070000000007</v>
      </c>
      <c r="N441" s="5">
        <v>83356.42</v>
      </c>
      <c r="O441" s="5">
        <v>0</v>
      </c>
      <c r="P441" s="3" t="s">
        <v>28</v>
      </c>
      <c r="Q441" s="3" t="s">
        <v>77</v>
      </c>
      <c r="R441" s="5">
        <v>19</v>
      </c>
      <c r="S441" s="5">
        <v>356072.4</v>
      </c>
      <c r="T441" s="2"/>
    </row>
    <row r="442" spans="1:20" ht="14.4" x14ac:dyDescent="0.3">
      <c r="A442" s="3" t="s">
        <v>913</v>
      </c>
      <c r="B442" s="4">
        <v>45678</v>
      </c>
      <c r="C442" s="3" t="s">
        <v>49</v>
      </c>
      <c r="D442" s="3" t="s">
        <v>41</v>
      </c>
      <c r="E442" s="3" t="s">
        <v>42</v>
      </c>
      <c r="F442" s="3" t="s">
        <v>42</v>
      </c>
      <c r="G442" s="3" t="s">
        <v>60</v>
      </c>
      <c r="H442" s="3" t="s">
        <v>44</v>
      </c>
      <c r="I442" s="3" t="s">
        <v>25</v>
      </c>
      <c r="J442" s="3" t="s">
        <v>61</v>
      </c>
      <c r="K442" s="3" t="s">
        <v>154</v>
      </c>
      <c r="L442" s="5">
        <v>24</v>
      </c>
      <c r="M442" s="5">
        <v>64240.03</v>
      </c>
      <c r="N442" s="5">
        <v>94811.13</v>
      </c>
      <c r="O442" s="5">
        <v>0</v>
      </c>
      <c r="P442" s="3" t="s">
        <v>28</v>
      </c>
      <c r="Q442" s="3" t="s">
        <v>38</v>
      </c>
      <c r="R442" s="5">
        <v>20</v>
      </c>
      <c r="S442" s="5">
        <v>733706.4</v>
      </c>
      <c r="T442" s="2"/>
    </row>
    <row r="443" spans="1:20" ht="14.4" x14ac:dyDescent="0.3">
      <c r="A443" s="3" t="s">
        <v>914</v>
      </c>
      <c r="B443" s="4">
        <v>45869</v>
      </c>
      <c r="C443" s="3" t="s">
        <v>49</v>
      </c>
      <c r="D443" s="3" t="s">
        <v>21</v>
      </c>
      <c r="E443" s="3" t="s">
        <v>105</v>
      </c>
      <c r="F443" s="3" t="s">
        <v>106</v>
      </c>
      <c r="G443" s="3" t="s">
        <v>915</v>
      </c>
      <c r="H443" s="3" t="s">
        <v>24</v>
      </c>
      <c r="I443" s="3" t="s">
        <v>45</v>
      </c>
      <c r="J443" s="3" t="s">
        <v>102</v>
      </c>
      <c r="K443" s="3" t="s">
        <v>203</v>
      </c>
      <c r="L443" s="5">
        <v>33</v>
      </c>
      <c r="M443" s="5">
        <v>15513.74</v>
      </c>
      <c r="N443" s="5">
        <v>18450.04</v>
      </c>
      <c r="O443" s="5">
        <v>0.05</v>
      </c>
      <c r="P443" s="3" t="s">
        <v>28</v>
      </c>
      <c r="Q443" s="3" t="s">
        <v>77</v>
      </c>
      <c r="R443" s="5">
        <v>17</v>
      </c>
      <c r="S443" s="5">
        <v>92053.01</v>
      </c>
      <c r="T443" s="2"/>
    </row>
    <row r="444" spans="1:20" ht="14.4" x14ac:dyDescent="0.3">
      <c r="A444" s="3" t="s">
        <v>916</v>
      </c>
      <c r="B444" s="4">
        <v>45899</v>
      </c>
      <c r="C444" s="3" t="s">
        <v>40</v>
      </c>
      <c r="D444" s="3" t="s">
        <v>21</v>
      </c>
      <c r="E444" s="3" t="s">
        <v>32</v>
      </c>
      <c r="F444" s="3" t="s">
        <v>33</v>
      </c>
      <c r="G444" s="3" t="s">
        <v>548</v>
      </c>
      <c r="H444" s="3" t="s">
        <v>35</v>
      </c>
      <c r="I444" s="3" t="s">
        <v>45</v>
      </c>
      <c r="J444" s="3" t="s">
        <v>67</v>
      </c>
      <c r="K444" s="3" t="s">
        <v>83</v>
      </c>
      <c r="L444" s="5">
        <v>6</v>
      </c>
      <c r="M444" s="5">
        <v>3965.58</v>
      </c>
      <c r="N444" s="5">
        <v>5484.39</v>
      </c>
      <c r="O444" s="5">
        <v>0.15</v>
      </c>
      <c r="P444" s="3" t="s">
        <v>55</v>
      </c>
      <c r="Q444" s="3" t="s">
        <v>29</v>
      </c>
      <c r="R444" s="5">
        <v>20</v>
      </c>
      <c r="S444" s="5">
        <v>7745.93</v>
      </c>
      <c r="T444" s="2"/>
    </row>
    <row r="445" spans="1:20" ht="14.4" x14ac:dyDescent="0.3">
      <c r="A445" s="3" t="s">
        <v>917</v>
      </c>
      <c r="B445" s="4">
        <v>45671</v>
      </c>
      <c r="C445" s="3" t="s">
        <v>40</v>
      </c>
      <c r="D445" s="3" t="s">
        <v>57</v>
      </c>
      <c r="E445" s="3" t="s">
        <v>58</v>
      </c>
      <c r="F445" s="3" t="s">
        <v>59</v>
      </c>
      <c r="G445" s="3" t="s">
        <v>277</v>
      </c>
      <c r="H445" s="3" t="s">
        <v>87</v>
      </c>
      <c r="I445" s="3" t="s">
        <v>52</v>
      </c>
      <c r="J445" s="3" t="s">
        <v>113</v>
      </c>
      <c r="K445" s="3" t="s">
        <v>257</v>
      </c>
      <c r="L445" s="5">
        <v>43</v>
      </c>
      <c r="M445" s="5">
        <v>74374.58</v>
      </c>
      <c r="N445" s="5">
        <v>85536.07</v>
      </c>
      <c r="O445" s="5">
        <v>0.1</v>
      </c>
      <c r="P445" s="3" t="s">
        <v>28</v>
      </c>
      <c r="Q445" s="3" t="s">
        <v>77</v>
      </c>
      <c r="R445" s="5">
        <v>19</v>
      </c>
      <c r="S445" s="5">
        <v>431949.7</v>
      </c>
      <c r="T445" s="2"/>
    </row>
    <row r="446" spans="1:20" ht="14.4" x14ac:dyDescent="0.3">
      <c r="A446" s="3" t="s">
        <v>918</v>
      </c>
      <c r="B446" s="4">
        <v>45776</v>
      </c>
      <c r="C446" s="3" t="s">
        <v>40</v>
      </c>
      <c r="D446" s="3" t="s">
        <v>21</v>
      </c>
      <c r="E446" s="3" t="s">
        <v>22</v>
      </c>
      <c r="F446" s="3" t="s">
        <v>22</v>
      </c>
      <c r="G446" s="3" t="s">
        <v>462</v>
      </c>
      <c r="H446" s="3" t="s">
        <v>87</v>
      </c>
      <c r="I446" s="3" t="s">
        <v>25</v>
      </c>
      <c r="J446" s="3" t="s">
        <v>61</v>
      </c>
      <c r="K446" s="3" t="s">
        <v>154</v>
      </c>
      <c r="L446" s="5">
        <v>1</v>
      </c>
      <c r="M446" s="5">
        <v>62582.22</v>
      </c>
      <c r="N446" s="5">
        <v>90644.5</v>
      </c>
      <c r="O446" s="5">
        <v>0</v>
      </c>
      <c r="P446" s="3" t="s">
        <v>55</v>
      </c>
      <c r="Q446" s="3" t="s">
        <v>77</v>
      </c>
      <c r="R446" s="5">
        <v>10</v>
      </c>
      <c r="S446" s="5">
        <v>28062.28</v>
      </c>
      <c r="T446" s="2"/>
    </row>
    <row r="447" spans="1:20" ht="14.4" x14ac:dyDescent="0.3">
      <c r="A447" s="3" t="s">
        <v>919</v>
      </c>
      <c r="B447" s="4">
        <v>45681</v>
      </c>
      <c r="C447" s="3" t="s">
        <v>49</v>
      </c>
      <c r="D447" s="3" t="s">
        <v>21</v>
      </c>
      <c r="E447" s="3" t="s">
        <v>32</v>
      </c>
      <c r="F447" s="3" t="s">
        <v>33</v>
      </c>
      <c r="G447" s="3" t="s">
        <v>920</v>
      </c>
      <c r="H447" s="3" t="s">
        <v>44</v>
      </c>
      <c r="I447" s="3" t="s">
        <v>52</v>
      </c>
      <c r="J447" s="3" t="s">
        <v>113</v>
      </c>
      <c r="K447" s="3" t="s">
        <v>139</v>
      </c>
      <c r="L447" s="5">
        <v>42</v>
      </c>
      <c r="M447" s="5">
        <v>37424.79</v>
      </c>
      <c r="N447" s="5">
        <v>52766.87</v>
      </c>
      <c r="O447" s="5">
        <v>0.15</v>
      </c>
      <c r="P447" s="3" t="s">
        <v>28</v>
      </c>
      <c r="Q447" s="3" t="s">
        <v>38</v>
      </c>
      <c r="R447" s="5">
        <v>5</v>
      </c>
      <c r="S447" s="5">
        <v>547712.30000000005</v>
      </c>
      <c r="T447" s="2"/>
    </row>
    <row r="448" spans="1:20" ht="14.4" x14ac:dyDescent="0.3">
      <c r="A448" s="3" t="s">
        <v>921</v>
      </c>
      <c r="B448" s="4">
        <v>45731</v>
      </c>
      <c r="C448" s="3" t="s">
        <v>31</v>
      </c>
      <c r="D448" s="3" t="s">
        <v>21</v>
      </c>
      <c r="E448" s="3" t="s">
        <v>105</v>
      </c>
      <c r="F448" s="3" t="s">
        <v>106</v>
      </c>
      <c r="G448" s="3" t="s">
        <v>922</v>
      </c>
      <c r="H448" s="3" t="s">
        <v>35</v>
      </c>
      <c r="I448" s="3" t="s">
        <v>52</v>
      </c>
      <c r="J448" s="3" t="s">
        <v>95</v>
      </c>
      <c r="K448" s="3" t="s">
        <v>182</v>
      </c>
      <c r="L448" s="5">
        <v>50</v>
      </c>
      <c r="M448" s="5">
        <v>71198.820000000007</v>
      </c>
      <c r="N448" s="5">
        <v>88460.11</v>
      </c>
      <c r="O448" s="5">
        <v>0</v>
      </c>
      <c r="P448" s="3" t="s">
        <v>55</v>
      </c>
      <c r="Q448" s="3" t="s">
        <v>84</v>
      </c>
      <c r="R448" s="5">
        <v>7</v>
      </c>
      <c r="S448" s="5">
        <v>863064.5</v>
      </c>
      <c r="T448" s="2"/>
    </row>
    <row r="449" spans="1:20" ht="14.4" x14ac:dyDescent="0.3">
      <c r="A449" s="3" t="s">
        <v>923</v>
      </c>
      <c r="B449" s="4">
        <v>45711</v>
      </c>
      <c r="C449" s="3" t="s">
        <v>49</v>
      </c>
      <c r="D449" s="3" t="s">
        <v>41</v>
      </c>
      <c r="E449" s="3" t="s">
        <v>42</v>
      </c>
      <c r="F449" s="3" t="s">
        <v>42</v>
      </c>
      <c r="G449" s="3" t="s">
        <v>389</v>
      </c>
      <c r="H449" s="3" t="s">
        <v>44</v>
      </c>
      <c r="I449" s="3" t="s">
        <v>45</v>
      </c>
      <c r="J449" s="3" t="s">
        <v>102</v>
      </c>
      <c r="K449" s="3" t="s">
        <v>226</v>
      </c>
      <c r="L449" s="5">
        <v>16</v>
      </c>
      <c r="M449" s="5">
        <v>27315.21</v>
      </c>
      <c r="N449" s="5">
        <v>37206.550000000003</v>
      </c>
      <c r="O449" s="5">
        <v>0.15</v>
      </c>
      <c r="P449" s="3" t="s">
        <v>28</v>
      </c>
      <c r="Q449" s="3" t="s">
        <v>77</v>
      </c>
      <c r="R449" s="5">
        <v>7</v>
      </c>
      <c r="S449" s="5">
        <v>134522.20000000001</v>
      </c>
      <c r="T449" s="2"/>
    </row>
    <row r="450" spans="1:20" ht="14.4" x14ac:dyDescent="0.3">
      <c r="A450" s="3" t="s">
        <v>924</v>
      </c>
      <c r="B450" s="4">
        <v>45828</v>
      </c>
      <c r="C450" s="3" t="s">
        <v>20</v>
      </c>
      <c r="D450" s="3" t="s">
        <v>41</v>
      </c>
      <c r="E450" s="3" t="s">
        <v>42</v>
      </c>
      <c r="F450" s="3" t="s">
        <v>42</v>
      </c>
      <c r="G450" s="3" t="s">
        <v>272</v>
      </c>
      <c r="H450" s="3" t="s">
        <v>87</v>
      </c>
      <c r="I450" s="3" t="s">
        <v>25</v>
      </c>
      <c r="J450" s="3" t="s">
        <v>61</v>
      </c>
      <c r="K450" s="3" t="s">
        <v>211</v>
      </c>
      <c r="L450" s="5">
        <v>48</v>
      </c>
      <c r="M450" s="5">
        <v>32707.7</v>
      </c>
      <c r="N450" s="5">
        <v>39811.620000000003</v>
      </c>
      <c r="O450" s="5">
        <v>0.15</v>
      </c>
      <c r="P450" s="3" t="s">
        <v>28</v>
      </c>
      <c r="Q450" s="3" t="s">
        <v>84</v>
      </c>
      <c r="R450" s="5">
        <v>14</v>
      </c>
      <c r="S450" s="5">
        <v>289839.90000000002</v>
      </c>
      <c r="T450" s="2"/>
    </row>
    <row r="451" spans="1:20" ht="14.4" x14ac:dyDescent="0.3">
      <c r="A451" s="3" t="s">
        <v>925</v>
      </c>
      <c r="B451" s="4">
        <v>45829</v>
      </c>
      <c r="C451" s="3" t="s">
        <v>31</v>
      </c>
      <c r="D451" s="3" t="s">
        <v>57</v>
      </c>
      <c r="E451" s="3" t="s">
        <v>64</v>
      </c>
      <c r="F451" s="3" t="s">
        <v>65</v>
      </c>
      <c r="G451" s="3" t="s">
        <v>926</v>
      </c>
      <c r="H451" s="3" t="s">
        <v>44</v>
      </c>
      <c r="I451" s="3" t="s">
        <v>45</v>
      </c>
      <c r="J451" s="3" t="s">
        <v>46</v>
      </c>
      <c r="K451" s="3" t="s">
        <v>333</v>
      </c>
      <c r="L451" s="5">
        <v>10</v>
      </c>
      <c r="M451" s="5">
        <v>14712.27</v>
      </c>
      <c r="N451" s="5">
        <v>21106.84</v>
      </c>
      <c r="O451" s="5">
        <v>0</v>
      </c>
      <c r="P451" s="3" t="s">
        <v>28</v>
      </c>
      <c r="Q451" s="3" t="s">
        <v>38</v>
      </c>
      <c r="R451" s="5">
        <v>7</v>
      </c>
      <c r="S451" s="5">
        <v>63945.7</v>
      </c>
      <c r="T451" s="2"/>
    </row>
    <row r="452" spans="1:20" ht="14.4" x14ac:dyDescent="0.3">
      <c r="A452" s="3" t="s">
        <v>927</v>
      </c>
      <c r="B452" s="4">
        <v>45671</v>
      </c>
      <c r="C452" s="3" t="s">
        <v>49</v>
      </c>
      <c r="D452" s="3" t="s">
        <v>70</v>
      </c>
      <c r="E452" s="3" t="s">
        <v>71</v>
      </c>
      <c r="F452" s="3" t="s">
        <v>72</v>
      </c>
      <c r="G452" s="3" t="s">
        <v>774</v>
      </c>
      <c r="H452" s="3" t="s">
        <v>44</v>
      </c>
      <c r="I452" s="3" t="s">
        <v>25</v>
      </c>
      <c r="J452" s="3" t="s">
        <v>146</v>
      </c>
      <c r="K452" s="3" t="s">
        <v>416</v>
      </c>
      <c r="L452" s="5">
        <v>30</v>
      </c>
      <c r="M452" s="5">
        <v>29379.98</v>
      </c>
      <c r="N452" s="5">
        <v>34557.47</v>
      </c>
      <c r="O452" s="5">
        <v>0</v>
      </c>
      <c r="P452" s="3" t="s">
        <v>55</v>
      </c>
      <c r="Q452" s="3" t="s">
        <v>38</v>
      </c>
      <c r="R452" s="5">
        <v>10</v>
      </c>
      <c r="S452" s="5">
        <v>155324.70000000001</v>
      </c>
      <c r="T452" s="2"/>
    </row>
    <row r="453" spans="1:20" ht="14.4" x14ac:dyDescent="0.3">
      <c r="A453" s="3" t="s">
        <v>928</v>
      </c>
      <c r="B453" s="6">
        <v>45810</v>
      </c>
      <c r="C453" s="3" t="s">
        <v>20</v>
      </c>
      <c r="D453" s="3" t="s">
        <v>57</v>
      </c>
      <c r="E453" s="3" t="s">
        <v>92</v>
      </c>
      <c r="F453" s="3" t="s">
        <v>93</v>
      </c>
      <c r="G453" s="3" t="s">
        <v>398</v>
      </c>
      <c r="H453" s="3" t="s">
        <v>24</v>
      </c>
      <c r="I453" s="3" t="s">
        <v>52</v>
      </c>
      <c r="J453" s="3" t="s">
        <v>113</v>
      </c>
      <c r="K453" s="3" t="s">
        <v>114</v>
      </c>
      <c r="L453" s="5">
        <v>24</v>
      </c>
      <c r="M453" s="5">
        <v>13273.35</v>
      </c>
      <c r="N453" s="5">
        <v>15147.09</v>
      </c>
      <c r="O453" s="5">
        <v>0.1</v>
      </c>
      <c r="P453" s="3" t="s">
        <v>55</v>
      </c>
      <c r="Q453" s="3" t="s">
        <v>77</v>
      </c>
      <c r="R453" s="5">
        <v>9</v>
      </c>
      <c r="S453" s="5">
        <v>40472.78</v>
      </c>
      <c r="T453" s="2"/>
    </row>
    <row r="454" spans="1:20" ht="14.4" x14ac:dyDescent="0.3">
      <c r="A454" s="3" t="s">
        <v>929</v>
      </c>
      <c r="B454" s="4">
        <v>45761</v>
      </c>
      <c r="C454" s="3" t="s">
        <v>49</v>
      </c>
      <c r="D454" s="3" t="s">
        <v>70</v>
      </c>
      <c r="E454" s="3" t="s">
        <v>125</v>
      </c>
      <c r="F454" s="3" t="s">
        <v>125</v>
      </c>
      <c r="G454" s="3" t="s">
        <v>930</v>
      </c>
      <c r="H454" s="3" t="s">
        <v>87</v>
      </c>
      <c r="I454" s="3" t="s">
        <v>25</v>
      </c>
      <c r="J454" s="3" t="s">
        <v>26</v>
      </c>
      <c r="K454" s="3" t="s">
        <v>27</v>
      </c>
      <c r="L454" s="5">
        <v>33</v>
      </c>
      <c r="M454" s="5">
        <v>20261.72</v>
      </c>
      <c r="N454" s="5">
        <v>23102.69</v>
      </c>
      <c r="O454" s="5">
        <v>0.15</v>
      </c>
      <c r="P454" s="3" t="s">
        <v>55</v>
      </c>
      <c r="Q454" s="3" t="s">
        <v>29</v>
      </c>
      <c r="R454" s="5">
        <v>13</v>
      </c>
      <c r="S454" s="5">
        <v>79689.210000000006</v>
      </c>
      <c r="T454" s="2"/>
    </row>
    <row r="455" spans="1:20" ht="14.4" x14ac:dyDescent="0.3">
      <c r="A455" s="3" t="s">
        <v>931</v>
      </c>
      <c r="B455" s="4">
        <v>45728</v>
      </c>
      <c r="C455" s="3" t="s">
        <v>40</v>
      </c>
      <c r="D455" s="3" t="s">
        <v>21</v>
      </c>
      <c r="E455" s="3" t="s">
        <v>32</v>
      </c>
      <c r="F455" s="3" t="s">
        <v>33</v>
      </c>
      <c r="G455" s="3" t="s">
        <v>932</v>
      </c>
      <c r="H455" s="3" t="s">
        <v>87</v>
      </c>
      <c r="I455" s="3" t="s">
        <v>25</v>
      </c>
      <c r="J455" s="3" t="s">
        <v>26</v>
      </c>
      <c r="K455" s="3" t="s">
        <v>80</v>
      </c>
      <c r="L455" s="5">
        <v>19</v>
      </c>
      <c r="M455" s="5">
        <v>27688.55</v>
      </c>
      <c r="N455" s="5">
        <v>39787.550000000003</v>
      </c>
      <c r="O455" s="5">
        <v>0</v>
      </c>
      <c r="P455" s="3" t="s">
        <v>55</v>
      </c>
      <c r="Q455" s="3" t="s">
        <v>84</v>
      </c>
      <c r="R455" s="5">
        <v>17</v>
      </c>
      <c r="S455" s="5">
        <v>229881</v>
      </c>
      <c r="T455" s="2"/>
    </row>
    <row r="456" spans="1:20" ht="14.4" x14ac:dyDescent="0.3">
      <c r="A456" s="3" t="s">
        <v>933</v>
      </c>
      <c r="B456" s="6">
        <v>45693</v>
      </c>
      <c r="C456" s="3" t="s">
        <v>40</v>
      </c>
      <c r="D456" s="3" t="s">
        <v>21</v>
      </c>
      <c r="E456" s="3" t="s">
        <v>105</v>
      </c>
      <c r="F456" s="3" t="s">
        <v>106</v>
      </c>
      <c r="G456" s="3" t="s">
        <v>934</v>
      </c>
      <c r="H456" s="3" t="s">
        <v>87</v>
      </c>
      <c r="I456" s="3" t="s">
        <v>45</v>
      </c>
      <c r="J456" s="3" t="s">
        <v>132</v>
      </c>
      <c r="K456" s="3" t="s">
        <v>133</v>
      </c>
      <c r="L456" s="5">
        <v>19</v>
      </c>
      <c r="M456" s="5">
        <v>67694.27</v>
      </c>
      <c r="N456" s="5">
        <v>87151.61</v>
      </c>
      <c r="O456" s="5">
        <v>0</v>
      </c>
      <c r="P456" s="3" t="s">
        <v>28</v>
      </c>
      <c r="Q456" s="3" t="s">
        <v>77</v>
      </c>
      <c r="R456" s="5">
        <v>13</v>
      </c>
      <c r="S456" s="5">
        <v>369689.5</v>
      </c>
      <c r="T456" s="2"/>
    </row>
    <row r="457" spans="1:20" ht="14.4" x14ac:dyDescent="0.3">
      <c r="A457" s="3" t="s">
        <v>935</v>
      </c>
      <c r="B457" s="4">
        <v>45740</v>
      </c>
      <c r="C457" s="3" t="s">
        <v>49</v>
      </c>
      <c r="D457" s="3" t="s">
        <v>41</v>
      </c>
      <c r="E457" s="3" t="s">
        <v>42</v>
      </c>
      <c r="F457" s="3" t="s">
        <v>42</v>
      </c>
      <c r="G457" s="3" t="s">
        <v>514</v>
      </c>
      <c r="H457" s="3" t="s">
        <v>44</v>
      </c>
      <c r="I457" s="3" t="s">
        <v>52</v>
      </c>
      <c r="J457" s="3" t="s">
        <v>53</v>
      </c>
      <c r="K457" s="3" t="s">
        <v>54</v>
      </c>
      <c r="L457" s="5">
        <v>36</v>
      </c>
      <c r="M457" s="5">
        <v>59697.15</v>
      </c>
      <c r="N457" s="5">
        <v>74516.59</v>
      </c>
      <c r="O457" s="5">
        <v>0.05</v>
      </c>
      <c r="P457" s="3" t="s">
        <v>55</v>
      </c>
      <c r="Q457" s="3" t="s">
        <v>84</v>
      </c>
      <c r="R457" s="5">
        <v>5</v>
      </c>
      <c r="S457" s="5">
        <v>506824.9</v>
      </c>
      <c r="T457" s="2"/>
    </row>
    <row r="458" spans="1:20" ht="14.4" x14ac:dyDescent="0.3">
      <c r="A458" s="3" t="s">
        <v>936</v>
      </c>
      <c r="B458" s="4">
        <v>45678</v>
      </c>
      <c r="C458" s="3" t="s">
        <v>40</v>
      </c>
      <c r="D458" s="3" t="s">
        <v>57</v>
      </c>
      <c r="E458" s="3" t="s">
        <v>64</v>
      </c>
      <c r="F458" s="3" t="s">
        <v>65</v>
      </c>
      <c r="G458" s="3" t="s">
        <v>937</v>
      </c>
      <c r="H458" s="3" t="s">
        <v>24</v>
      </c>
      <c r="I458" s="3" t="s">
        <v>52</v>
      </c>
      <c r="J458" s="3" t="s">
        <v>53</v>
      </c>
      <c r="K458" s="3" t="s">
        <v>99</v>
      </c>
      <c r="L458" s="5">
        <v>22</v>
      </c>
      <c r="M458" s="5">
        <v>55943.57</v>
      </c>
      <c r="N458" s="5">
        <v>79991.960000000006</v>
      </c>
      <c r="O458" s="5">
        <v>0.15</v>
      </c>
      <c r="P458" s="3" t="s">
        <v>28</v>
      </c>
      <c r="Q458" s="3" t="s">
        <v>84</v>
      </c>
      <c r="R458" s="5">
        <v>16</v>
      </c>
      <c r="S458" s="5">
        <v>449704.9</v>
      </c>
      <c r="T458" s="2"/>
    </row>
    <row r="459" spans="1:20" ht="14.4" x14ac:dyDescent="0.3">
      <c r="A459" s="3" t="s">
        <v>938</v>
      </c>
      <c r="B459" s="4">
        <v>45864</v>
      </c>
      <c r="C459" s="3" t="s">
        <v>31</v>
      </c>
      <c r="D459" s="3" t="s">
        <v>21</v>
      </c>
      <c r="E459" s="3" t="s">
        <v>105</v>
      </c>
      <c r="F459" s="3" t="s">
        <v>106</v>
      </c>
      <c r="G459" s="3" t="s">
        <v>939</v>
      </c>
      <c r="H459" s="3" t="s">
        <v>87</v>
      </c>
      <c r="I459" s="3" t="s">
        <v>25</v>
      </c>
      <c r="J459" s="3" t="s">
        <v>36</v>
      </c>
      <c r="K459" s="3" t="s">
        <v>169</v>
      </c>
      <c r="L459" s="5">
        <v>19</v>
      </c>
      <c r="M459" s="5">
        <v>40289.96</v>
      </c>
      <c r="N459" s="5">
        <v>48127.040000000001</v>
      </c>
      <c r="O459" s="5">
        <v>0.1</v>
      </c>
      <c r="P459" s="3" t="s">
        <v>55</v>
      </c>
      <c r="Q459" s="3" t="s">
        <v>38</v>
      </c>
      <c r="R459" s="5">
        <v>7</v>
      </c>
      <c r="S459" s="5">
        <v>134014.1</v>
      </c>
      <c r="T459" s="2"/>
    </row>
    <row r="460" spans="1:20" ht="14.4" x14ac:dyDescent="0.3">
      <c r="A460" s="3" t="s">
        <v>940</v>
      </c>
      <c r="B460" s="8">
        <v>45779</v>
      </c>
      <c r="C460" s="3" t="s">
        <v>40</v>
      </c>
      <c r="D460" s="3" t="s">
        <v>41</v>
      </c>
      <c r="E460" s="3" t="s">
        <v>50</v>
      </c>
      <c r="F460" s="3" t="s">
        <v>50</v>
      </c>
      <c r="G460" s="3" t="s">
        <v>941</v>
      </c>
      <c r="H460" s="3" t="s">
        <v>35</v>
      </c>
      <c r="I460" s="3" t="s">
        <v>52</v>
      </c>
      <c r="J460" s="3" t="s">
        <v>113</v>
      </c>
      <c r="K460" s="3" t="s">
        <v>557</v>
      </c>
      <c r="L460" s="5">
        <v>13</v>
      </c>
      <c r="M460" s="5">
        <v>50736.57</v>
      </c>
      <c r="N460" s="5">
        <v>65136.38</v>
      </c>
      <c r="O460" s="5">
        <v>0</v>
      </c>
      <c r="P460" s="3" t="s">
        <v>55</v>
      </c>
      <c r="Q460" s="3" t="s">
        <v>29</v>
      </c>
      <c r="R460" s="5">
        <v>19</v>
      </c>
      <c r="S460" s="5">
        <v>187197.5</v>
      </c>
      <c r="T460" s="2"/>
    </row>
    <row r="461" spans="1:20" ht="14.4" x14ac:dyDescent="0.3">
      <c r="A461" s="3" t="s">
        <v>942</v>
      </c>
      <c r="B461" s="4">
        <v>45733</v>
      </c>
      <c r="C461" s="3" t="s">
        <v>20</v>
      </c>
      <c r="D461" s="3" t="s">
        <v>21</v>
      </c>
      <c r="E461" s="3" t="s">
        <v>22</v>
      </c>
      <c r="F461" s="3" t="s">
        <v>22</v>
      </c>
      <c r="G461" s="3" t="s">
        <v>943</v>
      </c>
      <c r="H461" s="3" t="s">
        <v>44</v>
      </c>
      <c r="I461" s="3" t="s">
        <v>45</v>
      </c>
      <c r="J461" s="3" t="s">
        <v>46</v>
      </c>
      <c r="K461" s="3" t="s">
        <v>333</v>
      </c>
      <c r="L461" s="5">
        <v>37</v>
      </c>
      <c r="M461" s="5">
        <v>58832.9</v>
      </c>
      <c r="N461" s="5">
        <v>83284.19</v>
      </c>
      <c r="O461" s="5">
        <v>0</v>
      </c>
      <c r="P461" s="3" t="s">
        <v>55</v>
      </c>
      <c r="Q461" s="3" t="s">
        <v>84</v>
      </c>
      <c r="R461" s="5">
        <v>18</v>
      </c>
      <c r="S461" s="5">
        <v>904697.7</v>
      </c>
      <c r="T461" s="2"/>
    </row>
    <row r="462" spans="1:20" ht="14.4" x14ac:dyDescent="0.3">
      <c r="A462" s="3" t="s">
        <v>944</v>
      </c>
      <c r="B462" s="4">
        <v>45705</v>
      </c>
      <c r="C462" s="3" t="s">
        <v>31</v>
      </c>
      <c r="D462" s="3" t="s">
        <v>70</v>
      </c>
      <c r="E462" s="3" t="s">
        <v>125</v>
      </c>
      <c r="F462" s="3" t="s">
        <v>125</v>
      </c>
      <c r="G462" s="3" t="s">
        <v>945</v>
      </c>
      <c r="H462" s="3" t="s">
        <v>44</v>
      </c>
      <c r="I462" s="3" t="s">
        <v>45</v>
      </c>
      <c r="J462" s="3" t="s">
        <v>46</v>
      </c>
      <c r="K462" s="3" t="s">
        <v>117</v>
      </c>
      <c r="L462" s="5">
        <v>23</v>
      </c>
      <c r="M462" s="5">
        <v>19471.400000000001</v>
      </c>
      <c r="N462" s="5">
        <v>27591.26</v>
      </c>
      <c r="O462" s="5">
        <v>0.1</v>
      </c>
      <c r="P462" s="3" t="s">
        <v>28</v>
      </c>
      <c r="Q462" s="3" t="s">
        <v>77</v>
      </c>
      <c r="R462" s="5">
        <v>5</v>
      </c>
      <c r="S462" s="5">
        <v>168081.1</v>
      </c>
      <c r="T462" s="2"/>
    </row>
    <row r="463" spans="1:20" ht="14.4" x14ac:dyDescent="0.3">
      <c r="A463" s="3" t="s">
        <v>946</v>
      </c>
      <c r="B463" s="6">
        <v>45871</v>
      </c>
      <c r="C463" s="3" t="s">
        <v>20</v>
      </c>
      <c r="D463" s="3" t="s">
        <v>70</v>
      </c>
      <c r="E463" s="3" t="s">
        <v>125</v>
      </c>
      <c r="F463" s="3" t="s">
        <v>125</v>
      </c>
      <c r="G463" s="3" t="s">
        <v>947</v>
      </c>
      <c r="H463" s="3" t="s">
        <v>35</v>
      </c>
      <c r="I463" s="3" t="s">
        <v>45</v>
      </c>
      <c r="J463" s="3" t="s">
        <v>46</v>
      </c>
      <c r="K463" s="3" t="s">
        <v>47</v>
      </c>
      <c r="L463" s="5">
        <v>46</v>
      </c>
      <c r="M463" s="5">
        <v>50880.45</v>
      </c>
      <c r="N463" s="5">
        <v>60933.14</v>
      </c>
      <c r="O463" s="5">
        <v>0.05</v>
      </c>
      <c r="P463" s="3" t="s">
        <v>28</v>
      </c>
      <c r="Q463" s="3" t="s">
        <v>29</v>
      </c>
      <c r="R463" s="5">
        <v>10</v>
      </c>
      <c r="S463" s="5">
        <v>439302.6</v>
      </c>
      <c r="T463" s="2"/>
    </row>
    <row r="464" spans="1:20" ht="14.4" x14ac:dyDescent="0.3">
      <c r="A464" s="3" t="s">
        <v>948</v>
      </c>
      <c r="B464" s="4">
        <v>45764</v>
      </c>
      <c r="C464" s="3" t="s">
        <v>40</v>
      </c>
      <c r="D464" s="3" t="s">
        <v>70</v>
      </c>
      <c r="E464" s="3" t="s">
        <v>125</v>
      </c>
      <c r="F464" s="3" t="s">
        <v>125</v>
      </c>
      <c r="G464" s="3" t="s">
        <v>949</v>
      </c>
      <c r="H464" s="3" t="s">
        <v>87</v>
      </c>
      <c r="I464" s="3" t="s">
        <v>52</v>
      </c>
      <c r="J464" s="3" t="s">
        <v>113</v>
      </c>
      <c r="K464" s="3" t="s">
        <v>557</v>
      </c>
      <c r="L464" s="5">
        <v>40</v>
      </c>
      <c r="M464" s="5">
        <v>7547.29</v>
      </c>
      <c r="N464" s="5">
        <v>9407.1299999999992</v>
      </c>
      <c r="O464" s="5">
        <v>0.1</v>
      </c>
      <c r="P464" s="3" t="s">
        <v>55</v>
      </c>
      <c r="Q464" s="3" t="s">
        <v>84</v>
      </c>
      <c r="R464" s="5">
        <v>3</v>
      </c>
      <c r="S464" s="5">
        <v>66954.240000000005</v>
      </c>
      <c r="T464" s="2"/>
    </row>
    <row r="465" spans="1:20" ht="14.4" x14ac:dyDescent="0.3">
      <c r="A465" s="3" t="s">
        <v>950</v>
      </c>
      <c r="B465" s="6">
        <v>45908</v>
      </c>
      <c r="C465" s="3" t="s">
        <v>49</v>
      </c>
      <c r="D465" s="3" t="s">
        <v>41</v>
      </c>
      <c r="E465" s="3" t="s">
        <v>50</v>
      </c>
      <c r="F465" s="3" t="s">
        <v>50</v>
      </c>
      <c r="G465" s="3" t="s">
        <v>951</v>
      </c>
      <c r="H465" s="3" t="s">
        <v>35</v>
      </c>
      <c r="I465" s="3" t="s">
        <v>45</v>
      </c>
      <c r="J465" s="3" t="s">
        <v>46</v>
      </c>
      <c r="K465" s="3" t="s">
        <v>117</v>
      </c>
      <c r="L465" s="5">
        <v>11</v>
      </c>
      <c r="M465" s="5">
        <v>24849.68</v>
      </c>
      <c r="N465" s="5">
        <v>32621.17</v>
      </c>
      <c r="O465" s="5">
        <v>0.1</v>
      </c>
      <c r="P465" s="3" t="s">
        <v>28</v>
      </c>
      <c r="Q465" s="3" t="s">
        <v>77</v>
      </c>
      <c r="R465" s="5">
        <v>1</v>
      </c>
      <c r="S465" s="5">
        <v>76937.75</v>
      </c>
      <c r="T465" s="2"/>
    </row>
    <row r="466" spans="1:20" ht="14.4" x14ac:dyDescent="0.3">
      <c r="A466" s="3" t="s">
        <v>952</v>
      </c>
      <c r="B466" s="4">
        <v>45888</v>
      </c>
      <c r="C466" s="3" t="s">
        <v>49</v>
      </c>
      <c r="D466" s="3" t="s">
        <v>57</v>
      </c>
      <c r="E466" s="3" t="s">
        <v>64</v>
      </c>
      <c r="F466" s="3" t="s">
        <v>65</v>
      </c>
      <c r="G466" s="3" t="s">
        <v>953</v>
      </c>
      <c r="H466" s="3" t="s">
        <v>44</v>
      </c>
      <c r="I466" s="3" t="s">
        <v>45</v>
      </c>
      <c r="J466" s="3" t="s">
        <v>132</v>
      </c>
      <c r="K466" s="3" t="s">
        <v>206</v>
      </c>
      <c r="L466" s="5">
        <v>8</v>
      </c>
      <c r="M466" s="5">
        <v>78686.27</v>
      </c>
      <c r="N466" s="5">
        <v>95161.75</v>
      </c>
      <c r="O466" s="5">
        <v>0.05</v>
      </c>
      <c r="P466" s="3" t="s">
        <v>55</v>
      </c>
      <c r="Q466" s="3" t="s">
        <v>77</v>
      </c>
      <c r="R466" s="5">
        <v>14</v>
      </c>
      <c r="S466" s="5">
        <v>125213.7</v>
      </c>
      <c r="T466" s="2"/>
    </row>
    <row r="467" spans="1:20" ht="14.4" x14ac:dyDescent="0.3">
      <c r="A467" s="3" t="s">
        <v>954</v>
      </c>
      <c r="B467" s="4">
        <v>45704</v>
      </c>
      <c r="C467" s="3" t="s">
        <v>20</v>
      </c>
      <c r="D467" s="3" t="s">
        <v>57</v>
      </c>
      <c r="E467" s="3" t="s">
        <v>92</v>
      </c>
      <c r="F467" s="3" t="s">
        <v>93</v>
      </c>
      <c r="G467" s="3" t="s">
        <v>955</v>
      </c>
      <c r="H467" s="3" t="s">
        <v>24</v>
      </c>
      <c r="I467" s="3" t="s">
        <v>52</v>
      </c>
      <c r="J467" s="3" t="s">
        <v>113</v>
      </c>
      <c r="K467" s="3" t="s">
        <v>557</v>
      </c>
      <c r="L467" s="5">
        <v>6</v>
      </c>
      <c r="M467" s="5">
        <v>34849.440000000002</v>
      </c>
      <c r="N467" s="5">
        <v>43132.63</v>
      </c>
      <c r="O467" s="5">
        <v>0.15</v>
      </c>
      <c r="P467" s="3" t="s">
        <v>55</v>
      </c>
      <c r="Q467" s="3" t="s">
        <v>84</v>
      </c>
      <c r="R467" s="5">
        <v>12</v>
      </c>
      <c r="S467" s="5">
        <v>42244.27</v>
      </c>
      <c r="T467" s="2"/>
    </row>
    <row r="468" spans="1:20" ht="14.4" x14ac:dyDescent="0.3">
      <c r="A468" s="3" t="s">
        <v>956</v>
      </c>
      <c r="B468" s="6">
        <v>45689</v>
      </c>
      <c r="C468" s="3" t="s">
        <v>20</v>
      </c>
      <c r="D468" s="3" t="s">
        <v>41</v>
      </c>
      <c r="E468" s="3" t="s">
        <v>42</v>
      </c>
      <c r="F468" s="3" t="s">
        <v>42</v>
      </c>
      <c r="G468" s="3" t="s">
        <v>957</v>
      </c>
      <c r="H468" s="3" t="s">
        <v>24</v>
      </c>
      <c r="I468" s="3" t="s">
        <v>52</v>
      </c>
      <c r="J468" s="3" t="s">
        <v>53</v>
      </c>
      <c r="K468" s="3" t="s">
        <v>54</v>
      </c>
      <c r="L468" s="5">
        <v>46</v>
      </c>
      <c r="M468" s="5">
        <v>78176.47</v>
      </c>
      <c r="N468" s="5">
        <v>96481.7</v>
      </c>
      <c r="O468" s="5">
        <v>0.1</v>
      </c>
      <c r="P468" s="3" t="s">
        <v>55</v>
      </c>
      <c r="Q468" s="3" t="s">
        <v>29</v>
      </c>
      <c r="R468" s="5">
        <v>10</v>
      </c>
      <c r="S468" s="5">
        <v>757836.5</v>
      </c>
      <c r="T468" s="2"/>
    </row>
    <row r="469" spans="1:20" ht="14.4" x14ac:dyDescent="0.3">
      <c r="A469" s="3" t="s">
        <v>958</v>
      </c>
      <c r="B469" s="4">
        <v>45759</v>
      </c>
      <c r="C469" s="3" t="s">
        <v>49</v>
      </c>
      <c r="D469" s="3" t="s">
        <v>21</v>
      </c>
      <c r="E469" s="3" t="s">
        <v>105</v>
      </c>
      <c r="F469" s="3" t="s">
        <v>106</v>
      </c>
      <c r="G469" s="3" t="s">
        <v>959</v>
      </c>
      <c r="H469" s="3" t="s">
        <v>35</v>
      </c>
      <c r="I469" s="3" t="s">
        <v>45</v>
      </c>
      <c r="J469" s="3" t="s">
        <v>102</v>
      </c>
      <c r="K469" s="3" t="s">
        <v>191</v>
      </c>
      <c r="L469" s="5">
        <v>39</v>
      </c>
      <c r="M469" s="5">
        <v>21972.76</v>
      </c>
      <c r="N469" s="5">
        <v>30357.08</v>
      </c>
      <c r="O469" s="5">
        <v>0.15</v>
      </c>
      <c r="P469" s="3" t="s">
        <v>28</v>
      </c>
      <c r="Q469" s="3" t="s">
        <v>84</v>
      </c>
      <c r="R469" s="5">
        <v>9</v>
      </c>
      <c r="S469" s="5">
        <v>277940.2</v>
      </c>
      <c r="T469" s="2"/>
    </row>
    <row r="470" spans="1:20" ht="14.4" x14ac:dyDescent="0.3">
      <c r="A470" s="3" t="s">
        <v>960</v>
      </c>
      <c r="B470" s="6">
        <v>45753</v>
      </c>
      <c r="C470" s="3" t="s">
        <v>31</v>
      </c>
      <c r="D470" s="3" t="s">
        <v>70</v>
      </c>
      <c r="E470" s="3" t="s">
        <v>125</v>
      </c>
      <c r="F470" s="3" t="s">
        <v>125</v>
      </c>
      <c r="G470" s="3" t="s">
        <v>310</v>
      </c>
      <c r="H470" s="3" t="s">
        <v>35</v>
      </c>
      <c r="I470" s="3" t="s">
        <v>52</v>
      </c>
      <c r="J470" s="3" t="s">
        <v>53</v>
      </c>
      <c r="K470" s="3" t="s">
        <v>99</v>
      </c>
      <c r="L470" s="5">
        <v>9</v>
      </c>
      <c r="M470" s="5">
        <v>70636.259999999995</v>
      </c>
      <c r="N470" s="5">
        <v>95677.34</v>
      </c>
      <c r="O470" s="5">
        <v>0.1</v>
      </c>
      <c r="P470" s="3" t="s">
        <v>55</v>
      </c>
      <c r="Q470" s="3" t="s">
        <v>29</v>
      </c>
      <c r="R470" s="5">
        <v>16</v>
      </c>
      <c r="S470" s="5">
        <v>202832.8</v>
      </c>
      <c r="T470" s="2"/>
    </row>
    <row r="471" spans="1:20" ht="14.4" x14ac:dyDescent="0.3">
      <c r="A471" s="3" t="s">
        <v>961</v>
      </c>
      <c r="B471" s="7">
        <v>45788</v>
      </c>
      <c r="C471" s="3" t="s">
        <v>20</v>
      </c>
      <c r="D471" s="3" t="s">
        <v>41</v>
      </c>
      <c r="E471" s="3" t="s">
        <v>50</v>
      </c>
      <c r="F471" s="3" t="s">
        <v>50</v>
      </c>
      <c r="G471" s="3" t="s">
        <v>802</v>
      </c>
      <c r="H471" s="3" t="s">
        <v>44</v>
      </c>
      <c r="I471" s="3" t="s">
        <v>25</v>
      </c>
      <c r="J471" s="3" t="s">
        <v>26</v>
      </c>
      <c r="K471" s="3" t="s">
        <v>216</v>
      </c>
      <c r="L471" s="5">
        <v>28</v>
      </c>
      <c r="M471" s="5">
        <v>30544.31</v>
      </c>
      <c r="N471" s="5">
        <v>38231.199999999997</v>
      </c>
      <c r="O471" s="5">
        <v>0.15</v>
      </c>
      <c r="P471" s="3" t="s">
        <v>55</v>
      </c>
      <c r="Q471" s="3" t="s">
        <v>38</v>
      </c>
      <c r="R471" s="5">
        <v>16</v>
      </c>
      <c r="S471" s="5">
        <v>182948</v>
      </c>
      <c r="T471" s="2"/>
    </row>
    <row r="472" spans="1:20" ht="14.4" x14ac:dyDescent="0.3">
      <c r="A472" s="3" t="s">
        <v>962</v>
      </c>
      <c r="B472" s="4">
        <v>45716</v>
      </c>
      <c r="C472" s="3" t="s">
        <v>31</v>
      </c>
      <c r="D472" s="3" t="s">
        <v>70</v>
      </c>
      <c r="E472" s="3" t="s">
        <v>125</v>
      </c>
      <c r="F472" s="3" t="s">
        <v>125</v>
      </c>
      <c r="G472" s="3" t="s">
        <v>963</v>
      </c>
      <c r="H472" s="3" t="s">
        <v>44</v>
      </c>
      <c r="I472" s="3" t="s">
        <v>52</v>
      </c>
      <c r="J472" s="3" t="s">
        <v>95</v>
      </c>
      <c r="K472" s="3" t="s">
        <v>237</v>
      </c>
      <c r="L472" s="5">
        <v>35</v>
      </c>
      <c r="M472" s="5">
        <v>59633.21</v>
      </c>
      <c r="N472" s="5">
        <v>76355.67</v>
      </c>
      <c r="O472" s="5">
        <v>0.05</v>
      </c>
      <c r="P472" s="3" t="s">
        <v>55</v>
      </c>
      <c r="Q472" s="3" t="s">
        <v>38</v>
      </c>
      <c r="R472" s="5">
        <v>12</v>
      </c>
      <c r="S472" s="5">
        <v>556021.80000000005</v>
      </c>
      <c r="T472" s="2"/>
    </row>
    <row r="473" spans="1:20" ht="14.4" x14ac:dyDescent="0.3">
      <c r="A473" s="3" t="s">
        <v>964</v>
      </c>
      <c r="B473" s="4">
        <v>45863</v>
      </c>
      <c r="C473" s="3" t="s">
        <v>49</v>
      </c>
      <c r="D473" s="3" t="s">
        <v>57</v>
      </c>
      <c r="E473" s="3" t="s">
        <v>64</v>
      </c>
      <c r="F473" s="3" t="s">
        <v>65</v>
      </c>
      <c r="G473" s="3" t="s">
        <v>129</v>
      </c>
      <c r="H473" s="3" t="s">
        <v>35</v>
      </c>
      <c r="I473" s="3" t="s">
        <v>52</v>
      </c>
      <c r="J473" s="3" t="s">
        <v>113</v>
      </c>
      <c r="K473" s="3" t="s">
        <v>257</v>
      </c>
      <c r="L473" s="5">
        <v>33</v>
      </c>
      <c r="M473" s="5">
        <v>59273.41</v>
      </c>
      <c r="N473" s="5">
        <v>77844.710000000006</v>
      </c>
      <c r="O473" s="5">
        <v>0.1</v>
      </c>
      <c r="P473" s="3" t="s">
        <v>28</v>
      </c>
      <c r="Q473" s="3" t="s">
        <v>38</v>
      </c>
      <c r="R473" s="5">
        <v>3</v>
      </c>
      <c r="S473" s="5">
        <v>551567.6</v>
      </c>
      <c r="T473" s="2"/>
    </row>
    <row r="474" spans="1:20" ht="14.4" x14ac:dyDescent="0.3">
      <c r="A474" s="3" t="s">
        <v>965</v>
      </c>
      <c r="B474" s="6">
        <v>45719</v>
      </c>
      <c r="C474" s="3" t="s">
        <v>31</v>
      </c>
      <c r="D474" s="3" t="s">
        <v>70</v>
      </c>
      <c r="E474" s="3" t="s">
        <v>125</v>
      </c>
      <c r="F474" s="3" t="s">
        <v>125</v>
      </c>
      <c r="G474" s="3" t="s">
        <v>966</v>
      </c>
      <c r="H474" s="3" t="s">
        <v>87</v>
      </c>
      <c r="I474" s="3" t="s">
        <v>25</v>
      </c>
      <c r="J474" s="3" t="s">
        <v>61</v>
      </c>
      <c r="K474" s="3" t="s">
        <v>211</v>
      </c>
      <c r="L474" s="5">
        <v>30</v>
      </c>
      <c r="M474" s="5">
        <v>49601.440000000002</v>
      </c>
      <c r="N474" s="5">
        <v>56790.77</v>
      </c>
      <c r="O474" s="5">
        <v>0</v>
      </c>
      <c r="P474" s="3" t="s">
        <v>55</v>
      </c>
      <c r="Q474" s="3" t="s">
        <v>29</v>
      </c>
      <c r="R474" s="5">
        <v>18</v>
      </c>
      <c r="S474" s="5">
        <v>215679.9</v>
      </c>
      <c r="T474" s="2"/>
    </row>
    <row r="475" spans="1:20" ht="14.4" x14ac:dyDescent="0.3">
      <c r="A475" s="3" t="s">
        <v>967</v>
      </c>
      <c r="B475" s="6">
        <v>45873</v>
      </c>
      <c r="C475" s="3" t="s">
        <v>20</v>
      </c>
      <c r="D475" s="3" t="s">
        <v>41</v>
      </c>
      <c r="E475" s="3" t="s">
        <v>50</v>
      </c>
      <c r="F475" s="3" t="s">
        <v>50</v>
      </c>
      <c r="G475" s="3" t="s">
        <v>430</v>
      </c>
      <c r="H475" s="3" t="s">
        <v>87</v>
      </c>
      <c r="I475" s="3" t="s">
        <v>25</v>
      </c>
      <c r="J475" s="3" t="s">
        <v>146</v>
      </c>
      <c r="K475" s="3" t="s">
        <v>411</v>
      </c>
      <c r="L475" s="5">
        <v>28</v>
      </c>
      <c r="M475" s="5">
        <v>40166.300000000003</v>
      </c>
      <c r="N475" s="5">
        <v>45521.75</v>
      </c>
      <c r="O475" s="5">
        <v>0.1</v>
      </c>
      <c r="P475" s="3" t="s">
        <v>55</v>
      </c>
      <c r="Q475" s="3" t="s">
        <v>29</v>
      </c>
      <c r="R475" s="5">
        <v>20</v>
      </c>
      <c r="S475" s="5">
        <v>134957.29999999999</v>
      </c>
      <c r="T475" s="2"/>
    </row>
    <row r="476" spans="1:20" ht="14.4" x14ac:dyDescent="0.3">
      <c r="A476" s="3" t="s">
        <v>968</v>
      </c>
      <c r="B476" s="4">
        <v>45899</v>
      </c>
      <c r="C476" s="3" t="s">
        <v>31</v>
      </c>
      <c r="D476" s="3" t="s">
        <v>21</v>
      </c>
      <c r="E476" s="3" t="s">
        <v>105</v>
      </c>
      <c r="F476" s="3" t="s">
        <v>106</v>
      </c>
      <c r="G476" s="3" t="s">
        <v>969</v>
      </c>
      <c r="H476" s="3" t="s">
        <v>44</v>
      </c>
      <c r="I476" s="3" t="s">
        <v>25</v>
      </c>
      <c r="J476" s="3" t="s">
        <v>146</v>
      </c>
      <c r="K476" s="3" t="s">
        <v>416</v>
      </c>
      <c r="L476" s="5">
        <v>36</v>
      </c>
      <c r="M476" s="5">
        <v>73371.520000000004</v>
      </c>
      <c r="N476" s="5">
        <v>104147.6</v>
      </c>
      <c r="O476" s="5">
        <v>0.15</v>
      </c>
      <c r="P476" s="3" t="s">
        <v>55</v>
      </c>
      <c r="Q476" s="3" t="s">
        <v>84</v>
      </c>
      <c r="R476" s="5">
        <v>14</v>
      </c>
      <c r="S476" s="5">
        <v>941746.5</v>
      </c>
      <c r="T476" s="2"/>
    </row>
    <row r="477" spans="1:20" ht="14.4" x14ac:dyDescent="0.3">
      <c r="A477" s="3" t="s">
        <v>970</v>
      </c>
      <c r="B477" s="6">
        <v>45907</v>
      </c>
      <c r="C477" s="3" t="s">
        <v>49</v>
      </c>
      <c r="D477" s="3" t="s">
        <v>57</v>
      </c>
      <c r="E477" s="3" t="s">
        <v>92</v>
      </c>
      <c r="F477" s="3" t="s">
        <v>93</v>
      </c>
      <c r="G477" s="3" t="s">
        <v>607</v>
      </c>
      <c r="H477" s="3" t="s">
        <v>87</v>
      </c>
      <c r="I477" s="3" t="s">
        <v>45</v>
      </c>
      <c r="J477" s="3" t="s">
        <v>46</v>
      </c>
      <c r="K477" s="3" t="s">
        <v>47</v>
      </c>
      <c r="L477" s="5">
        <v>13</v>
      </c>
      <c r="M477" s="5">
        <v>76243.990000000005</v>
      </c>
      <c r="N477" s="5">
        <v>111986.9</v>
      </c>
      <c r="O477" s="5">
        <v>0.05</v>
      </c>
      <c r="P477" s="3" t="s">
        <v>55</v>
      </c>
      <c r="Q477" s="3" t="s">
        <v>84</v>
      </c>
      <c r="R477" s="5">
        <v>4</v>
      </c>
      <c r="S477" s="5">
        <v>441425.4</v>
      </c>
      <c r="T477" s="2"/>
    </row>
    <row r="478" spans="1:20" ht="14.4" x14ac:dyDescent="0.3">
      <c r="A478" s="3" t="s">
        <v>971</v>
      </c>
      <c r="B478" s="4">
        <v>45682</v>
      </c>
      <c r="C478" s="3" t="s">
        <v>31</v>
      </c>
      <c r="D478" s="3" t="s">
        <v>21</v>
      </c>
      <c r="E478" s="3" t="s">
        <v>32</v>
      </c>
      <c r="F478" s="3" t="s">
        <v>33</v>
      </c>
      <c r="G478" s="3" t="s">
        <v>418</v>
      </c>
      <c r="H478" s="3" t="s">
        <v>24</v>
      </c>
      <c r="I478" s="3" t="s">
        <v>52</v>
      </c>
      <c r="J478" s="3" t="s">
        <v>95</v>
      </c>
      <c r="K478" s="3" t="s">
        <v>298</v>
      </c>
      <c r="L478" s="5">
        <v>25</v>
      </c>
      <c r="M478" s="5">
        <v>20828.310000000001</v>
      </c>
      <c r="N478" s="5">
        <v>24198.560000000001</v>
      </c>
      <c r="O478" s="5">
        <v>0.15</v>
      </c>
      <c r="P478" s="3" t="s">
        <v>28</v>
      </c>
      <c r="Q478" s="3" t="s">
        <v>38</v>
      </c>
      <c r="R478" s="5">
        <v>7</v>
      </c>
      <c r="S478" s="5">
        <v>71617.81</v>
      </c>
      <c r="T478" s="2"/>
    </row>
    <row r="479" spans="1:20" ht="14.4" x14ac:dyDescent="0.3">
      <c r="A479" s="3" t="s">
        <v>972</v>
      </c>
      <c r="B479" s="7">
        <v>45808</v>
      </c>
      <c r="C479" s="3" t="s">
        <v>31</v>
      </c>
      <c r="D479" s="3" t="s">
        <v>70</v>
      </c>
      <c r="E479" s="3" t="s">
        <v>125</v>
      </c>
      <c r="F479" s="3" t="s">
        <v>125</v>
      </c>
      <c r="G479" s="3" t="s">
        <v>554</v>
      </c>
      <c r="H479" s="3" t="s">
        <v>35</v>
      </c>
      <c r="I479" s="3" t="s">
        <v>52</v>
      </c>
      <c r="J479" s="3" t="s">
        <v>113</v>
      </c>
      <c r="K479" s="3" t="s">
        <v>557</v>
      </c>
      <c r="L479" s="5">
        <v>8</v>
      </c>
      <c r="M479" s="5">
        <v>51150.92</v>
      </c>
      <c r="N479" s="5">
        <v>66136</v>
      </c>
      <c r="O479" s="5">
        <v>0.15</v>
      </c>
      <c r="P479" s="3" t="s">
        <v>55</v>
      </c>
      <c r="Q479" s="3" t="s">
        <v>29</v>
      </c>
      <c r="R479" s="5">
        <v>17</v>
      </c>
      <c r="S479" s="5">
        <v>101898.5</v>
      </c>
      <c r="T479" s="2"/>
    </row>
    <row r="480" spans="1:20" ht="14.4" x14ac:dyDescent="0.3">
      <c r="A480" s="3" t="s">
        <v>973</v>
      </c>
      <c r="B480" s="6">
        <v>45815</v>
      </c>
      <c r="C480" s="3" t="s">
        <v>49</v>
      </c>
      <c r="D480" s="3" t="s">
        <v>21</v>
      </c>
      <c r="E480" s="3" t="s">
        <v>105</v>
      </c>
      <c r="F480" s="3" t="s">
        <v>106</v>
      </c>
      <c r="G480" s="3" t="s">
        <v>974</v>
      </c>
      <c r="H480" s="3" t="s">
        <v>44</v>
      </c>
      <c r="I480" s="3" t="s">
        <v>45</v>
      </c>
      <c r="J480" s="3" t="s">
        <v>102</v>
      </c>
      <c r="K480" s="3" t="s">
        <v>191</v>
      </c>
      <c r="L480" s="5">
        <v>38</v>
      </c>
      <c r="M480" s="5">
        <v>72728.039999999994</v>
      </c>
      <c r="N480" s="5">
        <v>99038.99</v>
      </c>
      <c r="O480" s="5">
        <v>0.05</v>
      </c>
      <c r="P480" s="3" t="s">
        <v>28</v>
      </c>
      <c r="Q480" s="3" t="s">
        <v>77</v>
      </c>
      <c r="R480" s="5">
        <v>12</v>
      </c>
      <c r="S480" s="5">
        <v>949825.3</v>
      </c>
      <c r="T480" s="2"/>
    </row>
    <row r="481" spans="1:20" ht="14.4" x14ac:dyDescent="0.3">
      <c r="A481" s="3" t="s">
        <v>975</v>
      </c>
      <c r="B481" s="4">
        <v>45881</v>
      </c>
      <c r="C481" s="3" t="s">
        <v>49</v>
      </c>
      <c r="D481" s="3" t="s">
        <v>41</v>
      </c>
      <c r="E481" s="3" t="s">
        <v>42</v>
      </c>
      <c r="F481" s="3" t="s">
        <v>42</v>
      </c>
      <c r="G481" s="3" t="s">
        <v>976</v>
      </c>
      <c r="H481" s="3" t="s">
        <v>87</v>
      </c>
      <c r="I481" s="3" t="s">
        <v>52</v>
      </c>
      <c r="J481" s="3" t="s">
        <v>157</v>
      </c>
      <c r="K481" s="3" t="s">
        <v>273</v>
      </c>
      <c r="L481" s="5">
        <v>23</v>
      </c>
      <c r="M481" s="5">
        <v>42227.14</v>
      </c>
      <c r="N481" s="5">
        <v>50362.82</v>
      </c>
      <c r="O481" s="5">
        <v>0.1</v>
      </c>
      <c r="P481" s="3" t="s">
        <v>28</v>
      </c>
      <c r="Q481" s="3" t="s">
        <v>77</v>
      </c>
      <c r="R481" s="5">
        <v>11</v>
      </c>
      <c r="S481" s="5">
        <v>168408.6</v>
      </c>
      <c r="T481" s="2"/>
    </row>
    <row r="482" spans="1:20" ht="14.4" x14ac:dyDescent="0.3">
      <c r="A482" s="3" t="s">
        <v>977</v>
      </c>
      <c r="B482" s="4">
        <v>45899</v>
      </c>
      <c r="C482" s="3" t="s">
        <v>31</v>
      </c>
      <c r="D482" s="3" t="s">
        <v>57</v>
      </c>
      <c r="E482" s="3" t="s">
        <v>58</v>
      </c>
      <c r="F482" s="3" t="s">
        <v>59</v>
      </c>
      <c r="G482" s="3" t="s">
        <v>978</v>
      </c>
      <c r="H482" s="3" t="s">
        <v>44</v>
      </c>
      <c r="I482" s="3" t="s">
        <v>45</v>
      </c>
      <c r="J482" s="3" t="s">
        <v>102</v>
      </c>
      <c r="K482" s="3" t="s">
        <v>203</v>
      </c>
      <c r="L482" s="5">
        <v>30</v>
      </c>
      <c r="M482" s="5">
        <v>52636.46</v>
      </c>
      <c r="N482" s="5">
        <v>66241.23</v>
      </c>
      <c r="O482" s="5">
        <v>0.15</v>
      </c>
      <c r="P482" s="3" t="s">
        <v>28</v>
      </c>
      <c r="Q482" s="3" t="s">
        <v>77</v>
      </c>
      <c r="R482" s="5">
        <v>20</v>
      </c>
      <c r="S482" s="5">
        <v>346921.6</v>
      </c>
      <c r="T482" s="2"/>
    </row>
    <row r="483" spans="1:20" ht="14.4" x14ac:dyDescent="0.3">
      <c r="A483" s="3" t="s">
        <v>979</v>
      </c>
      <c r="B483" s="6">
        <v>45906</v>
      </c>
      <c r="C483" s="3" t="s">
        <v>40</v>
      </c>
      <c r="D483" s="3" t="s">
        <v>41</v>
      </c>
      <c r="E483" s="3" t="s">
        <v>42</v>
      </c>
      <c r="F483" s="3" t="s">
        <v>42</v>
      </c>
      <c r="G483" s="3" t="s">
        <v>980</v>
      </c>
      <c r="H483" s="3" t="s">
        <v>35</v>
      </c>
      <c r="I483" s="3" t="s">
        <v>25</v>
      </c>
      <c r="J483" s="3" t="s">
        <v>61</v>
      </c>
      <c r="K483" s="3" t="s">
        <v>154</v>
      </c>
      <c r="L483" s="5">
        <v>45</v>
      </c>
      <c r="M483" s="5">
        <v>39924.65</v>
      </c>
      <c r="N483" s="5">
        <v>46312.28</v>
      </c>
      <c r="O483" s="5">
        <v>0.1</v>
      </c>
      <c r="P483" s="3" t="s">
        <v>28</v>
      </c>
      <c r="Q483" s="3" t="s">
        <v>38</v>
      </c>
      <c r="R483" s="5">
        <v>3</v>
      </c>
      <c r="S483" s="5">
        <v>258699</v>
      </c>
      <c r="T483" s="2"/>
    </row>
    <row r="484" spans="1:20" ht="14.4" x14ac:dyDescent="0.3">
      <c r="A484" s="3" t="s">
        <v>981</v>
      </c>
      <c r="B484" s="4">
        <v>45869</v>
      </c>
      <c r="C484" s="3" t="s">
        <v>20</v>
      </c>
      <c r="D484" s="3" t="s">
        <v>57</v>
      </c>
      <c r="E484" s="3" t="s">
        <v>58</v>
      </c>
      <c r="F484" s="3" t="s">
        <v>59</v>
      </c>
      <c r="G484" s="3" t="s">
        <v>982</v>
      </c>
      <c r="H484" s="3" t="s">
        <v>44</v>
      </c>
      <c r="I484" s="3" t="s">
        <v>25</v>
      </c>
      <c r="J484" s="3" t="s">
        <v>61</v>
      </c>
      <c r="K484" s="3" t="s">
        <v>154</v>
      </c>
      <c r="L484" s="5">
        <v>18</v>
      </c>
      <c r="M484" s="5">
        <v>23514.95</v>
      </c>
      <c r="N484" s="5">
        <v>25951.13</v>
      </c>
      <c r="O484" s="5">
        <v>0</v>
      </c>
      <c r="P484" s="3" t="s">
        <v>28</v>
      </c>
      <c r="Q484" s="3" t="s">
        <v>77</v>
      </c>
      <c r="R484" s="5">
        <v>20</v>
      </c>
      <c r="S484" s="5">
        <v>43851.24</v>
      </c>
      <c r="T484" s="2"/>
    </row>
    <row r="485" spans="1:20" ht="14.4" x14ac:dyDescent="0.3">
      <c r="A485" s="3" t="s">
        <v>983</v>
      </c>
      <c r="B485" s="6">
        <v>45662</v>
      </c>
      <c r="C485" s="3" t="s">
        <v>40</v>
      </c>
      <c r="D485" s="3" t="s">
        <v>21</v>
      </c>
      <c r="E485" s="3" t="s">
        <v>32</v>
      </c>
      <c r="F485" s="3" t="s">
        <v>33</v>
      </c>
      <c r="G485" s="3" t="s">
        <v>795</v>
      </c>
      <c r="H485" s="3" t="s">
        <v>24</v>
      </c>
      <c r="I485" s="3" t="s">
        <v>25</v>
      </c>
      <c r="J485" s="3" t="s">
        <v>36</v>
      </c>
      <c r="K485" s="3" t="s">
        <v>136</v>
      </c>
      <c r="L485" s="5">
        <v>29</v>
      </c>
      <c r="M485" s="5">
        <v>79738.2</v>
      </c>
      <c r="N485" s="5">
        <v>101545.1</v>
      </c>
      <c r="O485" s="5">
        <v>0.1</v>
      </c>
      <c r="P485" s="3" t="s">
        <v>28</v>
      </c>
      <c r="Q485" s="3" t="s">
        <v>29</v>
      </c>
      <c r="R485" s="5">
        <v>20</v>
      </c>
      <c r="S485" s="5">
        <v>569160.6</v>
      </c>
      <c r="T485" s="2"/>
    </row>
    <row r="486" spans="1:20" ht="14.4" x14ac:dyDescent="0.3">
      <c r="A486" s="3" t="s">
        <v>984</v>
      </c>
      <c r="B486" s="4">
        <v>45671</v>
      </c>
      <c r="C486" s="3" t="s">
        <v>20</v>
      </c>
      <c r="D486" s="3" t="s">
        <v>41</v>
      </c>
      <c r="E486" s="3" t="s">
        <v>42</v>
      </c>
      <c r="F486" s="3" t="s">
        <v>42</v>
      </c>
      <c r="G486" s="3" t="s">
        <v>131</v>
      </c>
      <c r="H486" s="3" t="s">
        <v>35</v>
      </c>
      <c r="I486" s="3" t="s">
        <v>52</v>
      </c>
      <c r="J486" s="3" t="s">
        <v>95</v>
      </c>
      <c r="K486" s="3" t="s">
        <v>182</v>
      </c>
      <c r="L486" s="5">
        <v>32</v>
      </c>
      <c r="M486" s="5">
        <v>38869.07</v>
      </c>
      <c r="N486" s="5">
        <v>57154.35</v>
      </c>
      <c r="O486" s="5">
        <v>0</v>
      </c>
      <c r="P486" s="3" t="s">
        <v>55</v>
      </c>
      <c r="Q486" s="3" t="s">
        <v>77</v>
      </c>
      <c r="R486" s="5">
        <v>9</v>
      </c>
      <c r="S486" s="5">
        <v>585129</v>
      </c>
      <c r="T486" s="2"/>
    </row>
    <row r="487" spans="1:20" ht="14.4" x14ac:dyDescent="0.3">
      <c r="A487" s="3" t="s">
        <v>985</v>
      </c>
      <c r="B487" s="6">
        <v>45907</v>
      </c>
      <c r="C487" s="3" t="s">
        <v>49</v>
      </c>
      <c r="D487" s="3" t="s">
        <v>41</v>
      </c>
      <c r="E487" s="3" t="s">
        <v>50</v>
      </c>
      <c r="F487" s="3" t="s">
        <v>50</v>
      </c>
      <c r="G487" s="3" t="s">
        <v>986</v>
      </c>
      <c r="H487" s="3" t="s">
        <v>35</v>
      </c>
      <c r="I487" s="3" t="s">
        <v>52</v>
      </c>
      <c r="J487" s="3" t="s">
        <v>95</v>
      </c>
      <c r="K487" s="3" t="s">
        <v>182</v>
      </c>
      <c r="L487" s="5">
        <v>47</v>
      </c>
      <c r="M487" s="5">
        <v>52990.49</v>
      </c>
      <c r="N487" s="5">
        <v>77720.399999999994</v>
      </c>
      <c r="O487" s="5">
        <v>0.1</v>
      </c>
      <c r="P487" s="3" t="s">
        <v>28</v>
      </c>
      <c r="Q487" s="3" t="s">
        <v>84</v>
      </c>
      <c r="R487" s="5">
        <v>12</v>
      </c>
      <c r="S487" s="5">
        <v>1046075</v>
      </c>
      <c r="T487" s="2"/>
    </row>
    <row r="488" spans="1:20" ht="14.4" x14ac:dyDescent="0.3">
      <c r="A488" s="3" t="s">
        <v>987</v>
      </c>
      <c r="B488" s="4">
        <v>45741</v>
      </c>
      <c r="C488" s="3" t="s">
        <v>49</v>
      </c>
      <c r="D488" s="3" t="s">
        <v>57</v>
      </c>
      <c r="E488" s="3" t="s">
        <v>64</v>
      </c>
      <c r="F488" s="3" t="s">
        <v>65</v>
      </c>
      <c r="G488" s="3" t="s">
        <v>988</v>
      </c>
      <c r="H488" s="3" t="s">
        <v>35</v>
      </c>
      <c r="I488" s="3" t="s">
        <v>45</v>
      </c>
      <c r="J488" s="3" t="s">
        <v>46</v>
      </c>
      <c r="K488" s="3" t="s">
        <v>333</v>
      </c>
      <c r="L488" s="5">
        <v>50</v>
      </c>
      <c r="M488" s="5">
        <v>62787.85</v>
      </c>
      <c r="N488" s="5">
        <v>78171.19</v>
      </c>
      <c r="O488" s="5">
        <v>0.05</v>
      </c>
      <c r="P488" s="3" t="s">
        <v>28</v>
      </c>
      <c r="Q488" s="3" t="s">
        <v>29</v>
      </c>
      <c r="R488" s="5">
        <v>12</v>
      </c>
      <c r="S488" s="5">
        <v>730708.7</v>
      </c>
      <c r="T488" s="2"/>
    </row>
    <row r="489" spans="1:20" ht="14.4" x14ac:dyDescent="0.3">
      <c r="A489" s="3" t="s">
        <v>989</v>
      </c>
      <c r="B489" s="4">
        <v>45767</v>
      </c>
      <c r="C489" s="3" t="s">
        <v>40</v>
      </c>
      <c r="D489" s="3" t="s">
        <v>70</v>
      </c>
      <c r="E489" s="3" t="s">
        <v>71</v>
      </c>
      <c r="F489" s="3" t="s">
        <v>72</v>
      </c>
      <c r="G489" s="3" t="s">
        <v>990</v>
      </c>
      <c r="H489" s="3" t="s">
        <v>24</v>
      </c>
      <c r="I489" s="3" t="s">
        <v>25</v>
      </c>
      <c r="J489" s="3" t="s">
        <v>26</v>
      </c>
      <c r="K489" s="3" t="s">
        <v>216</v>
      </c>
      <c r="L489" s="5">
        <v>21</v>
      </c>
      <c r="M489" s="5">
        <v>15245.79</v>
      </c>
      <c r="N489" s="5">
        <v>22710.880000000001</v>
      </c>
      <c r="O489" s="5">
        <v>0</v>
      </c>
      <c r="P489" s="3" t="s">
        <v>28</v>
      </c>
      <c r="Q489" s="3" t="s">
        <v>38</v>
      </c>
      <c r="R489" s="5">
        <v>6</v>
      </c>
      <c r="S489" s="5">
        <v>156766.9</v>
      </c>
      <c r="T489" s="2"/>
    </row>
    <row r="490" spans="1:20" ht="14.4" x14ac:dyDescent="0.3">
      <c r="A490" s="3" t="s">
        <v>991</v>
      </c>
      <c r="B490" s="4">
        <v>45854</v>
      </c>
      <c r="C490" s="3" t="s">
        <v>20</v>
      </c>
      <c r="D490" s="3" t="s">
        <v>57</v>
      </c>
      <c r="E490" s="3" t="s">
        <v>64</v>
      </c>
      <c r="F490" s="3" t="s">
        <v>65</v>
      </c>
      <c r="G490" s="3" t="s">
        <v>992</v>
      </c>
      <c r="H490" s="3" t="s">
        <v>24</v>
      </c>
      <c r="I490" s="3" t="s">
        <v>52</v>
      </c>
      <c r="J490" s="3" t="s">
        <v>157</v>
      </c>
      <c r="K490" s="3" t="s">
        <v>188</v>
      </c>
      <c r="L490" s="5">
        <v>1</v>
      </c>
      <c r="M490" s="5">
        <v>10152.65</v>
      </c>
      <c r="N490" s="5">
        <v>12398.47</v>
      </c>
      <c r="O490" s="5">
        <v>0.05</v>
      </c>
      <c r="P490" s="3" t="s">
        <v>28</v>
      </c>
      <c r="Q490" s="3" t="s">
        <v>29</v>
      </c>
      <c r="R490" s="5">
        <v>19</v>
      </c>
      <c r="S490" s="5">
        <v>2133.5300000000002</v>
      </c>
      <c r="T490" s="2"/>
    </row>
    <row r="491" spans="1:20" ht="14.4" x14ac:dyDescent="0.3">
      <c r="A491" s="3" t="s">
        <v>993</v>
      </c>
      <c r="B491" s="4">
        <v>45698</v>
      </c>
      <c r="C491" s="3" t="s">
        <v>40</v>
      </c>
      <c r="D491" s="3" t="s">
        <v>57</v>
      </c>
      <c r="E491" s="3" t="s">
        <v>92</v>
      </c>
      <c r="F491" s="3" t="s">
        <v>93</v>
      </c>
      <c r="G491" s="3" t="s">
        <v>266</v>
      </c>
      <c r="H491" s="3" t="s">
        <v>44</v>
      </c>
      <c r="I491" s="3" t="s">
        <v>52</v>
      </c>
      <c r="J491" s="3" t="s">
        <v>113</v>
      </c>
      <c r="K491" s="3" t="s">
        <v>257</v>
      </c>
      <c r="L491" s="5">
        <v>29</v>
      </c>
      <c r="M491" s="5">
        <v>1981.96</v>
      </c>
      <c r="N491" s="5">
        <v>2670.87</v>
      </c>
      <c r="O491" s="5">
        <v>0.1</v>
      </c>
      <c r="P491" s="3" t="s">
        <v>55</v>
      </c>
      <c r="Q491" s="3" t="s">
        <v>29</v>
      </c>
      <c r="R491" s="5">
        <v>6</v>
      </c>
      <c r="S491" s="5">
        <v>17980.55</v>
      </c>
      <c r="T491" s="2"/>
    </row>
    <row r="492" spans="1:20" ht="14.4" x14ac:dyDescent="0.3">
      <c r="A492" s="3" t="s">
        <v>994</v>
      </c>
      <c r="B492" s="7">
        <v>45805</v>
      </c>
      <c r="C492" s="3" t="s">
        <v>49</v>
      </c>
      <c r="D492" s="3" t="s">
        <v>41</v>
      </c>
      <c r="E492" s="3" t="s">
        <v>50</v>
      </c>
      <c r="F492" s="3" t="s">
        <v>50</v>
      </c>
      <c r="G492" s="3" t="s">
        <v>995</v>
      </c>
      <c r="H492" s="3" t="s">
        <v>44</v>
      </c>
      <c r="I492" s="3" t="s">
        <v>45</v>
      </c>
      <c r="J492" s="3" t="s">
        <v>102</v>
      </c>
      <c r="K492" s="3" t="s">
        <v>103</v>
      </c>
      <c r="L492" s="5">
        <v>34</v>
      </c>
      <c r="M492" s="5">
        <v>58118.400000000001</v>
      </c>
      <c r="N492" s="5">
        <v>67114.429999999993</v>
      </c>
      <c r="O492" s="5">
        <v>0</v>
      </c>
      <c r="P492" s="3" t="s">
        <v>28</v>
      </c>
      <c r="Q492" s="3" t="s">
        <v>77</v>
      </c>
      <c r="R492" s="5">
        <v>11</v>
      </c>
      <c r="S492" s="5">
        <v>305865</v>
      </c>
      <c r="T492" s="2"/>
    </row>
    <row r="493" spans="1:20" ht="14.4" x14ac:dyDescent="0.3">
      <c r="A493" s="3" t="s">
        <v>996</v>
      </c>
      <c r="B493" s="6">
        <v>45696</v>
      </c>
      <c r="C493" s="3" t="s">
        <v>40</v>
      </c>
      <c r="D493" s="3" t="s">
        <v>21</v>
      </c>
      <c r="E493" s="3" t="s">
        <v>22</v>
      </c>
      <c r="F493" s="3" t="s">
        <v>22</v>
      </c>
      <c r="G493" s="3" t="s">
        <v>997</v>
      </c>
      <c r="H493" s="3" t="s">
        <v>24</v>
      </c>
      <c r="I493" s="3" t="s">
        <v>52</v>
      </c>
      <c r="J493" s="3" t="s">
        <v>53</v>
      </c>
      <c r="K493" s="3" t="s">
        <v>90</v>
      </c>
      <c r="L493" s="5">
        <v>36</v>
      </c>
      <c r="M493" s="5">
        <v>71083.179999999993</v>
      </c>
      <c r="N493" s="5">
        <v>95477.69</v>
      </c>
      <c r="O493" s="5">
        <v>0.1</v>
      </c>
      <c r="P493" s="3" t="s">
        <v>28</v>
      </c>
      <c r="Q493" s="3" t="s">
        <v>84</v>
      </c>
      <c r="R493" s="5">
        <v>7</v>
      </c>
      <c r="S493" s="5">
        <v>790382.1</v>
      </c>
      <c r="T493" s="2"/>
    </row>
    <row r="494" spans="1:20" ht="14.4" x14ac:dyDescent="0.3">
      <c r="A494" s="3" t="s">
        <v>998</v>
      </c>
      <c r="B494" s="6">
        <v>45692</v>
      </c>
      <c r="C494" s="3" t="s">
        <v>40</v>
      </c>
      <c r="D494" s="3" t="s">
        <v>21</v>
      </c>
      <c r="E494" s="3" t="s">
        <v>22</v>
      </c>
      <c r="F494" s="3" t="s">
        <v>22</v>
      </c>
      <c r="G494" s="3" t="s">
        <v>367</v>
      </c>
      <c r="H494" s="3" t="s">
        <v>87</v>
      </c>
      <c r="I494" s="3" t="s">
        <v>25</v>
      </c>
      <c r="J494" s="3" t="s">
        <v>61</v>
      </c>
      <c r="K494" s="3" t="s">
        <v>154</v>
      </c>
      <c r="L494" s="5">
        <v>47</v>
      </c>
      <c r="M494" s="5">
        <v>77215.88</v>
      </c>
      <c r="N494" s="5">
        <v>109182.39999999999</v>
      </c>
      <c r="O494" s="5">
        <v>0.05</v>
      </c>
      <c r="P494" s="3" t="s">
        <v>55</v>
      </c>
      <c r="Q494" s="3" t="s">
        <v>77</v>
      </c>
      <c r="R494" s="5">
        <v>13</v>
      </c>
      <c r="S494" s="5">
        <v>1427306</v>
      </c>
      <c r="T494" s="2"/>
    </row>
    <row r="495" spans="1:20" ht="14.4" x14ac:dyDescent="0.3">
      <c r="A495" s="3" t="s">
        <v>999</v>
      </c>
      <c r="B495" s="4">
        <v>45865</v>
      </c>
      <c r="C495" s="3" t="s">
        <v>31</v>
      </c>
      <c r="D495" s="3" t="s">
        <v>57</v>
      </c>
      <c r="E495" s="3" t="s">
        <v>64</v>
      </c>
      <c r="F495" s="3" t="s">
        <v>65</v>
      </c>
      <c r="G495" s="3" t="s">
        <v>833</v>
      </c>
      <c r="H495" s="3" t="s">
        <v>24</v>
      </c>
      <c r="I495" s="3" t="s">
        <v>25</v>
      </c>
      <c r="J495" s="3" t="s">
        <v>26</v>
      </c>
      <c r="K495" s="3" t="s">
        <v>216</v>
      </c>
      <c r="L495" s="5">
        <v>23</v>
      </c>
      <c r="M495" s="5">
        <v>58320.47</v>
      </c>
      <c r="N495" s="5">
        <v>71416.399999999994</v>
      </c>
      <c r="O495" s="5">
        <v>0.05</v>
      </c>
      <c r="P495" s="3" t="s">
        <v>55</v>
      </c>
      <c r="Q495" s="3" t="s">
        <v>29</v>
      </c>
      <c r="R495" s="5">
        <v>1</v>
      </c>
      <c r="S495" s="5">
        <v>286146.09999999998</v>
      </c>
      <c r="T495" s="2"/>
    </row>
    <row r="496" spans="1:20" ht="14.4" x14ac:dyDescent="0.3">
      <c r="A496" s="3" t="s">
        <v>1000</v>
      </c>
      <c r="B496" s="4">
        <v>45775</v>
      </c>
      <c r="C496" s="3" t="s">
        <v>49</v>
      </c>
      <c r="D496" s="3" t="s">
        <v>70</v>
      </c>
      <c r="E496" s="3" t="s">
        <v>71</v>
      </c>
      <c r="F496" s="3" t="s">
        <v>72</v>
      </c>
      <c r="G496" s="3" t="s">
        <v>583</v>
      </c>
      <c r="H496" s="3" t="s">
        <v>35</v>
      </c>
      <c r="I496" s="3" t="s">
        <v>25</v>
      </c>
      <c r="J496" s="3" t="s">
        <v>36</v>
      </c>
      <c r="K496" s="3" t="s">
        <v>169</v>
      </c>
      <c r="L496" s="5">
        <v>18</v>
      </c>
      <c r="M496" s="5">
        <v>72348.3</v>
      </c>
      <c r="N496" s="5">
        <v>90485.89</v>
      </c>
      <c r="O496" s="5">
        <v>0.05</v>
      </c>
      <c r="P496" s="3" t="s">
        <v>28</v>
      </c>
      <c r="Q496" s="3" t="s">
        <v>77</v>
      </c>
      <c r="R496" s="5">
        <v>11</v>
      </c>
      <c r="S496" s="5">
        <v>310152.8</v>
      </c>
      <c r="T496" s="2"/>
    </row>
    <row r="497" spans="1:20" ht="14.4" x14ac:dyDescent="0.3">
      <c r="A497" s="3" t="s">
        <v>1001</v>
      </c>
      <c r="B497" s="4">
        <v>45820</v>
      </c>
      <c r="C497" s="3" t="s">
        <v>49</v>
      </c>
      <c r="D497" s="3" t="s">
        <v>41</v>
      </c>
      <c r="E497" s="3" t="s">
        <v>50</v>
      </c>
      <c r="F497" s="3" t="s">
        <v>50</v>
      </c>
      <c r="G497" s="3" t="s">
        <v>1002</v>
      </c>
      <c r="H497" s="3" t="s">
        <v>44</v>
      </c>
      <c r="I497" s="3" t="s">
        <v>52</v>
      </c>
      <c r="J497" s="3" t="s">
        <v>113</v>
      </c>
      <c r="K497" s="3" t="s">
        <v>139</v>
      </c>
      <c r="L497" s="5">
        <v>6</v>
      </c>
      <c r="M497" s="5">
        <v>55933.56</v>
      </c>
      <c r="N497" s="5">
        <v>79729.48</v>
      </c>
      <c r="O497" s="5">
        <v>0.1</v>
      </c>
      <c r="P497" s="3" t="s">
        <v>55</v>
      </c>
      <c r="Q497" s="3" t="s">
        <v>77</v>
      </c>
      <c r="R497" s="5">
        <v>20</v>
      </c>
      <c r="S497" s="5">
        <v>128498</v>
      </c>
      <c r="T497" s="2"/>
    </row>
    <row r="498" spans="1:20" ht="14.4" x14ac:dyDescent="0.3">
      <c r="A498" s="3" t="s">
        <v>1003</v>
      </c>
      <c r="B498" s="6">
        <v>45696</v>
      </c>
      <c r="C498" s="3" t="s">
        <v>20</v>
      </c>
      <c r="D498" s="3" t="s">
        <v>70</v>
      </c>
      <c r="E498" s="3" t="s">
        <v>125</v>
      </c>
      <c r="F498" s="3" t="s">
        <v>125</v>
      </c>
      <c r="G498" s="3" t="s">
        <v>153</v>
      </c>
      <c r="H498" s="3" t="s">
        <v>24</v>
      </c>
      <c r="I498" s="3" t="s">
        <v>45</v>
      </c>
      <c r="J498" s="3" t="s">
        <v>67</v>
      </c>
      <c r="K498" s="3" t="s">
        <v>83</v>
      </c>
      <c r="L498" s="5">
        <v>43</v>
      </c>
      <c r="M498" s="5">
        <v>62596.7</v>
      </c>
      <c r="N498" s="5">
        <v>69438.600000000006</v>
      </c>
      <c r="O498" s="5">
        <v>0.05</v>
      </c>
      <c r="P498" s="3" t="s">
        <v>55</v>
      </c>
      <c r="Q498" s="3" t="s">
        <v>77</v>
      </c>
      <c r="R498" s="5">
        <v>16</v>
      </c>
      <c r="S498" s="5">
        <v>279491.59999999998</v>
      </c>
      <c r="T498" s="2"/>
    </row>
    <row r="499" spans="1:20" ht="14.4" x14ac:dyDescent="0.3">
      <c r="A499" s="3" t="s">
        <v>1004</v>
      </c>
      <c r="B499" s="4">
        <v>45714</v>
      </c>
      <c r="C499" s="3" t="s">
        <v>20</v>
      </c>
      <c r="D499" s="3" t="s">
        <v>21</v>
      </c>
      <c r="E499" s="3" t="s">
        <v>32</v>
      </c>
      <c r="F499" s="3" t="s">
        <v>33</v>
      </c>
      <c r="G499" s="3" t="s">
        <v>1005</v>
      </c>
      <c r="H499" s="3" t="s">
        <v>24</v>
      </c>
      <c r="I499" s="3" t="s">
        <v>52</v>
      </c>
      <c r="J499" s="3" t="s">
        <v>53</v>
      </c>
      <c r="K499" s="3" t="s">
        <v>54</v>
      </c>
      <c r="L499" s="5">
        <v>11</v>
      </c>
      <c r="M499" s="5">
        <v>50252.53</v>
      </c>
      <c r="N499" s="5">
        <v>75333.84</v>
      </c>
      <c r="O499" s="5">
        <v>0.05</v>
      </c>
      <c r="P499" s="3" t="s">
        <v>28</v>
      </c>
      <c r="Q499" s="3" t="s">
        <v>77</v>
      </c>
      <c r="R499" s="5">
        <v>8</v>
      </c>
      <c r="S499" s="5">
        <v>262099.7</v>
      </c>
      <c r="T499" s="2"/>
    </row>
    <row r="500" spans="1:20" ht="14.4" x14ac:dyDescent="0.3">
      <c r="A500" s="3" t="s">
        <v>1006</v>
      </c>
      <c r="B500" s="4">
        <v>45821</v>
      </c>
      <c r="C500" s="3" t="s">
        <v>40</v>
      </c>
      <c r="D500" s="3" t="s">
        <v>57</v>
      </c>
      <c r="E500" s="3" t="s">
        <v>64</v>
      </c>
      <c r="F500" s="3" t="s">
        <v>65</v>
      </c>
      <c r="G500" s="3" t="s">
        <v>853</v>
      </c>
      <c r="H500" s="3" t="s">
        <v>35</v>
      </c>
      <c r="I500" s="3" t="s">
        <v>52</v>
      </c>
      <c r="J500" s="3" t="s">
        <v>157</v>
      </c>
      <c r="K500" s="3" t="s">
        <v>273</v>
      </c>
      <c r="L500" s="5">
        <v>37</v>
      </c>
      <c r="M500" s="5">
        <v>46771.92</v>
      </c>
      <c r="N500" s="5">
        <v>56461.46</v>
      </c>
      <c r="O500" s="5">
        <v>0.1</v>
      </c>
      <c r="P500" s="3" t="s">
        <v>28</v>
      </c>
      <c r="Q500" s="3" t="s">
        <v>29</v>
      </c>
      <c r="R500" s="5">
        <v>14</v>
      </c>
      <c r="S500" s="5">
        <v>322661.7</v>
      </c>
      <c r="T500" s="2"/>
    </row>
    <row r="501" spans="1:20" ht="14.4" x14ac:dyDescent="0.3">
      <c r="A501" s="3" t="s">
        <v>1007</v>
      </c>
      <c r="B501" s="7">
        <v>45802</v>
      </c>
      <c r="C501" s="3" t="s">
        <v>20</v>
      </c>
      <c r="D501" s="3" t="s">
        <v>21</v>
      </c>
      <c r="E501" s="3" t="s">
        <v>22</v>
      </c>
      <c r="F501" s="3" t="s">
        <v>22</v>
      </c>
      <c r="G501" s="3" t="s">
        <v>1008</v>
      </c>
      <c r="H501" s="3" t="s">
        <v>44</v>
      </c>
      <c r="I501" s="3" t="s">
        <v>25</v>
      </c>
      <c r="J501" s="3" t="s">
        <v>146</v>
      </c>
      <c r="K501" s="3" t="s">
        <v>411</v>
      </c>
      <c r="L501" s="5">
        <v>31</v>
      </c>
      <c r="M501" s="5">
        <v>48673.74</v>
      </c>
      <c r="N501" s="5">
        <v>69969.11</v>
      </c>
      <c r="O501" s="5">
        <v>0</v>
      </c>
      <c r="P501" s="3" t="s">
        <v>55</v>
      </c>
      <c r="Q501" s="3" t="s">
        <v>38</v>
      </c>
      <c r="R501" s="5">
        <v>2</v>
      </c>
      <c r="S501" s="5">
        <v>660156.5</v>
      </c>
      <c r="T501" s="2"/>
    </row>
    <row r="502" spans="1:20" ht="14.4" x14ac:dyDescent="0.3">
      <c r="A502" s="3" t="s">
        <v>1009</v>
      </c>
      <c r="B502" s="7">
        <v>45800</v>
      </c>
      <c r="C502" s="3" t="s">
        <v>49</v>
      </c>
      <c r="D502" s="3" t="s">
        <v>70</v>
      </c>
      <c r="E502" s="3" t="s">
        <v>125</v>
      </c>
      <c r="F502" s="3" t="s">
        <v>125</v>
      </c>
      <c r="G502" s="3" t="s">
        <v>270</v>
      </c>
      <c r="H502" s="3" t="s">
        <v>87</v>
      </c>
      <c r="I502" s="3" t="s">
        <v>52</v>
      </c>
      <c r="J502" s="3" t="s">
        <v>53</v>
      </c>
      <c r="K502" s="3" t="s">
        <v>90</v>
      </c>
      <c r="L502" s="5">
        <v>38</v>
      </c>
      <c r="M502" s="5">
        <v>77020.479999999996</v>
      </c>
      <c r="N502" s="5">
        <v>90675.01</v>
      </c>
      <c r="O502" s="5">
        <v>0.15</v>
      </c>
      <c r="P502" s="3" t="s">
        <v>55</v>
      </c>
      <c r="Q502" s="3" t="s">
        <v>77</v>
      </c>
      <c r="R502" s="5">
        <v>19</v>
      </c>
      <c r="S502" s="5">
        <v>441041.3</v>
      </c>
      <c r="T502" s="2"/>
    </row>
    <row r="503" spans="1:20" ht="14.4" x14ac:dyDescent="0.3">
      <c r="A503" s="3" t="s">
        <v>1010</v>
      </c>
      <c r="B503" s="7">
        <v>45789</v>
      </c>
      <c r="C503" s="3" t="s">
        <v>31</v>
      </c>
      <c r="D503" s="3" t="s">
        <v>21</v>
      </c>
      <c r="E503" s="3" t="s">
        <v>105</v>
      </c>
      <c r="F503" s="3" t="s">
        <v>106</v>
      </c>
      <c r="G503" s="3" t="s">
        <v>1011</v>
      </c>
      <c r="H503" s="3" t="s">
        <v>35</v>
      </c>
      <c r="I503" s="3" t="s">
        <v>25</v>
      </c>
      <c r="J503" s="3" t="s">
        <v>61</v>
      </c>
      <c r="K503" s="3" t="s">
        <v>223</v>
      </c>
      <c r="L503" s="5">
        <v>41</v>
      </c>
      <c r="M503" s="5">
        <v>28599.759999999998</v>
      </c>
      <c r="N503" s="5">
        <v>37106.65</v>
      </c>
      <c r="O503" s="5">
        <v>0.05</v>
      </c>
      <c r="P503" s="3" t="s">
        <v>28</v>
      </c>
      <c r="Q503" s="3" t="s">
        <v>84</v>
      </c>
      <c r="R503" s="5">
        <v>6</v>
      </c>
      <c r="S503" s="5">
        <v>331343.40000000002</v>
      </c>
      <c r="T503" s="2"/>
    </row>
    <row r="504" spans="1:20" ht="14.4" x14ac:dyDescent="0.3">
      <c r="A504" s="3" t="s">
        <v>1012</v>
      </c>
      <c r="B504" s="7">
        <v>45794</v>
      </c>
      <c r="C504" s="3" t="s">
        <v>20</v>
      </c>
      <c r="D504" s="3" t="s">
        <v>57</v>
      </c>
      <c r="E504" s="3" t="s">
        <v>58</v>
      </c>
      <c r="F504" s="3" t="s">
        <v>59</v>
      </c>
      <c r="G504" s="3" t="s">
        <v>1013</v>
      </c>
      <c r="H504" s="3" t="s">
        <v>87</v>
      </c>
      <c r="I504" s="3" t="s">
        <v>45</v>
      </c>
      <c r="J504" s="3" t="s">
        <v>132</v>
      </c>
      <c r="K504" s="3" t="s">
        <v>206</v>
      </c>
      <c r="L504" s="5">
        <v>24</v>
      </c>
      <c r="M504" s="5">
        <v>36477.72</v>
      </c>
      <c r="N504" s="5">
        <v>51669.81</v>
      </c>
      <c r="O504" s="5">
        <v>0.15</v>
      </c>
      <c r="P504" s="3" t="s">
        <v>55</v>
      </c>
      <c r="Q504" s="3" t="s">
        <v>84</v>
      </c>
      <c r="R504" s="5">
        <v>1</v>
      </c>
      <c r="S504" s="5">
        <v>309918.59999999998</v>
      </c>
      <c r="T504" s="2"/>
    </row>
    <row r="505" spans="1:20" ht="14.4" x14ac:dyDescent="0.3">
      <c r="A505" s="3" t="s">
        <v>1014</v>
      </c>
      <c r="B505" s="6">
        <v>45844</v>
      </c>
      <c r="C505" s="3" t="s">
        <v>40</v>
      </c>
      <c r="D505" s="3" t="s">
        <v>21</v>
      </c>
      <c r="E505" s="3" t="s">
        <v>32</v>
      </c>
      <c r="F505" s="3" t="s">
        <v>33</v>
      </c>
      <c r="G505" s="3" t="s">
        <v>1015</v>
      </c>
      <c r="H505" s="3" t="s">
        <v>24</v>
      </c>
      <c r="I505" s="3" t="s">
        <v>52</v>
      </c>
      <c r="J505" s="3" t="s">
        <v>113</v>
      </c>
      <c r="K505" s="3" t="s">
        <v>114</v>
      </c>
      <c r="L505" s="5">
        <v>16</v>
      </c>
      <c r="M505" s="5">
        <v>36302.800000000003</v>
      </c>
      <c r="N505" s="5">
        <v>43332.75</v>
      </c>
      <c r="O505" s="5">
        <v>0.05</v>
      </c>
      <c r="P505" s="3" t="s">
        <v>28</v>
      </c>
      <c r="Q505" s="3" t="s">
        <v>38</v>
      </c>
      <c r="R505" s="5">
        <v>17</v>
      </c>
      <c r="S505" s="5">
        <v>106855.2</v>
      </c>
      <c r="T505" s="2"/>
    </row>
    <row r="506" spans="1:20" ht="14.4" x14ac:dyDescent="0.3">
      <c r="A506" s="3" t="s">
        <v>1016</v>
      </c>
      <c r="B506" s="6">
        <v>45906</v>
      </c>
      <c r="C506" s="3" t="s">
        <v>49</v>
      </c>
      <c r="D506" s="3" t="s">
        <v>21</v>
      </c>
      <c r="E506" s="3" t="s">
        <v>32</v>
      </c>
      <c r="F506" s="3" t="s">
        <v>33</v>
      </c>
      <c r="G506" s="3" t="s">
        <v>1017</v>
      </c>
      <c r="H506" s="3" t="s">
        <v>44</v>
      </c>
      <c r="I506" s="3" t="s">
        <v>45</v>
      </c>
      <c r="J506" s="3" t="s">
        <v>132</v>
      </c>
      <c r="K506" s="3" t="s">
        <v>241</v>
      </c>
      <c r="L506" s="5">
        <v>8</v>
      </c>
      <c r="M506" s="5">
        <v>7096.49</v>
      </c>
      <c r="N506" s="5">
        <v>8684.74</v>
      </c>
      <c r="O506" s="5">
        <v>0.1</v>
      </c>
      <c r="P506" s="3" t="s">
        <v>55</v>
      </c>
      <c r="Q506" s="3" t="s">
        <v>38</v>
      </c>
      <c r="R506" s="5">
        <v>15</v>
      </c>
      <c r="S506" s="5">
        <v>11435.4</v>
      </c>
      <c r="T506" s="2"/>
    </row>
    <row r="507" spans="1:20" ht="14.4" x14ac:dyDescent="0.3">
      <c r="A507" s="3" t="s">
        <v>1018</v>
      </c>
      <c r="B507" s="4">
        <v>45686</v>
      </c>
      <c r="C507" s="3" t="s">
        <v>40</v>
      </c>
      <c r="D507" s="3" t="s">
        <v>57</v>
      </c>
      <c r="E507" s="3" t="s">
        <v>64</v>
      </c>
      <c r="F507" s="3" t="s">
        <v>65</v>
      </c>
      <c r="G507" s="3" t="s">
        <v>1019</v>
      </c>
      <c r="H507" s="3" t="s">
        <v>35</v>
      </c>
      <c r="I507" s="3" t="s">
        <v>52</v>
      </c>
      <c r="J507" s="3" t="s">
        <v>157</v>
      </c>
      <c r="K507" s="3" t="s">
        <v>273</v>
      </c>
      <c r="L507" s="5">
        <v>44</v>
      </c>
      <c r="M507" s="5">
        <v>69247.92</v>
      </c>
      <c r="N507" s="5">
        <v>83900.15</v>
      </c>
      <c r="O507" s="5">
        <v>0</v>
      </c>
      <c r="P507" s="3" t="s">
        <v>55</v>
      </c>
      <c r="Q507" s="3" t="s">
        <v>77</v>
      </c>
      <c r="R507" s="5">
        <v>7</v>
      </c>
      <c r="S507" s="5">
        <v>644698.1</v>
      </c>
      <c r="T507" s="2"/>
    </row>
    <row r="508" spans="1:20" ht="14.4" x14ac:dyDescent="0.3">
      <c r="A508" s="3" t="s">
        <v>1020</v>
      </c>
      <c r="B508" s="7">
        <v>45803</v>
      </c>
      <c r="C508" s="3" t="s">
        <v>40</v>
      </c>
      <c r="D508" s="3" t="s">
        <v>70</v>
      </c>
      <c r="E508" s="3" t="s">
        <v>125</v>
      </c>
      <c r="F508" s="3" t="s">
        <v>125</v>
      </c>
      <c r="G508" s="3" t="s">
        <v>498</v>
      </c>
      <c r="H508" s="3" t="s">
        <v>35</v>
      </c>
      <c r="I508" s="3" t="s">
        <v>45</v>
      </c>
      <c r="J508" s="3" t="s">
        <v>132</v>
      </c>
      <c r="K508" s="3" t="s">
        <v>206</v>
      </c>
      <c r="L508" s="5">
        <v>15</v>
      </c>
      <c r="M508" s="5">
        <v>22261.77</v>
      </c>
      <c r="N508" s="5">
        <v>29258.83</v>
      </c>
      <c r="O508" s="5">
        <v>0.15</v>
      </c>
      <c r="P508" s="3" t="s">
        <v>28</v>
      </c>
      <c r="Q508" s="3" t="s">
        <v>29</v>
      </c>
      <c r="R508" s="5">
        <v>12</v>
      </c>
      <c r="S508" s="5">
        <v>89212.52</v>
      </c>
      <c r="T508" s="2"/>
    </row>
    <row r="509" spans="1:20" ht="14.4" x14ac:dyDescent="0.3">
      <c r="A509" s="3" t="s">
        <v>1021</v>
      </c>
      <c r="B509" s="7">
        <v>45798</v>
      </c>
      <c r="C509" s="3" t="s">
        <v>20</v>
      </c>
      <c r="D509" s="3" t="s">
        <v>21</v>
      </c>
      <c r="E509" s="3" t="s">
        <v>22</v>
      </c>
      <c r="F509" s="3" t="s">
        <v>22</v>
      </c>
      <c r="G509" s="3" t="s">
        <v>871</v>
      </c>
      <c r="H509" s="3" t="s">
        <v>87</v>
      </c>
      <c r="I509" s="3" t="s">
        <v>52</v>
      </c>
      <c r="J509" s="3" t="s">
        <v>95</v>
      </c>
      <c r="K509" s="3" t="s">
        <v>237</v>
      </c>
      <c r="L509" s="5">
        <v>15</v>
      </c>
      <c r="M509" s="5">
        <v>47717.16</v>
      </c>
      <c r="N509" s="5">
        <v>67453.63</v>
      </c>
      <c r="O509" s="5">
        <v>0</v>
      </c>
      <c r="P509" s="3" t="s">
        <v>28</v>
      </c>
      <c r="Q509" s="3" t="s">
        <v>29</v>
      </c>
      <c r="R509" s="5">
        <v>5</v>
      </c>
      <c r="S509" s="5">
        <v>296047.09999999998</v>
      </c>
      <c r="T509" s="2"/>
    </row>
    <row r="510" spans="1:20" ht="14.4" x14ac:dyDescent="0.3">
      <c r="A510" s="3" t="s">
        <v>1022</v>
      </c>
      <c r="B510" s="4">
        <v>45853</v>
      </c>
      <c r="C510" s="3" t="s">
        <v>31</v>
      </c>
      <c r="D510" s="3" t="s">
        <v>70</v>
      </c>
      <c r="E510" s="3" t="s">
        <v>125</v>
      </c>
      <c r="F510" s="3" t="s">
        <v>125</v>
      </c>
      <c r="G510" s="3" t="s">
        <v>1023</v>
      </c>
      <c r="H510" s="3" t="s">
        <v>35</v>
      </c>
      <c r="I510" s="3" t="s">
        <v>25</v>
      </c>
      <c r="J510" s="3" t="s">
        <v>146</v>
      </c>
      <c r="K510" s="3" t="s">
        <v>411</v>
      </c>
      <c r="L510" s="5">
        <v>19</v>
      </c>
      <c r="M510" s="5">
        <v>34199.93</v>
      </c>
      <c r="N510" s="5">
        <v>48109.87</v>
      </c>
      <c r="O510" s="5">
        <v>0.05</v>
      </c>
      <c r="P510" s="3" t="s">
        <v>28</v>
      </c>
      <c r="Q510" s="3" t="s">
        <v>29</v>
      </c>
      <c r="R510" s="5">
        <v>8</v>
      </c>
      <c r="S510" s="5">
        <v>251074.4</v>
      </c>
      <c r="T510" s="2"/>
    </row>
    <row r="511" spans="1:20" ht="14.4" x14ac:dyDescent="0.3">
      <c r="A511" s="3" t="s">
        <v>1024</v>
      </c>
      <c r="B511" s="7">
        <v>45806</v>
      </c>
      <c r="C511" s="3" t="s">
        <v>49</v>
      </c>
      <c r="D511" s="3" t="s">
        <v>57</v>
      </c>
      <c r="E511" s="3" t="s">
        <v>58</v>
      </c>
      <c r="F511" s="3" t="s">
        <v>59</v>
      </c>
      <c r="G511" s="3" t="s">
        <v>995</v>
      </c>
      <c r="H511" s="3" t="s">
        <v>35</v>
      </c>
      <c r="I511" s="3" t="s">
        <v>52</v>
      </c>
      <c r="J511" s="3" t="s">
        <v>53</v>
      </c>
      <c r="K511" s="3" t="s">
        <v>54</v>
      </c>
      <c r="L511" s="5">
        <v>28</v>
      </c>
      <c r="M511" s="5">
        <v>570.45000000000005</v>
      </c>
      <c r="N511" s="5">
        <v>724.14</v>
      </c>
      <c r="O511" s="5">
        <v>0.05</v>
      </c>
      <c r="P511" s="3" t="s">
        <v>55</v>
      </c>
      <c r="Q511" s="3" t="s">
        <v>77</v>
      </c>
      <c r="R511" s="5">
        <v>7</v>
      </c>
      <c r="S511" s="5">
        <v>4088.15</v>
      </c>
      <c r="T511" s="2"/>
    </row>
    <row r="512" spans="1:20" ht="14.4" x14ac:dyDescent="0.3">
      <c r="A512" s="3" t="s">
        <v>1025</v>
      </c>
      <c r="B512" s="4">
        <v>45668</v>
      </c>
      <c r="C512" s="3" t="s">
        <v>31</v>
      </c>
      <c r="D512" s="3" t="s">
        <v>21</v>
      </c>
      <c r="E512" s="3" t="s">
        <v>22</v>
      </c>
      <c r="F512" s="3" t="s">
        <v>22</v>
      </c>
      <c r="G512" s="3" t="s">
        <v>1026</v>
      </c>
      <c r="H512" s="3" t="s">
        <v>44</v>
      </c>
      <c r="I512" s="3" t="s">
        <v>45</v>
      </c>
      <c r="J512" s="3" t="s">
        <v>102</v>
      </c>
      <c r="K512" s="3" t="s">
        <v>103</v>
      </c>
      <c r="L512" s="5">
        <v>18</v>
      </c>
      <c r="M512" s="5">
        <v>71115.88</v>
      </c>
      <c r="N512" s="5">
        <v>93679.14</v>
      </c>
      <c r="O512" s="5">
        <v>0.1</v>
      </c>
      <c r="P512" s="3" t="s">
        <v>55</v>
      </c>
      <c r="Q512" s="3" t="s">
        <v>29</v>
      </c>
      <c r="R512" s="5">
        <v>5</v>
      </c>
      <c r="S512" s="5">
        <v>365524.8</v>
      </c>
      <c r="T512" s="2"/>
    </row>
    <row r="513" spans="1:20" ht="14.4" x14ac:dyDescent="0.3">
      <c r="A513" s="3" t="s">
        <v>1027</v>
      </c>
      <c r="B513" s="4">
        <v>45855</v>
      </c>
      <c r="C513" s="3" t="s">
        <v>20</v>
      </c>
      <c r="D513" s="3" t="s">
        <v>70</v>
      </c>
      <c r="E513" s="3" t="s">
        <v>71</v>
      </c>
      <c r="F513" s="3" t="s">
        <v>72</v>
      </c>
      <c r="G513" s="3" t="s">
        <v>1028</v>
      </c>
      <c r="H513" s="3" t="s">
        <v>87</v>
      </c>
      <c r="I513" s="3" t="s">
        <v>52</v>
      </c>
      <c r="J513" s="3" t="s">
        <v>113</v>
      </c>
      <c r="K513" s="3" t="s">
        <v>114</v>
      </c>
      <c r="L513" s="5">
        <v>9</v>
      </c>
      <c r="M513" s="5">
        <v>40261.54</v>
      </c>
      <c r="N513" s="5">
        <v>51249.65</v>
      </c>
      <c r="O513" s="5">
        <v>0</v>
      </c>
      <c r="P513" s="3" t="s">
        <v>28</v>
      </c>
      <c r="Q513" s="3" t="s">
        <v>77</v>
      </c>
      <c r="R513" s="5">
        <v>15</v>
      </c>
      <c r="S513" s="5">
        <v>98892.99</v>
      </c>
      <c r="T513" s="2"/>
    </row>
    <row r="514" spans="1:20" ht="14.4" x14ac:dyDescent="0.3">
      <c r="A514" s="3" t="s">
        <v>1029</v>
      </c>
      <c r="B514" s="6">
        <v>45753</v>
      </c>
      <c r="C514" s="3" t="s">
        <v>49</v>
      </c>
      <c r="D514" s="3" t="s">
        <v>21</v>
      </c>
      <c r="E514" s="3" t="s">
        <v>22</v>
      </c>
      <c r="F514" s="3" t="s">
        <v>22</v>
      </c>
      <c r="G514" s="3" t="s">
        <v>387</v>
      </c>
      <c r="H514" s="3" t="s">
        <v>87</v>
      </c>
      <c r="I514" s="3" t="s">
        <v>25</v>
      </c>
      <c r="J514" s="3" t="s">
        <v>61</v>
      </c>
      <c r="K514" s="3" t="s">
        <v>154</v>
      </c>
      <c r="L514" s="5">
        <v>36</v>
      </c>
      <c r="M514" s="5">
        <v>45240.3</v>
      </c>
      <c r="N514" s="5">
        <v>66598.460000000006</v>
      </c>
      <c r="O514" s="5">
        <v>0.05</v>
      </c>
      <c r="P514" s="3" t="s">
        <v>55</v>
      </c>
      <c r="Q514" s="3" t="s">
        <v>38</v>
      </c>
      <c r="R514" s="5">
        <v>16</v>
      </c>
      <c r="S514" s="5">
        <v>730449.1</v>
      </c>
      <c r="T514" s="2"/>
    </row>
    <row r="515" spans="1:20" ht="14.4" x14ac:dyDescent="0.3">
      <c r="A515" s="3" t="s">
        <v>1030</v>
      </c>
      <c r="B515" s="4">
        <v>45675</v>
      </c>
      <c r="C515" s="3" t="s">
        <v>20</v>
      </c>
      <c r="D515" s="3" t="s">
        <v>41</v>
      </c>
      <c r="E515" s="3" t="s">
        <v>50</v>
      </c>
      <c r="F515" s="3" t="s">
        <v>50</v>
      </c>
      <c r="G515" s="3" t="s">
        <v>1031</v>
      </c>
      <c r="H515" s="3" t="s">
        <v>87</v>
      </c>
      <c r="I515" s="3" t="s">
        <v>25</v>
      </c>
      <c r="J515" s="3" t="s">
        <v>36</v>
      </c>
      <c r="K515" s="3" t="s">
        <v>136</v>
      </c>
      <c r="L515" s="5">
        <v>47</v>
      </c>
      <c r="M515" s="5">
        <v>18125.669999999998</v>
      </c>
      <c r="N515" s="5">
        <v>20993.38</v>
      </c>
      <c r="O515" s="5">
        <v>0</v>
      </c>
      <c r="P515" s="3" t="s">
        <v>55</v>
      </c>
      <c r="Q515" s="3" t="s">
        <v>38</v>
      </c>
      <c r="R515" s="5">
        <v>5</v>
      </c>
      <c r="S515" s="5">
        <v>134782.39999999999</v>
      </c>
      <c r="T515" s="2"/>
    </row>
    <row r="516" spans="1:20" ht="14.4" x14ac:dyDescent="0.3">
      <c r="A516" s="3" t="s">
        <v>1032</v>
      </c>
      <c r="B516" s="6">
        <v>45874</v>
      </c>
      <c r="C516" s="3" t="s">
        <v>31</v>
      </c>
      <c r="D516" s="3" t="s">
        <v>70</v>
      </c>
      <c r="E516" s="3" t="s">
        <v>125</v>
      </c>
      <c r="F516" s="3" t="s">
        <v>125</v>
      </c>
      <c r="G516" s="3" t="s">
        <v>1033</v>
      </c>
      <c r="H516" s="3" t="s">
        <v>44</v>
      </c>
      <c r="I516" s="3" t="s">
        <v>52</v>
      </c>
      <c r="J516" s="3" t="s">
        <v>95</v>
      </c>
      <c r="K516" s="3" t="s">
        <v>96</v>
      </c>
      <c r="L516" s="5">
        <v>29</v>
      </c>
      <c r="M516" s="5">
        <v>49002.44</v>
      </c>
      <c r="N516" s="5">
        <v>66280.19</v>
      </c>
      <c r="O516" s="5">
        <v>0.1</v>
      </c>
      <c r="P516" s="3" t="s">
        <v>28</v>
      </c>
      <c r="Q516" s="3" t="s">
        <v>29</v>
      </c>
      <c r="R516" s="5">
        <v>7</v>
      </c>
      <c r="S516" s="5">
        <v>450949.3</v>
      </c>
      <c r="T516" s="2"/>
    </row>
    <row r="517" spans="1:20" ht="14.4" x14ac:dyDescent="0.3">
      <c r="A517" s="3" t="s">
        <v>1034</v>
      </c>
      <c r="B517" s="4">
        <v>45823</v>
      </c>
      <c r="C517" s="3" t="s">
        <v>40</v>
      </c>
      <c r="D517" s="3" t="s">
        <v>70</v>
      </c>
      <c r="E517" s="3" t="s">
        <v>71</v>
      </c>
      <c r="F517" s="3" t="s">
        <v>72</v>
      </c>
      <c r="G517" s="3" t="s">
        <v>788</v>
      </c>
      <c r="H517" s="3" t="s">
        <v>44</v>
      </c>
      <c r="I517" s="3" t="s">
        <v>45</v>
      </c>
      <c r="J517" s="3" t="s">
        <v>132</v>
      </c>
      <c r="K517" s="3" t="s">
        <v>206</v>
      </c>
      <c r="L517" s="5">
        <v>49</v>
      </c>
      <c r="M517" s="5">
        <v>283.41000000000003</v>
      </c>
      <c r="N517" s="5">
        <v>370.75</v>
      </c>
      <c r="O517" s="5">
        <v>0</v>
      </c>
      <c r="P517" s="3" t="s">
        <v>28</v>
      </c>
      <c r="Q517" s="3" t="s">
        <v>77</v>
      </c>
      <c r="R517" s="5">
        <v>9</v>
      </c>
      <c r="S517" s="5">
        <v>4279.66</v>
      </c>
      <c r="T517" s="2"/>
    </row>
    <row r="518" spans="1:20" ht="14.4" x14ac:dyDescent="0.3">
      <c r="A518" s="3" t="s">
        <v>1035</v>
      </c>
      <c r="B518" s="6">
        <v>45689</v>
      </c>
      <c r="C518" s="3" t="s">
        <v>31</v>
      </c>
      <c r="D518" s="3" t="s">
        <v>57</v>
      </c>
      <c r="E518" s="3" t="s">
        <v>64</v>
      </c>
      <c r="F518" s="3" t="s">
        <v>65</v>
      </c>
      <c r="G518" s="3" t="s">
        <v>354</v>
      </c>
      <c r="H518" s="3" t="s">
        <v>44</v>
      </c>
      <c r="I518" s="3" t="s">
        <v>25</v>
      </c>
      <c r="J518" s="3" t="s">
        <v>146</v>
      </c>
      <c r="K518" s="3" t="s">
        <v>177</v>
      </c>
      <c r="L518" s="5">
        <v>49</v>
      </c>
      <c r="M518" s="5">
        <v>53997.46</v>
      </c>
      <c r="N518" s="5">
        <v>73322.28</v>
      </c>
      <c r="O518" s="5">
        <v>0.15</v>
      </c>
      <c r="P518" s="3" t="s">
        <v>28</v>
      </c>
      <c r="Q518" s="3" t="s">
        <v>29</v>
      </c>
      <c r="R518" s="5">
        <v>16</v>
      </c>
      <c r="S518" s="5">
        <v>804878.8</v>
      </c>
      <c r="T518" s="2"/>
    </row>
    <row r="519" spans="1:20" ht="14.4" x14ac:dyDescent="0.3">
      <c r="A519" s="3" t="s">
        <v>1036</v>
      </c>
      <c r="B519" s="4">
        <v>45739</v>
      </c>
      <c r="C519" s="3" t="s">
        <v>31</v>
      </c>
      <c r="D519" s="3" t="s">
        <v>21</v>
      </c>
      <c r="E519" s="3" t="s">
        <v>32</v>
      </c>
      <c r="F519" s="3" t="s">
        <v>33</v>
      </c>
      <c r="G519" s="3" t="s">
        <v>1037</v>
      </c>
      <c r="H519" s="3" t="s">
        <v>24</v>
      </c>
      <c r="I519" s="3" t="s">
        <v>52</v>
      </c>
      <c r="J519" s="3" t="s">
        <v>113</v>
      </c>
      <c r="K519" s="3" t="s">
        <v>257</v>
      </c>
      <c r="L519" s="5">
        <v>24</v>
      </c>
      <c r="M519" s="5">
        <v>50955.1</v>
      </c>
      <c r="N519" s="5">
        <v>69246</v>
      </c>
      <c r="O519" s="5">
        <v>0.05</v>
      </c>
      <c r="P519" s="3" t="s">
        <v>55</v>
      </c>
      <c r="Q519" s="3" t="s">
        <v>77</v>
      </c>
      <c r="R519" s="5">
        <v>15</v>
      </c>
      <c r="S519" s="5">
        <v>417032.5</v>
      </c>
      <c r="T519" s="2"/>
    </row>
    <row r="520" spans="1:20" ht="14.4" x14ac:dyDescent="0.3">
      <c r="A520" s="3" t="s">
        <v>1038</v>
      </c>
      <c r="B520" s="4">
        <v>45880</v>
      </c>
      <c r="C520" s="3" t="s">
        <v>49</v>
      </c>
      <c r="D520" s="3" t="s">
        <v>21</v>
      </c>
      <c r="E520" s="3" t="s">
        <v>105</v>
      </c>
      <c r="F520" s="3" t="s">
        <v>106</v>
      </c>
      <c r="G520" s="3" t="s">
        <v>205</v>
      </c>
      <c r="H520" s="3" t="s">
        <v>24</v>
      </c>
      <c r="I520" s="3" t="s">
        <v>52</v>
      </c>
      <c r="J520" s="3" t="s">
        <v>113</v>
      </c>
      <c r="K520" s="3" t="s">
        <v>114</v>
      </c>
      <c r="L520" s="5">
        <v>3</v>
      </c>
      <c r="M520" s="5">
        <v>54299.92</v>
      </c>
      <c r="N520" s="5">
        <v>67764.789999999994</v>
      </c>
      <c r="O520" s="5">
        <v>0.05</v>
      </c>
      <c r="P520" s="3" t="s">
        <v>55</v>
      </c>
      <c r="Q520" s="3" t="s">
        <v>84</v>
      </c>
      <c r="R520" s="5">
        <v>3</v>
      </c>
      <c r="S520" s="5">
        <v>38374.879999999997</v>
      </c>
      <c r="T520" s="2"/>
    </row>
    <row r="521" spans="1:20" ht="14.4" x14ac:dyDescent="0.3">
      <c r="A521" s="3" t="s">
        <v>1039</v>
      </c>
      <c r="B521" s="4">
        <v>45671</v>
      </c>
      <c r="C521" s="3" t="s">
        <v>49</v>
      </c>
      <c r="D521" s="3" t="s">
        <v>57</v>
      </c>
      <c r="E521" s="3" t="s">
        <v>64</v>
      </c>
      <c r="F521" s="3" t="s">
        <v>65</v>
      </c>
      <c r="G521" s="3" t="s">
        <v>1040</v>
      </c>
      <c r="H521" s="3" t="s">
        <v>44</v>
      </c>
      <c r="I521" s="3" t="s">
        <v>52</v>
      </c>
      <c r="J521" s="3" t="s">
        <v>95</v>
      </c>
      <c r="K521" s="3" t="s">
        <v>298</v>
      </c>
      <c r="L521" s="5">
        <v>3</v>
      </c>
      <c r="M521" s="5">
        <v>75035.41</v>
      </c>
      <c r="N521" s="5">
        <v>109154.3</v>
      </c>
      <c r="O521" s="5">
        <v>0.15</v>
      </c>
      <c r="P521" s="3" t="s">
        <v>28</v>
      </c>
      <c r="Q521" s="3" t="s">
        <v>38</v>
      </c>
      <c r="R521" s="5">
        <v>9</v>
      </c>
      <c r="S521" s="5">
        <v>87003.14</v>
      </c>
      <c r="T521" s="2"/>
    </row>
    <row r="522" spans="1:20" ht="14.4" x14ac:dyDescent="0.3">
      <c r="A522" s="3" t="s">
        <v>1041</v>
      </c>
      <c r="B522" s="4">
        <v>45712</v>
      </c>
      <c r="C522" s="3" t="s">
        <v>31</v>
      </c>
      <c r="D522" s="3" t="s">
        <v>41</v>
      </c>
      <c r="E522" s="3" t="s">
        <v>50</v>
      </c>
      <c r="F522" s="3" t="s">
        <v>50</v>
      </c>
      <c r="G522" s="3" t="s">
        <v>1042</v>
      </c>
      <c r="H522" s="3" t="s">
        <v>35</v>
      </c>
      <c r="I522" s="3" t="s">
        <v>25</v>
      </c>
      <c r="J522" s="3" t="s">
        <v>61</v>
      </c>
      <c r="K522" s="3" t="s">
        <v>223</v>
      </c>
      <c r="L522" s="5">
        <v>34</v>
      </c>
      <c r="M522" s="5">
        <v>44198.23</v>
      </c>
      <c r="N522" s="5">
        <v>61541.18</v>
      </c>
      <c r="O522" s="5">
        <v>0.1</v>
      </c>
      <c r="P522" s="3" t="s">
        <v>28</v>
      </c>
      <c r="Q522" s="3" t="s">
        <v>77</v>
      </c>
      <c r="R522" s="5">
        <v>8</v>
      </c>
      <c r="S522" s="5">
        <v>530694.30000000005</v>
      </c>
      <c r="T522" s="2"/>
    </row>
    <row r="523" spans="1:20" ht="14.4" x14ac:dyDescent="0.3">
      <c r="A523" s="3" t="s">
        <v>1043</v>
      </c>
      <c r="B523" s="6">
        <v>45844</v>
      </c>
      <c r="C523" s="3" t="s">
        <v>20</v>
      </c>
      <c r="D523" s="3" t="s">
        <v>57</v>
      </c>
      <c r="E523" s="3" t="s">
        <v>58</v>
      </c>
      <c r="F523" s="3" t="s">
        <v>59</v>
      </c>
      <c r="G523" s="3" t="s">
        <v>116</v>
      </c>
      <c r="H523" s="3" t="s">
        <v>35</v>
      </c>
      <c r="I523" s="3" t="s">
        <v>52</v>
      </c>
      <c r="J523" s="3" t="s">
        <v>113</v>
      </c>
      <c r="K523" s="3" t="s">
        <v>139</v>
      </c>
      <c r="L523" s="5">
        <v>27</v>
      </c>
      <c r="M523" s="5">
        <v>1525.57</v>
      </c>
      <c r="N523" s="5">
        <v>1678.53</v>
      </c>
      <c r="O523" s="5">
        <v>0.1</v>
      </c>
      <c r="P523" s="3" t="s">
        <v>28</v>
      </c>
      <c r="Q523" s="3" t="s">
        <v>77</v>
      </c>
      <c r="R523" s="5">
        <v>18</v>
      </c>
      <c r="S523" s="5">
        <v>3716.93</v>
      </c>
      <c r="T523" s="2"/>
    </row>
    <row r="524" spans="1:20" ht="14.4" x14ac:dyDescent="0.3">
      <c r="A524" s="3" t="s">
        <v>1044</v>
      </c>
      <c r="B524" s="4">
        <v>45698</v>
      </c>
      <c r="C524" s="3" t="s">
        <v>31</v>
      </c>
      <c r="D524" s="3" t="s">
        <v>57</v>
      </c>
      <c r="E524" s="3" t="s">
        <v>58</v>
      </c>
      <c r="F524" s="3" t="s">
        <v>59</v>
      </c>
      <c r="G524" s="3" t="s">
        <v>646</v>
      </c>
      <c r="H524" s="3" t="s">
        <v>35</v>
      </c>
      <c r="I524" s="3" t="s">
        <v>45</v>
      </c>
      <c r="J524" s="3" t="s">
        <v>102</v>
      </c>
      <c r="K524" s="3" t="s">
        <v>203</v>
      </c>
      <c r="L524" s="5">
        <v>15</v>
      </c>
      <c r="M524" s="5">
        <v>78041.429999999993</v>
      </c>
      <c r="N524" s="5">
        <v>116935.6</v>
      </c>
      <c r="O524" s="5">
        <v>0.1</v>
      </c>
      <c r="P524" s="3" t="s">
        <v>55</v>
      </c>
      <c r="Q524" s="3" t="s">
        <v>38</v>
      </c>
      <c r="R524" s="5">
        <v>4</v>
      </c>
      <c r="S524" s="5">
        <v>525071.69999999995</v>
      </c>
      <c r="T524" s="2"/>
    </row>
    <row r="525" spans="1:20" ht="14.4" x14ac:dyDescent="0.3">
      <c r="A525" s="3" t="s">
        <v>1045</v>
      </c>
      <c r="B525" s="4">
        <v>45673</v>
      </c>
      <c r="C525" s="3" t="s">
        <v>31</v>
      </c>
      <c r="D525" s="3" t="s">
        <v>21</v>
      </c>
      <c r="E525" s="3" t="s">
        <v>22</v>
      </c>
      <c r="F525" s="3" t="s">
        <v>22</v>
      </c>
      <c r="G525" s="3" t="s">
        <v>776</v>
      </c>
      <c r="H525" s="3" t="s">
        <v>35</v>
      </c>
      <c r="I525" s="3" t="s">
        <v>52</v>
      </c>
      <c r="J525" s="3" t="s">
        <v>53</v>
      </c>
      <c r="K525" s="3" t="s">
        <v>110</v>
      </c>
      <c r="L525" s="5">
        <v>37</v>
      </c>
      <c r="M525" s="5">
        <v>57582.61</v>
      </c>
      <c r="N525" s="5">
        <v>69053.16</v>
      </c>
      <c r="O525" s="5">
        <v>0.15</v>
      </c>
      <c r="P525" s="3" t="s">
        <v>55</v>
      </c>
      <c r="Q525" s="3" t="s">
        <v>84</v>
      </c>
      <c r="R525" s="5">
        <v>3</v>
      </c>
      <c r="S525" s="5">
        <v>360748.79999999999</v>
      </c>
      <c r="T525" s="2"/>
    </row>
    <row r="526" spans="1:20" ht="14.4" x14ac:dyDescent="0.3">
      <c r="A526" s="3" t="s">
        <v>1046</v>
      </c>
      <c r="B526" s="4">
        <v>45770</v>
      </c>
      <c r="C526" s="3" t="s">
        <v>49</v>
      </c>
      <c r="D526" s="3" t="s">
        <v>70</v>
      </c>
      <c r="E526" s="3" t="s">
        <v>71</v>
      </c>
      <c r="F526" s="3" t="s">
        <v>72</v>
      </c>
      <c r="G526" s="3" t="s">
        <v>1047</v>
      </c>
      <c r="H526" s="3" t="s">
        <v>35</v>
      </c>
      <c r="I526" s="3" t="s">
        <v>52</v>
      </c>
      <c r="J526" s="3" t="s">
        <v>157</v>
      </c>
      <c r="K526" s="3" t="s">
        <v>188</v>
      </c>
      <c r="L526" s="5">
        <v>37</v>
      </c>
      <c r="M526" s="5">
        <v>72726.570000000007</v>
      </c>
      <c r="N526" s="5">
        <v>94421.29</v>
      </c>
      <c r="O526" s="5">
        <v>0.05</v>
      </c>
      <c r="P526" s="3" t="s">
        <v>55</v>
      </c>
      <c r="Q526" s="3" t="s">
        <v>38</v>
      </c>
      <c r="R526" s="5">
        <v>20</v>
      </c>
      <c r="S526" s="5">
        <v>762569.4</v>
      </c>
      <c r="T526" s="2"/>
    </row>
    <row r="527" spans="1:20" ht="14.4" x14ac:dyDescent="0.3">
      <c r="A527" s="3" t="s">
        <v>1048</v>
      </c>
      <c r="B527" s="4">
        <v>45678</v>
      </c>
      <c r="C527" s="3" t="s">
        <v>40</v>
      </c>
      <c r="D527" s="3" t="s">
        <v>41</v>
      </c>
      <c r="E527" s="3" t="s">
        <v>50</v>
      </c>
      <c r="F527" s="3" t="s">
        <v>50</v>
      </c>
      <c r="G527" s="3" t="s">
        <v>464</v>
      </c>
      <c r="H527" s="3" t="s">
        <v>35</v>
      </c>
      <c r="I527" s="3" t="s">
        <v>45</v>
      </c>
      <c r="J527" s="3" t="s">
        <v>46</v>
      </c>
      <c r="K527" s="3" t="s">
        <v>47</v>
      </c>
      <c r="L527" s="5">
        <v>21</v>
      </c>
      <c r="M527" s="5">
        <v>68762.899999999994</v>
      </c>
      <c r="N527" s="5">
        <v>102140.6</v>
      </c>
      <c r="O527" s="5">
        <v>0.1</v>
      </c>
      <c r="P527" s="3" t="s">
        <v>55</v>
      </c>
      <c r="Q527" s="3" t="s">
        <v>38</v>
      </c>
      <c r="R527" s="5">
        <v>5</v>
      </c>
      <c r="S527" s="5">
        <v>630838.5</v>
      </c>
      <c r="T527" s="2"/>
    </row>
    <row r="528" spans="1:20" ht="14.4" x14ac:dyDescent="0.3">
      <c r="A528" s="3" t="s">
        <v>1049</v>
      </c>
      <c r="B528" s="4">
        <v>45685</v>
      </c>
      <c r="C528" s="3" t="s">
        <v>49</v>
      </c>
      <c r="D528" s="3" t="s">
        <v>57</v>
      </c>
      <c r="E528" s="3" t="s">
        <v>92</v>
      </c>
      <c r="F528" s="3" t="s">
        <v>93</v>
      </c>
      <c r="G528" s="3" t="s">
        <v>1050</v>
      </c>
      <c r="H528" s="3" t="s">
        <v>24</v>
      </c>
      <c r="I528" s="3" t="s">
        <v>52</v>
      </c>
      <c r="J528" s="3" t="s">
        <v>53</v>
      </c>
      <c r="K528" s="3" t="s">
        <v>110</v>
      </c>
      <c r="L528" s="5">
        <v>23</v>
      </c>
      <c r="M528" s="5">
        <v>54203.02</v>
      </c>
      <c r="N528" s="5">
        <v>76823.33</v>
      </c>
      <c r="O528" s="5">
        <v>0.1</v>
      </c>
      <c r="P528" s="3" t="s">
        <v>28</v>
      </c>
      <c r="Q528" s="3" t="s">
        <v>77</v>
      </c>
      <c r="R528" s="5">
        <v>18</v>
      </c>
      <c r="S528" s="5">
        <v>468240.4</v>
      </c>
      <c r="T528" s="2"/>
    </row>
    <row r="529" spans="1:20" ht="14.4" x14ac:dyDescent="0.3">
      <c r="A529" s="3" t="s">
        <v>1051</v>
      </c>
      <c r="B529" s="4">
        <v>45764</v>
      </c>
      <c r="C529" s="3" t="s">
        <v>49</v>
      </c>
      <c r="D529" s="3" t="s">
        <v>57</v>
      </c>
      <c r="E529" s="3" t="s">
        <v>64</v>
      </c>
      <c r="F529" s="3" t="s">
        <v>65</v>
      </c>
      <c r="G529" s="3" t="s">
        <v>230</v>
      </c>
      <c r="H529" s="3" t="s">
        <v>44</v>
      </c>
      <c r="I529" s="3" t="s">
        <v>45</v>
      </c>
      <c r="J529" s="3" t="s">
        <v>132</v>
      </c>
      <c r="K529" s="3" t="s">
        <v>133</v>
      </c>
      <c r="L529" s="5">
        <v>45</v>
      </c>
      <c r="M529" s="5">
        <v>44487.94</v>
      </c>
      <c r="N529" s="5">
        <v>57514.21</v>
      </c>
      <c r="O529" s="5">
        <v>0</v>
      </c>
      <c r="P529" s="3" t="s">
        <v>28</v>
      </c>
      <c r="Q529" s="3" t="s">
        <v>84</v>
      </c>
      <c r="R529" s="5">
        <v>5</v>
      </c>
      <c r="S529" s="5">
        <v>586182.19999999995</v>
      </c>
      <c r="T529" s="2"/>
    </row>
    <row r="530" spans="1:20" ht="14.4" x14ac:dyDescent="0.3">
      <c r="A530" s="3" t="s">
        <v>1052</v>
      </c>
      <c r="B530" s="6">
        <v>45870</v>
      </c>
      <c r="C530" s="3" t="s">
        <v>40</v>
      </c>
      <c r="D530" s="3" t="s">
        <v>41</v>
      </c>
      <c r="E530" s="3" t="s">
        <v>42</v>
      </c>
      <c r="F530" s="3" t="s">
        <v>42</v>
      </c>
      <c r="G530" s="3" t="s">
        <v>719</v>
      </c>
      <c r="H530" s="3" t="s">
        <v>24</v>
      </c>
      <c r="I530" s="3" t="s">
        <v>45</v>
      </c>
      <c r="J530" s="3" t="s">
        <v>102</v>
      </c>
      <c r="K530" s="3" t="s">
        <v>203</v>
      </c>
      <c r="L530" s="5">
        <v>36</v>
      </c>
      <c r="M530" s="5">
        <v>2358.91</v>
      </c>
      <c r="N530" s="5">
        <v>2668.56</v>
      </c>
      <c r="O530" s="5">
        <v>0.05</v>
      </c>
      <c r="P530" s="3" t="s">
        <v>28</v>
      </c>
      <c r="Q530" s="3" t="s">
        <v>29</v>
      </c>
      <c r="R530" s="5">
        <v>13</v>
      </c>
      <c r="S530" s="5">
        <v>10590.03</v>
      </c>
      <c r="T530" s="2"/>
    </row>
    <row r="531" spans="1:20" ht="14.4" x14ac:dyDescent="0.3">
      <c r="A531" s="3" t="s">
        <v>1053</v>
      </c>
      <c r="B531" s="6">
        <v>45721</v>
      </c>
      <c r="C531" s="3" t="s">
        <v>40</v>
      </c>
      <c r="D531" s="3" t="s">
        <v>70</v>
      </c>
      <c r="E531" s="3" t="s">
        <v>125</v>
      </c>
      <c r="F531" s="3" t="s">
        <v>125</v>
      </c>
      <c r="G531" s="3" t="s">
        <v>603</v>
      </c>
      <c r="H531" s="3" t="s">
        <v>44</v>
      </c>
      <c r="I531" s="3" t="s">
        <v>52</v>
      </c>
      <c r="J531" s="3" t="s">
        <v>157</v>
      </c>
      <c r="K531" s="3" t="s">
        <v>188</v>
      </c>
      <c r="L531" s="5">
        <v>48</v>
      </c>
      <c r="M531" s="5">
        <v>42940.71</v>
      </c>
      <c r="N531" s="5">
        <v>54294.23</v>
      </c>
      <c r="O531" s="5">
        <v>0</v>
      </c>
      <c r="P531" s="3" t="s">
        <v>55</v>
      </c>
      <c r="Q531" s="3" t="s">
        <v>29</v>
      </c>
      <c r="R531" s="5">
        <v>17</v>
      </c>
      <c r="S531" s="5">
        <v>544969</v>
      </c>
      <c r="T531" s="2"/>
    </row>
    <row r="532" spans="1:20" ht="14.4" x14ac:dyDescent="0.3">
      <c r="A532" s="3" t="s">
        <v>1054</v>
      </c>
      <c r="B532" s="4">
        <v>45742</v>
      </c>
      <c r="C532" s="3" t="s">
        <v>20</v>
      </c>
      <c r="D532" s="3" t="s">
        <v>41</v>
      </c>
      <c r="E532" s="3" t="s">
        <v>50</v>
      </c>
      <c r="F532" s="3" t="s">
        <v>50</v>
      </c>
      <c r="G532" s="3" t="s">
        <v>621</v>
      </c>
      <c r="H532" s="3" t="s">
        <v>87</v>
      </c>
      <c r="I532" s="3" t="s">
        <v>52</v>
      </c>
      <c r="J532" s="3" t="s">
        <v>53</v>
      </c>
      <c r="K532" s="3" t="s">
        <v>110</v>
      </c>
      <c r="L532" s="5">
        <v>41</v>
      </c>
      <c r="M532" s="5">
        <v>45207.72</v>
      </c>
      <c r="N532" s="5">
        <v>66924.12</v>
      </c>
      <c r="O532" s="5">
        <v>0.15</v>
      </c>
      <c r="P532" s="3" t="s">
        <v>55</v>
      </c>
      <c r="Q532" s="3" t="s">
        <v>77</v>
      </c>
      <c r="R532" s="5">
        <v>8</v>
      </c>
      <c r="S532" s="5">
        <v>756816.5</v>
      </c>
      <c r="T532" s="2"/>
    </row>
    <row r="533" spans="1:20" ht="14.4" x14ac:dyDescent="0.3">
      <c r="A533" s="3" t="s">
        <v>1055</v>
      </c>
      <c r="B533" s="4">
        <v>45883</v>
      </c>
      <c r="C533" s="3" t="s">
        <v>49</v>
      </c>
      <c r="D533" s="3" t="s">
        <v>70</v>
      </c>
      <c r="E533" s="3" t="s">
        <v>71</v>
      </c>
      <c r="F533" s="3" t="s">
        <v>72</v>
      </c>
      <c r="G533" s="3" t="s">
        <v>1056</v>
      </c>
      <c r="H533" s="3" t="s">
        <v>87</v>
      </c>
      <c r="I533" s="3" t="s">
        <v>45</v>
      </c>
      <c r="J533" s="3" t="s">
        <v>67</v>
      </c>
      <c r="K533" s="3" t="s">
        <v>74</v>
      </c>
      <c r="L533" s="5">
        <v>49</v>
      </c>
      <c r="M533" s="5">
        <v>67270.62</v>
      </c>
      <c r="N533" s="5">
        <v>80304.58</v>
      </c>
      <c r="O533" s="5">
        <v>0</v>
      </c>
      <c r="P533" s="3" t="s">
        <v>28</v>
      </c>
      <c r="Q533" s="3" t="s">
        <v>84</v>
      </c>
      <c r="R533" s="5">
        <v>17</v>
      </c>
      <c r="S533" s="5">
        <v>638664</v>
      </c>
      <c r="T533" s="2"/>
    </row>
    <row r="534" spans="1:20" ht="14.4" x14ac:dyDescent="0.3">
      <c r="A534" s="3" t="s">
        <v>1057</v>
      </c>
      <c r="B534" s="7">
        <v>45790</v>
      </c>
      <c r="C534" s="3" t="s">
        <v>20</v>
      </c>
      <c r="D534" s="3" t="s">
        <v>70</v>
      </c>
      <c r="E534" s="3" t="s">
        <v>71</v>
      </c>
      <c r="F534" s="3" t="s">
        <v>72</v>
      </c>
      <c r="G534" s="3" t="s">
        <v>839</v>
      </c>
      <c r="H534" s="3" t="s">
        <v>44</v>
      </c>
      <c r="I534" s="3" t="s">
        <v>45</v>
      </c>
      <c r="J534" s="3" t="s">
        <v>67</v>
      </c>
      <c r="K534" s="3" t="s">
        <v>68</v>
      </c>
      <c r="L534" s="5">
        <v>17</v>
      </c>
      <c r="M534" s="5">
        <v>46722.65</v>
      </c>
      <c r="N534" s="5">
        <v>60094.94</v>
      </c>
      <c r="O534" s="5">
        <v>0</v>
      </c>
      <c r="P534" s="3" t="s">
        <v>28</v>
      </c>
      <c r="Q534" s="3" t="s">
        <v>29</v>
      </c>
      <c r="R534" s="5">
        <v>12</v>
      </c>
      <c r="S534" s="5">
        <v>227328.9</v>
      </c>
      <c r="T534" s="2"/>
    </row>
    <row r="535" spans="1:20" ht="14.4" x14ac:dyDescent="0.3">
      <c r="A535" s="3" t="s">
        <v>1058</v>
      </c>
      <c r="B535" s="4">
        <v>45854</v>
      </c>
      <c r="C535" s="3" t="s">
        <v>20</v>
      </c>
      <c r="D535" s="3" t="s">
        <v>21</v>
      </c>
      <c r="E535" s="3" t="s">
        <v>32</v>
      </c>
      <c r="F535" s="3" t="s">
        <v>33</v>
      </c>
      <c r="G535" s="3" t="s">
        <v>1059</v>
      </c>
      <c r="H535" s="3" t="s">
        <v>44</v>
      </c>
      <c r="I535" s="3" t="s">
        <v>45</v>
      </c>
      <c r="J535" s="3" t="s">
        <v>67</v>
      </c>
      <c r="K535" s="3" t="s">
        <v>83</v>
      </c>
      <c r="L535" s="5">
        <v>34</v>
      </c>
      <c r="M535" s="5">
        <v>64164.44</v>
      </c>
      <c r="N535" s="5">
        <v>84655.58</v>
      </c>
      <c r="O535" s="5">
        <v>0.15</v>
      </c>
      <c r="P535" s="3" t="s">
        <v>28</v>
      </c>
      <c r="Q535" s="3" t="s">
        <v>84</v>
      </c>
      <c r="R535" s="5">
        <v>4</v>
      </c>
      <c r="S535" s="5">
        <v>592194</v>
      </c>
      <c r="T535" s="2"/>
    </row>
    <row r="536" spans="1:20" ht="14.4" x14ac:dyDescent="0.3">
      <c r="A536" s="3" t="s">
        <v>1060</v>
      </c>
      <c r="B536" s="6">
        <v>45840</v>
      </c>
      <c r="C536" s="3" t="s">
        <v>20</v>
      </c>
      <c r="D536" s="3" t="s">
        <v>41</v>
      </c>
      <c r="E536" s="3" t="s">
        <v>42</v>
      </c>
      <c r="F536" s="3" t="s">
        <v>42</v>
      </c>
      <c r="G536" s="3" t="s">
        <v>1061</v>
      </c>
      <c r="H536" s="3" t="s">
        <v>87</v>
      </c>
      <c r="I536" s="3" t="s">
        <v>25</v>
      </c>
      <c r="J536" s="3" t="s">
        <v>36</v>
      </c>
      <c r="K536" s="3" t="s">
        <v>280</v>
      </c>
      <c r="L536" s="5">
        <v>3</v>
      </c>
      <c r="M536" s="5">
        <v>2328.7600000000002</v>
      </c>
      <c r="N536" s="5">
        <v>3262.95</v>
      </c>
      <c r="O536" s="5">
        <v>0.15</v>
      </c>
      <c r="P536" s="3" t="s">
        <v>28</v>
      </c>
      <c r="Q536" s="3" t="s">
        <v>38</v>
      </c>
      <c r="R536" s="5">
        <v>4</v>
      </c>
      <c r="S536" s="5">
        <v>2382.1799999999998</v>
      </c>
      <c r="T536" s="2"/>
    </row>
    <row r="537" spans="1:20" ht="14.4" x14ac:dyDescent="0.3">
      <c r="A537" s="3" t="s">
        <v>1062</v>
      </c>
      <c r="B537" s="6">
        <v>45697</v>
      </c>
      <c r="C537" s="3" t="s">
        <v>49</v>
      </c>
      <c r="D537" s="3" t="s">
        <v>41</v>
      </c>
      <c r="E537" s="3" t="s">
        <v>50</v>
      </c>
      <c r="F537" s="3" t="s">
        <v>50</v>
      </c>
      <c r="G537" s="3" t="s">
        <v>949</v>
      </c>
      <c r="H537" s="3" t="s">
        <v>87</v>
      </c>
      <c r="I537" s="3" t="s">
        <v>52</v>
      </c>
      <c r="J537" s="3" t="s">
        <v>113</v>
      </c>
      <c r="K537" s="3" t="s">
        <v>139</v>
      </c>
      <c r="L537" s="5">
        <v>22</v>
      </c>
      <c r="M537" s="5">
        <v>7516.03</v>
      </c>
      <c r="N537" s="5">
        <v>9820.7199999999993</v>
      </c>
      <c r="O537" s="5">
        <v>0.05</v>
      </c>
      <c r="P537" s="3" t="s">
        <v>55</v>
      </c>
      <c r="Q537" s="3" t="s">
        <v>38</v>
      </c>
      <c r="R537" s="5">
        <v>20</v>
      </c>
      <c r="S537" s="5">
        <v>48168.02</v>
      </c>
      <c r="T537" s="2"/>
    </row>
    <row r="538" spans="1:20" ht="14.4" x14ac:dyDescent="0.3">
      <c r="A538" s="3" t="s">
        <v>1063</v>
      </c>
      <c r="B538" s="4">
        <v>45862</v>
      </c>
      <c r="C538" s="3" t="s">
        <v>20</v>
      </c>
      <c r="D538" s="3" t="s">
        <v>41</v>
      </c>
      <c r="E538" s="3" t="s">
        <v>42</v>
      </c>
      <c r="F538" s="3" t="s">
        <v>42</v>
      </c>
      <c r="G538" s="3" t="s">
        <v>1064</v>
      </c>
      <c r="H538" s="3" t="s">
        <v>24</v>
      </c>
      <c r="I538" s="3" t="s">
        <v>25</v>
      </c>
      <c r="J538" s="3" t="s">
        <v>26</v>
      </c>
      <c r="K538" s="3" t="s">
        <v>27</v>
      </c>
      <c r="L538" s="5">
        <v>33</v>
      </c>
      <c r="M538" s="5">
        <v>74911.199999999997</v>
      </c>
      <c r="N538" s="5">
        <v>90743.33</v>
      </c>
      <c r="O538" s="5">
        <v>0.1</v>
      </c>
      <c r="P538" s="3" t="s">
        <v>55</v>
      </c>
      <c r="Q538" s="3" t="s">
        <v>77</v>
      </c>
      <c r="R538" s="5">
        <v>1</v>
      </c>
      <c r="S538" s="5">
        <v>470214.3</v>
      </c>
      <c r="T538" s="2"/>
    </row>
    <row r="539" spans="1:20" ht="14.4" x14ac:dyDescent="0.3">
      <c r="A539" s="3" t="s">
        <v>1065</v>
      </c>
      <c r="B539" s="7">
        <v>45802</v>
      </c>
      <c r="C539" s="3" t="s">
        <v>31</v>
      </c>
      <c r="D539" s="3" t="s">
        <v>70</v>
      </c>
      <c r="E539" s="3" t="s">
        <v>71</v>
      </c>
      <c r="F539" s="3" t="s">
        <v>72</v>
      </c>
      <c r="G539" s="3" t="s">
        <v>129</v>
      </c>
      <c r="H539" s="3" t="s">
        <v>87</v>
      </c>
      <c r="I539" s="3" t="s">
        <v>25</v>
      </c>
      <c r="J539" s="3" t="s">
        <v>36</v>
      </c>
      <c r="K539" s="3" t="s">
        <v>280</v>
      </c>
      <c r="L539" s="5">
        <v>14</v>
      </c>
      <c r="M539" s="5">
        <v>42028.88</v>
      </c>
      <c r="N539" s="5">
        <v>52685.41</v>
      </c>
      <c r="O539" s="5">
        <v>0.05</v>
      </c>
      <c r="P539" s="3" t="s">
        <v>55</v>
      </c>
      <c r="Q539" s="3" t="s">
        <v>84</v>
      </c>
      <c r="R539" s="5">
        <v>14</v>
      </c>
      <c r="S539" s="5">
        <v>141731.9</v>
      </c>
      <c r="T539" s="2"/>
    </row>
    <row r="540" spans="1:20" ht="14.4" x14ac:dyDescent="0.3">
      <c r="A540" s="3" t="s">
        <v>1066</v>
      </c>
      <c r="B540" s="4">
        <v>45726</v>
      </c>
      <c r="C540" s="3" t="s">
        <v>20</v>
      </c>
      <c r="D540" s="3" t="s">
        <v>21</v>
      </c>
      <c r="E540" s="3" t="s">
        <v>105</v>
      </c>
      <c r="F540" s="3" t="s">
        <v>106</v>
      </c>
      <c r="G540" s="3" t="s">
        <v>1067</v>
      </c>
      <c r="H540" s="3" t="s">
        <v>44</v>
      </c>
      <c r="I540" s="3" t="s">
        <v>52</v>
      </c>
      <c r="J540" s="3" t="s">
        <v>95</v>
      </c>
      <c r="K540" s="3" t="s">
        <v>96</v>
      </c>
      <c r="L540" s="5">
        <v>6</v>
      </c>
      <c r="M540" s="5">
        <v>30054.07</v>
      </c>
      <c r="N540" s="5">
        <v>38905.839999999997</v>
      </c>
      <c r="O540" s="5">
        <v>0</v>
      </c>
      <c r="P540" s="3" t="s">
        <v>28</v>
      </c>
      <c r="Q540" s="3" t="s">
        <v>84</v>
      </c>
      <c r="R540" s="5">
        <v>20</v>
      </c>
      <c r="S540" s="5">
        <v>53110.62</v>
      </c>
      <c r="T540" s="2"/>
    </row>
    <row r="541" spans="1:20" ht="14.4" x14ac:dyDescent="0.3">
      <c r="A541" s="3" t="s">
        <v>1068</v>
      </c>
      <c r="B541" s="4">
        <v>45683</v>
      </c>
      <c r="C541" s="3" t="s">
        <v>40</v>
      </c>
      <c r="D541" s="3" t="s">
        <v>57</v>
      </c>
      <c r="E541" s="3" t="s">
        <v>64</v>
      </c>
      <c r="F541" s="3" t="s">
        <v>65</v>
      </c>
      <c r="G541" s="3" t="s">
        <v>181</v>
      </c>
      <c r="H541" s="3" t="s">
        <v>24</v>
      </c>
      <c r="I541" s="3" t="s">
        <v>25</v>
      </c>
      <c r="J541" s="3" t="s">
        <v>61</v>
      </c>
      <c r="K541" s="3" t="s">
        <v>154</v>
      </c>
      <c r="L541" s="5">
        <v>3</v>
      </c>
      <c r="M541" s="5">
        <v>46908.95</v>
      </c>
      <c r="N541" s="5">
        <v>60056.639999999999</v>
      </c>
      <c r="O541" s="5">
        <v>0.15</v>
      </c>
      <c r="P541" s="3" t="s">
        <v>55</v>
      </c>
      <c r="Q541" s="3" t="s">
        <v>84</v>
      </c>
      <c r="R541" s="5">
        <v>9</v>
      </c>
      <c r="S541" s="5">
        <v>33526.61</v>
      </c>
      <c r="T541" s="2"/>
    </row>
    <row r="542" spans="1:20" ht="14.4" x14ac:dyDescent="0.3">
      <c r="A542" s="3" t="s">
        <v>1069</v>
      </c>
      <c r="B542" s="4">
        <v>45848</v>
      </c>
      <c r="C542" s="3" t="s">
        <v>40</v>
      </c>
      <c r="D542" s="3" t="s">
        <v>57</v>
      </c>
      <c r="E542" s="3" t="s">
        <v>58</v>
      </c>
      <c r="F542" s="3" t="s">
        <v>59</v>
      </c>
      <c r="G542" s="3" t="s">
        <v>1070</v>
      </c>
      <c r="H542" s="3" t="s">
        <v>24</v>
      </c>
      <c r="I542" s="3" t="s">
        <v>45</v>
      </c>
      <c r="J542" s="3" t="s">
        <v>102</v>
      </c>
      <c r="K542" s="3" t="s">
        <v>226</v>
      </c>
      <c r="L542" s="5">
        <v>9</v>
      </c>
      <c r="M542" s="5">
        <v>71607.66</v>
      </c>
      <c r="N542" s="5">
        <v>94057.23</v>
      </c>
      <c r="O542" s="5">
        <v>0.15</v>
      </c>
      <c r="P542" s="3" t="s">
        <v>28</v>
      </c>
      <c r="Q542" s="3" t="s">
        <v>84</v>
      </c>
      <c r="R542" s="5">
        <v>2</v>
      </c>
      <c r="S542" s="5">
        <v>171739.2</v>
      </c>
      <c r="T542" s="2"/>
    </row>
    <row r="543" spans="1:20" ht="14.4" x14ac:dyDescent="0.3">
      <c r="A543" s="3" t="s">
        <v>1071</v>
      </c>
      <c r="B543" s="4">
        <v>45826</v>
      </c>
      <c r="C543" s="3" t="s">
        <v>40</v>
      </c>
      <c r="D543" s="3" t="s">
        <v>57</v>
      </c>
      <c r="E543" s="3" t="s">
        <v>92</v>
      </c>
      <c r="F543" s="3" t="s">
        <v>93</v>
      </c>
      <c r="G543" s="3" t="s">
        <v>687</v>
      </c>
      <c r="H543" s="3" t="s">
        <v>87</v>
      </c>
      <c r="I543" s="3" t="s">
        <v>45</v>
      </c>
      <c r="J543" s="3" t="s">
        <v>132</v>
      </c>
      <c r="K543" s="3" t="s">
        <v>206</v>
      </c>
      <c r="L543" s="5">
        <v>4</v>
      </c>
      <c r="M543" s="5">
        <v>48778.69</v>
      </c>
      <c r="N543" s="5">
        <v>55595.78</v>
      </c>
      <c r="O543" s="5">
        <v>0.15</v>
      </c>
      <c r="P543" s="3" t="s">
        <v>55</v>
      </c>
      <c r="Q543" s="3" t="s">
        <v>38</v>
      </c>
      <c r="R543" s="5">
        <v>2</v>
      </c>
      <c r="S543" s="5">
        <v>23178.11</v>
      </c>
      <c r="T543" s="2"/>
    </row>
    <row r="544" spans="1:20" ht="14.4" x14ac:dyDescent="0.3">
      <c r="A544" s="3" t="s">
        <v>1072</v>
      </c>
      <c r="B544" s="6">
        <v>45661</v>
      </c>
      <c r="C544" s="3" t="s">
        <v>40</v>
      </c>
      <c r="D544" s="3" t="s">
        <v>41</v>
      </c>
      <c r="E544" s="3" t="s">
        <v>42</v>
      </c>
      <c r="F544" s="3" t="s">
        <v>42</v>
      </c>
      <c r="G544" s="3" t="s">
        <v>1073</v>
      </c>
      <c r="H544" s="3" t="s">
        <v>44</v>
      </c>
      <c r="I544" s="3" t="s">
        <v>45</v>
      </c>
      <c r="J544" s="3" t="s">
        <v>67</v>
      </c>
      <c r="K544" s="3" t="s">
        <v>74</v>
      </c>
      <c r="L544" s="5">
        <v>39</v>
      </c>
      <c r="M544" s="5">
        <v>13962.02</v>
      </c>
      <c r="N544" s="5">
        <v>16275.28</v>
      </c>
      <c r="O544" s="5">
        <v>0</v>
      </c>
      <c r="P544" s="3" t="s">
        <v>55</v>
      </c>
      <c r="Q544" s="3" t="s">
        <v>84</v>
      </c>
      <c r="R544" s="5">
        <v>5</v>
      </c>
      <c r="S544" s="5">
        <v>90217.14</v>
      </c>
      <c r="T544" s="2"/>
    </row>
    <row r="545" spans="1:20" ht="14.4" x14ac:dyDescent="0.3">
      <c r="A545" s="3" t="s">
        <v>1074</v>
      </c>
      <c r="B545" s="4">
        <v>45882</v>
      </c>
      <c r="C545" s="3" t="s">
        <v>31</v>
      </c>
      <c r="D545" s="3" t="s">
        <v>21</v>
      </c>
      <c r="E545" s="3" t="s">
        <v>32</v>
      </c>
      <c r="F545" s="3" t="s">
        <v>33</v>
      </c>
      <c r="G545" s="3" t="s">
        <v>518</v>
      </c>
      <c r="H545" s="3" t="s">
        <v>44</v>
      </c>
      <c r="I545" s="3" t="s">
        <v>45</v>
      </c>
      <c r="J545" s="3" t="s">
        <v>102</v>
      </c>
      <c r="K545" s="3" t="s">
        <v>203</v>
      </c>
      <c r="L545" s="5">
        <v>27</v>
      </c>
      <c r="M545" s="5">
        <v>8813.74</v>
      </c>
      <c r="N545" s="5">
        <v>10411.91</v>
      </c>
      <c r="O545" s="5">
        <v>0.15</v>
      </c>
      <c r="P545" s="3" t="s">
        <v>55</v>
      </c>
      <c r="Q545" s="3" t="s">
        <v>84</v>
      </c>
      <c r="R545" s="5">
        <v>18</v>
      </c>
      <c r="S545" s="5">
        <v>36678</v>
      </c>
      <c r="T545" s="2"/>
    </row>
    <row r="546" spans="1:20" ht="14.4" x14ac:dyDescent="0.3">
      <c r="A546" s="3" t="s">
        <v>1075</v>
      </c>
      <c r="B546" s="6">
        <v>45666</v>
      </c>
      <c r="C546" s="3" t="s">
        <v>20</v>
      </c>
      <c r="D546" s="3" t="s">
        <v>21</v>
      </c>
      <c r="E546" s="3" t="s">
        <v>105</v>
      </c>
      <c r="F546" s="3" t="s">
        <v>106</v>
      </c>
      <c r="G546" s="3" t="s">
        <v>941</v>
      </c>
      <c r="H546" s="3" t="s">
        <v>24</v>
      </c>
      <c r="I546" s="3" t="s">
        <v>52</v>
      </c>
      <c r="J546" s="3" t="s">
        <v>95</v>
      </c>
      <c r="K546" s="3" t="s">
        <v>298</v>
      </c>
      <c r="L546" s="5">
        <v>30</v>
      </c>
      <c r="M546" s="5">
        <v>73385.66</v>
      </c>
      <c r="N546" s="5">
        <v>103478.9</v>
      </c>
      <c r="O546" s="5">
        <v>0.15</v>
      </c>
      <c r="P546" s="3" t="s">
        <v>28</v>
      </c>
      <c r="Q546" s="3" t="s">
        <v>84</v>
      </c>
      <c r="R546" s="5">
        <v>1</v>
      </c>
      <c r="S546" s="5">
        <v>767377.6</v>
      </c>
      <c r="T546" s="2"/>
    </row>
    <row r="547" spans="1:20" ht="14.4" x14ac:dyDescent="0.3">
      <c r="A547" s="3" t="s">
        <v>1076</v>
      </c>
      <c r="B547" s="8">
        <v>45786</v>
      </c>
      <c r="C547" s="3" t="s">
        <v>49</v>
      </c>
      <c r="D547" s="3" t="s">
        <v>41</v>
      </c>
      <c r="E547" s="3" t="s">
        <v>42</v>
      </c>
      <c r="F547" s="3" t="s">
        <v>42</v>
      </c>
      <c r="G547" s="3" t="s">
        <v>1077</v>
      </c>
      <c r="H547" s="3" t="s">
        <v>87</v>
      </c>
      <c r="I547" s="3" t="s">
        <v>52</v>
      </c>
      <c r="J547" s="3" t="s">
        <v>53</v>
      </c>
      <c r="K547" s="3" t="s">
        <v>54</v>
      </c>
      <c r="L547" s="5">
        <v>15</v>
      </c>
      <c r="M547" s="5">
        <v>13277.36</v>
      </c>
      <c r="N547" s="5">
        <v>18687.310000000001</v>
      </c>
      <c r="O547" s="5">
        <v>0.05</v>
      </c>
      <c r="P547" s="3" t="s">
        <v>28</v>
      </c>
      <c r="Q547" s="3" t="s">
        <v>29</v>
      </c>
      <c r="R547" s="5">
        <v>5</v>
      </c>
      <c r="S547" s="5">
        <v>77091.789999999994</v>
      </c>
      <c r="T547" s="2"/>
    </row>
    <row r="548" spans="1:20" ht="14.4" x14ac:dyDescent="0.3">
      <c r="A548" s="3" t="s">
        <v>1078</v>
      </c>
      <c r="B548" s="4">
        <v>45713</v>
      </c>
      <c r="C548" s="3" t="s">
        <v>31</v>
      </c>
      <c r="D548" s="3" t="s">
        <v>41</v>
      </c>
      <c r="E548" s="3" t="s">
        <v>42</v>
      </c>
      <c r="F548" s="3" t="s">
        <v>42</v>
      </c>
      <c r="G548" s="3" t="s">
        <v>863</v>
      </c>
      <c r="H548" s="3" t="s">
        <v>24</v>
      </c>
      <c r="I548" s="3" t="s">
        <v>25</v>
      </c>
      <c r="J548" s="3" t="s">
        <v>146</v>
      </c>
      <c r="K548" s="3" t="s">
        <v>416</v>
      </c>
      <c r="L548" s="5">
        <v>27</v>
      </c>
      <c r="M548" s="5">
        <v>76839.960000000006</v>
      </c>
      <c r="N548" s="5">
        <v>111562.4</v>
      </c>
      <c r="O548" s="5">
        <v>0.1</v>
      </c>
      <c r="P548" s="3" t="s">
        <v>28</v>
      </c>
      <c r="Q548" s="3" t="s">
        <v>77</v>
      </c>
      <c r="R548" s="5">
        <v>4</v>
      </c>
      <c r="S548" s="5">
        <v>843755.3</v>
      </c>
      <c r="T548" s="2"/>
    </row>
    <row r="549" spans="1:20" ht="14.4" x14ac:dyDescent="0.3">
      <c r="A549" s="3" t="s">
        <v>1079</v>
      </c>
      <c r="B549" s="4">
        <v>45898</v>
      </c>
      <c r="C549" s="3" t="s">
        <v>40</v>
      </c>
      <c r="D549" s="3" t="s">
        <v>70</v>
      </c>
      <c r="E549" s="3" t="s">
        <v>71</v>
      </c>
      <c r="F549" s="3" t="s">
        <v>72</v>
      </c>
      <c r="G549" s="3" t="s">
        <v>1056</v>
      </c>
      <c r="H549" s="3" t="s">
        <v>24</v>
      </c>
      <c r="I549" s="3" t="s">
        <v>25</v>
      </c>
      <c r="J549" s="3" t="s">
        <v>146</v>
      </c>
      <c r="K549" s="3" t="s">
        <v>416</v>
      </c>
      <c r="L549" s="5">
        <v>14</v>
      </c>
      <c r="M549" s="5">
        <v>9674.5</v>
      </c>
      <c r="N549" s="5">
        <v>11114.77</v>
      </c>
      <c r="O549" s="5">
        <v>0.15</v>
      </c>
      <c r="P549" s="3" t="s">
        <v>55</v>
      </c>
      <c r="Q549" s="3" t="s">
        <v>84</v>
      </c>
      <c r="R549" s="5">
        <v>10</v>
      </c>
      <c r="S549" s="5">
        <v>17139.21</v>
      </c>
      <c r="T549" s="2"/>
    </row>
    <row r="550" spans="1:20" ht="14.4" x14ac:dyDescent="0.3">
      <c r="A550" s="3" t="s">
        <v>1080</v>
      </c>
      <c r="B550" s="4">
        <v>45820</v>
      </c>
      <c r="C550" s="3" t="s">
        <v>40</v>
      </c>
      <c r="D550" s="3" t="s">
        <v>57</v>
      </c>
      <c r="E550" s="3" t="s">
        <v>92</v>
      </c>
      <c r="F550" s="3" t="s">
        <v>93</v>
      </c>
      <c r="G550" s="3" t="s">
        <v>1081</v>
      </c>
      <c r="H550" s="3" t="s">
        <v>87</v>
      </c>
      <c r="I550" s="3" t="s">
        <v>25</v>
      </c>
      <c r="J550" s="3" t="s">
        <v>26</v>
      </c>
      <c r="K550" s="3" t="s">
        <v>127</v>
      </c>
      <c r="L550" s="5">
        <v>21</v>
      </c>
      <c r="M550" s="5">
        <v>27197.98</v>
      </c>
      <c r="N550" s="5">
        <v>30343.21</v>
      </c>
      <c r="O550" s="5">
        <v>0</v>
      </c>
      <c r="P550" s="3" t="s">
        <v>55</v>
      </c>
      <c r="Q550" s="3" t="s">
        <v>38</v>
      </c>
      <c r="R550" s="5">
        <v>11</v>
      </c>
      <c r="S550" s="5">
        <v>66049.83</v>
      </c>
      <c r="T550" s="2"/>
    </row>
    <row r="551" spans="1:20" ht="14.4" x14ac:dyDescent="0.3">
      <c r="A551" s="3" t="s">
        <v>1082</v>
      </c>
      <c r="B551" s="6">
        <v>45809</v>
      </c>
      <c r="C551" s="3" t="s">
        <v>31</v>
      </c>
      <c r="D551" s="3" t="s">
        <v>21</v>
      </c>
      <c r="E551" s="3" t="s">
        <v>32</v>
      </c>
      <c r="F551" s="3" t="s">
        <v>33</v>
      </c>
      <c r="G551" s="3" t="s">
        <v>243</v>
      </c>
      <c r="H551" s="3" t="s">
        <v>44</v>
      </c>
      <c r="I551" s="3" t="s">
        <v>52</v>
      </c>
      <c r="J551" s="3" t="s">
        <v>113</v>
      </c>
      <c r="K551" s="3" t="s">
        <v>257</v>
      </c>
      <c r="L551" s="5">
        <v>14</v>
      </c>
      <c r="M551" s="5">
        <v>52029.26</v>
      </c>
      <c r="N551" s="5">
        <v>60534.18</v>
      </c>
      <c r="O551" s="5">
        <v>0.1</v>
      </c>
      <c r="P551" s="3" t="s">
        <v>55</v>
      </c>
      <c r="Q551" s="3" t="s">
        <v>84</v>
      </c>
      <c r="R551" s="5">
        <v>11</v>
      </c>
      <c r="S551" s="5">
        <v>107162</v>
      </c>
      <c r="T551" s="2"/>
    </row>
    <row r="552" spans="1:20" ht="14.4" x14ac:dyDescent="0.3">
      <c r="A552" s="3" t="s">
        <v>1083</v>
      </c>
      <c r="B552" s="7">
        <v>45790</v>
      </c>
      <c r="C552" s="3" t="s">
        <v>40</v>
      </c>
      <c r="D552" s="3" t="s">
        <v>21</v>
      </c>
      <c r="E552" s="3" t="s">
        <v>32</v>
      </c>
      <c r="F552" s="3" t="s">
        <v>33</v>
      </c>
      <c r="G552" s="3" t="s">
        <v>896</v>
      </c>
      <c r="H552" s="3" t="s">
        <v>44</v>
      </c>
      <c r="I552" s="3" t="s">
        <v>25</v>
      </c>
      <c r="J552" s="3" t="s">
        <v>61</v>
      </c>
      <c r="K552" s="3" t="s">
        <v>62</v>
      </c>
      <c r="L552" s="5">
        <v>3</v>
      </c>
      <c r="M552" s="5">
        <v>57931.82</v>
      </c>
      <c r="N552" s="5">
        <v>73205.62</v>
      </c>
      <c r="O552" s="5">
        <v>0.15</v>
      </c>
      <c r="P552" s="3" t="s">
        <v>28</v>
      </c>
      <c r="Q552" s="3" t="s">
        <v>38</v>
      </c>
      <c r="R552" s="5">
        <v>5</v>
      </c>
      <c r="S552" s="5">
        <v>38948.19</v>
      </c>
      <c r="T552" s="2"/>
    </row>
    <row r="553" spans="1:20" ht="14.4" x14ac:dyDescent="0.3">
      <c r="A553" s="3" t="s">
        <v>1084</v>
      </c>
      <c r="B553" s="4">
        <v>45864</v>
      </c>
      <c r="C553" s="3" t="s">
        <v>49</v>
      </c>
      <c r="D553" s="3" t="s">
        <v>70</v>
      </c>
      <c r="E553" s="3" t="s">
        <v>125</v>
      </c>
      <c r="F553" s="3" t="s">
        <v>125</v>
      </c>
      <c r="G553" s="3" t="s">
        <v>43</v>
      </c>
      <c r="H553" s="3" t="s">
        <v>87</v>
      </c>
      <c r="I553" s="3" t="s">
        <v>52</v>
      </c>
      <c r="J553" s="3" t="s">
        <v>113</v>
      </c>
      <c r="K553" s="3" t="s">
        <v>557</v>
      </c>
      <c r="L553" s="5">
        <v>6</v>
      </c>
      <c r="M553" s="5">
        <v>72065.39</v>
      </c>
      <c r="N553" s="5">
        <v>91735.33</v>
      </c>
      <c r="O553" s="5">
        <v>0</v>
      </c>
      <c r="P553" s="3" t="s">
        <v>28</v>
      </c>
      <c r="Q553" s="3" t="s">
        <v>38</v>
      </c>
      <c r="R553" s="5">
        <v>18</v>
      </c>
      <c r="S553" s="5">
        <v>118019.6</v>
      </c>
      <c r="T553" s="2"/>
    </row>
    <row r="554" spans="1:20" ht="14.4" x14ac:dyDescent="0.3">
      <c r="A554" s="3" t="s">
        <v>1085</v>
      </c>
      <c r="B554" s="6">
        <v>45691</v>
      </c>
      <c r="C554" s="3" t="s">
        <v>49</v>
      </c>
      <c r="D554" s="3" t="s">
        <v>70</v>
      </c>
      <c r="E554" s="3" t="s">
        <v>125</v>
      </c>
      <c r="F554" s="3" t="s">
        <v>125</v>
      </c>
      <c r="G554" s="3" t="s">
        <v>766</v>
      </c>
      <c r="H554" s="3" t="s">
        <v>35</v>
      </c>
      <c r="I554" s="3" t="s">
        <v>45</v>
      </c>
      <c r="J554" s="3" t="s">
        <v>102</v>
      </c>
      <c r="K554" s="3" t="s">
        <v>226</v>
      </c>
      <c r="L554" s="5">
        <v>41</v>
      </c>
      <c r="M554" s="5">
        <v>28817.68</v>
      </c>
      <c r="N554" s="5">
        <v>42082.33</v>
      </c>
      <c r="O554" s="5">
        <v>0.15</v>
      </c>
      <c r="P554" s="3" t="s">
        <v>55</v>
      </c>
      <c r="Q554" s="3" t="s">
        <v>77</v>
      </c>
      <c r="R554" s="5">
        <v>12</v>
      </c>
      <c r="S554" s="5">
        <v>462273.1</v>
      </c>
      <c r="T554" s="2"/>
    </row>
    <row r="555" spans="1:20" ht="14.4" x14ac:dyDescent="0.3">
      <c r="A555" s="3" t="s">
        <v>1086</v>
      </c>
      <c r="B555" s="4">
        <v>45685</v>
      </c>
      <c r="C555" s="3" t="s">
        <v>31</v>
      </c>
      <c r="D555" s="3" t="s">
        <v>70</v>
      </c>
      <c r="E555" s="3" t="s">
        <v>71</v>
      </c>
      <c r="F555" s="3" t="s">
        <v>72</v>
      </c>
      <c r="G555" s="3" t="s">
        <v>729</v>
      </c>
      <c r="H555" s="3" t="s">
        <v>44</v>
      </c>
      <c r="I555" s="3" t="s">
        <v>45</v>
      </c>
      <c r="J555" s="3" t="s">
        <v>132</v>
      </c>
      <c r="K555" s="3" t="s">
        <v>133</v>
      </c>
      <c r="L555" s="5">
        <v>39</v>
      </c>
      <c r="M555" s="5">
        <v>76517.11</v>
      </c>
      <c r="N555" s="5">
        <v>96507.15</v>
      </c>
      <c r="O555" s="5">
        <v>0.1</v>
      </c>
      <c r="P555" s="3" t="s">
        <v>28</v>
      </c>
      <c r="Q555" s="3" t="s">
        <v>84</v>
      </c>
      <c r="R555" s="5">
        <v>6</v>
      </c>
      <c r="S555" s="5">
        <v>701650.4</v>
      </c>
      <c r="T555" s="2"/>
    </row>
    <row r="556" spans="1:20" ht="14.4" x14ac:dyDescent="0.3">
      <c r="A556" s="3" t="s">
        <v>1087</v>
      </c>
      <c r="B556" s="4">
        <v>45760</v>
      </c>
      <c r="C556" s="3" t="s">
        <v>49</v>
      </c>
      <c r="D556" s="3" t="s">
        <v>41</v>
      </c>
      <c r="E556" s="3" t="s">
        <v>50</v>
      </c>
      <c r="F556" s="3" t="s">
        <v>50</v>
      </c>
      <c r="G556" s="3" t="s">
        <v>1088</v>
      </c>
      <c r="H556" s="3" t="s">
        <v>24</v>
      </c>
      <c r="I556" s="3" t="s">
        <v>52</v>
      </c>
      <c r="J556" s="3" t="s">
        <v>157</v>
      </c>
      <c r="K556" s="3" t="s">
        <v>188</v>
      </c>
      <c r="L556" s="5">
        <v>5</v>
      </c>
      <c r="M556" s="5">
        <v>56051.78</v>
      </c>
      <c r="N556" s="5">
        <v>72721.48</v>
      </c>
      <c r="O556" s="5">
        <v>0.15</v>
      </c>
      <c r="P556" s="3" t="s">
        <v>28</v>
      </c>
      <c r="Q556" s="3" t="s">
        <v>29</v>
      </c>
      <c r="R556" s="5">
        <v>10</v>
      </c>
      <c r="S556" s="5">
        <v>70846.22</v>
      </c>
      <c r="T556" s="2"/>
    </row>
    <row r="557" spans="1:20" ht="14.4" x14ac:dyDescent="0.3">
      <c r="A557" s="3" t="s">
        <v>1089</v>
      </c>
      <c r="B557" s="6">
        <v>45689</v>
      </c>
      <c r="C557" s="3" t="s">
        <v>40</v>
      </c>
      <c r="D557" s="3" t="s">
        <v>70</v>
      </c>
      <c r="E557" s="3" t="s">
        <v>71</v>
      </c>
      <c r="F557" s="3" t="s">
        <v>72</v>
      </c>
      <c r="G557" s="3" t="s">
        <v>1090</v>
      </c>
      <c r="H557" s="3" t="s">
        <v>24</v>
      </c>
      <c r="I557" s="3" t="s">
        <v>52</v>
      </c>
      <c r="J557" s="3" t="s">
        <v>95</v>
      </c>
      <c r="K557" s="3" t="s">
        <v>182</v>
      </c>
      <c r="L557" s="5">
        <v>45</v>
      </c>
      <c r="M557" s="5">
        <v>34280.089999999997</v>
      </c>
      <c r="N557" s="5">
        <v>43007.86</v>
      </c>
      <c r="O557" s="5">
        <v>0.05</v>
      </c>
      <c r="P557" s="3" t="s">
        <v>28</v>
      </c>
      <c r="Q557" s="3" t="s">
        <v>84</v>
      </c>
      <c r="R557" s="5">
        <v>8</v>
      </c>
      <c r="S557" s="5">
        <v>373112.2</v>
      </c>
      <c r="T557" s="2"/>
    </row>
    <row r="558" spans="1:20" ht="14.4" x14ac:dyDescent="0.3">
      <c r="A558" s="3" t="s">
        <v>1091</v>
      </c>
      <c r="B558" s="4">
        <v>45744</v>
      </c>
      <c r="C558" s="3" t="s">
        <v>31</v>
      </c>
      <c r="D558" s="3" t="s">
        <v>70</v>
      </c>
      <c r="E558" s="3" t="s">
        <v>125</v>
      </c>
      <c r="F558" s="3" t="s">
        <v>125</v>
      </c>
      <c r="G558" s="3" t="s">
        <v>489</v>
      </c>
      <c r="H558" s="3" t="s">
        <v>87</v>
      </c>
      <c r="I558" s="3" t="s">
        <v>45</v>
      </c>
      <c r="J558" s="3" t="s">
        <v>132</v>
      </c>
      <c r="K558" s="3" t="s">
        <v>241</v>
      </c>
      <c r="L558" s="5">
        <v>21</v>
      </c>
      <c r="M558" s="5">
        <v>16632.169999999998</v>
      </c>
      <c r="N558" s="5">
        <v>24076.36</v>
      </c>
      <c r="O558" s="5">
        <v>0.1</v>
      </c>
      <c r="P558" s="3" t="s">
        <v>55</v>
      </c>
      <c r="Q558" s="3" t="s">
        <v>84</v>
      </c>
      <c r="R558" s="5">
        <v>20</v>
      </c>
      <c r="S558" s="5">
        <v>140695.20000000001</v>
      </c>
      <c r="T558" s="2"/>
    </row>
    <row r="559" spans="1:20" ht="14.4" x14ac:dyDescent="0.3">
      <c r="A559" s="3" t="s">
        <v>1092</v>
      </c>
      <c r="B559" s="4">
        <v>45686</v>
      </c>
      <c r="C559" s="3" t="s">
        <v>31</v>
      </c>
      <c r="D559" s="3" t="s">
        <v>41</v>
      </c>
      <c r="E559" s="3" t="s">
        <v>50</v>
      </c>
      <c r="F559" s="3" t="s">
        <v>50</v>
      </c>
      <c r="G559" s="3" t="s">
        <v>729</v>
      </c>
      <c r="H559" s="3" t="s">
        <v>24</v>
      </c>
      <c r="I559" s="3" t="s">
        <v>45</v>
      </c>
      <c r="J559" s="3" t="s">
        <v>67</v>
      </c>
      <c r="K559" s="3" t="s">
        <v>199</v>
      </c>
      <c r="L559" s="5">
        <v>20</v>
      </c>
      <c r="M559" s="5">
        <v>47524.04</v>
      </c>
      <c r="N559" s="5">
        <v>56446.05</v>
      </c>
      <c r="O559" s="5">
        <v>0.15</v>
      </c>
      <c r="P559" s="3" t="s">
        <v>28</v>
      </c>
      <c r="Q559" s="3" t="s">
        <v>84</v>
      </c>
      <c r="R559" s="5">
        <v>13</v>
      </c>
      <c r="S559" s="5">
        <v>151674.20000000001</v>
      </c>
      <c r="T559" s="2"/>
    </row>
    <row r="560" spans="1:20" ht="14.4" x14ac:dyDescent="0.3">
      <c r="A560" s="3" t="s">
        <v>1093</v>
      </c>
      <c r="B560" s="4">
        <v>45685</v>
      </c>
      <c r="C560" s="3" t="s">
        <v>40</v>
      </c>
      <c r="D560" s="3" t="s">
        <v>41</v>
      </c>
      <c r="E560" s="3" t="s">
        <v>50</v>
      </c>
      <c r="F560" s="3" t="s">
        <v>50</v>
      </c>
      <c r="G560" s="3" t="s">
        <v>1094</v>
      </c>
      <c r="H560" s="3" t="s">
        <v>87</v>
      </c>
      <c r="I560" s="3" t="s">
        <v>25</v>
      </c>
      <c r="J560" s="3" t="s">
        <v>26</v>
      </c>
      <c r="K560" s="3" t="s">
        <v>27</v>
      </c>
      <c r="L560" s="5">
        <v>40</v>
      </c>
      <c r="M560" s="5">
        <v>7725.25</v>
      </c>
      <c r="N560" s="5">
        <v>9202.06</v>
      </c>
      <c r="O560" s="5">
        <v>0.05</v>
      </c>
      <c r="P560" s="3" t="s">
        <v>55</v>
      </c>
      <c r="Q560" s="3" t="s">
        <v>29</v>
      </c>
      <c r="R560" s="5">
        <v>13</v>
      </c>
      <c r="S560" s="5">
        <v>56118.78</v>
      </c>
      <c r="T560" s="2"/>
    </row>
    <row r="561" spans="1:20" ht="14.4" x14ac:dyDescent="0.3">
      <c r="A561" s="3" t="s">
        <v>1095</v>
      </c>
      <c r="B561" s="6">
        <v>45902</v>
      </c>
      <c r="C561" s="3" t="s">
        <v>40</v>
      </c>
      <c r="D561" s="3" t="s">
        <v>70</v>
      </c>
      <c r="E561" s="3" t="s">
        <v>125</v>
      </c>
      <c r="F561" s="3" t="s">
        <v>125</v>
      </c>
      <c r="G561" s="3" t="s">
        <v>1008</v>
      </c>
      <c r="H561" s="3" t="s">
        <v>44</v>
      </c>
      <c r="I561" s="3" t="s">
        <v>52</v>
      </c>
      <c r="J561" s="3" t="s">
        <v>53</v>
      </c>
      <c r="K561" s="3" t="s">
        <v>110</v>
      </c>
      <c r="L561" s="5">
        <v>2</v>
      </c>
      <c r="M561" s="5">
        <v>72791.070000000007</v>
      </c>
      <c r="N561" s="5">
        <v>104186.7</v>
      </c>
      <c r="O561" s="5">
        <v>0.15</v>
      </c>
      <c r="P561" s="3" t="s">
        <v>28</v>
      </c>
      <c r="Q561" s="3" t="s">
        <v>29</v>
      </c>
      <c r="R561" s="5">
        <v>13</v>
      </c>
      <c r="S561" s="5">
        <v>53372.54</v>
      </c>
      <c r="T561" s="2"/>
    </row>
    <row r="562" spans="1:20" ht="14.4" x14ac:dyDescent="0.3">
      <c r="A562" s="3" t="s">
        <v>1096</v>
      </c>
      <c r="B562" s="6">
        <v>45846</v>
      </c>
      <c r="C562" s="3" t="s">
        <v>20</v>
      </c>
      <c r="D562" s="3" t="s">
        <v>41</v>
      </c>
      <c r="E562" s="3" t="s">
        <v>50</v>
      </c>
      <c r="F562" s="3" t="s">
        <v>50</v>
      </c>
      <c r="G562" s="3" t="s">
        <v>1097</v>
      </c>
      <c r="H562" s="3" t="s">
        <v>35</v>
      </c>
      <c r="I562" s="3" t="s">
        <v>52</v>
      </c>
      <c r="J562" s="3" t="s">
        <v>113</v>
      </c>
      <c r="K562" s="3" t="s">
        <v>114</v>
      </c>
      <c r="L562" s="5">
        <v>44</v>
      </c>
      <c r="M562" s="5">
        <v>71923.02</v>
      </c>
      <c r="N562" s="5">
        <v>105795.1</v>
      </c>
      <c r="O562" s="5">
        <v>0</v>
      </c>
      <c r="P562" s="3" t="s">
        <v>55</v>
      </c>
      <c r="Q562" s="3" t="s">
        <v>29</v>
      </c>
      <c r="R562" s="5">
        <v>10</v>
      </c>
      <c r="S562" s="5">
        <v>1490370</v>
      </c>
      <c r="T562" s="2"/>
    </row>
    <row r="563" spans="1:20" ht="14.4" x14ac:dyDescent="0.3">
      <c r="A563" s="3" t="s">
        <v>1098</v>
      </c>
      <c r="B563" s="4">
        <v>45681</v>
      </c>
      <c r="C563" s="3" t="s">
        <v>31</v>
      </c>
      <c r="D563" s="3" t="s">
        <v>57</v>
      </c>
      <c r="E563" s="3" t="s">
        <v>58</v>
      </c>
      <c r="F563" s="3" t="s">
        <v>59</v>
      </c>
      <c r="G563" s="3" t="s">
        <v>894</v>
      </c>
      <c r="H563" s="3" t="s">
        <v>44</v>
      </c>
      <c r="I563" s="3" t="s">
        <v>25</v>
      </c>
      <c r="J563" s="3" t="s">
        <v>146</v>
      </c>
      <c r="K563" s="3" t="s">
        <v>416</v>
      </c>
      <c r="L563" s="5">
        <v>17</v>
      </c>
      <c r="M563" s="5">
        <v>59925.69</v>
      </c>
      <c r="N563" s="5">
        <v>67277.570000000007</v>
      </c>
      <c r="O563" s="5">
        <v>0.15</v>
      </c>
      <c r="P563" s="3" t="s">
        <v>55</v>
      </c>
      <c r="Q563" s="3" t="s">
        <v>29</v>
      </c>
      <c r="R563" s="5">
        <v>10</v>
      </c>
      <c r="S563" s="5">
        <v>106234.7</v>
      </c>
      <c r="T563" s="2"/>
    </row>
    <row r="564" spans="1:20" ht="14.4" x14ac:dyDescent="0.3">
      <c r="A564" s="3" t="s">
        <v>1099</v>
      </c>
      <c r="B564" s="4">
        <v>45868</v>
      </c>
      <c r="C564" s="3" t="s">
        <v>49</v>
      </c>
      <c r="D564" s="3" t="s">
        <v>70</v>
      </c>
      <c r="E564" s="3" t="s">
        <v>71</v>
      </c>
      <c r="F564" s="3" t="s">
        <v>72</v>
      </c>
      <c r="G564" s="3" t="s">
        <v>1100</v>
      </c>
      <c r="H564" s="3" t="s">
        <v>35</v>
      </c>
      <c r="I564" s="3" t="s">
        <v>25</v>
      </c>
      <c r="J564" s="3" t="s">
        <v>61</v>
      </c>
      <c r="K564" s="3" t="s">
        <v>154</v>
      </c>
      <c r="L564" s="5">
        <v>27</v>
      </c>
      <c r="M564" s="5">
        <v>64522.559999999998</v>
      </c>
      <c r="N564" s="5">
        <v>87593.53</v>
      </c>
      <c r="O564" s="5">
        <v>0.15</v>
      </c>
      <c r="P564" s="3" t="s">
        <v>28</v>
      </c>
      <c r="Q564" s="3" t="s">
        <v>77</v>
      </c>
      <c r="R564" s="5">
        <v>8</v>
      </c>
      <c r="S564" s="5">
        <v>529478.80000000005</v>
      </c>
      <c r="T564" s="2"/>
    </row>
    <row r="565" spans="1:20" ht="14.4" x14ac:dyDescent="0.3">
      <c r="A565" s="3" t="s">
        <v>1101</v>
      </c>
      <c r="B565" s="4">
        <v>45738</v>
      </c>
      <c r="C565" s="3" t="s">
        <v>40</v>
      </c>
      <c r="D565" s="3" t="s">
        <v>21</v>
      </c>
      <c r="E565" s="3" t="s">
        <v>32</v>
      </c>
      <c r="F565" s="3" t="s">
        <v>33</v>
      </c>
      <c r="G565" s="3" t="s">
        <v>129</v>
      </c>
      <c r="H565" s="3" t="s">
        <v>87</v>
      </c>
      <c r="I565" s="3" t="s">
        <v>25</v>
      </c>
      <c r="J565" s="3" t="s">
        <v>36</v>
      </c>
      <c r="K565" s="3" t="s">
        <v>280</v>
      </c>
      <c r="L565" s="5">
        <v>49</v>
      </c>
      <c r="M565" s="5">
        <v>16825.25</v>
      </c>
      <c r="N565" s="5">
        <v>21953.93</v>
      </c>
      <c r="O565" s="5">
        <v>0.15</v>
      </c>
      <c r="P565" s="3" t="s">
        <v>28</v>
      </c>
      <c r="Q565" s="3" t="s">
        <v>84</v>
      </c>
      <c r="R565" s="5">
        <v>4</v>
      </c>
      <c r="S565" s="5">
        <v>213609.5</v>
      </c>
      <c r="T565" s="2"/>
    </row>
    <row r="566" spans="1:20" ht="14.4" x14ac:dyDescent="0.3">
      <c r="A566" s="3" t="s">
        <v>1102</v>
      </c>
      <c r="B566" s="4">
        <v>45702</v>
      </c>
      <c r="C566" s="3" t="s">
        <v>20</v>
      </c>
      <c r="D566" s="3" t="s">
        <v>57</v>
      </c>
      <c r="E566" s="3" t="s">
        <v>58</v>
      </c>
      <c r="F566" s="3" t="s">
        <v>59</v>
      </c>
      <c r="G566" s="3" t="s">
        <v>1103</v>
      </c>
      <c r="H566" s="3" t="s">
        <v>44</v>
      </c>
      <c r="I566" s="3" t="s">
        <v>45</v>
      </c>
      <c r="J566" s="3" t="s">
        <v>102</v>
      </c>
      <c r="K566" s="3" t="s">
        <v>191</v>
      </c>
      <c r="L566" s="5">
        <v>46</v>
      </c>
      <c r="M566" s="5">
        <v>10469.030000000001</v>
      </c>
      <c r="N566" s="5">
        <v>15159.82</v>
      </c>
      <c r="O566" s="5">
        <v>0.1</v>
      </c>
      <c r="P566" s="3" t="s">
        <v>55</v>
      </c>
      <c r="Q566" s="3" t="s">
        <v>29</v>
      </c>
      <c r="R566" s="5">
        <v>12</v>
      </c>
      <c r="S566" s="5">
        <v>194198.7</v>
      </c>
      <c r="T566" s="2"/>
    </row>
    <row r="567" spans="1:20" ht="14.4" x14ac:dyDescent="0.3">
      <c r="A567" s="3" t="s">
        <v>1104</v>
      </c>
      <c r="B567" s="7">
        <v>45800</v>
      </c>
      <c r="C567" s="3" t="s">
        <v>49</v>
      </c>
      <c r="D567" s="3" t="s">
        <v>70</v>
      </c>
      <c r="E567" s="3" t="s">
        <v>71</v>
      </c>
      <c r="F567" s="3" t="s">
        <v>72</v>
      </c>
      <c r="G567" s="3" t="s">
        <v>1105</v>
      </c>
      <c r="H567" s="3" t="s">
        <v>44</v>
      </c>
      <c r="I567" s="3" t="s">
        <v>45</v>
      </c>
      <c r="J567" s="3" t="s">
        <v>132</v>
      </c>
      <c r="K567" s="3" t="s">
        <v>206</v>
      </c>
      <c r="L567" s="5">
        <v>39</v>
      </c>
      <c r="M567" s="5">
        <v>64454.86</v>
      </c>
      <c r="N567" s="5">
        <v>72513.45</v>
      </c>
      <c r="O567" s="5">
        <v>0.05</v>
      </c>
      <c r="P567" s="3" t="s">
        <v>28</v>
      </c>
      <c r="Q567" s="3" t="s">
        <v>29</v>
      </c>
      <c r="R567" s="5">
        <v>14</v>
      </c>
      <c r="S567" s="5">
        <v>298570.8</v>
      </c>
      <c r="T567" s="2"/>
    </row>
    <row r="568" spans="1:20" ht="14.4" x14ac:dyDescent="0.3">
      <c r="A568" s="3" t="s">
        <v>1106</v>
      </c>
      <c r="B568" s="4">
        <v>45853</v>
      </c>
      <c r="C568" s="3" t="s">
        <v>31</v>
      </c>
      <c r="D568" s="3" t="s">
        <v>41</v>
      </c>
      <c r="E568" s="3" t="s">
        <v>50</v>
      </c>
      <c r="F568" s="3" t="s">
        <v>50</v>
      </c>
      <c r="G568" s="3" t="s">
        <v>1107</v>
      </c>
      <c r="H568" s="3" t="s">
        <v>35</v>
      </c>
      <c r="I568" s="3" t="s">
        <v>45</v>
      </c>
      <c r="J568" s="3" t="s">
        <v>102</v>
      </c>
      <c r="K568" s="3" t="s">
        <v>226</v>
      </c>
      <c r="L568" s="5">
        <v>37</v>
      </c>
      <c r="M568" s="5">
        <v>50436.160000000003</v>
      </c>
      <c r="N568" s="5">
        <v>71560.02</v>
      </c>
      <c r="O568" s="5">
        <v>0.15</v>
      </c>
      <c r="P568" s="3" t="s">
        <v>28</v>
      </c>
      <c r="Q568" s="3" t="s">
        <v>77</v>
      </c>
      <c r="R568" s="5">
        <v>3</v>
      </c>
      <c r="S568" s="5">
        <v>664345.4</v>
      </c>
      <c r="T568" s="2"/>
    </row>
    <row r="569" spans="1:20" ht="14.4" x14ac:dyDescent="0.3">
      <c r="A569" s="3" t="s">
        <v>1108</v>
      </c>
      <c r="B569" s="4">
        <v>45820</v>
      </c>
      <c r="C569" s="3" t="s">
        <v>40</v>
      </c>
      <c r="D569" s="3" t="s">
        <v>70</v>
      </c>
      <c r="E569" s="3" t="s">
        <v>71</v>
      </c>
      <c r="F569" s="3" t="s">
        <v>72</v>
      </c>
      <c r="G569" s="3" t="s">
        <v>174</v>
      </c>
      <c r="H569" s="3" t="s">
        <v>35</v>
      </c>
      <c r="I569" s="3" t="s">
        <v>52</v>
      </c>
      <c r="J569" s="3" t="s">
        <v>95</v>
      </c>
      <c r="K569" s="3" t="s">
        <v>182</v>
      </c>
      <c r="L569" s="5">
        <v>16</v>
      </c>
      <c r="M569" s="5">
        <v>66282.19</v>
      </c>
      <c r="N569" s="5">
        <v>73569.84</v>
      </c>
      <c r="O569" s="5">
        <v>0</v>
      </c>
      <c r="P569" s="3" t="s">
        <v>55</v>
      </c>
      <c r="Q569" s="3" t="s">
        <v>77</v>
      </c>
      <c r="R569" s="5">
        <v>2</v>
      </c>
      <c r="S569" s="5">
        <v>116602.4</v>
      </c>
      <c r="T569" s="2"/>
    </row>
    <row r="570" spans="1:20" ht="14.4" x14ac:dyDescent="0.3">
      <c r="A570" s="3" t="s">
        <v>1109</v>
      </c>
      <c r="B570" s="4">
        <v>45776</v>
      </c>
      <c r="C570" s="3" t="s">
        <v>49</v>
      </c>
      <c r="D570" s="3" t="s">
        <v>57</v>
      </c>
      <c r="E570" s="3" t="s">
        <v>58</v>
      </c>
      <c r="F570" s="3" t="s">
        <v>59</v>
      </c>
      <c r="G570" s="3" t="s">
        <v>129</v>
      </c>
      <c r="H570" s="3" t="s">
        <v>44</v>
      </c>
      <c r="I570" s="3" t="s">
        <v>45</v>
      </c>
      <c r="J570" s="3" t="s">
        <v>46</v>
      </c>
      <c r="K570" s="3" t="s">
        <v>117</v>
      </c>
      <c r="L570" s="5">
        <v>16</v>
      </c>
      <c r="M570" s="5">
        <v>5833.05</v>
      </c>
      <c r="N570" s="5">
        <v>7309.96</v>
      </c>
      <c r="O570" s="5">
        <v>0.05</v>
      </c>
      <c r="P570" s="3" t="s">
        <v>28</v>
      </c>
      <c r="Q570" s="3" t="s">
        <v>84</v>
      </c>
      <c r="R570" s="5">
        <v>15</v>
      </c>
      <c r="S570" s="5">
        <v>22449.03</v>
      </c>
      <c r="T570" s="2"/>
    </row>
    <row r="571" spans="1:20" ht="14.4" x14ac:dyDescent="0.3">
      <c r="A571" s="3" t="s">
        <v>1110</v>
      </c>
      <c r="B571" s="6">
        <v>45665</v>
      </c>
      <c r="C571" s="3" t="s">
        <v>20</v>
      </c>
      <c r="D571" s="3" t="s">
        <v>57</v>
      </c>
      <c r="E571" s="3" t="s">
        <v>58</v>
      </c>
      <c r="F571" s="3" t="s">
        <v>59</v>
      </c>
      <c r="G571" s="3" t="s">
        <v>1111</v>
      </c>
      <c r="H571" s="3" t="s">
        <v>87</v>
      </c>
      <c r="I571" s="3" t="s">
        <v>52</v>
      </c>
      <c r="J571" s="3" t="s">
        <v>113</v>
      </c>
      <c r="K571" s="3" t="s">
        <v>557</v>
      </c>
      <c r="L571" s="5">
        <v>15</v>
      </c>
      <c r="M571" s="5">
        <v>23246.07</v>
      </c>
      <c r="N571" s="5">
        <v>29759.25</v>
      </c>
      <c r="O571" s="5">
        <v>0.1</v>
      </c>
      <c r="P571" s="3" t="s">
        <v>55</v>
      </c>
      <c r="Q571" s="3" t="s">
        <v>38</v>
      </c>
      <c r="R571" s="5">
        <v>17</v>
      </c>
      <c r="S571" s="5">
        <v>87927.93</v>
      </c>
      <c r="T571" s="2"/>
    </row>
    <row r="572" spans="1:20" ht="14.4" x14ac:dyDescent="0.3">
      <c r="A572" s="3" t="s">
        <v>1112</v>
      </c>
      <c r="B572" s="6">
        <v>45659</v>
      </c>
      <c r="C572" s="3" t="s">
        <v>49</v>
      </c>
      <c r="D572" s="3" t="s">
        <v>21</v>
      </c>
      <c r="E572" s="3" t="s">
        <v>22</v>
      </c>
      <c r="F572" s="3" t="s">
        <v>22</v>
      </c>
      <c r="G572" s="3" t="s">
        <v>1113</v>
      </c>
      <c r="H572" s="3" t="s">
        <v>87</v>
      </c>
      <c r="I572" s="3" t="s">
        <v>45</v>
      </c>
      <c r="J572" s="3" t="s">
        <v>132</v>
      </c>
      <c r="K572" s="3" t="s">
        <v>248</v>
      </c>
      <c r="L572" s="5">
        <v>20</v>
      </c>
      <c r="M572" s="5">
        <v>15263.09</v>
      </c>
      <c r="N572" s="5">
        <v>18001.169999999998</v>
      </c>
      <c r="O572" s="5">
        <v>0.05</v>
      </c>
      <c r="P572" s="3" t="s">
        <v>28</v>
      </c>
      <c r="Q572" s="3" t="s">
        <v>77</v>
      </c>
      <c r="R572" s="5">
        <v>12</v>
      </c>
      <c r="S572" s="5">
        <v>52023.519999999997</v>
      </c>
      <c r="T572" s="2"/>
    </row>
    <row r="573" spans="1:20" ht="14.4" x14ac:dyDescent="0.3">
      <c r="A573" s="3" t="s">
        <v>1114</v>
      </c>
      <c r="B573" s="8">
        <v>45785</v>
      </c>
      <c r="C573" s="3" t="s">
        <v>31</v>
      </c>
      <c r="D573" s="3" t="s">
        <v>21</v>
      </c>
      <c r="E573" s="3" t="s">
        <v>32</v>
      </c>
      <c r="F573" s="3" t="s">
        <v>33</v>
      </c>
      <c r="G573" s="3" t="s">
        <v>548</v>
      </c>
      <c r="H573" s="3" t="s">
        <v>35</v>
      </c>
      <c r="I573" s="3" t="s">
        <v>45</v>
      </c>
      <c r="J573" s="3" t="s">
        <v>132</v>
      </c>
      <c r="K573" s="3" t="s">
        <v>248</v>
      </c>
      <c r="L573" s="5">
        <v>43</v>
      </c>
      <c r="M573" s="5">
        <v>28905.65</v>
      </c>
      <c r="N573" s="5">
        <v>37172.26</v>
      </c>
      <c r="O573" s="5">
        <v>0.15</v>
      </c>
      <c r="P573" s="3" t="s">
        <v>28</v>
      </c>
      <c r="Q573" s="3" t="s">
        <v>29</v>
      </c>
      <c r="R573" s="5">
        <v>3</v>
      </c>
      <c r="S573" s="5">
        <v>302144.59999999998</v>
      </c>
      <c r="T573" s="2"/>
    </row>
    <row r="574" spans="1:20" ht="14.4" x14ac:dyDescent="0.3">
      <c r="A574" s="3" t="s">
        <v>1115</v>
      </c>
      <c r="B574" s="4">
        <v>45777</v>
      </c>
      <c r="C574" s="3" t="s">
        <v>31</v>
      </c>
      <c r="D574" s="3" t="s">
        <v>41</v>
      </c>
      <c r="E574" s="3" t="s">
        <v>42</v>
      </c>
      <c r="F574" s="3" t="s">
        <v>42</v>
      </c>
      <c r="G574" s="3" t="s">
        <v>1116</v>
      </c>
      <c r="H574" s="3" t="s">
        <v>35</v>
      </c>
      <c r="I574" s="3" t="s">
        <v>45</v>
      </c>
      <c r="J574" s="3" t="s">
        <v>67</v>
      </c>
      <c r="K574" s="3" t="s">
        <v>74</v>
      </c>
      <c r="L574" s="5">
        <v>2</v>
      </c>
      <c r="M574" s="5">
        <v>4137.63</v>
      </c>
      <c r="N574" s="5">
        <v>4646.42</v>
      </c>
      <c r="O574" s="5">
        <v>0.1</v>
      </c>
      <c r="P574" s="3" t="s">
        <v>55</v>
      </c>
      <c r="Q574" s="3" t="s">
        <v>29</v>
      </c>
      <c r="R574" s="5">
        <v>6</v>
      </c>
      <c r="S574" s="5">
        <v>915.82</v>
      </c>
      <c r="T574" s="2"/>
    </row>
    <row r="575" spans="1:20" ht="14.4" x14ac:dyDescent="0.3">
      <c r="A575" s="3" t="s">
        <v>1117</v>
      </c>
      <c r="B575" s="4">
        <v>45688</v>
      </c>
      <c r="C575" s="3" t="s">
        <v>20</v>
      </c>
      <c r="D575" s="3" t="s">
        <v>70</v>
      </c>
      <c r="E575" s="3" t="s">
        <v>125</v>
      </c>
      <c r="F575" s="3" t="s">
        <v>125</v>
      </c>
      <c r="G575" s="3" t="s">
        <v>529</v>
      </c>
      <c r="H575" s="3" t="s">
        <v>44</v>
      </c>
      <c r="I575" s="3" t="s">
        <v>45</v>
      </c>
      <c r="J575" s="3" t="s">
        <v>46</v>
      </c>
      <c r="K575" s="3" t="s">
        <v>333</v>
      </c>
      <c r="L575" s="5">
        <v>49</v>
      </c>
      <c r="M575" s="5">
        <v>38869.18</v>
      </c>
      <c r="N575" s="5">
        <v>53212.78</v>
      </c>
      <c r="O575" s="5">
        <v>0.05</v>
      </c>
      <c r="P575" s="3" t="s">
        <v>28</v>
      </c>
      <c r="Q575" s="3" t="s">
        <v>84</v>
      </c>
      <c r="R575" s="5">
        <v>1</v>
      </c>
      <c r="S575" s="5">
        <v>667694.6</v>
      </c>
      <c r="T575" s="2"/>
    </row>
    <row r="576" spans="1:20" ht="14.4" x14ac:dyDescent="0.3">
      <c r="A576" s="3" t="s">
        <v>1118</v>
      </c>
      <c r="B576" s="4">
        <v>45684</v>
      </c>
      <c r="C576" s="3" t="s">
        <v>49</v>
      </c>
      <c r="D576" s="3" t="s">
        <v>70</v>
      </c>
      <c r="E576" s="3" t="s">
        <v>125</v>
      </c>
      <c r="F576" s="3" t="s">
        <v>125</v>
      </c>
      <c r="G576" s="3" t="s">
        <v>1119</v>
      </c>
      <c r="H576" s="3" t="s">
        <v>35</v>
      </c>
      <c r="I576" s="3" t="s">
        <v>45</v>
      </c>
      <c r="J576" s="3" t="s">
        <v>102</v>
      </c>
      <c r="K576" s="3" t="s">
        <v>226</v>
      </c>
      <c r="L576" s="5">
        <v>29</v>
      </c>
      <c r="M576" s="5">
        <v>8358.3700000000008</v>
      </c>
      <c r="N576" s="5">
        <v>11438.46</v>
      </c>
      <c r="O576" s="5">
        <v>0.05</v>
      </c>
      <c r="P576" s="3" t="s">
        <v>55</v>
      </c>
      <c r="Q576" s="3" t="s">
        <v>84</v>
      </c>
      <c r="R576" s="5">
        <v>11</v>
      </c>
      <c r="S576" s="5">
        <v>84856.48</v>
      </c>
      <c r="T576" s="2"/>
    </row>
    <row r="577" spans="1:20" ht="14.4" x14ac:dyDescent="0.3">
      <c r="A577" s="3" t="s">
        <v>1120</v>
      </c>
      <c r="B577" s="6">
        <v>45847</v>
      </c>
      <c r="C577" s="3" t="s">
        <v>40</v>
      </c>
      <c r="D577" s="3" t="s">
        <v>21</v>
      </c>
      <c r="E577" s="3" t="s">
        <v>105</v>
      </c>
      <c r="F577" s="3" t="s">
        <v>106</v>
      </c>
      <c r="G577" s="3" t="s">
        <v>418</v>
      </c>
      <c r="H577" s="3" t="s">
        <v>87</v>
      </c>
      <c r="I577" s="3" t="s">
        <v>45</v>
      </c>
      <c r="J577" s="3" t="s">
        <v>102</v>
      </c>
      <c r="K577" s="3" t="s">
        <v>191</v>
      </c>
      <c r="L577" s="5">
        <v>15</v>
      </c>
      <c r="M577" s="5">
        <v>26512.720000000001</v>
      </c>
      <c r="N577" s="5">
        <v>29897.31</v>
      </c>
      <c r="O577" s="5">
        <v>0.1</v>
      </c>
      <c r="P577" s="3" t="s">
        <v>55</v>
      </c>
      <c r="Q577" s="3" t="s">
        <v>38</v>
      </c>
      <c r="R577" s="5">
        <v>20</v>
      </c>
      <c r="S577" s="5">
        <v>45691.97</v>
      </c>
      <c r="T577" s="2"/>
    </row>
    <row r="578" spans="1:20" ht="14.4" x14ac:dyDescent="0.3">
      <c r="A578" s="3" t="s">
        <v>1121</v>
      </c>
      <c r="B578" s="7">
        <v>45794</v>
      </c>
      <c r="C578" s="3" t="s">
        <v>20</v>
      </c>
      <c r="D578" s="3" t="s">
        <v>41</v>
      </c>
      <c r="E578" s="3" t="s">
        <v>42</v>
      </c>
      <c r="F578" s="3" t="s">
        <v>42</v>
      </c>
      <c r="G578" s="3" t="s">
        <v>1122</v>
      </c>
      <c r="H578" s="3" t="s">
        <v>44</v>
      </c>
      <c r="I578" s="3" t="s">
        <v>45</v>
      </c>
      <c r="J578" s="3" t="s">
        <v>102</v>
      </c>
      <c r="K578" s="3" t="s">
        <v>203</v>
      </c>
      <c r="L578" s="5">
        <v>26</v>
      </c>
      <c r="M578" s="5">
        <v>44306.34</v>
      </c>
      <c r="N578" s="5">
        <v>55773.73</v>
      </c>
      <c r="O578" s="5">
        <v>0.05</v>
      </c>
      <c r="P578" s="3" t="s">
        <v>55</v>
      </c>
      <c r="Q578" s="3" t="s">
        <v>29</v>
      </c>
      <c r="R578" s="5">
        <v>2</v>
      </c>
      <c r="S578" s="5">
        <v>283244.5</v>
      </c>
      <c r="T578" s="2"/>
    </row>
    <row r="579" spans="1:20" ht="14.4" x14ac:dyDescent="0.3">
      <c r="A579" s="3" t="s">
        <v>1123</v>
      </c>
      <c r="B579" s="6">
        <v>45662</v>
      </c>
      <c r="C579" s="3" t="s">
        <v>40</v>
      </c>
      <c r="D579" s="3" t="s">
        <v>70</v>
      </c>
      <c r="E579" s="3" t="s">
        <v>71</v>
      </c>
      <c r="F579" s="3" t="s">
        <v>72</v>
      </c>
      <c r="G579" s="3" t="s">
        <v>1124</v>
      </c>
      <c r="H579" s="3" t="s">
        <v>87</v>
      </c>
      <c r="I579" s="3" t="s">
        <v>45</v>
      </c>
      <c r="J579" s="3" t="s">
        <v>102</v>
      </c>
      <c r="K579" s="3" t="s">
        <v>226</v>
      </c>
      <c r="L579" s="5">
        <v>27</v>
      </c>
      <c r="M579" s="5">
        <v>30093.16</v>
      </c>
      <c r="N579" s="5">
        <v>35351.17</v>
      </c>
      <c r="O579" s="5">
        <v>0</v>
      </c>
      <c r="P579" s="3" t="s">
        <v>55</v>
      </c>
      <c r="Q579" s="3" t="s">
        <v>29</v>
      </c>
      <c r="R579" s="5">
        <v>6</v>
      </c>
      <c r="S579" s="5">
        <v>141966.29999999999</v>
      </c>
      <c r="T579" s="2"/>
    </row>
    <row r="580" spans="1:20" ht="14.4" x14ac:dyDescent="0.3">
      <c r="A580" s="3" t="s">
        <v>1125</v>
      </c>
      <c r="B580" s="6">
        <v>45751</v>
      </c>
      <c r="C580" s="3" t="s">
        <v>31</v>
      </c>
      <c r="D580" s="3" t="s">
        <v>41</v>
      </c>
      <c r="E580" s="3" t="s">
        <v>42</v>
      </c>
      <c r="F580" s="3" t="s">
        <v>42</v>
      </c>
      <c r="G580" s="3" t="s">
        <v>408</v>
      </c>
      <c r="H580" s="3" t="s">
        <v>87</v>
      </c>
      <c r="I580" s="3" t="s">
        <v>45</v>
      </c>
      <c r="J580" s="3" t="s">
        <v>46</v>
      </c>
      <c r="K580" s="3" t="s">
        <v>333</v>
      </c>
      <c r="L580" s="5">
        <v>33</v>
      </c>
      <c r="M580" s="5">
        <v>34709.65</v>
      </c>
      <c r="N580" s="5">
        <v>41201.75</v>
      </c>
      <c r="O580" s="5">
        <v>0</v>
      </c>
      <c r="P580" s="3" t="s">
        <v>28</v>
      </c>
      <c r="Q580" s="3" t="s">
        <v>84</v>
      </c>
      <c r="R580" s="5">
        <v>16</v>
      </c>
      <c r="S580" s="5">
        <v>214239.3</v>
      </c>
      <c r="T580" s="2"/>
    </row>
    <row r="581" spans="1:20" ht="14.4" x14ac:dyDescent="0.3">
      <c r="A581" s="3" t="s">
        <v>1126</v>
      </c>
      <c r="B581" s="4">
        <v>45727</v>
      </c>
      <c r="C581" s="3" t="s">
        <v>20</v>
      </c>
      <c r="D581" s="3" t="s">
        <v>70</v>
      </c>
      <c r="E581" s="3" t="s">
        <v>71</v>
      </c>
      <c r="F581" s="3" t="s">
        <v>72</v>
      </c>
      <c r="G581" s="3" t="s">
        <v>867</v>
      </c>
      <c r="H581" s="3" t="s">
        <v>44</v>
      </c>
      <c r="I581" s="3" t="s">
        <v>52</v>
      </c>
      <c r="J581" s="3" t="s">
        <v>113</v>
      </c>
      <c r="K581" s="3" t="s">
        <v>557</v>
      </c>
      <c r="L581" s="5">
        <v>37</v>
      </c>
      <c r="M581" s="5">
        <v>72283.16</v>
      </c>
      <c r="N581" s="5">
        <v>96659.14</v>
      </c>
      <c r="O581" s="5">
        <v>0.05</v>
      </c>
      <c r="P581" s="3" t="s">
        <v>28</v>
      </c>
      <c r="Q581" s="3" t="s">
        <v>77</v>
      </c>
      <c r="R581" s="5">
        <v>16</v>
      </c>
      <c r="S581" s="5">
        <v>856815.7</v>
      </c>
      <c r="T581" s="2"/>
    </row>
    <row r="582" spans="1:20" ht="14.4" x14ac:dyDescent="0.3">
      <c r="A582" s="3" t="s">
        <v>1127</v>
      </c>
      <c r="B582" s="4">
        <v>45745</v>
      </c>
      <c r="C582" s="3" t="s">
        <v>40</v>
      </c>
      <c r="D582" s="3" t="s">
        <v>57</v>
      </c>
      <c r="E582" s="3" t="s">
        <v>92</v>
      </c>
      <c r="F582" s="3" t="s">
        <v>93</v>
      </c>
      <c r="G582" s="3" t="s">
        <v>1128</v>
      </c>
      <c r="H582" s="3" t="s">
        <v>44</v>
      </c>
      <c r="I582" s="3" t="s">
        <v>45</v>
      </c>
      <c r="J582" s="3" t="s">
        <v>46</v>
      </c>
      <c r="K582" s="3" t="s">
        <v>47</v>
      </c>
      <c r="L582" s="5">
        <v>27</v>
      </c>
      <c r="M582" s="5">
        <v>14563.57</v>
      </c>
      <c r="N582" s="5">
        <v>20383.25</v>
      </c>
      <c r="O582" s="5">
        <v>0.05</v>
      </c>
      <c r="P582" s="3" t="s">
        <v>28</v>
      </c>
      <c r="Q582" s="3" t="s">
        <v>29</v>
      </c>
      <c r="R582" s="5">
        <v>4</v>
      </c>
      <c r="S582" s="5">
        <v>149274.79999999999</v>
      </c>
      <c r="T582" s="2"/>
    </row>
    <row r="583" spans="1:20" ht="14.4" x14ac:dyDescent="0.3">
      <c r="A583" s="3" t="s">
        <v>1129</v>
      </c>
      <c r="B583" s="6">
        <v>45846</v>
      </c>
      <c r="C583" s="3" t="s">
        <v>31</v>
      </c>
      <c r="D583" s="3" t="s">
        <v>21</v>
      </c>
      <c r="E583" s="3" t="s">
        <v>22</v>
      </c>
      <c r="F583" s="3" t="s">
        <v>22</v>
      </c>
      <c r="G583" s="3" t="s">
        <v>1130</v>
      </c>
      <c r="H583" s="3" t="s">
        <v>35</v>
      </c>
      <c r="I583" s="3" t="s">
        <v>45</v>
      </c>
      <c r="J583" s="3" t="s">
        <v>67</v>
      </c>
      <c r="K583" s="3" t="s">
        <v>83</v>
      </c>
      <c r="L583" s="5">
        <v>26</v>
      </c>
      <c r="M583" s="5">
        <v>3696.31</v>
      </c>
      <c r="N583" s="5">
        <v>5020.0600000000004</v>
      </c>
      <c r="O583" s="5">
        <v>0.15</v>
      </c>
      <c r="P583" s="3" t="s">
        <v>55</v>
      </c>
      <c r="Q583" s="3" t="s">
        <v>77</v>
      </c>
      <c r="R583" s="5">
        <v>16</v>
      </c>
      <c r="S583" s="5">
        <v>29254.880000000001</v>
      </c>
      <c r="T583" s="2"/>
    </row>
    <row r="584" spans="1:20" ht="14.4" x14ac:dyDescent="0.3">
      <c r="A584" s="3" t="s">
        <v>1131</v>
      </c>
      <c r="B584" s="8">
        <v>45784</v>
      </c>
      <c r="C584" s="3" t="s">
        <v>31</v>
      </c>
      <c r="D584" s="3" t="s">
        <v>70</v>
      </c>
      <c r="E584" s="3" t="s">
        <v>71</v>
      </c>
      <c r="F584" s="3" t="s">
        <v>72</v>
      </c>
      <c r="G584" s="3" t="s">
        <v>1132</v>
      </c>
      <c r="H584" s="3" t="s">
        <v>35</v>
      </c>
      <c r="I584" s="3" t="s">
        <v>52</v>
      </c>
      <c r="J584" s="3" t="s">
        <v>95</v>
      </c>
      <c r="K584" s="3" t="s">
        <v>182</v>
      </c>
      <c r="L584" s="5">
        <v>48</v>
      </c>
      <c r="M584" s="5">
        <v>26506.07</v>
      </c>
      <c r="N584" s="5">
        <v>39200.39</v>
      </c>
      <c r="O584" s="5">
        <v>0</v>
      </c>
      <c r="P584" s="3" t="s">
        <v>28</v>
      </c>
      <c r="Q584" s="3" t="s">
        <v>84</v>
      </c>
      <c r="R584" s="5">
        <v>1</v>
      </c>
      <c r="S584" s="5">
        <v>609327.4</v>
      </c>
      <c r="T584" s="2"/>
    </row>
    <row r="585" spans="1:20" ht="14.4" x14ac:dyDescent="0.3">
      <c r="A585" s="3" t="s">
        <v>1133</v>
      </c>
      <c r="B585" s="4">
        <v>45705</v>
      </c>
      <c r="C585" s="3" t="s">
        <v>49</v>
      </c>
      <c r="D585" s="3" t="s">
        <v>57</v>
      </c>
      <c r="E585" s="3" t="s">
        <v>64</v>
      </c>
      <c r="F585" s="3" t="s">
        <v>65</v>
      </c>
      <c r="G585" s="3" t="s">
        <v>1134</v>
      </c>
      <c r="H585" s="3" t="s">
        <v>24</v>
      </c>
      <c r="I585" s="3" t="s">
        <v>52</v>
      </c>
      <c r="J585" s="3" t="s">
        <v>95</v>
      </c>
      <c r="K585" s="3" t="s">
        <v>298</v>
      </c>
      <c r="L585" s="5">
        <v>38</v>
      </c>
      <c r="M585" s="5">
        <v>17073.150000000001</v>
      </c>
      <c r="N585" s="5">
        <v>19366.810000000001</v>
      </c>
      <c r="O585" s="5">
        <v>0.1</v>
      </c>
      <c r="P585" s="3" t="s">
        <v>28</v>
      </c>
      <c r="Q585" s="3" t="s">
        <v>38</v>
      </c>
      <c r="R585" s="5">
        <v>2</v>
      </c>
      <c r="S585" s="5">
        <v>78443.17</v>
      </c>
      <c r="T585" s="2"/>
    </row>
    <row r="586" spans="1:20" ht="14.4" x14ac:dyDescent="0.3">
      <c r="A586" s="3" t="s">
        <v>1135</v>
      </c>
      <c r="B586" s="6">
        <v>45756</v>
      </c>
      <c r="C586" s="3" t="s">
        <v>20</v>
      </c>
      <c r="D586" s="3" t="s">
        <v>70</v>
      </c>
      <c r="E586" s="3" t="s">
        <v>71</v>
      </c>
      <c r="F586" s="3" t="s">
        <v>72</v>
      </c>
      <c r="G586" s="3" t="s">
        <v>1136</v>
      </c>
      <c r="H586" s="3" t="s">
        <v>35</v>
      </c>
      <c r="I586" s="3" t="s">
        <v>52</v>
      </c>
      <c r="J586" s="3" t="s">
        <v>53</v>
      </c>
      <c r="K586" s="3" t="s">
        <v>110</v>
      </c>
      <c r="L586" s="5">
        <v>26</v>
      </c>
      <c r="M586" s="5">
        <v>34368.25</v>
      </c>
      <c r="N586" s="5">
        <v>43531.97</v>
      </c>
      <c r="O586" s="5">
        <v>0.15</v>
      </c>
      <c r="P586" s="3" t="s">
        <v>55</v>
      </c>
      <c r="Q586" s="3" t="s">
        <v>29</v>
      </c>
      <c r="R586" s="5">
        <v>11</v>
      </c>
      <c r="S586" s="5">
        <v>202518.2</v>
      </c>
      <c r="T586" s="2"/>
    </row>
    <row r="587" spans="1:20" ht="14.4" x14ac:dyDescent="0.3">
      <c r="A587" s="3" t="s">
        <v>1137</v>
      </c>
      <c r="B587" s="6">
        <v>45815</v>
      </c>
      <c r="C587" s="3" t="s">
        <v>49</v>
      </c>
      <c r="D587" s="3" t="s">
        <v>57</v>
      </c>
      <c r="E587" s="3" t="s">
        <v>92</v>
      </c>
      <c r="F587" s="3" t="s">
        <v>93</v>
      </c>
      <c r="G587" s="3" t="s">
        <v>374</v>
      </c>
      <c r="H587" s="3" t="s">
        <v>87</v>
      </c>
      <c r="I587" s="3" t="s">
        <v>25</v>
      </c>
      <c r="J587" s="3" t="s">
        <v>36</v>
      </c>
      <c r="K587" s="3" t="s">
        <v>136</v>
      </c>
      <c r="L587" s="5">
        <v>22</v>
      </c>
      <c r="M587" s="5">
        <v>55620.75</v>
      </c>
      <c r="N587" s="5">
        <v>81205.960000000006</v>
      </c>
      <c r="O587" s="5">
        <v>0.1</v>
      </c>
      <c r="P587" s="3" t="s">
        <v>28</v>
      </c>
      <c r="Q587" s="3" t="s">
        <v>77</v>
      </c>
      <c r="R587" s="5">
        <v>5</v>
      </c>
      <c r="S587" s="5">
        <v>506587.2</v>
      </c>
      <c r="T587" s="2"/>
    </row>
    <row r="588" spans="1:20" ht="14.4" x14ac:dyDescent="0.3">
      <c r="A588" s="3" t="s">
        <v>1138</v>
      </c>
      <c r="B588" s="4">
        <v>45856</v>
      </c>
      <c r="C588" s="3" t="s">
        <v>40</v>
      </c>
      <c r="D588" s="3" t="s">
        <v>57</v>
      </c>
      <c r="E588" s="3" t="s">
        <v>58</v>
      </c>
      <c r="F588" s="3" t="s">
        <v>59</v>
      </c>
      <c r="G588" s="3" t="s">
        <v>1139</v>
      </c>
      <c r="H588" s="3" t="s">
        <v>35</v>
      </c>
      <c r="I588" s="3" t="s">
        <v>45</v>
      </c>
      <c r="J588" s="3" t="s">
        <v>46</v>
      </c>
      <c r="K588" s="3" t="s">
        <v>117</v>
      </c>
      <c r="L588" s="5">
        <v>49</v>
      </c>
      <c r="M588" s="5">
        <v>78890.89</v>
      </c>
      <c r="N588" s="5">
        <v>114190.6</v>
      </c>
      <c r="O588" s="5">
        <v>0.1</v>
      </c>
      <c r="P588" s="3" t="s">
        <v>28</v>
      </c>
      <c r="Q588" s="3" t="s">
        <v>38</v>
      </c>
      <c r="R588" s="5">
        <v>18</v>
      </c>
      <c r="S588" s="5">
        <v>1556717</v>
      </c>
      <c r="T588" s="2"/>
    </row>
    <row r="589" spans="1:20" ht="14.4" x14ac:dyDescent="0.3">
      <c r="A589" s="3" t="s">
        <v>1140</v>
      </c>
      <c r="B589" s="6">
        <v>45719</v>
      </c>
      <c r="C589" s="3" t="s">
        <v>49</v>
      </c>
      <c r="D589" s="3" t="s">
        <v>41</v>
      </c>
      <c r="E589" s="3" t="s">
        <v>50</v>
      </c>
      <c r="F589" s="3" t="s">
        <v>50</v>
      </c>
      <c r="G589" s="3" t="s">
        <v>639</v>
      </c>
      <c r="H589" s="3" t="s">
        <v>44</v>
      </c>
      <c r="I589" s="3" t="s">
        <v>52</v>
      </c>
      <c r="J589" s="3" t="s">
        <v>157</v>
      </c>
      <c r="K589" s="3" t="s">
        <v>285</v>
      </c>
      <c r="L589" s="5">
        <v>32</v>
      </c>
      <c r="M589" s="5">
        <v>57334.54</v>
      </c>
      <c r="N589" s="5">
        <v>63562.61</v>
      </c>
      <c r="O589" s="5">
        <v>0.1</v>
      </c>
      <c r="P589" s="3" t="s">
        <v>55</v>
      </c>
      <c r="Q589" s="3" t="s">
        <v>29</v>
      </c>
      <c r="R589" s="5">
        <v>17</v>
      </c>
      <c r="S589" s="5">
        <v>179368.4</v>
      </c>
      <c r="T589" s="2"/>
    </row>
    <row r="590" spans="1:20" ht="14.4" x14ac:dyDescent="0.3">
      <c r="A590" s="3" t="s">
        <v>1141</v>
      </c>
      <c r="B590" s="6">
        <v>45664</v>
      </c>
      <c r="C590" s="3" t="s">
        <v>20</v>
      </c>
      <c r="D590" s="3" t="s">
        <v>57</v>
      </c>
      <c r="E590" s="3" t="s">
        <v>58</v>
      </c>
      <c r="F590" s="3" t="s">
        <v>59</v>
      </c>
      <c r="G590" s="3" t="s">
        <v>990</v>
      </c>
      <c r="H590" s="3" t="s">
        <v>44</v>
      </c>
      <c r="I590" s="3" t="s">
        <v>45</v>
      </c>
      <c r="J590" s="3" t="s">
        <v>132</v>
      </c>
      <c r="K590" s="3" t="s">
        <v>133</v>
      </c>
      <c r="L590" s="5">
        <v>37</v>
      </c>
      <c r="M590" s="5">
        <v>77814.59</v>
      </c>
      <c r="N590" s="5">
        <v>98236.02</v>
      </c>
      <c r="O590" s="5">
        <v>0.05</v>
      </c>
      <c r="P590" s="3" t="s">
        <v>28</v>
      </c>
      <c r="Q590" s="3" t="s">
        <v>29</v>
      </c>
      <c r="R590" s="5">
        <v>4</v>
      </c>
      <c r="S590" s="5">
        <v>717813.3</v>
      </c>
      <c r="T590" s="2"/>
    </row>
    <row r="591" spans="1:20" ht="14.4" x14ac:dyDescent="0.3">
      <c r="A591" s="3" t="s">
        <v>1142</v>
      </c>
      <c r="B591" s="4">
        <v>45864</v>
      </c>
      <c r="C591" s="3" t="s">
        <v>49</v>
      </c>
      <c r="D591" s="3" t="s">
        <v>41</v>
      </c>
      <c r="E591" s="3" t="s">
        <v>50</v>
      </c>
      <c r="F591" s="3" t="s">
        <v>50</v>
      </c>
      <c r="G591" s="3" t="s">
        <v>1143</v>
      </c>
      <c r="H591" s="3" t="s">
        <v>35</v>
      </c>
      <c r="I591" s="3" t="s">
        <v>45</v>
      </c>
      <c r="J591" s="3" t="s">
        <v>102</v>
      </c>
      <c r="K591" s="3" t="s">
        <v>103</v>
      </c>
      <c r="L591" s="5">
        <v>50</v>
      </c>
      <c r="M591" s="5">
        <v>54237.47</v>
      </c>
      <c r="N591" s="5">
        <v>72127.22</v>
      </c>
      <c r="O591" s="5">
        <v>0.05</v>
      </c>
      <c r="P591" s="3" t="s">
        <v>28</v>
      </c>
      <c r="Q591" s="3" t="s">
        <v>29</v>
      </c>
      <c r="R591" s="5">
        <v>4</v>
      </c>
      <c r="S591" s="5">
        <v>849763.1</v>
      </c>
      <c r="T591" s="2"/>
    </row>
    <row r="592" spans="1:20" ht="14.4" x14ac:dyDescent="0.3">
      <c r="A592" s="3" t="s">
        <v>1144</v>
      </c>
      <c r="B592" s="4">
        <v>45731</v>
      </c>
      <c r="C592" s="3" t="s">
        <v>31</v>
      </c>
      <c r="D592" s="3" t="s">
        <v>21</v>
      </c>
      <c r="E592" s="3" t="s">
        <v>32</v>
      </c>
      <c r="F592" s="3" t="s">
        <v>33</v>
      </c>
      <c r="G592" s="3" t="s">
        <v>1145</v>
      </c>
      <c r="H592" s="3" t="s">
        <v>87</v>
      </c>
      <c r="I592" s="3" t="s">
        <v>25</v>
      </c>
      <c r="J592" s="3" t="s">
        <v>26</v>
      </c>
      <c r="K592" s="3" t="s">
        <v>80</v>
      </c>
      <c r="L592" s="5">
        <v>15</v>
      </c>
      <c r="M592" s="5">
        <v>3073.11</v>
      </c>
      <c r="N592" s="5">
        <v>3425.27</v>
      </c>
      <c r="O592" s="5">
        <v>0.15</v>
      </c>
      <c r="P592" s="3" t="s">
        <v>28</v>
      </c>
      <c r="Q592" s="3" t="s">
        <v>84</v>
      </c>
      <c r="R592" s="5">
        <v>11</v>
      </c>
      <c r="S592" s="5">
        <v>4490.04</v>
      </c>
      <c r="T592" s="2"/>
    </row>
    <row r="593" spans="1:20" ht="14.4" x14ac:dyDescent="0.3">
      <c r="A593" s="3" t="s">
        <v>1146</v>
      </c>
      <c r="B593" s="4">
        <v>45834</v>
      </c>
      <c r="C593" s="3" t="s">
        <v>40</v>
      </c>
      <c r="D593" s="3" t="s">
        <v>70</v>
      </c>
      <c r="E593" s="3" t="s">
        <v>71</v>
      </c>
      <c r="F593" s="3" t="s">
        <v>72</v>
      </c>
      <c r="G593" s="3" t="s">
        <v>496</v>
      </c>
      <c r="H593" s="3" t="s">
        <v>44</v>
      </c>
      <c r="I593" s="3" t="s">
        <v>25</v>
      </c>
      <c r="J593" s="3" t="s">
        <v>36</v>
      </c>
      <c r="K593" s="3" t="s">
        <v>280</v>
      </c>
      <c r="L593" s="5">
        <v>35</v>
      </c>
      <c r="M593" s="5">
        <v>8811.98</v>
      </c>
      <c r="N593" s="5">
        <v>10260.450000000001</v>
      </c>
      <c r="O593" s="5">
        <v>0.05</v>
      </c>
      <c r="P593" s="3" t="s">
        <v>55</v>
      </c>
      <c r="Q593" s="3" t="s">
        <v>77</v>
      </c>
      <c r="R593" s="5">
        <v>20</v>
      </c>
      <c r="S593" s="5">
        <v>48161.63</v>
      </c>
      <c r="T593" s="2"/>
    </row>
    <row r="594" spans="1:20" ht="14.4" x14ac:dyDescent="0.3">
      <c r="A594" s="3" t="s">
        <v>1147</v>
      </c>
      <c r="B594" s="4">
        <v>45852</v>
      </c>
      <c r="C594" s="3" t="s">
        <v>40</v>
      </c>
      <c r="D594" s="3" t="s">
        <v>57</v>
      </c>
      <c r="E594" s="3" t="s">
        <v>92</v>
      </c>
      <c r="F594" s="3" t="s">
        <v>93</v>
      </c>
      <c r="G594" s="3" t="s">
        <v>23</v>
      </c>
      <c r="H594" s="3" t="s">
        <v>87</v>
      </c>
      <c r="I594" s="3" t="s">
        <v>25</v>
      </c>
      <c r="J594" s="3" t="s">
        <v>61</v>
      </c>
      <c r="K594" s="3" t="s">
        <v>223</v>
      </c>
      <c r="L594" s="5">
        <v>29</v>
      </c>
      <c r="M594" s="5">
        <v>50411.62</v>
      </c>
      <c r="N594" s="5">
        <v>61744.19</v>
      </c>
      <c r="O594" s="5">
        <v>0.1</v>
      </c>
      <c r="P594" s="3" t="s">
        <v>55</v>
      </c>
      <c r="Q594" s="3" t="s">
        <v>38</v>
      </c>
      <c r="R594" s="5">
        <v>18</v>
      </c>
      <c r="S594" s="5">
        <v>295780.09999999998</v>
      </c>
      <c r="T594" s="2"/>
    </row>
    <row r="595" spans="1:20" ht="14.4" x14ac:dyDescent="0.3">
      <c r="A595" s="3" t="s">
        <v>1148</v>
      </c>
      <c r="B595" s="4">
        <v>45674</v>
      </c>
      <c r="C595" s="3" t="s">
        <v>40</v>
      </c>
      <c r="D595" s="3" t="s">
        <v>70</v>
      </c>
      <c r="E595" s="3" t="s">
        <v>71</v>
      </c>
      <c r="F595" s="3" t="s">
        <v>72</v>
      </c>
      <c r="G595" s="3" t="s">
        <v>566</v>
      </c>
      <c r="H595" s="3" t="s">
        <v>87</v>
      </c>
      <c r="I595" s="3" t="s">
        <v>25</v>
      </c>
      <c r="J595" s="3" t="s">
        <v>36</v>
      </c>
      <c r="K595" s="3" t="s">
        <v>169</v>
      </c>
      <c r="L595" s="5">
        <v>19</v>
      </c>
      <c r="M595" s="5">
        <v>22030.79</v>
      </c>
      <c r="N595" s="5">
        <v>25816.19</v>
      </c>
      <c r="O595" s="5">
        <v>0.15</v>
      </c>
      <c r="P595" s="3" t="s">
        <v>55</v>
      </c>
      <c r="Q595" s="3" t="s">
        <v>84</v>
      </c>
      <c r="R595" s="5">
        <v>1</v>
      </c>
      <c r="S595" s="5">
        <v>61134.21</v>
      </c>
      <c r="T595" s="2"/>
    </row>
    <row r="596" spans="1:20" ht="14.4" x14ac:dyDescent="0.3">
      <c r="A596" s="3" t="s">
        <v>1149</v>
      </c>
      <c r="B596" s="7">
        <v>45793</v>
      </c>
      <c r="C596" s="3" t="s">
        <v>49</v>
      </c>
      <c r="D596" s="3" t="s">
        <v>57</v>
      </c>
      <c r="E596" s="3" t="s">
        <v>58</v>
      </c>
      <c r="F596" s="3" t="s">
        <v>59</v>
      </c>
      <c r="G596" s="3" t="s">
        <v>1150</v>
      </c>
      <c r="H596" s="3" t="s">
        <v>35</v>
      </c>
      <c r="I596" s="3" t="s">
        <v>25</v>
      </c>
      <c r="J596" s="3" t="s">
        <v>36</v>
      </c>
      <c r="K596" s="3" t="s">
        <v>280</v>
      </c>
      <c r="L596" s="5">
        <v>38</v>
      </c>
      <c r="M596" s="5">
        <v>28095.98</v>
      </c>
      <c r="N596" s="5">
        <v>38626.35</v>
      </c>
      <c r="O596" s="5">
        <v>0.1</v>
      </c>
      <c r="P596" s="3" t="s">
        <v>28</v>
      </c>
      <c r="Q596" s="3" t="s">
        <v>38</v>
      </c>
      <c r="R596" s="5">
        <v>10</v>
      </c>
      <c r="S596" s="5">
        <v>360138.7</v>
      </c>
      <c r="T596" s="2"/>
    </row>
    <row r="597" spans="1:20" ht="14.4" x14ac:dyDescent="0.3">
      <c r="A597" s="3" t="s">
        <v>1151</v>
      </c>
      <c r="B597" s="6">
        <v>45694</v>
      </c>
      <c r="C597" s="3" t="s">
        <v>40</v>
      </c>
      <c r="D597" s="3" t="s">
        <v>21</v>
      </c>
      <c r="E597" s="3" t="s">
        <v>32</v>
      </c>
      <c r="F597" s="3" t="s">
        <v>33</v>
      </c>
      <c r="G597" s="3" t="s">
        <v>1152</v>
      </c>
      <c r="H597" s="3" t="s">
        <v>35</v>
      </c>
      <c r="I597" s="3" t="s">
        <v>25</v>
      </c>
      <c r="J597" s="3" t="s">
        <v>61</v>
      </c>
      <c r="K597" s="3" t="s">
        <v>211</v>
      </c>
      <c r="L597" s="5">
        <v>33</v>
      </c>
      <c r="M597" s="5">
        <v>60768.65</v>
      </c>
      <c r="N597" s="5">
        <v>83871.789999999994</v>
      </c>
      <c r="O597" s="5">
        <v>0.05</v>
      </c>
      <c r="P597" s="3" t="s">
        <v>28</v>
      </c>
      <c r="Q597" s="3" t="s">
        <v>29</v>
      </c>
      <c r="R597" s="5">
        <v>3</v>
      </c>
      <c r="S597" s="5">
        <v>724283.4</v>
      </c>
      <c r="T597" s="2"/>
    </row>
    <row r="598" spans="1:20" ht="14.4" x14ac:dyDescent="0.3">
      <c r="A598" s="3" t="s">
        <v>1153</v>
      </c>
      <c r="B598" s="6">
        <v>45874</v>
      </c>
      <c r="C598" s="3" t="s">
        <v>20</v>
      </c>
      <c r="D598" s="3" t="s">
        <v>57</v>
      </c>
      <c r="E598" s="3" t="s">
        <v>92</v>
      </c>
      <c r="F598" s="3" t="s">
        <v>93</v>
      </c>
      <c r="G598" s="3" t="s">
        <v>611</v>
      </c>
      <c r="H598" s="3" t="s">
        <v>44</v>
      </c>
      <c r="I598" s="3" t="s">
        <v>52</v>
      </c>
      <c r="J598" s="3" t="s">
        <v>157</v>
      </c>
      <c r="K598" s="3" t="s">
        <v>158</v>
      </c>
      <c r="L598" s="5">
        <v>28</v>
      </c>
      <c r="M598" s="5">
        <v>51248.99</v>
      </c>
      <c r="N598" s="5">
        <v>65012.61</v>
      </c>
      <c r="O598" s="5">
        <v>0</v>
      </c>
      <c r="P598" s="3" t="s">
        <v>28</v>
      </c>
      <c r="Q598" s="3" t="s">
        <v>77</v>
      </c>
      <c r="R598" s="5">
        <v>5</v>
      </c>
      <c r="S598" s="5">
        <v>385381.4</v>
      </c>
      <c r="T598" s="2"/>
    </row>
    <row r="599" spans="1:20" ht="14.4" x14ac:dyDescent="0.3">
      <c r="A599" s="3" t="s">
        <v>1154</v>
      </c>
      <c r="B599" s="4">
        <v>45747</v>
      </c>
      <c r="C599" s="3" t="s">
        <v>49</v>
      </c>
      <c r="D599" s="3" t="s">
        <v>57</v>
      </c>
      <c r="E599" s="3" t="s">
        <v>58</v>
      </c>
      <c r="F599" s="3" t="s">
        <v>59</v>
      </c>
      <c r="G599" s="3" t="s">
        <v>579</v>
      </c>
      <c r="H599" s="3" t="s">
        <v>87</v>
      </c>
      <c r="I599" s="3" t="s">
        <v>25</v>
      </c>
      <c r="J599" s="3" t="s">
        <v>146</v>
      </c>
      <c r="K599" s="3" t="s">
        <v>416</v>
      </c>
      <c r="L599" s="5">
        <v>9</v>
      </c>
      <c r="M599" s="5">
        <v>587.36</v>
      </c>
      <c r="N599" s="5">
        <v>651.41</v>
      </c>
      <c r="O599" s="5">
        <v>0.05</v>
      </c>
      <c r="P599" s="3" t="s">
        <v>28</v>
      </c>
      <c r="Q599" s="3" t="s">
        <v>38</v>
      </c>
      <c r="R599" s="5">
        <v>3</v>
      </c>
      <c r="S599" s="5">
        <v>547.63</v>
      </c>
      <c r="T599" s="2"/>
    </row>
    <row r="600" spans="1:20" ht="14.4" x14ac:dyDescent="0.3">
      <c r="A600" s="3" t="s">
        <v>1155</v>
      </c>
      <c r="B600" s="4">
        <v>45759</v>
      </c>
      <c r="C600" s="3" t="s">
        <v>49</v>
      </c>
      <c r="D600" s="3" t="s">
        <v>21</v>
      </c>
      <c r="E600" s="3" t="s">
        <v>22</v>
      </c>
      <c r="F600" s="3" t="s">
        <v>22</v>
      </c>
      <c r="G600" s="3" t="s">
        <v>1156</v>
      </c>
      <c r="H600" s="3" t="s">
        <v>24</v>
      </c>
      <c r="I600" s="3" t="s">
        <v>52</v>
      </c>
      <c r="J600" s="3" t="s">
        <v>157</v>
      </c>
      <c r="K600" s="3" t="s">
        <v>188</v>
      </c>
      <c r="L600" s="5">
        <v>46</v>
      </c>
      <c r="M600" s="5">
        <v>74011.710000000006</v>
      </c>
      <c r="N600" s="5">
        <v>99111.55</v>
      </c>
      <c r="O600" s="5">
        <v>0.15</v>
      </c>
      <c r="P600" s="3" t="s">
        <v>28</v>
      </c>
      <c r="Q600" s="3" t="s">
        <v>38</v>
      </c>
      <c r="R600" s="5">
        <v>9</v>
      </c>
      <c r="S600" s="5">
        <v>981403.7</v>
      </c>
      <c r="T600" s="2"/>
    </row>
    <row r="601" spans="1:20" ht="14.4" x14ac:dyDescent="0.3">
      <c r="A601" s="3" t="s">
        <v>1157</v>
      </c>
      <c r="B601" s="6">
        <v>45720</v>
      </c>
      <c r="C601" s="3" t="s">
        <v>49</v>
      </c>
      <c r="D601" s="3" t="s">
        <v>57</v>
      </c>
      <c r="E601" s="3" t="s">
        <v>58</v>
      </c>
      <c r="F601" s="3" t="s">
        <v>59</v>
      </c>
      <c r="G601" s="3" t="s">
        <v>533</v>
      </c>
      <c r="H601" s="3" t="s">
        <v>44</v>
      </c>
      <c r="I601" s="3" t="s">
        <v>45</v>
      </c>
      <c r="J601" s="3" t="s">
        <v>67</v>
      </c>
      <c r="K601" s="3" t="s">
        <v>68</v>
      </c>
      <c r="L601" s="5">
        <v>31</v>
      </c>
      <c r="M601" s="5">
        <v>58243.67</v>
      </c>
      <c r="N601" s="5">
        <v>75764.86</v>
      </c>
      <c r="O601" s="5">
        <v>0.1</v>
      </c>
      <c r="P601" s="3" t="s">
        <v>55</v>
      </c>
      <c r="Q601" s="3" t="s">
        <v>84</v>
      </c>
      <c r="R601" s="5">
        <v>11</v>
      </c>
      <c r="S601" s="5">
        <v>488841.2</v>
      </c>
      <c r="T601" s="2"/>
    </row>
    <row r="602" spans="1:20" ht="14.4" x14ac:dyDescent="0.3">
      <c r="A602" s="3" t="s">
        <v>1158</v>
      </c>
      <c r="B602" s="7">
        <v>45794</v>
      </c>
      <c r="C602" s="3" t="s">
        <v>20</v>
      </c>
      <c r="D602" s="3" t="s">
        <v>41</v>
      </c>
      <c r="E602" s="3" t="s">
        <v>42</v>
      </c>
      <c r="F602" s="3" t="s">
        <v>42</v>
      </c>
      <c r="G602" s="3" t="s">
        <v>1159</v>
      </c>
      <c r="H602" s="3" t="s">
        <v>87</v>
      </c>
      <c r="I602" s="3" t="s">
        <v>45</v>
      </c>
      <c r="J602" s="3" t="s">
        <v>132</v>
      </c>
      <c r="K602" s="3" t="s">
        <v>206</v>
      </c>
      <c r="L602" s="5">
        <v>17</v>
      </c>
      <c r="M602" s="5">
        <v>73666.94</v>
      </c>
      <c r="N602" s="5">
        <v>83821.72</v>
      </c>
      <c r="O602" s="5">
        <v>0.1</v>
      </c>
      <c r="P602" s="3" t="s">
        <v>55</v>
      </c>
      <c r="Q602" s="3" t="s">
        <v>29</v>
      </c>
      <c r="R602" s="5">
        <v>2</v>
      </c>
      <c r="S602" s="5">
        <v>155368.1</v>
      </c>
      <c r="T602" s="2"/>
    </row>
    <row r="603" spans="1:20" ht="14.4" x14ac:dyDescent="0.3">
      <c r="A603" s="3" t="s">
        <v>1160</v>
      </c>
      <c r="B603" s="7">
        <v>45800</v>
      </c>
      <c r="C603" s="3" t="s">
        <v>20</v>
      </c>
      <c r="D603" s="3" t="s">
        <v>21</v>
      </c>
      <c r="E603" s="3" t="s">
        <v>22</v>
      </c>
      <c r="F603" s="3" t="s">
        <v>22</v>
      </c>
      <c r="G603" s="3" t="s">
        <v>1161</v>
      </c>
      <c r="H603" s="3" t="s">
        <v>87</v>
      </c>
      <c r="I603" s="3" t="s">
        <v>25</v>
      </c>
      <c r="J603" s="3" t="s">
        <v>36</v>
      </c>
      <c r="K603" s="3" t="s">
        <v>280</v>
      </c>
      <c r="L603" s="5">
        <v>15</v>
      </c>
      <c r="M603" s="5">
        <v>34792.75</v>
      </c>
      <c r="N603" s="5">
        <v>38718.5</v>
      </c>
      <c r="O603" s="5">
        <v>0.1</v>
      </c>
      <c r="P603" s="3" t="s">
        <v>28</v>
      </c>
      <c r="Q603" s="3" t="s">
        <v>84</v>
      </c>
      <c r="R603" s="5">
        <v>19</v>
      </c>
      <c r="S603" s="5">
        <v>52997.62</v>
      </c>
      <c r="T603" s="2"/>
    </row>
    <row r="604" spans="1:20" ht="14.4" x14ac:dyDescent="0.3">
      <c r="A604" s="3" t="s">
        <v>1162</v>
      </c>
      <c r="B604" s="4">
        <v>45732</v>
      </c>
      <c r="C604" s="3" t="s">
        <v>31</v>
      </c>
      <c r="D604" s="3" t="s">
        <v>21</v>
      </c>
      <c r="E604" s="3" t="s">
        <v>105</v>
      </c>
      <c r="F604" s="3" t="s">
        <v>106</v>
      </c>
      <c r="G604" s="3" t="s">
        <v>1163</v>
      </c>
      <c r="H604" s="3" t="s">
        <v>44</v>
      </c>
      <c r="I604" s="3" t="s">
        <v>45</v>
      </c>
      <c r="J604" s="3" t="s">
        <v>67</v>
      </c>
      <c r="K604" s="3" t="s">
        <v>199</v>
      </c>
      <c r="L604" s="5">
        <v>11</v>
      </c>
      <c r="M604" s="5">
        <v>69273.61</v>
      </c>
      <c r="N604" s="5">
        <v>85962.93</v>
      </c>
      <c r="O604" s="5">
        <v>0.05</v>
      </c>
      <c r="P604" s="3" t="s">
        <v>55</v>
      </c>
      <c r="Q604" s="3" t="s">
        <v>29</v>
      </c>
      <c r="R604" s="5">
        <v>1</v>
      </c>
      <c r="S604" s="5">
        <v>174403.4</v>
      </c>
      <c r="T604" s="2"/>
    </row>
    <row r="605" spans="1:20" ht="14.4" x14ac:dyDescent="0.3">
      <c r="A605" s="3" t="s">
        <v>1164</v>
      </c>
      <c r="B605" s="6">
        <v>45718</v>
      </c>
      <c r="C605" s="3" t="s">
        <v>49</v>
      </c>
      <c r="D605" s="3" t="s">
        <v>70</v>
      </c>
      <c r="E605" s="3" t="s">
        <v>71</v>
      </c>
      <c r="F605" s="3" t="s">
        <v>72</v>
      </c>
      <c r="G605" s="3" t="s">
        <v>750</v>
      </c>
      <c r="H605" s="3" t="s">
        <v>24</v>
      </c>
      <c r="I605" s="3" t="s">
        <v>52</v>
      </c>
      <c r="J605" s="3" t="s">
        <v>53</v>
      </c>
      <c r="K605" s="3" t="s">
        <v>110</v>
      </c>
      <c r="L605" s="5">
        <v>44</v>
      </c>
      <c r="M605" s="5">
        <v>48906.42</v>
      </c>
      <c r="N605" s="5">
        <v>54318.59</v>
      </c>
      <c r="O605" s="5">
        <v>0.1</v>
      </c>
      <c r="P605" s="3" t="s">
        <v>55</v>
      </c>
      <c r="Q605" s="3" t="s">
        <v>84</v>
      </c>
      <c r="R605" s="5">
        <v>2</v>
      </c>
      <c r="S605" s="5">
        <v>214321.9</v>
      </c>
      <c r="T605" s="2"/>
    </row>
    <row r="606" spans="1:20" ht="14.4" x14ac:dyDescent="0.3">
      <c r="A606" s="3" t="s">
        <v>1165</v>
      </c>
      <c r="B606" s="4">
        <v>45759</v>
      </c>
      <c r="C606" s="3" t="s">
        <v>31</v>
      </c>
      <c r="D606" s="3" t="s">
        <v>57</v>
      </c>
      <c r="E606" s="3" t="s">
        <v>92</v>
      </c>
      <c r="F606" s="3" t="s">
        <v>93</v>
      </c>
      <c r="G606" s="3" t="s">
        <v>1166</v>
      </c>
      <c r="H606" s="3" t="s">
        <v>44</v>
      </c>
      <c r="I606" s="3" t="s">
        <v>25</v>
      </c>
      <c r="J606" s="3" t="s">
        <v>61</v>
      </c>
      <c r="K606" s="3" t="s">
        <v>62</v>
      </c>
      <c r="L606" s="5">
        <v>13</v>
      </c>
      <c r="M606" s="5">
        <v>9278.25</v>
      </c>
      <c r="N606" s="5">
        <v>12623.53</v>
      </c>
      <c r="O606" s="5">
        <v>0</v>
      </c>
      <c r="P606" s="3" t="s">
        <v>28</v>
      </c>
      <c r="Q606" s="3" t="s">
        <v>29</v>
      </c>
      <c r="R606" s="5">
        <v>18</v>
      </c>
      <c r="S606" s="5">
        <v>43488.639999999999</v>
      </c>
      <c r="T606" s="2"/>
    </row>
    <row r="607" spans="1:20" ht="14.4" x14ac:dyDescent="0.3">
      <c r="A607" s="3" t="s">
        <v>1167</v>
      </c>
      <c r="B607" s="4">
        <v>45761</v>
      </c>
      <c r="C607" s="3" t="s">
        <v>31</v>
      </c>
      <c r="D607" s="3" t="s">
        <v>21</v>
      </c>
      <c r="E607" s="3" t="s">
        <v>105</v>
      </c>
      <c r="F607" s="3" t="s">
        <v>106</v>
      </c>
      <c r="G607" s="3" t="s">
        <v>653</v>
      </c>
      <c r="H607" s="3" t="s">
        <v>24</v>
      </c>
      <c r="I607" s="3" t="s">
        <v>52</v>
      </c>
      <c r="J607" s="3" t="s">
        <v>113</v>
      </c>
      <c r="K607" s="3" t="s">
        <v>557</v>
      </c>
      <c r="L607" s="5">
        <v>6</v>
      </c>
      <c r="M607" s="5">
        <v>57421.79</v>
      </c>
      <c r="N607" s="5">
        <v>79165.2</v>
      </c>
      <c r="O607" s="5">
        <v>0.15</v>
      </c>
      <c r="P607" s="3" t="s">
        <v>55</v>
      </c>
      <c r="Q607" s="3" t="s">
        <v>77</v>
      </c>
      <c r="R607" s="5">
        <v>3</v>
      </c>
      <c r="S607" s="5">
        <v>110891.4</v>
      </c>
      <c r="T607" s="2"/>
    </row>
    <row r="608" spans="1:20" ht="14.4" x14ac:dyDescent="0.3">
      <c r="A608" s="3" t="s">
        <v>1168</v>
      </c>
      <c r="B608" s="4">
        <v>45732</v>
      </c>
      <c r="C608" s="3" t="s">
        <v>49</v>
      </c>
      <c r="D608" s="3" t="s">
        <v>21</v>
      </c>
      <c r="E608" s="3" t="s">
        <v>22</v>
      </c>
      <c r="F608" s="3" t="s">
        <v>22</v>
      </c>
      <c r="G608" s="3" t="s">
        <v>1169</v>
      </c>
      <c r="H608" s="3" t="s">
        <v>35</v>
      </c>
      <c r="I608" s="3" t="s">
        <v>52</v>
      </c>
      <c r="J608" s="3" t="s">
        <v>95</v>
      </c>
      <c r="K608" s="3" t="s">
        <v>298</v>
      </c>
      <c r="L608" s="5">
        <v>17</v>
      </c>
      <c r="M608" s="5">
        <v>13659.23</v>
      </c>
      <c r="N608" s="5">
        <v>18751.46</v>
      </c>
      <c r="O608" s="5">
        <v>0</v>
      </c>
      <c r="P608" s="3" t="s">
        <v>55</v>
      </c>
      <c r="Q608" s="3" t="s">
        <v>77</v>
      </c>
      <c r="R608" s="5">
        <v>11</v>
      </c>
      <c r="S608" s="5">
        <v>86567.91</v>
      </c>
      <c r="T608" s="2"/>
    </row>
    <row r="609" spans="1:20" ht="14.4" x14ac:dyDescent="0.3">
      <c r="A609" s="3" t="s">
        <v>1170</v>
      </c>
      <c r="B609" s="4">
        <v>45737</v>
      </c>
      <c r="C609" s="3" t="s">
        <v>31</v>
      </c>
      <c r="D609" s="3" t="s">
        <v>41</v>
      </c>
      <c r="E609" s="3" t="s">
        <v>50</v>
      </c>
      <c r="F609" s="3" t="s">
        <v>50</v>
      </c>
      <c r="G609" s="3" t="s">
        <v>901</v>
      </c>
      <c r="H609" s="3" t="s">
        <v>35</v>
      </c>
      <c r="I609" s="3" t="s">
        <v>25</v>
      </c>
      <c r="J609" s="3" t="s">
        <v>26</v>
      </c>
      <c r="K609" s="3" t="s">
        <v>127</v>
      </c>
      <c r="L609" s="5">
        <v>2</v>
      </c>
      <c r="M609" s="5">
        <v>20648.939999999999</v>
      </c>
      <c r="N609" s="5">
        <v>29542.41</v>
      </c>
      <c r="O609" s="5">
        <v>0.1</v>
      </c>
      <c r="P609" s="3" t="s">
        <v>28</v>
      </c>
      <c r="Q609" s="3" t="s">
        <v>38</v>
      </c>
      <c r="R609" s="5">
        <v>9</v>
      </c>
      <c r="S609" s="5">
        <v>16008.25</v>
      </c>
      <c r="T609" s="2"/>
    </row>
    <row r="610" spans="1:20" ht="14.4" x14ac:dyDescent="0.3">
      <c r="A610" s="3" t="s">
        <v>1171</v>
      </c>
      <c r="B610" s="6">
        <v>45720</v>
      </c>
      <c r="C610" s="3" t="s">
        <v>31</v>
      </c>
      <c r="D610" s="3" t="s">
        <v>57</v>
      </c>
      <c r="E610" s="3" t="s">
        <v>58</v>
      </c>
      <c r="F610" s="3" t="s">
        <v>59</v>
      </c>
      <c r="G610" s="3" t="s">
        <v>1172</v>
      </c>
      <c r="H610" s="3" t="s">
        <v>87</v>
      </c>
      <c r="I610" s="3" t="s">
        <v>52</v>
      </c>
      <c r="J610" s="3" t="s">
        <v>113</v>
      </c>
      <c r="K610" s="3" t="s">
        <v>557</v>
      </c>
      <c r="L610" s="5">
        <v>36</v>
      </c>
      <c r="M610" s="5">
        <v>17052.25</v>
      </c>
      <c r="N610" s="5">
        <v>24927.13</v>
      </c>
      <c r="O610" s="5">
        <v>0.15</v>
      </c>
      <c r="P610" s="3" t="s">
        <v>55</v>
      </c>
      <c r="Q610" s="3" t="s">
        <v>84</v>
      </c>
      <c r="R610" s="5">
        <v>13</v>
      </c>
      <c r="S610" s="5">
        <v>240971.3</v>
      </c>
      <c r="T610" s="2"/>
    </row>
    <row r="611" spans="1:20" ht="14.4" x14ac:dyDescent="0.3">
      <c r="A611" s="3" t="s">
        <v>1173</v>
      </c>
      <c r="B611" s="4">
        <v>45893</v>
      </c>
      <c r="C611" s="3" t="s">
        <v>40</v>
      </c>
      <c r="D611" s="3" t="s">
        <v>41</v>
      </c>
      <c r="E611" s="3" t="s">
        <v>50</v>
      </c>
      <c r="F611" s="3" t="s">
        <v>50</v>
      </c>
      <c r="G611" s="3" t="s">
        <v>1174</v>
      </c>
      <c r="H611" s="3" t="s">
        <v>24</v>
      </c>
      <c r="I611" s="3" t="s">
        <v>45</v>
      </c>
      <c r="J611" s="3" t="s">
        <v>102</v>
      </c>
      <c r="K611" s="3" t="s">
        <v>103</v>
      </c>
      <c r="L611" s="5">
        <v>8</v>
      </c>
      <c r="M611" s="5">
        <v>43418.14</v>
      </c>
      <c r="N611" s="5">
        <v>58803.91</v>
      </c>
      <c r="O611" s="5">
        <v>0.15</v>
      </c>
      <c r="P611" s="3" t="s">
        <v>55</v>
      </c>
      <c r="Q611" s="3" t="s">
        <v>38</v>
      </c>
      <c r="R611" s="5">
        <v>17</v>
      </c>
      <c r="S611" s="5">
        <v>104623.2</v>
      </c>
      <c r="T611" s="2"/>
    </row>
    <row r="612" spans="1:20" ht="14.4" x14ac:dyDescent="0.3">
      <c r="A612" s="3" t="s">
        <v>1175</v>
      </c>
      <c r="B612" s="6">
        <v>45845</v>
      </c>
      <c r="C612" s="3" t="s">
        <v>20</v>
      </c>
      <c r="D612" s="3" t="s">
        <v>41</v>
      </c>
      <c r="E612" s="3" t="s">
        <v>50</v>
      </c>
      <c r="F612" s="3" t="s">
        <v>50</v>
      </c>
      <c r="G612" s="3" t="s">
        <v>1176</v>
      </c>
      <c r="H612" s="3" t="s">
        <v>24</v>
      </c>
      <c r="I612" s="3" t="s">
        <v>52</v>
      </c>
      <c r="J612" s="3" t="s">
        <v>95</v>
      </c>
      <c r="K612" s="3" t="s">
        <v>298</v>
      </c>
      <c r="L612" s="5">
        <v>33</v>
      </c>
      <c r="M612" s="5">
        <v>38586.83</v>
      </c>
      <c r="N612" s="5">
        <v>51228.959999999999</v>
      </c>
      <c r="O612" s="5">
        <v>0.15</v>
      </c>
      <c r="P612" s="3" t="s">
        <v>55</v>
      </c>
      <c r="Q612" s="3" t="s">
        <v>38</v>
      </c>
      <c r="R612" s="5">
        <v>9</v>
      </c>
      <c r="S612" s="5">
        <v>354611.8</v>
      </c>
      <c r="T612" s="2"/>
    </row>
    <row r="613" spans="1:20" ht="14.4" x14ac:dyDescent="0.3">
      <c r="A613" s="3" t="s">
        <v>1177</v>
      </c>
      <c r="B613" s="4">
        <v>45761</v>
      </c>
      <c r="C613" s="3" t="s">
        <v>49</v>
      </c>
      <c r="D613" s="3" t="s">
        <v>41</v>
      </c>
      <c r="E613" s="3" t="s">
        <v>42</v>
      </c>
      <c r="F613" s="3" t="s">
        <v>42</v>
      </c>
      <c r="G613" s="3" t="s">
        <v>795</v>
      </c>
      <c r="H613" s="3" t="s">
        <v>44</v>
      </c>
      <c r="I613" s="3" t="s">
        <v>52</v>
      </c>
      <c r="J613" s="3" t="s">
        <v>113</v>
      </c>
      <c r="K613" s="3" t="s">
        <v>139</v>
      </c>
      <c r="L613" s="5">
        <v>6</v>
      </c>
      <c r="M613" s="5">
        <v>42959.65</v>
      </c>
      <c r="N613" s="5">
        <v>57848.66</v>
      </c>
      <c r="O613" s="5">
        <v>0.15</v>
      </c>
      <c r="P613" s="3" t="s">
        <v>55</v>
      </c>
      <c r="Q613" s="3" t="s">
        <v>29</v>
      </c>
      <c r="R613" s="5">
        <v>10</v>
      </c>
      <c r="S613" s="5">
        <v>75933.95</v>
      </c>
      <c r="T613" s="2"/>
    </row>
    <row r="614" spans="1:20" ht="14.4" x14ac:dyDescent="0.3">
      <c r="A614" s="3" t="s">
        <v>1178</v>
      </c>
      <c r="B614" s="4">
        <v>45865</v>
      </c>
      <c r="C614" s="3" t="s">
        <v>40</v>
      </c>
      <c r="D614" s="3" t="s">
        <v>57</v>
      </c>
      <c r="E614" s="3" t="s">
        <v>58</v>
      </c>
      <c r="F614" s="3" t="s">
        <v>59</v>
      </c>
      <c r="G614" s="3" t="s">
        <v>1179</v>
      </c>
      <c r="H614" s="3" t="s">
        <v>44</v>
      </c>
      <c r="I614" s="3" t="s">
        <v>52</v>
      </c>
      <c r="J614" s="3" t="s">
        <v>53</v>
      </c>
      <c r="K614" s="3" t="s">
        <v>54</v>
      </c>
      <c r="L614" s="5">
        <v>16</v>
      </c>
      <c r="M614" s="5">
        <v>45130.09</v>
      </c>
      <c r="N614" s="5">
        <v>59427.79</v>
      </c>
      <c r="O614" s="5">
        <v>0</v>
      </c>
      <c r="P614" s="3" t="s">
        <v>28</v>
      </c>
      <c r="Q614" s="3" t="s">
        <v>84</v>
      </c>
      <c r="R614" s="5">
        <v>20</v>
      </c>
      <c r="S614" s="5">
        <v>228763.2</v>
      </c>
      <c r="T614" s="2"/>
    </row>
    <row r="615" spans="1:20" ht="14.4" x14ac:dyDescent="0.3">
      <c r="A615" s="3" t="s">
        <v>1180</v>
      </c>
      <c r="B615" s="6">
        <v>45719</v>
      </c>
      <c r="C615" s="3" t="s">
        <v>49</v>
      </c>
      <c r="D615" s="3" t="s">
        <v>70</v>
      </c>
      <c r="E615" s="3" t="s">
        <v>125</v>
      </c>
      <c r="F615" s="3" t="s">
        <v>125</v>
      </c>
      <c r="G615" s="3" t="s">
        <v>452</v>
      </c>
      <c r="H615" s="3" t="s">
        <v>87</v>
      </c>
      <c r="I615" s="3" t="s">
        <v>45</v>
      </c>
      <c r="J615" s="3" t="s">
        <v>132</v>
      </c>
      <c r="K615" s="3" t="s">
        <v>248</v>
      </c>
      <c r="L615" s="5">
        <v>21</v>
      </c>
      <c r="M615" s="5">
        <v>77965.83</v>
      </c>
      <c r="N615" s="5">
        <v>110931.5</v>
      </c>
      <c r="O615" s="5">
        <v>0.1</v>
      </c>
      <c r="P615" s="3" t="s">
        <v>55</v>
      </c>
      <c r="Q615" s="3" t="s">
        <v>38</v>
      </c>
      <c r="R615" s="5">
        <v>13</v>
      </c>
      <c r="S615" s="5">
        <v>623050.80000000005</v>
      </c>
      <c r="T615" s="2"/>
    </row>
    <row r="616" spans="1:20" ht="14.4" x14ac:dyDescent="0.3">
      <c r="A616" s="3" t="s">
        <v>1181</v>
      </c>
      <c r="B616" s="4">
        <v>45706</v>
      </c>
      <c r="C616" s="3" t="s">
        <v>31</v>
      </c>
      <c r="D616" s="3" t="s">
        <v>21</v>
      </c>
      <c r="E616" s="3" t="s">
        <v>32</v>
      </c>
      <c r="F616" s="3" t="s">
        <v>33</v>
      </c>
      <c r="G616" s="3" t="s">
        <v>615</v>
      </c>
      <c r="H616" s="3" t="s">
        <v>44</v>
      </c>
      <c r="I616" s="3" t="s">
        <v>45</v>
      </c>
      <c r="J616" s="3" t="s">
        <v>102</v>
      </c>
      <c r="K616" s="3" t="s">
        <v>226</v>
      </c>
      <c r="L616" s="5">
        <v>1</v>
      </c>
      <c r="M616" s="5">
        <v>50405.2</v>
      </c>
      <c r="N616" s="5">
        <v>74876.52</v>
      </c>
      <c r="O616" s="5">
        <v>0.1</v>
      </c>
      <c r="P616" s="3" t="s">
        <v>55</v>
      </c>
      <c r="Q616" s="3" t="s">
        <v>84</v>
      </c>
      <c r="R616" s="5">
        <v>14</v>
      </c>
      <c r="S616" s="5">
        <v>22024.19</v>
      </c>
      <c r="T616" s="2"/>
    </row>
    <row r="617" spans="1:20" ht="14.4" x14ac:dyDescent="0.3">
      <c r="A617" s="3" t="s">
        <v>1182</v>
      </c>
      <c r="B617" s="4">
        <v>45713</v>
      </c>
      <c r="C617" s="3" t="s">
        <v>31</v>
      </c>
      <c r="D617" s="3" t="s">
        <v>21</v>
      </c>
      <c r="E617" s="3" t="s">
        <v>22</v>
      </c>
      <c r="F617" s="3" t="s">
        <v>22</v>
      </c>
      <c r="G617" s="3" t="s">
        <v>1183</v>
      </c>
      <c r="H617" s="3" t="s">
        <v>87</v>
      </c>
      <c r="I617" s="3" t="s">
        <v>45</v>
      </c>
      <c r="J617" s="3" t="s">
        <v>102</v>
      </c>
      <c r="K617" s="3" t="s">
        <v>103</v>
      </c>
      <c r="L617" s="5">
        <v>37</v>
      </c>
      <c r="M617" s="5">
        <v>30820.27</v>
      </c>
      <c r="N617" s="5">
        <v>37370.019999999997</v>
      </c>
      <c r="O617" s="5">
        <v>0.15</v>
      </c>
      <c r="P617" s="3" t="s">
        <v>28</v>
      </c>
      <c r="Q617" s="3" t="s">
        <v>38</v>
      </c>
      <c r="R617" s="5">
        <v>5</v>
      </c>
      <c r="S617" s="5">
        <v>205989.6</v>
      </c>
      <c r="T617" s="2"/>
    </row>
    <row r="618" spans="1:20" ht="14.4" x14ac:dyDescent="0.3">
      <c r="A618" s="3" t="s">
        <v>1184</v>
      </c>
      <c r="B618" s="4">
        <v>45775</v>
      </c>
      <c r="C618" s="3" t="s">
        <v>40</v>
      </c>
      <c r="D618" s="3" t="s">
        <v>21</v>
      </c>
      <c r="E618" s="3" t="s">
        <v>32</v>
      </c>
      <c r="F618" s="3" t="s">
        <v>33</v>
      </c>
      <c r="G618" s="3" t="s">
        <v>190</v>
      </c>
      <c r="H618" s="3" t="s">
        <v>44</v>
      </c>
      <c r="I618" s="3" t="s">
        <v>45</v>
      </c>
      <c r="J618" s="3" t="s">
        <v>67</v>
      </c>
      <c r="K618" s="3" t="s">
        <v>199</v>
      </c>
      <c r="L618" s="5">
        <v>43</v>
      </c>
      <c r="M618" s="5">
        <v>55803.35</v>
      </c>
      <c r="N618" s="5">
        <v>79469.27</v>
      </c>
      <c r="O618" s="5">
        <v>0.1</v>
      </c>
      <c r="P618" s="3" t="s">
        <v>55</v>
      </c>
      <c r="Q618" s="3" t="s">
        <v>29</v>
      </c>
      <c r="R618" s="5">
        <v>2</v>
      </c>
      <c r="S618" s="5">
        <v>915871.1</v>
      </c>
      <c r="T618" s="2"/>
    </row>
    <row r="619" spans="1:20" ht="14.4" x14ac:dyDescent="0.3">
      <c r="A619" s="3" t="s">
        <v>1185</v>
      </c>
      <c r="B619" s="4">
        <v>45667</v>
      </c>
      <c r="C619" s="3" t="s">
        <v>31</v>
      </c>
      <c r="D619" s="3" t="s">
        <v>57</v>
      </c>
      <c r="E619" s="3" t="s">
        <v>64</v>
      </c>
      <c r="F619" s="3" t="s">
        <v>65</v>
      </c>
      <c r="G619" s="3" t="s">
        <v>1186</v>
      </c>
      <c r="H619" s="3" t="s">
        <v>44</v>
      </c>
      <c r="I619" s="3" t="s">
        <v>25</v>
      </c>
      <c r="J619" s="3" t="s">
        <v>26</v>
      </c>
      <c r="K619" s="3" t="s">
        <v>80</v>
      </c>
      <c r="L619" s="5">
        <v>15</v>
      </c>
      <c r="M619" s="5">
        <v>20197</v>
      </c>
      <c r="N619" s="5">
        <v>29690.46</v>
      </c>
      <c r="O619" s="5">
        <v>0</v>
      </c>
      <c r="P619" s="3" t="s">
        <v>55</v>
      </c>
      <c r="Q619" s="3" t="s">
        <v>38</v>
      </c>
      <c r="R619" s="5">
        <v>13</v>
      </c>
      <c r="S619" s="5">
        <v>142401.9</v>
      </c>
      <c r="T619" s="2"/>
    </row>
    <row r="620" spans="1:20" ht="14.4" x14ac:dyDescent="0.3">
      <c r="A620" s="3" t="s">
        <v>1187</v>
      </c>
      <c r="B620" s="6">
        <v>45722</v>
      </c>
      <c r="C620" s="3" t="s">
        <v>49</v>
      </c>
      <c r="D620" s="3" t="s">
        <v>70</v>
      </c>
      <c r="E620" s="3" t="s">
        <v>125</v>
      </c>
      <c r="F620" s="3" t="s">
        <v>125</v>
      </c>
      <c r="G620" s="3" t="s">
        <v>1188</v>
      </c>
      <c r="H620" s="3" t="s">
        <v>24</v>
      </c>
      <c r="I620" s="3" t="s">
        <v>52</v>
      </c>
      <c r="J620" s="3" t="s">
        <v>157</v>
      </c>
      <c r="K620" s="3" t="s">
        <v>285</v>
      </c>
      <c r="L620" s="5">
        <v>19</v>
      </c>
      <c r="M620" s="5">
        <v>65756.52</v>
      </c>
      <c r="N620" s="5">
        <v>86517.59</v>
      </c>
      <c r="O620" s="5">
        <v>0.1</v>
      </c>
      <c r="P620" s="3" t="s">
        <v>28</v>
      </c>
      <c r="Q620" s="3" t="s">
        <v>29</v>
      </c>
      <c r="R620" s="5">
        <v>20</v>
      </c>
      <c r="S620" s="5">
        <v>355014.3</v>
      </c>
      <c r="T620" s="2"/>
    </row>
    <row r="621" spans="1:20" ht="14.4" x14ac:dyDescent="0.3">
      <c r="A621" s="3" t="s">
        <v>1189</v>
      </c>
      <c r="B621" s="6">
        <v>45748</v>
      </c>
      <c r="C621" s="3" t="s">
        <v>40</v>
      </c>
      <c r="D621" s="3" t="s">
        <v>57</v>
      </c>
      <c r="E621" s="3" t="s">
        <v>58</v>
      </c>
      <c r="F621" s="3" t="s">
        <v>59</v>
      </c>
      <c r="G621" s="3" t="s">
        <v>1190</v>
      </c>
      <c r="H621" s="3" t="s">
        <v>24</v>
      </c>
      <c r="I621" s="3" t="s">
        <v>25</v>
      </c>
      <c r="J621" s="3" t="s">
        <v>61</v>
      </c>
      <c r="K621" s="3" t="s">
        <v>62</v>
      </c>
      <c r="L621" s="5">
        <v>15</v>
      </c>
      <c r="M621" s="5">
        <v>26382.33</v>
      </c>
      <c r="N621" s="5">
        <v>36447.769999999997</v>
      </c>
      <c r="O621" s="5">
        <v>0</v>
      </c>
      <c r="P621" s="3" t="s">
        <v>28</v>
      </c>
      <c r="Q621" s="3" t="s">
        <v>77</v>
      </c>
      <c r="R621" s="5">
        <v>5</v>
      </c>
      <c r="S621" s="5">
        <v>150981.6</v>
      </c>
      <c r="T621" s="2"/>
    </row>
    <row r="622" spans="1:20" ht="14.4" x14ac:dyDescent="0.3">
      <c r="A622" s="3" t="s">
        <v>1191</v>
      </c>
      <c r="B622" s="7">
        <v>45808</v>
      </c>
      <c r="C622" s="3" t="s">
        <v>49</v>
      </c>
      <c r="D622" s="3" t="s">
        <v>70</v>
      </c>
      <c r="E622" s="3" t="s">
        <v>125</v>
      </c>
      <c r="F622" s="3" t="s">
        <v>125</v>
      </c>
      <c r="G622" s="3" t="s">
        <v>764</v>
      </c>
      <c r="H622" s="3" t="s">
        <v>24</v>
      </c>
      <c r="I622" s="3" t="s">
        <v>25</v>
      </c>
      <c r="J622" s="3" t="s">
        <v>146</v>
      </c>
      <c r="K622" s="3" t="s">
        <v>411</v>
      </c>
      <c r="L622" s="5">
        <v>26</v>
      </c>
      <c r="M622" s="5">
        <v>56653.49</v>
      </c>
      <c r="N622" s="5">
        <v>69769.320000000007</v>
      </c>
      <c r="O622" s="5">
        <v>0.1</v>
      </c>
      <c r="P622" s="3" t="s">
        <v>28</v>
      </c>
      <c r="Q622" s="3" t="s">
        <v>77</v>
      </c>
      <c r="R622" s="5">
        <v>11</v>
      </c>
      <c r="S622" s="5">
        <v>306910.40000000002</v>
      </c>
      <c r="T622" s="2"/>
    </row>
    <row r="623" spans="1:20" ht="14.4" x14ac:dyDescent="0.3">
      <c r="A623" s="3" t="s">
        <v>1192</v>
      </c>
      <c r="B623" s="4">
        <v>45882</v>
      </c>
      <c r="C623" s="3" t="s">
        <v>40</v>
      </c>
      <c r="D623" s="3" t="s">
        <v>21</v>
      </c>
      <c r="E623" s="3" t="s">
        <v>105</v>
      </c>
      <c r="F623" s="3" t="s">
        <v>106</v>
      </c>
      <c r="G623" s="3" t="s">
        <v>1193</v>
      </c>
      <c r="H623" s="3" t="s">
        <v>44</v>
      </c>
      <c r="I623" s="3" t="s">
        <v>45</v>
      </c>
      <c r="J623" s="3" t="s">
        <v>67</v>
      </c>
      <c r="K623" s="3" t="s">
        <v>74</v>
      </c>
      <c r="L623" s="5">
        <v>7</v>
      </c>
      <c r="M623" s="5">
        <v>64508.6</v>
      </c>
      <c r="N623" s="5">
        <v>90458.46</v>
      </c>
      <c r="O623" s="5">
        <v>0.05</v>
      </c>
      <c r="P623" s="3" t="s">
        <v>55</v>
      </c>
      <c r="Q623" s="3" t="s">
        <v>29</v>
      </c>
      <c r="R623" s="5">
        <v>19</v>
      </c>
      <c r="S623" s="5">
        <v>172566.6</v>
      </c>
      <c r="T623" s="2"/>
    </row>
    <row r="624" spans="1:20" ht="14.4" x14ac:dyDescent="0.3">
      <c r="A624" s="3" t="s">
        <v>1194</v>
      </c>
      <c r="B624" s="4">
        <v>45732</v>
      </c>
      <c r="C624" s="3" t="s">
        <v>49</v>
      </c>
      <c r="D624" s="3" t="s">
        <v>21</v>
      </c>
      <c r="E624" s="3" t="s">
        <v>32</v>
      </c>
      <c r="F624" s="3" t="s">
        <v>33</v>
      </c>
      <c r="G624" s="3" t="s">
        <v>302</v>
      </c>
      <c r="H624" s="3" t="s">
        <v>44</v>
      </c>
      <c r="I624" s="3" t="s">
        <v>52</v>
      </c>
      <c r="J624" s="3" t="s">
        <v>53</v>
      </c>
      <c r="K624" s="3" t="s">
        <v>99</v>
      </c>
      <c r="L624" s="5">
        <v>8</v>
      </c>
      <c r="M624" s="5">
        <v>39558.81</v>
      </c>
      <c r="N624" s="5">
        <v>47266.94</v>
      </c>
      <c r="O624" s="5">
        <v>0.1</v>
      </c>
      <c r="P624" s="3" t="s">
        <v>55</v>
      </c>
      <c r="Q624" s="3" t="s">
        <v>38</v>
      </c>
      <c r="R624" s="5">
        <v>15</v>
      </c>
      <c r="S624" s="5">
        <v>55498.54</v>
      </c>
      <c r="T624" s="2"/>
    </row>
    <row r="625" spans="1:20" ht="14.4" x14ac:dyDescent="0.3">
      <c r="A625" s="3" t="s">
        <v>1195</v>
      </c>
      <c r="B625" s="4">
        <v>45855</v>
      </c>
      <c r="C625" s="3" t="s">
        <v>49</v>
      </c>
      <c r="D625" s="3" t="s">
        <v>41</v>
      </c>
      <c r="E625" s="3" t="s">
        <v>42</v>
      </c>
      <c r="F625" s="3" t="s">
        <v>42</v>
      </c>
      <c r="G625" s="3" t="s">
        <v>1196</v>
      </c>
      <c r="H625" s="3" t="s">
        <v>35</v>
      </c>
      <c r="I625" s="3" t="s">
        <v>45</v>
      </c>
      <c r="J625" s="3" t="s">
        <v>132</v>
      </c>
      <c r="K625" s="3" t="s">
        <v>206</v>
      </c>
      <c r="L625" s="5">
        <v>19</v>
      </c>
      <c r="M625" s="5">
        <v>34647.379999999997</v>
      </c>
      <c r="N625" s="5">
        <v>49880.85</v>
      </c>
      <c r="O625" s="5">
        <v>0.15</v>
      </c>
      <c r="P625" s="3" t="s">
        <v>28</v>
      </c>
      <c r="Q625" s="3" t="s">
        <v>29</v>
      </c>
      <c r="R625" s="5">
        <v>3</v>
      </c>
      <c r="S625" s="5">
        <v>246020.5</v>
      </c>
      <c r="T625" s="2"/>
    </row>
    <row r="626" spans="1:20" ht="14.4" x14ac:dyDescent="0.3">
      <c r="A626" s="3" t="s">
        <v>1197</v>
      </c>
      <c r="B626" s="4">
        <v>45768</v>
      </c>
      <c r="C626" s="3" t="s">
        <v>40</v>
      </c>
      <c r="D626" s="3" t="s">
        <v>57</v>
      </c>
      <c r="E626" s="3" t="s">
        <v>92</v>
      </c>
      <c r="F626" s="3" t="s">
        <v>93</v>
      </c>
      <c r="G626" s="3" t="s">
        <v>1198</v>
      </c>
      <c r="H626" s="3" t="s">
        <v>44</v>
      </c>
      <c r="I626" s="3" t="s">
        <v>52</v>
      </c>
      <c r="J626" s="3" t="s">
        <v>113</v>
      </c>
      <c r="K626" s="3" t="s">
        <v>114</v>
      </c>
      <c r="L626" s="5">
        <v>23</v>
      </c>
      <c r="M626" s="5">
        <v>41231.019999999997</v>
      </c>
      <c r="N626" s="5">
        <v>55837.89</v>
      </c>
      <c r="O626" s="5">
        <v>0.05</v>
      </c>
      <c r="P626" s="3" t="s">
        <v>28</v>
      </c>
      <c r="Q626" s="3" t="s">
        <v>84</v>
      </c>
      <c r="R626" s="5">
        <v>8</v>
      </c>
      <c r="S626" s="5">
        <v>319160.09999999998</v>
      </c>
      <c r="T626" s="2"/>
    </row>
    <row r="627" spans="1:20" ht="14.4" x14ac:dyDescent="0.3">
      <c r="A627" s="3" t="s">
        <v>1199</v>
      </c>
      <c r="B627" s="4">
        <v>45858</v>
      </c>
      <c r="C627" s="3" t="s">
        <v>49</v>
      </c>
      <c r="D627" s="3" t="s">
        <v>41</v>
      </c>
      <c r="E627" s="3" t="s">
        <v>50</v>
      </c>
      <c r="F627" s="3" t="s">
        <v>50</v>
      </c>
      <c r="G627" s="3" t="s">
        <v>774</v>
      </c>
      <c r="H627" s="3" t="s">
        <v>87</v>
      </c>
      <c r="I627" s="3" t="s">
        <v>25</v>
      </c>
      <c r="J627" s="3" t="s">
        <v>61</v>
      </c>
      <c r="K627" s="3" t="s">
        <v>223</v>
      </c>
      <c r="L627" s="5">
        <v>34</v>
      </c>
      <c r="M627" s="5">
        <v>26427.81</v>
      </c>
      <c r="N627" s="5">
        <v>33982.449999999997</v>
      </c>
      <c r="O627" s="5">
        <v>0.1</v>
      </c>
      <c r="P627" s="3" t="s">
        <v>28</v>
      </c>
      <c r="Q627" s="3" t="s">
        <v>77</v>
      </c>
      <c r="R627" s="5">
        <v>20</v>
      </c>
      <c r="S627" s="5">
        <v>231172</v>
      </c>
      <c r="T627" s="2"/>
    </row>
    <row r="628" spans="1:20" ht="14.4" x14ac:dyDescent="0.3">
      <c r="A628" s="3" t="s">
        <v>1200</v>
      </c>
      <c r="B628" s="4">
        <v>45837</v>
      </c>
      <c r="C628" s="3" t="s">
        <v>49</v>
      </c>
      <c r="D628" s="3" t="s">
        <v>41</v>
      </c>
      <c r="E628" s="3" t="s">
        <v>42</v>
      </c>
      <c r="F628" s="3" t="s">
        <v>42</v>
      </c>
      <c r="G628" s="3" t="s">
        <v>662</v>
      </c>
      <c r="H628" s="3" t="s">
        <v>44</v>
      </c>
      <c r="I628" s="3" t="s">
        <v>52</v>
      </c>
      <c r="J628" s="3" t="s">
        <v>113</v>
      </c>
      <c r="K628" s="3" t="s">
        <v>557</v>
      </c>
      <c r="L628" s="5">
        <v>49</v>
      </c>
      <c r="M628" s="5">
        <v>46670.74</v>
      </c>
      <c r="N628" s="5">
        <v>69625.67</v>
      </c>
      <c r="O628" s="5">
        <v>0.15</v>
      </c>
      <c r="P628" s="3" t="s">
        <v>55</v>
      </c>
      <c r="Q628" s="3" t="s">
        <v>77</v>
      </c>
      <c r="R628" s="5">
        <v>6</v>
      </c>
      <c r="S628" s="5">
        <v>956072.8</v>
      </c>
      <c r="T628" s="2"/>
    </row>
    <row r="629" spans="1:20" ht="14.4" x14ac:dyDescent="0.3">
      <c r="A629" s="3" t="s">
        <v>1201</v>
      </c>
      <c r="B629" s="6">
        <v>45666</v>
      </c>
      <c r="C629" s="3" t="s">
        <v>49</v>
      </c>
      <c r="D629" s="3" t="s">
        <v>70</v>
      </c>
      <c r="E629" s="3" t="s">
        <v>71</v>
      </c>
      <c r="F629" s="3" t="s">
        <v>72</v>
      </c>
      <c r="G629" s="3" t="s">
        <v>151</v>
      </c>
      <c r="H629" s="3" t="s">
        <v>87</v>
      </c>
      <c r="I629" s="3" t="s">
        <v>45</v>
      </c>
      <c r="J629" s="3" t="s">
        <v>67</v>
      </c>
      <c r="K629" s="3" t="s">
        <v>68</v>
      </c>
      <c r="L629" s="5">
        <v>10</v>
      </c>
      <c r="M629" s="5">
        <v>20575.91</v>
      </c>
      <c r="N629" s="5">
        <v>25054.17</v>
      </c>
      <c r="O629" s="5">
        <v>0.1</v>
      </c>
      <c r="P629" s="3" t="s">
        <v>55</v>
      </c>
      <c r="Q629" s="3" t="s">
        <v>38</v>
      </c>
      <c r="R629" s="5">
        <v>1</v>
      </c>
      <c r="S629" s="5">
        <v>40304.339999999997</v>
      </c>
      <c r="T629" s="2"/>
    </row>
    <row r="630" spans="1:20" ht="14.4" x14ac:dyDescent="0.3">
      <c r="A630" s="3" t="s">
        <v>1202</v>
      </c>
      <c r="B630" s="4">
        <v>45831</v>
      </c>
      <c r="C630" s="3" t="s">
        <v>40</v>
      </c>
      <c r="D630" s="3" t="s">
        <v>21</v>
      </c>
      <c r="E630" s="3" t="s">
        <v>32</v>
      </c>
      <c r="F630" s="3" t="s">
        <v>33</v>
      </c>
      <c r="G630" s="3" t="s">
        <v>1188</v>
      </c>
      <c r="H630" s="3" t="s">
        <v>24</v>
      </c>
      <c r="I630" s="3" t="s">
        <v>52</v>
      </c>
      <c r="J630" s="3" t="s">
        <v>157</v>
      </c>
      <c r="K630" s="3" t="s">
        <v>188</v>
      </c>
      <c r="L630" s="5">
        <v>42</v>
      </c>
      <c r="M630" s="5">
        <v>21569.040000000001</v>
      </c>
      <c r="N630" s="5">
        <v>29578.98</v>
      </c>
      <c r="O630" s="5">
        <v>0</v>
      </c>
      <c r="P630" s="3" t="s">
        <v>28</v>
      </c>
      <c r="Q630" s="3" t="s">
        <v>38</v>
      </c>
      <c r="R630" s="5">
        <v>3</v>
      </c>
      <c r="S630" s="5">
        <v>336417.5</v>
      </c>
      <c r="T630" s="2"/>
    </row>
    <row r="631" spans="1:20" ht="14.4" x14ac:dyDescent="0.3">
      <c r="A631" s="3" t="s">
        <v>1203</v>
      </c>
      <c r="B631" s="4">
        <v>45854</v>
      </c>
      <c r="C631" s="3" t="s">
        <v>31</v>
      </c>
      <c r="D631" s="3" t="s">
        <v>57</v>
      </c>
      <c r="E631" s="3" t="s">
        <v>58</v>
      </c>
      <c r="F631" s="3" t="s">
        <v>59</v>
      </c>
      <c r="G631" s="3" t="s">
        <v>1033</v>
      </c>
      <c r="H631" s="3" t="s">
        <v>87</v>
      </c>
      <c r="I631" s="3" t="s">
        <v>45</v>
      </c>
      <c r="J631" s="3" t="s">
        <v>46</v>
      </c>
      <c r="K631" s="3" t="s">
        <v>117</v>
      </c>
      <c r="L631" s="5">
        <v>44</v>
      </c>
      <c r="M631" s="5">
        <v>69266.48</v>
      </c>
      <c r="N631" s="5">
        <v>89506.85</v>
      </c>
      <c r="O631" s="5">
        <v>0.1</v>
      </c>
      <c r="P631" s="3" t="s">
        <v>28</v>
      </c>
      <c r="Q631" s="3" t="s">
        <v>77</v>
      </c>
      <c r="R631" s="5">
        <v>12</v>
      </c>
      <c r="S631" s="5">
        <v>801518.7</v>
      </c>
      <c r="T631" s="2"/>
    </row>
    <row r="632" spans="1:20" ht="14.4" x14ac:dyDescent="0.3">
      <c r="A632" s="3" t="s">
        <v>1204</v>
      </c>
      <c r="B632" s="4">
        <v>45769</v>
      </c>
      <c r="C632" s="3" t="s">
        <v>20</v>
      </c>
      <c r="D632" s="3" t="s">
        <v>21</v>
      </c>
      <c r="E632" s="3" t="s">
        <v>105</v>
      </c>
      <c r="F632" s="3" t="s">
        <v>106</v>
      </c>
      <c r="G632" s="3" t="s">
        <v>442</v>
      </c>
      <c r="H632" s="3" t="s">
        <v>35</v>
      </c>
      <c r="I632" s="3" t="s">
        <v>52</v>
      </c>
      <c r="J632" s="3" t="s">
        <v>157</v>
      </c>
      <c r="K632" s="3" t="s">
        <v>285</v>
      </c>
      <c r="L632" s="5">
        <v>8</v>
      </c>
      <c r="M632" s="5">
        <v>30721.43</v>
      </c>
      <c r="N632" s="5">
        <v>34120.21</v>
      </c>
      <c r="O632" s="5">
        <v>0.1</v>
      </c>
      <c r="P632" s="3" t="s">
        <v>55</v>
      </c>
      <c r="Q632" s="3" t="s">
        <v>77</v>
      </c>
      <c r="R632" s="5">
        <v>4</v>
      </c>
      <c r="S632" s="5">
        <v>24471.22</v>
      </c>
      <c r="T632" s="2"/>
    </row>
    <row r="633" spans="1:20" ht="14.4" x14ac:dyDescent="0.3">
      <c r="A633" s="3" t="s">
        <v>1205</v>
      </c>
      <c r="B633" s="4">
        <v>45729</v>
      </c>
      <c r="C633" s="3" t="s">
        <v>31</v>
      </c>
      <c r="D633" s="3" t="s">
        <v>70</v>
      </c>
      <c r="E633" s="3" t="s">
        <v>71</v>
      </c>
      <c r="F633" s="3" t="s">
        <v>72</v>
      </c>
      <c r="G633" s="3" t="s">
        <v>1206</v>
      </c>
      <c r="H633" s="3" t="s">
        <v>24</v>
      </c>
      <c r="I633" s="3" t="s">
        <v>25</v>
      </c>
      <c r="J633" s="3" t="s">
        <v>36</v>
      </c>
      <c r="K633" s="3" t="s">
        <v>169</v>
      </c>
      <c r="L633" s="5">
        <v>43</v>
      </c>
      <c r="M633" s="5">
        <v>18793.7</v>
      </c>
      <c r="N633" s="5">
        <v>26149.43</v>
      </c>
      <c r="O633" s="5">
        <v>0.1</v>
      </c>
      <c r="P633" s="3" t="s">
        <v>28</v>
      </c>
      <c r="Q633" s="3" t="s">
        <v>84</v>
      </c>
      <c r="R633" s="5">
        <v>13</v>
      </c>
      <c r="S633" s="5">
        <v>284666.8</v>
      </c>
      <c r="T633" s="2"/>
    </row>
    <row r="634" spans="1:20" ht="14.4" x14ac:dyDescent="0.3">
      <c r="A634" s="3" t="s">
        <v>1207</v>
      </c>
      <c r="B634" s="4">
        <v>45705</v>
      </c>
      <c r="C634" s="3" t="s">
        <v>49</v>
      </c>
      <c r="D634" s="3" t="s">
        <v>21</v>
      </c>
      <c r="E634" s="3" t="s">
        <v>32</v>
      </c>
      <c r="F634" s="3" t="s">
        <v>33</v>
      </c>
      <c r="G634" s="3" t="s">
        <v>477</v>
      </c>
      <c r="H634" s="3" t="s">
        <v>35</v>
      </c>
      <c r="I634" s="3" t="s">
        <v>25</v>
      </c>
      <c r="J634" s="3" t="s">
        <v>61</v>
      </c>
      <c r="K634" s="3" t="s">
        <v>154</v>
      </c>
      <c r="L634" s="5">
        <v>16</v>
      </c>
      <c r="M634" s="5">
        <v>29177.360000000001</v>
      </c>
      <c r="N634" s="5">
        <v>39291.269999999997</v>
      </c>
      <c r="O634" s="5">
        <v>0.1</v>
      </c>
      <c r="P634" s="3" t="s">
        <v>28</v>
      </c>
      <c r="Q634" s="3" t="s">
        <v>38</v>
      </c>
      <c r="R634" s="5">
        <v>1</v>
      </c>
      <c r="S634" s="5">
        <v>145640.29999999999</v>
      </c>
      <c r="T634" s="2"/>
    </row>
    <row r="635" spans="1:20" ht="14.4" x14ac:dyDescent="0.3">
      <c r="A635" s="3" t="s">
        <v>1208</v>
      </c>
      <c r="B635" s="4">
        <v>45867</v>
      </c>
      <c r="C635" s="3" t="s">
        <v>49</v>
      </c>
      <c r="D635" s="3" t="s">
        <v>57</v>
      </c>
      <c r="E635" s="3" t="s">
        <v>58</v>
      </c>
      <c r="F635" s="3" t="s">
        <v>59</v>
      </c>
      <c r="G635" s="3" t="s">
        <v>1209</v>
      </c>
      <c r="H635" s="3" t="s">
        <v>87</v>
      </c>
      <c r="I635" s="3" t="s">
        <v>25</v>
      </c>
      <c r="J635" s="3" t="s">
        <v>146</v>
      </c>
      <c r="K635" s="3" t="s">
        <v>147</v>
      </c>
      <c r="L635" s="5">
        <v>36</v>
      </c>
      <c r="M635" s="5">
        <v>67434.710000000006</v>
      </c>
      <c r="N635" s="5">
        <v>84484.05</v>
      </c>
      <c r="O635" s="5">
        <v>0</v>
      </c>
      <c r="P635" s="3" t="s">
        <v>55</v>
      </c>
      <c r="Q635" s="3" t="s">
        <v>38</v>
      </c>
      <c r="R635" s="5">
        <v>18</v>
      </c>
      <c r="S635" s="5">
        <v>613776.19999999995</v>
      </c>
      <c r="T635" s="2"/>
    </row>
    <row r="636" spans="1:20" ht="14.4" x14ac:dyDescent="0.3">
      <c r="A636" s="3" t="s">
        <v>1210</v>
      </c>
      <c r="B636" s="6">
        <v>45872</v>
      </c>
      <c r="C636" s="3" t="s">
        <v>31</v>
      </c>
      <c r="D636" s="3" t="s">
        <v>57</v>
      </c>
      <c r="E636" s="3" t="s">
        <v>64</v>
      </c>
      <c r="F636" s="3" t="s">
        <v>65</v>
      </c>
      <c r="G636" s="3" t="s">
        <v>1211</v>
      </c>
      <c r="H636" s="3" t="s">
        <v>44</v>
      </c>
      <c r="I636" s="3" t="s">
        <v>25</v>
      </c>
      <c r="J636" s="3" t="s">
        <v>146</v>
      </c>
      <c r="K636" s="3" t="s">
        <v>177</v>
      </c>
      <c r="L636" s="5">
        <v>44</v>
      </c>
      <c r="M636" s="5">
        <v>2498.1999999999998</v>
      </c>
      <c r="N636" s="5">
        <v>3241.29</v>
      </c>
      <c r="O636" s="5">
        <v>0.05</v>
      </c>
      <c r="P636" s="3" t="s">
        <v>28</v>
      </c>
      <c r="Q636" s="3" t="s">
        <v>77</v>
      </c>
      <c r="R636" s="5">
        <v>10</v>
      </c>
      <c r="S636" s="5">
        <v>31061.16</v>
      </c>
      <c r="T636" s="2"/>
    </row>
    <row r="637" spans="1:20" ht="14.4" x14ac:dyDescent="0.3">
      <c r="A637" s="3" t="s">
        <v>1212</v>
      </c>
      <c r="B637" s="4">
        <v>45705</v>
      </c>
      <c r="C637" s="3" t="s">
        <v>40</v>
      </c>
      <c r="D637" s="3" t="s">
        <v>41</v>
      </c>
      <c r="E637" s="3" t="s">
        <v>42</v>
      </c>
      <c r="F637" s="3" t="s">
        <v>42</v>
      </c>
      <c r="G637" s="3" t="s">
        <v>1213</v>
      </c>
      <c r="H637" s="3" t="s">
        <v>24</v>
      </c>
      <c r="I637" s="3" t="s">
        <v>45</v>
      </c>
      <c r="J637" s="3" t="s">
        <v>102</v>
      </c>
      <c r="K637" s="3" t="s">
        <v>191</v>
      </c>
      <c r="L637" s="5">
        <v>31</v>
      </c>
      <c r="M637" s="5">
        <v>16681.560000000001</v>
      </c>
      <c r="N637" s="5">
        <v>24254.1</v>
      </c>
      <c r="O637" s="5">
        <v>0</v>
      </c>
      <c r="P637" s="3" t="s">
        <v>28</v>
      </c>
      <c r="Q637" s="3" t="s">
        <v>38</v>
      </c>
      <c r="R637" s="5">
        <v>10</v>
      </c>
      <c r="S637" s="5">
        <v>234748.7</v>
      </c>
      <c r="T637" s="2"/>
    </row>
    <row r="638" spans="1:20" ht="14.4" x14ac:dyDescent="0.3">
      <c r="A638" s="3" t="s">
        <v>1214</v>
      </c>
      <c r="B638" s="6">
        <v>45690</v>
      </c>
      <c r="C638" s="3" t="s">
        <v>40</v>
      </c>
      <c r="D638" s="3" t="s">
        <v>41</v>
      </c>
      <c r="E638" s="3" t="s">
        <v>42</v>
      </c>
      <c r="F638" s="3" t="s">
        <v>42</v>
      </c>
      <c r="G638" s="3" t="s">
        <v>619</v>
      </c>
      <c r="H638" s="3" t="s">
        <v>24</v>
      </c>
      <c r="I638" s="3" t="s">
        <v>25</v>
      </c>
      <c r="J638" s="3" t="s">
        <v>61</v>
      </c>
      <c r="K638" s="3" t="s">
        <v>223</v>
      </c>
      <c r="L638" s="5">
        <v>14</v>
      </c>
      <c r="M638" s="5">
        <v>71560.34</v>
      </c>
      <c r="N638" s="5">
        <v>102016.7</v>
      </c>
      <c r="O638" s="5">
        <v>0.15</v>
      </c>
      <c r="P638" s="3" t="s">
        <v>28</v>
      </c>
      <c r="Q638" s="3" t="s">
        <v>29</v>
      </c>
      <c r="R638" s="5">
        <v>9</v>
      </c>
      <c r="S638" s="5">
        <v>362430.9</v>
      </c>
      <c r="T638" s="2"/>
    </row>
    <row r="639" spans="1:20" ht="14.4" x14ac:dyDescent="0.3">
      <c r="A639" s="3" t="s">
        <v>1215</v>
      </c>
      <c r="B639" s="6">
        <v>45846</v>
      </c>
      <c r="C639" s="3" t="s">
        <v>40</v>
      </c>
      <c r="D639" s="3" t="s">
        <v>57</v>
      </c>
      <c r="E639" s="3" t="s">
        <v>92</v>
      </c>
      <c r="F639" s="3" t="s">
        <v>93</v>
      </c>
      <c r="G639" s="3" t="s">
        <v>1216</v>
      </c>
      <c r="H639" s="3" t="s">
        <v>44</v>
      </c>
      <c r="I639" s="3" t="s">
        <v>52</v>
      </c>
      <c r="J639" s="3" t="s">
        <v>113</v>
      </c>
      <c r="K639" s="3" t="s">
        <v>114</v>
      </c>
      <c r="L639" s="5">
        <v>35</v>
      </c>
      <c r="M639" s="5">
        <v>38855.15</v>
      </c>
      <c r="N639" s="5">
        <v>55727.040000000001</v>
      </c>
      <c r="O639" s="5">
        <v>0</v>
      </c>
      <c r="P639" s="3" t="s">
        <v>28</v>
      </c>
      <c r="Q639" s="3" t="s">
        <v>38</v>
      </c>
      <c r="R639" s="5">
        <v>19</v>
      </c>
      <c r="S639" s="5">
        <v>590516.19999999995</v>
      </c>
      <c r="T639" s="2"/>
    </row>
    <row r="640" spans="1:20" ht="14.4" x14ac:dyDescent="0.3">
      <c r="A640" s="3" t="s">
        <v>1217</v>
      </c>
      <c r="B640" s="4">
        <v>45707</v>
      </c>
      <c r="C640" s="3" t="s">
        <v>20</v>
      </c>
      <c r="D640" s="3" t="s">
        <v>70</v>
      </c>
      <c r="E640" s="3" t="s">
        <v>125</v>
      </c>
      <c r="F640" s="3" t="s">
        <v>125</v>
      </c>
      <c r="G640" s="3" t="s">
        <v>79</v>
      </c>
      <c r="H640" s="3" t="s">
        <v>35</v>
      </c>
      <c r="I640" s="3" t="s">
        <v>25</v>
      </c>
      <c r="J640" s="3" t="s">
        <v>26</v>
      </c>
      <c r="K640" s="3" t="s">
        <v>216</v>
      </c>
      <c r="L640" s="5">
        <v>28</v>
      </c>
      <c r="M640" s="5">
        <v>66329.490000000005</v>
      </c>
      <c r="N640" s="5">
        <v>95094.74</v>
      </c>
      <c r="O640" s="5">
        <v>0.1</v>
      </c>
      <c r="P640" s="3" t="s">
        <v>55</v>
      </c>
      <c r="Q640" s="3" t="s">
        <v>84</v>
      </c>
      <c r="R640" s="5">
        <v>8</v>
      </c>
      <c r="S640" s="5">
        <v>724884.3</v>
      </c>
      <c r="T640" s="2"/>
    </row>
    <row r="641" spans="1:20" ht="14.4" x14ac:dyDescent="0.3">
      <c r="A641" s="3" t="s">
        <v>1218</v>
      </c>
      <c r="B641" s="6">
        <v>45873</v>
      </c>
      <c r="C641" s="3" t="s">
        <v>31</v>
      </c>
      <c r="D641" s="3" t="s">
        <v>57</v>
      </c>
      <c r="E641" s="3" t="s">
        <v>58</v>
      </c>
      <c r="F641" s="3" t="s">
        <v>59</v>
      </c>
      <c r="G641" s="3" t="s">
        <v>745</v>
      </c>
      <c r="H641" s="3" t="s">
        <v>87</v>
      </c>
      <c r="I641" s="3" t="s">
        <v>52</v>
      </c>
      <c r="J641" s="3" t="s">
        <v>157</v>
      </c>
      <c r="K641" s="3" t="s">
        <v>158</v>
      </c>
      <c r="L641" s="5">
        <v>15</v>
      </c>
      <c r="M641" s="5">
        <v>29121.18</v>
      </c>
      <c r="N641" s="5">
        <v>38687.4</v>
      </c>
      <c r="O641" s="5">
        <v>0</v>
      </c>
      <c r="P641" s="3" t="s">
        <v>55</v>
      </c>
      <c r="Q641" s="3" t="s">
        <v>29</v>
      </c>
      <c r="R641" s="5">
        <v>6</v>
      </c>
      <c r="S641" s="5">
        <v>143493.29999999999</v>
      </c>
      <c r="T641" s="2"/>
    </row>
    <row r="642" spans="1:20" ht="14.4" x14ac:dyDescent="0.3">
      <c r="A642" s="3" t="s">
        <v>1219</v>
      </c>
      <c r="B642" s="4">
        <v>45776</v>
      </c>
      <c r="C642" s="3" t="s">
        <v>31</v>
      </c>
      <c r="D642" s="3" t="s">
        <v>41</v>
      </c>
      <c r="E642" s="3" t="s">
        <v>42</v>
      </c>
      <c r="F642" s="3" t="s">
        <v>42</v>
      </c>
      <c r="G642" s="3" t="s">
        <v>1220</v>
      </c>
      <c r="H642" s="3" t="s">
        <v>87</v>
      </c>
      <c r="I642" s="3" t="s">
        <v>45</v>
      </c>
      <c r="J642" s="3" t="s">
        <v>67</v>
      </c>
      <c r="K642" s="3" t="s">
        <v>68</v>
      </c>
      <c r="L642" s="5">
        <v>2</v>
      </c>
      <c r="M642" s="5">
        <v>39439.29</v>
      </c>
      <c r="N642" s="5">
        <v>52790.43</v>
      </c>
      <c r="O642" s="5">
        <v>0.05</v>
      </c>
      <c r="P642" s="3" t="s">
        <v>55</v>
      </c>
      <c r="Q642" s="3" t="s">
        <v>77</v>
      </c>
      <c r="R642" s="5">
        <v>7</v>
      </c>
      <c r="S642" s="5">
        <v>25367.17</v>
      </c>
      <c r="T642" s="2"/>
    </row>
    <row r="643" spans="1:20" ht="14.4" x14ac:dyDescent="0.3">
      <c r="A643" s="3" t="s">
        <v>1221</v>
      </c>
      <c r="B643" s="4">
        <v>45680</v>
      </c>
      <c r="C643" s="3" t="s">
        <v>49</v>
      </c>
      <c r="D643" s="3" t="s">
        <v>70</v>
      </c>
      <c r="E643" s="3" t="s">
        <v>71</v>
      </c>
      <c r="F643" s="3" t="s">
        <v>72</v>
      </c>
      <c r="G643" s="3" t="s">
        <v>107</v>
      </c>
      <c r="H643" s="3" t="s">
        <v>44</v>
      </c>
      <c r="I643" s="3" t="s">
        <v>25</v>
      </c>
      <c r="J643" s="3" t="s">
        <v>26</v>
      </c>
      <c r="K643" s="3" t="s">
        <v>80</v>
      </c>
      <c r="L643" s="5">
        <v>33</v>
      </c>
      <c r="M643" s="5">
        <v>32518.21</v>
      </c>
      <c r="N643" s="5">
        <v>39546.730000000003</v>
      </c>
      <c r="O643" s="5">
        <v>0</v>
      </c>
      <c r="P643" s="3" t="s">
        <v>28</v>
      </c>
      <c r="Q643" s="3" t="s">
        <v>77</v>
      </c>
      <c r="R643" s="5">
        <v>14</v>
      </c>
      <c r="S643" s="5">
        <v>231941.2</v>
      </c>
      <c r="T643" s="2"/>
    </row>
    <row r="644" spans="1:20" ht="14.4" x14ac:dyDescent="0.3">
      <c r="A644" s="3" t="s">
        <v>1222</v>
      </c>
      <c r="B644" s="4">
        <v>45673</v>
      </c>
      <c r="C644" s="3" t="s">
        <v>49</v>
      </c>
      <c r="D644" s="3" t="s">
        <v>57</v>
      </c>
      <c r="E644" s="3" t="s">
        <v>92</v>
      </c>
      <c r="F644" s="3" t="s">
        <v>93</v>
      </c>
      <c r="G644" s="3" t="s">
        <v>316</v>
      </c>
      <c r="H644" s="3" t="s">
        <v>24</v>
      </c>
      <c r="I644" s="3" t="s">
        <v>52</v>
      </c>
      <c r="J644" s="3" t="s">
        <v>95</v>
      </c>
      <c r="K644" s="3" t="s">
        <v>298</v>
      </c>
      <c r="L644" s="5">
        <v>27</v>
      </c>
      <c r="M644" s="5">
        <v>26816.05</v>
      </c>
      <c r="N644" s="5">
        <v>40026.379999999997</v>
      </c>
      <c r="O644" s="5">
        <v>0.1</v>
      </c>
      <c r="P644" s="3" t="s">
        <v>28</v>
      </c>
      <c r="Q644" s="3" t="s">
        <v>29</v>
      </c>
      <c r="R644" s="5">
        <v>8</v>
      </c>
      <c r="S644" s="5">
        <v>321011</v>
      </c>
      <c r="T644" s="2"/>
    </row>
    <row r="645" spans="1:20" ht="14.4" x14ac:dyDescent="0.3">
      <c r="A645" s="3" t="s">
        <v>1223</v>
      </c>
      <c r="B645" s="7">
        <v>45803</v>
      </c>
      <c r="C645" s="3" t="s">
        <v>31</v>
      </c>
      <c r="D645" s="3" t="s">
        <v>57</v>
      </c>
      <c r="E645" s="3" t="s">
        <v>58</v>
      </c>
      <c r="F645" s="3" t="s">
        <v>59</v>
      </c>
      <c r="G645" s="3" t="s">
        <v>593</v>
      </c>
      <c r="H645" s="3" t="s">
        <v>35</v>
      </c>
      <c r="I645" s="3" t="s">
        <v>52</v>
      </c>
      <c r="J645" s="3" t="s">
        <v>157</v>
      </c>
      <c r="K645" s="3" t="s">
        <v>188</v>
      </c>
      <c r="L645" s="5">
        <v>44</v>
      </c>
      <c r="M645" s="5">
        <v>52757.72</v>
      </c>
      <c r="N645" s="5">
        <v>70581.440000000002</v>
      </c>
      <c r="O645" s="5">
        <v>0</v>
      </c>
      <c r="P645" s="3" t="s">
        <v>28</v>
      </c>
      <c r="Q645" s="3" t="s">
        <v>77</v>
      </c>
      <c r="R645" s="5">
        <v>2</v>
      </c>
      <c r="S645" s="5">
        <v>784243.7</v>
      </c>
      <c r="T645" s="2"/>
    </row>
    <row r="646" spans="1:20" ht="14.4" x14ac:dyDescent="0.3">
      <c r="A646" s="3" t="s">
        <v>1224</v>
      </c>
      <c r="B646" s="4">
        <v>45883</v>
      </c>
      <c r="C646" s="3" t="s">
        <v>40</v>
      </c>
      <c r="D646" s="3" t="s">
        <v>70</v>
      </c>
      <c r="E646" s="3" t="s">
        <v>125</v>
      </c>
      <c r="F646" s="3" t="s">
        <v>125</v>
      </c>
      <c r="G646" s="3" t="s">
        <v>713</v>
      </c>
      <c r="H646" s="3" t="s">
        <v>24</v>
      </c>
      <c r="I646" s="3" t="s">
        <v>25</v>
      </c>
      <c r="J646" s="3" t="s">
        <v>26</v>
      </c>
      <c r="K646" s="3" t="s">
        <v>80</v>
      </c>
      <c r="L646" s="5">
        <v>39</v>
      </c>
      <c r="M646" s="5">
        <v>54593.599999999999</v>
      </c>
      <c r="N646" s="5">
        <v>70901.09</v>
      </c>
      <c r="O646" s="5">
        <v>0.05</v>
      </c>
      <c r="P646" s="3" t="s">
        <v>55</v>
      </c>
      <c r="Q646" s="3" t="s">
        <v>77</v>
      </c>
      <c r="R646" s="5">
        <v>19</v>
      </c>
      <c r="S646" s="5">
        <v>604192.5</v>
      </c>
      <c r="T646" s="2"/>
    </row>
    <row r="647" spans="1:20" ht="14.4" x14ac:dyDescent="0.3">
      <c r="A647" s="3" t="s">
        <v>1225</v>
      </c>
      <c r="B647" s="4">
        <v>45826</v>
      </c>
      <c r="C647" s="3" t="s">
        <v>20</v>
      </c>
      <c r="D647" s="3" t="s">
        <v>57</v>
      </c>
      <c r="E647" s="3" t="s">
        <v>58</v>
      </c>
      <c r="F647" s="3" t="s">
        <v>59</v>
      </c>
      <c r="G647" s="3" t="s">
        <v>1226</v>
      </c>
      <c r="H647" s="3" t="s">
        <v>35</v>
      </c>
      <c r="I647" s="3" t="s">
        <v>52</v>
      </c>
      <c r="J647" s="3" t="s">
        <v>113</v>
      </c>
      <c r="K647" s="3" t="s">
        <v>257</v>
      </c>
      <c r="L647" s="5">
        <v>38</v>
      </c>
      <c r="M647" s="5">
        <v>78994.64</v>
      </c>
      <c r="N647" s="5">
        <v>105078.3</v>
      </c>
      <c r="O647" s="5">
        <v>0.05</v>
      </c>
      <c r="P647" s="3" t="s">
        <v>28</v>
      </c>
      <c r="Q647" s="3" t="s">
        <v>29</v>
      </c>
      <c r="R647" s="5">
        <v>13</v>
      </c>
      <c r="S647" s="5">
        <v>941618.7</v>
      </c>
      <c r="T647" s="2"/>
    </row>
    <row r="648" spans="1:20" ht="14.4" x14ac:dyDescent="0.3">
      <c r="A648" s="3" t="s">
        <v>1227</v>
      </c>
      <c r="B648" s="4">
        <v>45688</v>
      </c>
      <c r="C648" s="3" t="s">
        <v>20</v>
      </c>
      <c r="D648" s="3" t="s">
        <v>21</v>
      </c>
      <c r="E648" s="3" t="s">
        <v>105</v>
      </c>
      <c r="F648" s="3" t="s">
        <v>106</v>
      </c>
      <c r="G648" s="3" t="s">
        <v>126</v>
      </c>
      <c r="H648" s="3" t="s">
        <v>35</v>
      </c>
      <c r="I648" s="3" t="s">
        <v>25</v>
      </c>
      <c r="J648" s="3" t="s">
        <v>26</v>
      </c>
      <c r="K648" s="3" t="s">
        <v>127</v>
      </c>
      <c r="L648" s="5">
        <v>12</v>
      </c>
      <c r="M648" s="5">
        <v>21477.759999999998</v>
      </c>
      <c r="N648" s="5">
        <v>27140.85</v>
      </c>
      <c r="O648" s="5">
        <v>0.05</v>
      </c>
      <c r="P648" s="3" t="s">
        <v>55</v>
      </c>
      <c r="Q648" s="3" t="s">
        <v>77</v>
      </c>
      <c r="R648" s="5">
        <v>20</v>
      </c>
      <c r="S648" s="5">
        <v>64559.23</v>
      </c>
      <c r="T648" s="2"/>
    </row>
    <row r="649" spans="1:20" ht="14.4" x14ac:dyDescent="0.3">
      <c r="A649" s="3" t="s">
        <v>1228</v>
      </c>
      <c r="B649" s="6">
        <v>45691</v>
      </c>
      <c r="C649" s="3" t="s">
        <v>49</v>
      </c>
      <c r="D649" s="3" t="s">
        <v>41</v>
      </c>
      <c r="E649" s="3" t="s">
        <v>50</v>
      </c>
      <c r="F649" s="3" t="s">
        <v>50</v>
      </c>
      <c r="G649" s="3" t="s">
        <v>1229</v>
      </c>
      <c r="H649" s="3" t="s">
        <v>87</v>
      </c>
      <c r="I649" s="3" t="s">
        <v>25</v>
      </c>
      <c r="J649" s="3" t="s">
        <v>26</v>
      </c>
      <c r="K649" s="3" t="s">
        <v>127</v>
      </c>
      <c r="L649" s="5">
        <v>44</v>
      </c>
      <c r="M649" s="5">
        <v>26922.06</v>
      </c>
      <c r="N649" s="5">
        <v>29891.81</v>
      </c>
      <c r="O649" s="5">
        <v>0.15</v>
      </c>
      <c r="P649" s="3" t="s">
        <v>28</v>
      </c>
      <c r="Q649" s="3" t="s">
        <v>84</v>
      </c>
      <c r="R649" s="5">
        <v>6</v>
      </c>
      <c r="S649" s="5">
        <v>111068.7</v>
      </c>
      <c r="T649" s="2"/>
    </row>
    <row r="650" spans="1:20" ht="14.4" x14ac:dyDescent="0.3">
      <c r="A650" s="3" t="s">
        <v>1230</v>
      </c>
      <c r="B650" s="4">
        <v>45848</v>
      </c>
      <c r="C650" s="3" t="s">
        <v>31</v>
      </c>
      <c r="D650" s="3" t="s">
        <v>70</v>
      </c>
      <c r="E650" s="3" t="s">
        <v>71</v>
      </c>
      <c r="F650" s="3" t="s">
        <v>72</v>
      </c>
      <c r="G650" s="3" t="s">
        <v>240</v>
      </c>
      <c r="H650" s="3" t="s">
        <v>24</v>
      </c>
      <c r="I650" s="3" t="s">
        <v>45</v>
      </c>
      <c r="J650" s="3" t="s">
        <v>132</v>
      </c>
      <c r="K650" s="3" t="s">
        <v>248</v>
      </c>
      <c r="L650" s="5">
        <v>25</v>
      </c>
      <c r="M650" s="5">
        <v>77758.740000000005</v>
      </c>
      <c r="N650" s="5">
        <v>109817.3</v>
      </c>
      <c r="O650" s="5">
        <v>0</v>
      </c>
      <c r="P650" s="3" t="s">
        <v>28</v>
      </c>
      <c r="Q650" s="3" t="s">
        <v>77</v>
      </c>
      <c r="R650" s="5">
        <v>5</v>
      </c>
      <c r="S650" s="5">
        <v>801464.8</v>
      </c>
      <c r="T650" s="2"/>
    </row>
    <row r="651" spans="1:20" ht="14.4" x14ac:dyDescent="0.3">
      <c r="A651" s="3" t="s">
        <v>1231</v>
      </c>
      <c r="B651" s="4">
        <v>45879</v>
      </c>
      <c r="C651" s="3" t="s">
        <v>31</v>
      </c>
      <c r="D651" s="3" t="s">
        <v>57</v>
      </c>
      <c r="E651" s="3" t="s">
        <v>64</v>
      </c>
      <c r="F651" s="3" t="s">
        <v>65</v>
      </c>
      <c r="G651" s="3" t="s">
        <v>1232</v>
      </c>
      <c r="H651" s="3" t="s">
        <v>87</v>
      </c>
      <c r="I651" s="3" t="s">
        <v>52</v>
      </c>
      <c r="J651" s="3" t="s">
        <v>113</v>
      </c>
      <c r="K651" s="3" t="s">
        <v>139</v>
      </c>
      <c r="L651" s="5">
        <v>2</v>
      </c>
      <c r="M651" s="5">
        <v>35562.11</v>
      </c>
      <c r="N651" s="5">
        <v>45474.61</v>
      </c>
      <c r="O651" s="5">
        <v>0.05</v>
      </c>
      <c r="P651" s="3" t="s">
        <v>28</v>
      </c>
      <c r="Q651" s="3" t="s">
        <v>38</v>
      </c>
      <c r="R651" s="5">
        <v>17</v>
      </c>
      <c r="S651" s="5">
        <v>18833.75</v>
      </c>
      <c r="T651" s="2"/>
    </row>
    <row r="652" spans="1:20" ht="14.4" x14ac:dyDescent="0.3">
      <c r="A652" s="3" t="s">
        <v>1233</v>
      </c>
      <c r="B652" s="4">
        <v>45898</v>
      </c>
      <c r="C652" s="3" t="s">
        <v>40</v>
      </c>
      <c r="D652" s="3" t="s">
        <v>57</v>
      </c>
      <c r="E652" s="3" t="s">
        <v>92</v>
      </c>
      <c r="F652" s="3" t="s">
        <v>93</v>
      </c>
      <c r="G652" s="3" t="s">
        <v>1107</v>
      </c>
      <c r="H652" s="3" t="s">
        <v>87</v>
      </c>
      <c r="I652" s="3" t="s">
        <v>25</v>
      </c>
      <c r="J652" s="3" t="s">
        <v>61</v>
      </c>
      <c r="K652" s="3" t="s">
        <v>211</v>
      </c>
      <c r="L652" s="5">
        <v>17</v>
      </c>
      <c r="M652" s="5">
        <v>43952.1</v>
      </c>
      <c r="N652" s="5">
        <v>57619.1</v>
      </c>
      <c r="O652" s="5">
        <v>0</v>
      </c>
      <c r="P652" s="3" t="s">
        <v>28</v>
      </c>
      <c r="Q652" s="3" t="s">
        <v>84</v>
      </c>
      <c r="R652" s="5">
        <v>5</v>
      </c>
      <c r="S652" s="5">
        <v>232339</v>
      </c>
      <c r="T652" s="2"/>
    </row>
    <row r="653" spans="1:20" ht="14.4" x14ac:dyDescent="0.3">
      <c r="A653" s="3" t="s">
        <v>1234</v>
      </c>
      <c r="B653" s="4">
        <v>45864</v>
      </c>
      <c r="C653" s="3" t="s">
        <v>40</v>
      </c>
      <c r="D653" s="3" t="s">
        <v>21</v>
      </c>
      <c r="E653" s="3" t="s">
        <v>32</v>
      </c>
      <c r="F653" s="3" t="s">
        <v>33</v>
      </c>
      <c r="G653" s="3" t="s">
        <v>1235</v>
      </c>
      <c r="H653" s="3" t="s">
        <v>24</v>
      </c>
      <c r="I653" s="3" t="s">
        <v>25</v>
      </c>
      <c r="J653" s="3" t="s">
        <v>146</v>
      </c>
      <c r="K653" s="3" t="s">
        <v>416</v>
      </c>
      <c r="L653" s="5">
        <v>19</v>
      </c>
      <c r="M653" s="5">
        <v>29277.86</v>
      </c>
      <c r="N653" s="5">
        <v>36964.559999999998</v>
      </c>
      <c r="O653" s="5">
        <v>0.1</v>
      </c>
      <c r="P653" s="3" t="s">
        <v>55</v>
      </c>
      <c r="Q653" s="3" t="s">
        <v>29</v>
      </c>
      <c r="R653" s="5">
        <v>20</v>
      </c>
      <c r="S653" s="5">
        <v>131442.6</v>
      </c>
      <c r="T653" s="2"/>
    </row>
    <row r="654" spans="1:20" ht="14.4" x14ac:dyDescent="0.3">
      <c r="A654" s="3" t="s">
        <v>1236</v>
      </c>
      <c r="B654" s="7">
        <v>45796</v>
      </c>
      <c r="C654" s="3" t="s">
        <v>31</v>
      </c>
      <c r="D654" s="3" t="s">
        <v>57</v>
      </c>
      <c r="E654" s="3" t="s">
        <v>92</v>
      </c>
      <c r="F654" s="3" t="s">
        <v>93</v>
      </c>
      <c r="G654" s="3" t="s">
        <v>275</v>
      </c>
      <c r="H654" s="3" t="s">
        <v>24</v>
      </c>
      <c r="I654" s="3" t="s">
        <v>52</v>
      </c>
      <c r="J654" s="3" t="s">
        <v>113</v>
      </c>
      <c r="K654" s="3" t="s">
        <v>557</v>
      </c>
      <c r="L654" s="5">
        <v>2</v>
      </c>
      <c r="M654" s="5">
        <v>6162.53</v>
      </c>
      <c r="N654" s="5">
        <v>6815.72</v>
      </c>
      <c r="O654" s="5">
        <v>0</v>
      </c>
      <c r="P654" s="3" t="s">
        <v>28</v>
      </c>
      <c r="Q654" s="3" t="s">
        <v>38</v>
      </c>
      <c r="R654" s="5">
        <v>2</v>
      </c>
      <c r="S654" s="5">
        <v>1306.3800000000001</v>
      </c>
      <c r="T654" s="2"/>
    </row>
    <row r="655" spans="1:20" ht="14.4" x14ac:dyDescent="0.3">
      <c r="A655" s="3" t="s">
        <v>1237</v>
      </c>
      <c r="B655" s="4">
        <v>45867</v>
      </c>
      <c r="C655" s="3" t="s">
        <v>31</v>
      </c>
      <c r="D655" s="3" t="s">
        <v>70</v>
      </c>
      <c r="E655" s="3" t="s">
        <v>125</v>
      </c>
      <c r="F655" s="3" t="s">
        <v>125</v>
      </c>
      <c r="G655" s="3" t="s">
        <v>1238</v>
      </c>
      <c r="H655" s="3" t="s">
        <v>44</v>
      </c>
      <c r="I655" s="3" t="s">
        <v>25</v>
      </c>
      <c r="J655" s="3" t="s">
        <v>146</v>
      </c>
      <c r="K655" s="3" t="s">
        <v>147</v>
      </c>
      <c r="L655" s="5">
        <v>11</v>
      </c>
      <c r="M655" s="5">
        <v>42299.61</v>
      </c>
      <c r="N655" s="5">
        <v>60250.26</v>
      </c>
      <c r="O655" s="5">
        <v>0.1</v>
      </c>
      <c r="P655" s="3" t="s">
        <v>55</v>
      </c>
      <c r="Q655" s="3" t="s">
        <v>38</v>
      </c>
      <c r="R655" s="5">
        <v>2</v>
      </c>
      <c r="S655" s="5">
        <v>177711.4</v>
      </c>
      <c r="T655" s="2"/>
    </row>
    <row r="656" spans="1:20" ht="14.4" x14ac:dyDescent="0.3">
      <c r="A656" s="3" t="s">
        <v>1239</v>
      </c>
      <c r="B656" s="4">
        <v>45704</v>
      </c>
      <c r="C656" s="3" t="s">
        <v>20</v>
      </c>
      <c r="D656" s="3" t="s">
        <v>70</v>
      </c>
      <c r="E656" s="3" t="s">
        <v>125</v>
      </c>
      <c r="F656" s="3" t="s">
        <v>125</v>
      </c>
      <c r="G656" s="3" t="s">
        <v>381</v>
      </c>
      <c r="H656" s="3" t="s">
        <v>35</v>
      </c>
      <c r="I656" s="3" t="s">
        <v>45</v>
      </c>
      <c r="J656" s="3" t="s">
        <v>67</v>
      </c>
      <c r="K656" s="3" t="s">
        <v>74</v>
      </c>
      <c r="L656" s="5">
        <v>44</v>
      </c>
      <c r="M656" s="5">
        <v>27000.41</v>
      </c>
      <c r="N656" s="5">
        <v>30768.79</v>
      </c>
      <c r="O656" s="5">
        <v>0.05</v>
      </c>
      <c r="P656" s="3" t="s">
        <v>55</v>
      </c>
      <c r="Q656" s="3" t="s">
        <v>84</v>
      </c>
      <c r="R656" s="5">
        <v>19</v>
      </c>
      <c r="S656" s="5">
        <v>157518.29999999999</v>
      </c>
      <c r="T656" s="2"/>
    </row>
    <row r="657" spans="1:20" ht="14.4" x14ac:dyDescent="0.3">
      <c r="A657" s="3" t="s">
        <v>1240</v>
      </c>
      <c r="B657" s="4">
        <v>45884</v>
      </c>
      <c r="C657" s="3" t="s">
        <v>31</v>
      </c>
      <c r="D657" s="3" t="s">
        <v>57</v>
      </c>
      <c r="E657" s="3" t="s">
        <v>92</v>
      </c>
      <c r="F657" s="3" t="s">
        <v>93</v>
      </c>
      <c r="G657" s="3" t="s">
        <v>1241</v>
      </c>
      <c r="H657" s="3" t="s">
        <v>24</v>
      </c>
      <c r="I657" s="3" t="s">
        <v>52</v>
      </c>
      <c r="J657" s="3" t="s">
        <v>53</v>
      </c>
      <c r="K657" s="3" t="s">
        <v>54</v>
      </c>
      <c r="L657" s="5">
        <v>3</v>
      </c>
      <c r="M657" s="5">
        <v>17481.310000000001</v>
      </c>
      <c r="N657" s="5">
        <v>20057.25</v>
      </c>
      <c r="O657" s="5">
        <v>0.15</v>
      </c>
      <c r="P657" s="3" t="s">
        <v>28</v>
      </c>
      <c r="Q657" s="3" t="s">
        <v>77</v>
      </c>
      <c r="R657" s="5">
        <v>20</v>
      </c>
      <c r="S657" s="5">
        <v>6568.65</v>
      </c>
      <c r="T657" s="2"/>
    </row>
    <row r="658" spans="1:20" ht="14.4" x14ac:dyDescent="0.3">
      <c r="A658" s="3" t="s">
        <v>1242</v>
      </c>
      <c r="B658" s="4">
        <v>45886</v>
      </c>
      <c r="C658" s="3" t="s">
        <v>49</v>
      </c>
      <c r="D658" s="3" t="s">
        <v>21</v>
      </c>
      <c r="E658" s="3" t="s">
        <v>32</v>
      </c>
      <c r="F658" s="3" t="s">
        <v>33</v>
      </c>
      <c r="G658" s="3" t="s">
        <v>266</v>
      </c>
      <c r="H658" s="3" t="s">
        <v>24</v>
      </c>
      <c r="I658" s="3" t="s">
        <v>45</v>
      </c>
      <c r="J658" s="3" t="s">
        <v>102</v>
      </c>
      <c r="K658" s="3" t="s">
        <v>203</v>
      </c>
      <c r="L658" s="5">
        <v>15</v>
      </c>
      <c r="M658" s="5">
        <v>68333.72</v>
      </c>
      <c r="N658" s="5">
        <v>84394.11</v>
      </c>
      <c r="O658" s="5">
        <v>0</v>
      </c>
      <c r="P658" s="3" t="s">
        <v>28</v>
      </c>
      <c r="Q658" s="3" t="s">
        <v>38</v>
      </c>
      <c r="R658" s="5">
        <v>4</v>
      </c>
      <c r="S658" s="5">
        <v>240905.9</v>
      </c>
      <c r="T658" s="2"/>
    </row>
    <row r="659" spans="1:20" ht="14.4" x14ac:dyDescent="0.3">
      <c r="A659" s="3" t="s">
        <v>1243</v>
      </c>
      <c r="B659" s="4">
        <v>45676</v>
      </c>
      <c r="C659" s="3" t="s">
        <v>31</v>
      </c>
      <c r="D659" s="3" t="s">
        <v>57</v>
      </c>
      <c r="E659" s="3" t="s">
        <v>58</v>
      </c>
      <c r="F659" s="3" t="s">
        <v>59</v>
      </c>
      <c r="G659" s="3" t="s">
        <v>434</v>
      </c>
      <c r="H659" s="3" t="s">
        <v>87</v>
      </c>
      <c r="I659" s="3" t="s">
        <v>52</v>
      </c>
      <c r="J659" s="3" t="s">
        <v>95</v>
      </c>
      <c r="K659" s="3" t="s">
        <v>96</v>
      </c>
      <c r="L659" s="5">
        <v>46</v>
      </c>
      <c r="M659" s="5">
        <v>67785.55</v>
      </c>
      <c r="N659" s="5">
        <v>84066.08</v>
      </c>
      <c r="O659" s="5">
        <v>0.15</v>
      </c>
      <c r="P659" s="3" t="s">
        <v>28</v>
      </c>
      <c r="Q659" s="3" t="s">
        <v>29</v>
      </c>
      <c r="R659" s="5">
        <v>15</v>
      </c>
      <c r="S659" s="5">
        <v>636568.69999999995</v>
      </c>
      <c r="T659" s="2"/>
    </row>
    <row r="660" spans="1:20" ht="14.4" x14ac:dyDescent="0.3">
      <c r="A660" s="3" t="s">
        <v>1244</v>
      </c>
      <c r="B660" s="4">
        <v>45837</v>
      </c>
      <c r="C660" s="3" t="s">
        <v>49</v>
      </c>
      <c r="D660" s="3" t="s">
        <v>57</v>
      </c>
      <c r="E660" s="3" t="s">
        <v>64</v>
      </c>
      <c r="F660" s="3" t="s">
        <v>65</v>
      </c>
      <c r="G660" s="3" t="s">
        <v>167</v>
      </c>
      <c r="H660" s="3" t="s">
        <v>87</v>
      </c>
      <c r="I660" s="3" t="s">
        <v>45</v>
      </c>
      <c r="J660" s="3" t="s">
        <v>102</v>
      </c>
      <c r="K660" s="3" t="s">
        <v>103</v>
      </c>
      <c r="L660" s="5">
        <v>26</v>
      </c>
      <c r="M660" s="5">
        <v>25656.66</v>
      </c>
      <c r="N660" s="5">
        <v>31914.32</v>
      </c>
      <c r="O660" s="5">
        <v>0.15</v>
      </c>
      <c r="P660" s="3" t="s">
        <v>28</v>
      </c>
      <c r="Q660" s="3" t="s">
        <v>29</v>
      </c>
      <c r="R660" s="5">
        <v>2</v>
      </c>
      <c r="S660" s="5">
        <v>138294.29999999999</v>
      </c>
      <c r="T660" s="2"/>
    </row>
    <row r="661" spans="1:20" ht="14.4" x14ac:dyDescent="0.3">
      <c r="A661" s="3" t="s">
        <v>1245</v>
      </c>
      <c r="B661" s="7">
        <v>45803</v>
      </c>
      <c r="C661" s="3" t="s">
        <v>31</v>
      </c>
      <c r="D661" s="3" t="s">
        <v>57</v>
      </c>
      <c r="E661" s="3" t="s">
        <v>92</v>
      </c>
      <c r="F661" s="3" t="s">
        <v>93</v>
      </c>
      <c r="G661" s="3" t="s">
        <v>562</v>
      </c>
      <c r="H661" s="3" t="s">
        <v>24</v>
      </c>
      <c r="I661" s="3" t="s">
        <v>25</v>
      </c>
      <c r="J661" s="3" t="s">
        <v>26</v>
      </c>
      <c r="K661" s="3" t="s">
        <v>127</v>
      </c>
      <c r="L661" s="5">
        <v>27</v>
      </c>
      <c r="M661" s="5">
        <v>34138.79</v>
      </c>
      <c r="N661" s="5">
        <v>42103.22</v>
      </c>
      <c r="O661" s="5">
        <v>0</v>
      </c>
      <c r="P661" s="3" t="s">
        <v>28</v>
      </c>
      <c r="Q661" s="3" t="s">
        <v>29</v>
      </c>
      <c r="R661" s="5">
        <v>8</v>
      </c>
      <c r="S661" s="5">
        <v>215039.6</v>
      </c>
      <c r="T661" s="2"/>
    </row>
    <row r="662" spans="1:20" ht="14.4" x14ac:dyDescent="0.3">
      <c r="A662" s="3" t="s">
        <v>1246</v>
      </c>
      <c r="B662" s="4">
        <v>45686</v>
      </c>
      <c r="C662" s="3" t="s">
        <v>31</v>
      </c>
      <c r="D662" s="3" t="s">
        <v>57</v>
      </c>
      <c r="E662" s="3" t="s">
        <v>92</v>
      </c>
      <c r="F662" s="3" t="s">
        <v>93</v>
      </c>
      <c r="G662" s="3" t="s">
        <v>1247</v>
      </c>
      <c r="H662" s="3" t="s">
        <v>24</v>
      </c>
      <c r="I662" s="3" t="s">
        <v>25</v>
      </c>
      <c r="J662" s="3" t="s">
        <v>36</v>
      </c>
      <c r="K662" s="3" t="s">
        <v>280</v>
      </c>
      <c r="L662" s="5">
        <v>8</v>
      </c>
      <c r="M662" s="5">
        <v>18470.759999999998</v>
      </c>
      <c r="N662" s="5">
        <v>23199.97</v>
      </c>
      <c r="O662" s="5">
        <v>0</v>
      </c>
      <c r="P662" s="3" t="s">
        <v>55</v>
      </c>
      <c r="Q662" s="3" t="s">
        <v>77</v>
      </c>
      <c r="R662" s="5">
        <v>12</v>
      </c>
      <c r="S662" s="5">
        <v>37833.68</v>
      </c>
      <c r="T662" s="2"/>
    </row>
    <row r="663" spans="1:20" ht="14.4" x14ac:dyDescent="0.3">
      <c r="A663" s="3" t="s">
        <v>1248</v>
      </c>
      <c r="B663" s="4">
        <v>45890</v>
      </c>
      <c r="C663" s="3" t="s">
        <v>20</v>
      </c>
      <c r="D663" s="3" t="s">
        <v>41</v>
      </c>
      <c r="E663" s="3" t="s">
        <v>42</v>
      </c>
      <c r="F663" s="3" t="s">
        <v>42</v>
      </c>
      <c r="G663" s="3" t="s">
        <v>1249</v>
      </c>
      <c r="H663" s="3" t="s">
        <v>44</v>
      </c>
      <c r="I663" s="3" t="s">
        <v>45</v>
      </c>
      <c r="J663" s="3" t="s">
        <v>67</v>
      </c>
      <c r="K663" s="3" t="s">
        <v>68</v>
      </c>
      <c r="L663" s="5">
        <v>48</v>
      </c>
      <c r="M663" s="5">
        <v>42387.97</v>
      </c>
      <c r="N663" s="5">
        <v>55986.49</v>
      </c>
      <c r="O663" s="5">
        <v>0</v>
      </c>
      <c r="P663" s="3" t="s">
        <v>55</v>
      </c>
      <c r="Q663" s="3" t="s">
        <v>29</v>
      </c>
      <c r="R663" s="5">
        <v>13</v>
      </c>
      <c r="S663" s="5">
        <v>652729</v>
      </c>
      <c r="T663" s="2"/>
    </row>
    <row r="664" spans="1:20" ht="14.4" x14ac:dyDescent="0.3">
      <c r="A664" s="3" t="s">
        <v>1250</v>
      </c>
      <c r="B664" s="6">
        <v>45870</v>
      </c>
      <c r="C664" s="3" t="s">
        <v>31</v>
      </c>
      <c r="D664" s="3" t="s">
        <v>57</v>
      </c>
      <c r="E664" s="3" t="s">
        <v>64</v>
      </c>
      <c r="F664" s="3" t="s">
        <v>65</v>
      </c>
      <c r="G664" s="3" t="s">
        <v>1251</v>
      </c>
      <c r="H664" s="3" t="s">
        <v>24</v>
      </c>
      <c r="I664" s="3" t="s">
        <v>45</v>
      </c>
      <c r="J664" s="3" t="s">
        <v>67</v>
      </c>
      <c r="K664" s="3" t="s">
        <v>199</v>
      </c>
      <c r="L664" s="5">
        <v>1</v>
      </c>
      <c r="M664" s="5">
        <v>14778.75</v>
      </c>
      <c r="N664" s="5">
        <v>17461.16</v>
      </c>
      <c r="O664" s="5">
        <v>0.05</v>
      </c>
      <c r="P664" s="3" t="s">
        <v>55</v>
      </c>
      <c r="Q664" s="3" t="s">
        <v>29</v>
      </c>
      <c r="R664" s="5">
        <v>9</v>
      </c>
      <c r="S664" s="5">
        <v>2548.29</v>
      </c>
      <c r="T664" s="2"/>
    </row>
    <row r="665" spans="1:20" ht="14.4" x14ac:dyDescent="0.3">
      <c r="A665" s="3" t="s">
        <v>1252</v>
      </c>
      <c r="B665" s="8">
        <v>45778</v>
      </c>
      <c r="C665" s="3" t="s">
        <v>31</v>
      </c>
      <c r="D665" s="3" t="s">
        <v>21</v>
      </c>
      <c r="E665" s="3" t="s">
        <v>105</v>
      </c>
      <c r="F665" s="3" t="s">
        <v>106</v>
      </c>
      <c r="G665" s="3" t="s">
        <v>748</v>
      </c>
      <c r="H665" s="3" t="s">
        <v>24</v>
      </c>
      <c r="I665" s="3" t="s">
        <v>52</v>
      </c>
      <c r="J665" s="3" t="s">
        <v>95</v>
      </c>
      <c r="K665" s="3" t="s">
        <v>237</v>
      </c>
      <c r="L665" s="5">
        <v>25</v>
      </c>
      <c r="M665" s="5">
        <v>1278.79</v>
      </c>
      <c r="N665" s="5">
        <v>1881.16</v>
      </c>
      <c r="O665" s="5">
        <v>0.15</v>
      </c>
      <c r="P665" s="3" t="s">
        <v>28</v>
      </c>
      <c r="Q665" s="3" t="s">
        <v>84</v>
      </c>
      <c r="R665" s="5">
        <v>14</v>
      </c>
      <c r="S665" s="5">
        <v>12800.36</v>
      </c>
      <c r="T665" s="2"/>
    </row>
    <row r="666" spans="1:20" ht="14.4" x14ac:dyDescent="0.3">
      <c r="A666" s="3" t="s">
        <v>1253</v>
      </c>
      <c r="B666" s="6">
        <v>45815</v>
      </c>
      <c r="C666" s="3" t="s">
        <v>31</v>
      </c>
      <c r="D666" s="3" t="s">
        <v>21</v>
      </c>
      <c r="E666" s="3" t="s">
        <v>105</v>
      </c>
      <c r="F666" s="3" t="s">
        <v>106</v>
      </c>
      <c r="G666" s="3" t="s">
        <v>1254</v>
      </c>
      <c r="H666" s="3" t="s">
        <v>44</v>
      </c>
      <c r="I666" s="3" t="s">
        <v>45</v>
      </c>
      <c r="J666" s="3" t="s">
        <v>67</v>
      </c>
      <c r="K666" s="3" t="s">
        <v>199</v>
      </c>
      <c r="L666" s="5">
        <v>10</v>
      </c>
      <c r="M666" s="5">
        <v>45061.440000000002</v>
      </c>
      <c r="N666" s="5">
        <v>50553.04</v>
      </c>
      <c r="O666" s="5">
        <v>0.1</v>
      </c>
      <c r="P666" s="3" t="s">
        <v>28</v>
      </c>
      <c r="Q666" s="3" t="s">
        <v>84</v>
      </c>
      <c r="R666" s="5">
        <v>19</v>
      </c>
      <c r="S666" s="5">
        <v>49424.4</v>
      </c>
      <c r="T666" s="2"/>
    </row>
    <row r="667" spans="1:20" ht="14.4" x14ac:dyDescent="0.3">
      <c r="A667" s="3" t="s">
        <v>1255</v>
      </c>
      <c r="B667" s="6">
        <v>45664</v>
      </c>
      <c r="C667" s="3" t="s">
        <v>20</v>
      </c>
      <c r="D667" s="3" t="s">
        <v>41</v>
      </c>
      <c r="E667" s="3" t="s">
        <v>42</v>
      </c>
      <c r="F667" s="3" t="s">
        <v>42</v>
      </c>
      <c r="G667" s="3" t="s">
        <v>1256</v>
      </c>
      <c r="H667" s="3" t="s">
        <v>24</v>
      </c>
      <c r="I667" s="3" t="s">
        <v>45</v>
      </c>
      <c r="J667" s="3" t="s">
        <v>46</v>
      </c>
      <c r="K667" s="3" t="s">
        <v>161</v>
      </c>
      <c r="L667" s="5">
        <v>15</v>
      </c>
      <c r="M667" s="5">
        <v>61692.88</v>
      </c>
      <c r="N667" s="5">
        <v>82865.600000000006</v>
      </c>
      <c r="O667" s="5">
        <v>0</v>
      </c>
      <c r="P667" s="3" t="s">
        <v>28</v>
      </c>
      <c r="Q667" s="3" t="s">
        <v>38</v>
      </c>
      <c r="R667" s="5">
        <v>1</v>
      </c>
      <c r="S667" s="5">
        <v>317590.8</v>
      </c>
      <c r="T667" s="2"/>
    </row>
    <row r="668" spans="1:20" ht="14.4" x14ac:dyDescent="0.3">
      <c r="A668" s="3" t="s">
        <v>1257</v>
      </c>
      <c r="B668" s="4">
        <v>45884</v>
      </c>
      <c r="C668" s="3" t="s">
        <v>49</v>
      </c>
      <c r="D668" s="3" t="s">
        <v>41</v>
      </c>
      <c r="E668" s="3" t="s">
        <v>42</v>
      </c>
      <c r="F668" s="3" t="s">
        <v>42</v>
      </c>
      <c r="G668" s="3" t="s">
        <v>633</v>
      </c>
      <c r="H668" s="3" t="s">
        <v>44</v>
      </c>
      <c r="I668" s="3" t="s">
        <v>52</v>
      </c>
      <c r="J668" s="3" t="s">
        <v>53</v>
      </c>
      <c r="K668" s="3" t="s">
        <v>110</v>
      </c>
      <c r="L668" s="5">
        <v>22</v>
      </c>
      <c r="M668" s="5">
        <v>27569.49</v>
      </c>
      <c r="N668" s="5">
        <v>37449.4</v>
      </c>
      <c r="O668" s="5">
        <v>0.15</v>
      </c>
      <c r="P668" s="3" t="s">
        <v>28</v>
      </c>
      <c r="Q668" s="3" t="s">
        <v>84</v>
      </c>
      <c r="R668" s="5">
        <v>5</v>
      </c>
      <c r="S668" s="5">
        <v>184754.3</v>
      </c>
      <c r="T668" s="2"/>
    </row>
    <row r="669" spans="1:20" ht="14.4" x14ac:dyDescent="0.3">
      <c r="A669" s="3" t="s">
        <v>1258</v>
      </c>
      <c r="B669" s="6">
        <v>45843</v>
      </c>
      <c r="C669" s="3" t="s">
        <v>49</v>
      </c>
      <c r="D669" s="3" t="s">
        <v>70</v>
      </c>
      <c r="E669" s="3" t="s">
        <v>125</v>
      </c>
      <c r="F669" s="3" t="s">
        <v>125</v>
      </c>
      <c r="G669" s="3" t="s">
        <v>703</v>
      </c>
      <c r="H669" s="3" t="s">
        <v>87</v>
      </c>
      <c r="I669" s="3" t="s">
        <v>25</v>
      </c>
      <c r="J669" s="3" t="s">
        <v>146</v>
      </c>
      <c r="K669" s="3" t="s">
        <v>147</v>
      </c>
      <c r="L669" s="5">
        <v>4</v>
      </c>
      <c r="M669" s="5">
        <v>25967.42</v>
      </c>
      <c r="N669" s="5">
        <v>33635.64</v>
      </c>
      <c r="O669" s="5">
        <v>0</v>
      </c>
      <c r="P669" s="3" t="s">
        <v>28</v>
      </c>
      <c r="Q669" s="3" t="s">
        <v>29</v>
      </c>
      <c r="R669" s="5">
        <v>20</v>
      </c>
      <c r="S669" s="5">
        <v>30672.880000000001</v>
      </c>
      <c r="T669" s="2"/>
    </row>
    <row r="670" spans="1:20" ht="14.4" x14ac:dyDescent="0.3">
      <c r="A670" s="3" t="s">
        <v>1259</v>
      </c>
      <c r="B670" s="7">
        <v>45798</v>
      </c>
      <c r="C670" s="3" t="s">
        <v>20</v>
      </c>
      <c r="D670" s="3" t="s">
        <v>70</v>
      </c>
      <c r="E670" s="3" t="s">
        <v>125</v>
      </c>
      <c r="F670" s="3" t="s">
        <v>125</v>
      </c>
      <c r="G670" s="3" t="s">
        <v>1260</v>
      </c>
      <c r="H670" s="3" t="s">
        <v>44</v>
      </c>
      <c r="I670" s="3" t="s">
        <v>45</v>
      </c>
      <c r="J670" s="3" t="s">
        <v>102</v>
      </c>
      <c r="K670" s="3" t="s">
        <v>226</v>
      </c>
      <c r="L670" s="5">
        <v>44</v>
      </c>
      <c r="M670" s="5">
        <v>48417.61</v>
      </c>
      <c r="N670" s="5">
        <v>54603.64</v>
      </c>
      <c r="O670" s="5">
        <v>0.1</v>
      </c>
      <c r="P670" s="3" t="s">
        <v>55</v>
      </c>
      <c r="Q670" s="3" t="s">
        <v>84</v>
      </c>
      <c r="R670" s="5">
        <v>9</v>
      </c>
      <c r="S670" s="5">
        <v>244966.8</v>
      </c>
      <c r="T670" s="2"/>
    </row>
    <row r="671" spans="1:20" ht="14.4" x14ac:dyDescent="0.3">
      <c r="A671" s="3" t="s">
        <v>1261</v>
      </c>
      <c r="B671" s="4">
        <v>45897</v>
      </c>
      <c r="C671" s="3" t="s">
        <v>31</v>
      </c>
      <c r="D671" s="3" t="s">
        <v>57</v>
      </c>
      <c r="E671" s="3" t="s">
        <v>92</v>
      </c>
      <c r="F671" s="3" t="s">
        <v>93</v>
      </c>
      <c r="G671" s="3" t="s">
        <v>1017</v>
      </c>
      <c r="H671" s="3" t="s">
        <v>24</v>
      </c>
      <c r="I671" s="3" t="s">
        <v>25</v>
      </c>
      <c r="J671" s="3" t="s">
        <v>146</v>
      </c>
      <c r="K671" s="3" t="s">
        <v>147</v>
      </c>
      <c r="L671" s="5">
        <v>38</v>
      </c>
      <c r="M671" s="5">
        <v>23042.21</v>
      </c>
      <c r="N671" s="5">
        <v>26191.56</v>
      </c>
      <c r="O671" s="5">
        <v>0.15</v>
      </c>
      <c r="P671" s="3" t="s">
        <v>28</v>
      </c>
      <c r="Q671" s="3" t="s">
        <v>77</v>
      </c>
      <c r="R671" s="5">
        <v>9</v>
      </c>
      <c r="S671" s="5">
        <v>101724</v>
      </c>
      <c r="T671" s="2"/>
    </row>
    <row r="672" spans="1:20" ht="14.4" x14ac:dyDescent="0.3">
      <c r="A672" s="3" t="s">
        <v>1262</v>
      </c>
      <c r="B672" s="4">
        <v>45676</v>
      </c>
      <c r="C672" s="3" t="s">
        <v>20</v>
      </c>
      <c r="D672" s="3" t="s">
        <v>57</v>
      </c>
      <c r="E672" s="3" t="s">
        <v>64</v>
      </c>
      <c r="F672" s="3" t="s">
        <v>65</v>
      </c>
      <c r="G672" s="3" t="s">
        <v>1263</v>
      </c>
      <c r="H672" s="3" t="s">
        <v>44</v>
      </c>
      <c r="I672" s="3" t="s">
        <v>45</v>
      </c>
      <c r="J672" s="3" t="s">
        <v>102</v>
      </c>
      <c r="K672" s="3" t="s">
        <v>103</v>
      </c>
      <c r="L672" s="5">
        <v>46</v>
      </c>
      <c r="M672" s="5">
        <v>56464.38</v>
      </c>
      <c r="N672" s="5">
        <v>71787.12</v>
      </c>
      <c r="O672" s="5">
        <v>0.15</v>
      </c>
      <c r="P672" s="3" t="s">
        <v>55</v>
      </c>
      <c r="Q672" s="3" t="s">
        <v>29</v>
      </c>
      <c r="R672" s="5">
        <v>10</v>
      </c>
      <c r="S672" s="5">
        <v>599119.1</v>
      </c>
      <c r="T672" s="2"/>
    </row>
    <row r="673" spans="1:20" ht="14.4" x14ac:dyDescent="0.3">
      <c r="A673" s="3" t="s">
        <v>1264</v>
      </c>
      <c r="B673" s="4">
        <v>45685</v>
      </c>
      <c r="C673" s="3" t="s">
        <v>20</v>
      </c>
      <c r="D673" s="3" t="s">
        <v>57</v>
      </c>
      <c r="E673" s="3" t="s">
        <v>58</v>
      </c>
      <c r="F673" s="3" t="s">
        <v>59</v>
      </c>
      <c r="G673" s="3" t="s">
        <v>1265</v>
      </c>
      <c r="H673" s="3" t="s">
        <v>24</v>
      </c>
      <c r="I673" s="3" t="s">
        <v>25</v>
      </c>
      <c r="J673" s="3" t="s">
        <v>36</v>
      </c>
      <c r="K673" s="3" t="s">
        <v>280</v>
      </c>
      <c r="L673" s="5">
        <v>12</v>
      </c>
      <c r="M673" s="5">
        <v>8583.32</v>
      </c>
      <c r="N673" s="5">
        <v>9514.83</v>
      </c>
      <c r="O673" s="5">
        <v>0</v>
      </c>
      <c r="P673" s="3" t="s">
        <v>28</v>
      </c>
      <c r="Q673" s="3" t="s">
        <v>29</v>
      </c>
      <c r="R673" s="5">
        <v>4</v>
      </c>
      <c r="S673" s="5">
        <v>11178.12</v>
      </c>
      <c r="T673" s="2"/>
    </row>
    <row r="674" spans="1:20" ht="14.4" x14ac:dyDescent="0.3">
      <c r="A674" s="3" t="s">
        <v>1266</v>
      </c>
      <c r="B674" s="6">
        <v>45842</v>
      </c>
      <c r="C674" s="3" t="s">
        <v>49</v>
      </c>
      <c r="D674" s="3" t="s">
        <v>57</v>
      </c>
      <c r="E674" s="3" t="s">
        <v>58</v>
      </c>
      <c r="F674" s="3" t="s">
        <v>59</v>
      </c>
      <c r="G674" s="3" t="s">
        <v>1267</v>
      </c>
      <c r="H674" s="3" t="s">
        <v>87</v>
      </c>
      <c r="I674" s="3" t="s">
        <v>45</v>
      </c>
      <c r="J674" s="3" t="s">
        <v>67</v>
      </c>
      <c r="K674" s="3" t="s">
        <v>68</v>
      </c>
      <c r="L674" s="5">
        <v>39</v>
      </c>
      <c r="M674" s="5">
        <v>31632.2</v>
      </c>
      <c r="N674" s="5">
        <v>35909.589999999997</v>
      </c>
      <c r="O674" s="5">
        <v>0.05</v>
      </c>
      <c r="P674" s="3" t="s">
        <v>55</v>
      </c>
      <c r="Q674" s="3" t="s">
        <v>77</v>
      </c>
      <c r="R674" s="5">
        <v>7</v>
      </c>
      <c r="S674" s="5">
        <v>158477.29999999999</v>
      </c>
      <c r="T674" s="2"/>
    </row>
    <row r="675" spans="1:20" ht="14.4" x14ac:dyDescent="0.3">
      <c r="A675" s="3" t="s">
        <v>1268</v>
      </c>
      <c r="B675" s="4">
        <v>45730</v>
      </c>
      <c r="C675" s="3" t="s">
        <v>40</v>
      </c>
      <c r="D675" s="3" t="s">
        <v>41</v>
      </c>
      <c r="E675" s="3" t="s">
        <v>42</v>
      </c>
      <c r="F675" s="3" t="s">
        <v>42</v>
      </c>
      <c r="G675" s="3" t="s">
        <v>232</v>
      </c>
      <c r="H675" s="3" t="s">
        <v>87</v>
      </c>
      <c r="I675" s="3" t="s">
        <v>45</v>
      </c>
      <c r="J675" s="3" t="s">
        <v>132</v>
      </c>
      <c r="K675" s="3" t="s">
        <v>248</v>
      </c>
      <c r="L675" s="5">
        <v>2</v>
      </c>
      <c r="M675" s="5">
        <v>15619.37</v>
      </c>
      <c r="N675" s="5">
        <v>20615.740000000002</v>
      </c>
      <c r="O675" s="5">
        <v>0.15</v>
      </c>
      <c r="P675" s="3" t="s">
        <v>55</v>
      </c>
      <c r="Q675" s="3" t="s">
        <v>84</v>
      </c>
      <c r="R675" s="5">
        <v>5</v>
      </c>
      <c r="S675" s="5">
        <v>8493.83</v>
      </c>
      <c r="T675" s="2"/>
    </row>
    <row r="676" spans="1:20" ht="14.4" x14ac:dyDescent="0.3">
      <c r="A676" s="3" t="s">
        <v>1269</v>
      </c>
      <c r="B676" s="4">
        <v>45705</v>
      </c>
      <c r="C676" s="3" t="s">
        <v>20</v>
      </c>
      <c r="D676" s="3" t="s">
        <v>57</v>
      </c>
      <c r="E676" s="3" t="s">
        <v>64</v>
      </c>
      <c r="F676" s="3" t="s">
        <v>65</v>
      </c>
      <c r="G676" s="3" t="s">
        <v>1270</v>
      </c>
      <c r="H676" s="3" t="s">
        <v>87</v>
      </c>
      <c r="I676" s="3" t="s">
        <v>45</v>
      </c>
      <c r="J676" s="3" t="s">
        <v>46</v>
      </c>
      <c r="K676" s="3" t="s">
        <v>117</v>
      </c>
      <c r="L676" s="5">
        <v>24</v>
      </c>
      <c r="M676" s="5">
        <v>35796.35</v>
      </c>
      <c r="N676" s="5">
        <v>41050.58</v>
      </c>
      <c r="O676" s="5">
        <v>0</v>
      </c>
      <c r="P676" s="3" t="s">
        <v>55</v>
      </c>
      <c r="Q676" s="3" t="s">
        <v>29</v>
      </c>
      <c r="R676" s="5">
        <v>9</v>
      </c>
      <c r="S676" s="5">
        <v>126101.5</v>
      </c>
      <c r="T676" s="2"/>
    </row>
    <row r="677" spans="1:20" ht="14.4" x14ac:dyDescent="0.3">
      <c r="A677" s="3" t="s">
        <v>1271</v>
      </c>
      <c r="B677" s="4">
        <v>45868</v>
      </c>
      <c r="C677" s="3" t="s">
        <v>40</v>
      </c>
      <c r="D677" s="3" t="s">
        <v>21</v>
      </c>
      <c r="E677" s="3" t="s">
        <v>22</v>
      </c>
      <c r="F677" s="3" t="s">
        <v>22</v>
      </c>
      <c r="G677" s="3" t="s">
        <v>657</v>
      </c>
      <c r="H677" s="3" t="s">
        <v>44</v>
      </c>
      <c r="I677" s="3" t="s">
        <v>25</v>
      </c>
      <c r="J677" s="3" t="s">
        <v>26</v>
      </c>
      <c r="K677" s="3" t="s">
        <v>216</v>
      </c>
      <c r="L677" s="5">
        <v>34</v>
      </c>
      <c r="M677" s="5">
        <v>48758.720000000001</v>
      </c>
      <c r="N677" s="5">
        <v>65351.92</v>
      </c>
      <c r="O677" s="5">
        <v>0</v>
      </c>
      <c r="P677" s="3" t="s">
        <v>55</v>
      </c>
      <c r="Q677" s="3" t="s">
        <v>77</v>
      </c>
      <c r="R677" s="5">
        <v>4</v>
      </c>
      <c r="S677" s="5">
        <v>564168.80000000005</v>
      </c>
      <c r="T677" s="2"/>
    </row>
    <row r="678" spans="1:20" ht="14.4" x14ac:dyDescent="0.3">
      <c r="A678" s="3" t="s">
        <v>1272</v>
      </c>
      <c r="B678" s="4">
        <v>45713</v>
      </c>
      <c r="C678" s="3" t="s">
        <v>31</v>
      </c>
      <c r="D678" s="3" t="s">
        <v>57</v>
      </c>
      <c r="E678" s="3" t="s">
        <v>58</v>
      </c>
      <c r="F678" s="3" t="s">
        <v>59</v>
      </c>
      <c r="G678" s="3" t="s">
        <v>903</v>
      </c>
      <c r="H678" s="3" t="s">
        <v>87</v>
      </c>
      <c r="I678" s="3" t="s">
        <v>52</v>
      </c>
      <c r="J678" s="3" t="s">
        <v>157</v>
      </c>
      <c r="K678" s="3" t="s">
        <v>158</v>
      </c>
      <c r="L678" s="5">
        <v>5</v>
      </c>
      <c r="M678" s="5">
        <v>54423.9</v>
      </c>
      <c r="N678" s="5">
        <v>62961.279999999999</v>
      </c>
      <c r="O678" s="5">
        <v>0.15</v>
      </c>
      <c r="P678" s="3" t="s">
        <v>28</v>
      </c>
      <c r="Q678" s="3" t="s">
        <v>77</v>
      </c>
      <c r="R678" s="5">
        <v>2</v>
      </c>
      <c r="S678" s="5">
        <v>36283.86</v>
      </c>
      <c r="T678" s="2"/>
    </row>
    <row r="679" spans="1:20" ht="14.4" x14ac:dyDescent="0.3">
      <c r="A679" s="3" t="s">
        <v>1273</v>
      </c>
      <c r="B679" s="6">
        <v>45872</v>
      </c>
      <c r="C679" s="3" t="s">
        <v>40</v>
      </c>
      <c r="D679" s="3" t="s">
        <v>57</v>
      </c>
      <c r="E679" s="3" t="s">
        <v>58</v>
      </c>
      <c r="F679" s="3" t="s">
        <v>59</v>
      </c>
      <c r="G679" s="3" t="s">
        <v>589</v>
      </c>
      <c r="H679" s="3" t="s">
        <v>35</v>
      </c>
      <c r="I679" s="3" t="s">
        <v>25</v>
      </c>
      <c r="J679" s="3" t="s">
        <v>61</v>
      </c>
      <c r="K679" s="3" t="s">
        <v>154</v>
      </c>
      <c r="L679" s="5">
        <v>7</v>
      </c>
      <c r="M679" s="5">
        <v>61995.24</v>
      </c>
      <c r="N679" s="5">
        <v>90805.84</v>
      </c>
      <c r="O679" s="5">
        <v>0.15</v>
      </c>
      <c r="P679" s="3" t="s">
        <v>28</v>
      </c>
      <c r="Q679" s="3" t="s">
        <v>29</v>
      </c>
      <c r="R679" s="5">
        <v>12</v>
      </c>
      <c r="S679" s="5">
        <v>171423.1</v>
      </c>
      <c r="T679" s="2"/>
    </row>
    <row r="680" spans="1:20" ht="14.4" x14ac:dyDescent="0.3">
      <c r="A680" s="3" t="s">
        <v>1274</v>
      </c>
      <c r="B680" s="4">
        <v>45825</v>
      </c>
      <c r="C680" s="3" t="s">
        <v>40</v>
      </c>
      <c r="D680" s="3" t="s">
        <v>41</v>
      </c>
      <c r="E680" s="3" t="s">
        <v>50</v>
      </c>
      <c r="F680" s="3" t="s">
        <v>50</v>
      </c>
      <c r="G680" s="3" t="s">
        <v>1260</v>
      </c>
      <c r="H680" s="3" t="s">
        <v>24</v>
      </c>
      <c r="I680" s="3" t="s">
        <v>45</v>
      </c>
      <c r="J680" s="3" t="s">
        <v>67</v>
      </c>
      <c r="K680" s="3" t="s">
        <v>83</v>
      </c>
      <c r="L680" s="5">
        <v>41</v>
      </c>
      <c r="M680" s="5">
        <v>68832.52</v>
      </c>
      <c r="N680" s="5">
        <v>92706.12</v>
      </c>
      <c r="O680" s="5">
        <v>0.15</v>
      </c>
      <c r="P680" s="3" t="s">
        <v>55</v>
      </c>
      <c r="Q680" s="3" t="s">
        <v>29</v>
      </c>
      <c r="R680" s="5">
        <v>15</v>
      </c>
      <c r="S680" s="5">
        <v>831995</v>
      </c>
      <c r="T680" s="2"/>
    </row>
    <row r="681" spans="1:20" ht="14.4" x14ac:dyDescent="0.3">
      <c r="A681" s="3" t="s">
        <v>1275</v>
      </c>
      <c r="B681" s="4">
        <v>45672</v>
      </c>
      <c r="C681" s="3" t="s">
        <v>40</v>
      </c>
      <c r="D681" s="3" t="s">
        <v>21</v>
      </c>
      <c r="E681" s="3" t="s">
        <v>105</v>
      </c>
      <c r="F681" s="3" t="s">
        <v>106</v>
      </c>
      <c r="G681" s="3" t="s">
        <v>1276</v>
      </c>
      <c r="H681" s="3" t="s">
        <v>35</v>
      </c>
      <c r="I681" s="3" t="s">
        <v>52</v>
      </c>
      <c r="J681" s="3" t="s">
        <v>53</v>
      </c>
      <c r="K681" s="3" t="s">
        <v>110</v>
      </c>
      <c r="L681" s="5">
        <v>19</v>
      </c>
      <c r="M681" s="5">
        <v>70362.44</v>
      </c>
      <c r="N681" s="5">
        <v>79904.88</v>
      </c>
      <c r="O681" s="5">
        <v>0.1</v>
      </c>
      <c r="P681" s="3" t="s">
        <v>55</v>
      </c>
      <c r="Q681" s="3" t="s">
        <v>29</v>
      </c>
      <c r="R681" s="5">
        <v>11</v>
      </c>
      <c r="S681" s="5">
        <v>163175.70000000001</v>
      </c>
      <c r="T681" s="2"/>
    </row>
    <row r="682" spans="1:20" ht="14.4" x14ac:dyDescent="0.3">
      <c r="A682" s="3" t="s">
        <v>1277</v>
      </c>
      <c r="B682" s="6">
        <v>45724</v>
      </c>
      <c r="C682" s="3" t="s">
        <v>40</v>
      </c>
      <c r="D682" s="3" t="s">
        <v>21</v>
      </c>
      <c r="E682" s="3" t="s">
        <v>32</v>
      </c>
      <c r="F682" s="3" t="s">
        <v>33</v>
      </c>
      <c r="G682" s="3" t="s">
        <v>675</v>
      </c>
      <c r="H682" s="3" t="s">
        <v>44</v>
      </c>
      <c r="I682" s="3" t="s">
        <v>45</v>
      </c>
      <c r="J682" s="3" t="s">
        <v>46</v>
      </c>
      <c r="K682" s="3" t="s">
        <v>47</v>
      </c>
      <c r="L682" s="5">
        <v>26</v>
      </c>
      <c r="M682" s="5">
        <v>31595.68</v>
      </c>
      <c r="N682" s="5">
        <v>40092.39</v>
      </c>
      <c r="O682" s="5">
        <v>0.05</v>
      </c>
      <c r="P682" s="3" t="s">
        <v>55</v>
      </c>
      <c r="Q682" s="3" t="s">
        <v>29</v>
      </c>
      <c r="R682" s="5">
        <v>11</v>
      </c>
      <c r="S682" s="5">
        <v>209868.7</v>
      </c>
      <c r="T682" s="2"/>
    </row>
    <row r="683" spans="1:20" ht="14.4" x14ac:dyDescent="0.3">
      <c r="A683" s="3" t="s">
        <v>1278</v>
      </c>
      <c r="B683" s="6">
        <v>45877</v>
      </c>
      <c r="C683" s="3" t="s">
        <v>31</v>
      </c>
      <c r="D683" s="3" t="s">
        <v>57</v>
      </c>
      <c r="E683" s="3" t="s">
        <v>58</v>
      </c>
      <c r="F683" s="3" t="s">
        <v>59</v>
      </c>
      <c r="G683" s="3" t="s">
        <v>615</v>
      </c>
      <c r="H683" s="3" t="s">
        <v>24</v>
      </c>
      <c r="I683" s="3" t="s">
        <v>52</v>
      </c>
      <c r="J683" s="3" t="s">
        <v>157</v>
      </c>
      <c r="K683" s="3" t="s">
        <v>285</v>
      </c>
      <c r="L683" s="5">
        <v>32</v>
      </c>
      <c r="M683" s="5">
        <v>1611.19</v>
      </c>
      <c r="N683" s="5">
        <v>2201.31</v>
      </c>
      <c r="O683" s="5">
        <v>0.05</v>
      </c>
      <c r="P683" s="3" t="s">
        <v>55</v>
      </c>
      <c r="Q683" s="3" t="s">
        <v>38</v>
      </c>
      <c r="R683" s="5">
        <v>2</v>
      </c>
      <c r="S683" s="5">
        <v>17939.650000000001</v>
      </c>
      <c r="T683" s="2"/>
    </row>
    <row r="684" spans="1:20" ht="14.4" x14ac:dyDescent="0.3">
      <c r="A684" s="3" t="s">
        <v>1279</v>
      </c>
      <c r="B684" s="7">
        <v>45803</v>
      </c>
      <c r="C684" s="3" t="s">
        <v>49</v>
      </c>
      <c r="D684" s="3" t="s">
        <v>70</v>
      </c>
      <c r="E684" s="3" t="s">
        <v>125</v>
      </c>
      <c r="F684" s="3" t="s">
        <v>125</v>
      </c>
      <c r="G684" s="3" t="s">
        <v>943</v>
      </c>
      <c r="H684" s="3" t="s">
        <v>35</v>
      </c>
      <c r="I684" s="3" t="s">
        <v>45</v>
      </c>
      <c r="J684" s="3" t="s">
        <v>46</v>
      </c>
      <c r="K684" s="3" t="s">
        <v>333</v>
      </c>
      <c r="L684" s="5">
        <v>27</v>
      </c>
      <c r="M684" s="5">
        <v>8882.98</v>
      </c>
      <c r="N684" s="5">
        <v>11187.97</v>
      </c>
      <c r="O684" s="5">
        <v>0.1</v>
      </c>
      <c r="P684" s="3" t="s">
        <v>55</v>
      </c>
      <c r="Q684" s="3" t="s">
        <v>77</v>
      </c>
      <c r="R684" s="5">
        <v>16</v>
      </c>
      <c r="S684" s="5">
        <v>56011.26</v>
      </c>
      <c r="T684" s="2"/>
    </row>
    <row r="685" spans="1:20" ht="14.4" x14ac:dyDescent="0.3">
      <c r="A685" s="3" t="s">
        <v>1280</v>
      </c>
      <c r="B685" s="4">
        <v>45851</v>
      </c>
      <c r="C685" s="3" t="s">
        <v>20</v>
      </c>
      <c r="D685" s="3" t="s">
        <v>41</v>
      </c>
      <c r="E685" s="3" t="s">
        <v>50</v>
      </c>
      <c r="F685" s="3" t="s">
        <v>50</v>
      </c>
      <c r="G685" s="3" t="s">
        <v>1281</v>
      </c>
      <c r="H685" s="3" t="s">
        <v>24</v>
      </c>
      <c r="I685" s="3" t="s">
        <v>52</v>
      </c>
      <c r="J685" s="3" t="s">
        <v>113</v>
      </c>
      <c r="K685" s="3" t="s">
        <v>257</v>
      </c>
      <c r="L685" s="5">
        <v>31</v>
      </c>
      <c r="M685" s="5">
        <v>24572.66</v>
      </c>
      <c r="N685" s="5">
        <v>33153.449999999997</v>
      </c>
      <c r="O685" s="5">
        <v>0</v>
      </c>
      <c r="P685" s="3" t="s">
        <v>55</v>
      </c>
      <c r="Q685" s="3" t="s">
        <v>77</v>
      </c>
      <c r="R685" s="5">
        <v>3</v>
      </c>
      <c r="S685" s="5">
        <v>266004.5</v>
      </c>
      <c r="T685" s="2"/>
    </row>
    <row r="686" spans="1:20" ht="14.4" x14ac:dyDescent="0.3">
      <c r="A686" s="3" t="s">
        <v>1282</v>
      </c>
      <c r="B686" s="4">
        <v>45711</v>
      </c>
      <c r="C686" s="3" t="s">
        <v>40</v>
      </c>
      <c r="D686" s="3" t="s">
        <v>70</v>
      </c>
      <c r="E686" s="3" t="s">
        <v>125</v>
      </c>
      <c r="F686" s="3" t="s">
        <v>125</v>
      </c>
      <c r="G686" s="3" t="s">
        <v>1283</v>
      </c>
      <c r="H686" s="3" t="s">
        <v>24</v>
      </c>
      <c r="I686" s="3" t="s">
        <v>25</v>
      </c>
      <c r="J686" s="3" t="s">
        <v>61</v>
      </c>
      <c r="K686" s="3" t="s">
        <v>62</v>
      </c>
      <c r="L686" s="5">
        <v>32</v>
      </c>
      <c r="M686" s="5">
        <v>17029.28</v>
      </c>
      <c r="N686" s="5">
        <v>20431.02</v>
      </c>
      <c r="O686" s="5">
        <v>0.1</v>
      </c>
      <c r="P686" s="3" t="s">
        <v>28</v>
      </c>
      <c r="Q686" s="3" t="s">
        <v>84</v>
      </c>
      <c r="R686" s="5">
        <v>15</v>
      </c>
      <c r="S686" s="5">
        <v>97970.11</v>
      </c>
      <c r="T686" s="2"/>
    </row>
    <row r="687" spans="1:20" ht="14.4" x14ac:dyDescent="0.3">
      <c r="A687" s="3" t="s">
        <v>1284</v>
      </c>
      <c r="B687" s="4">
        <v>45819</v>
      </c>
      <c r="C687" s="3" t="s">
        <v>49</v>
      </c>
      <c r="D687" s="3" t="s">
        <v>21</v>
      </c>
      <c r="E687" s="3" t="s">
        <v>32</v>
      </c>
      <c r="F687" s="3" t="s">
        <v>33</v>
      </c>
      <c r="G687" s="3" t="s">
        <v>448</v>
      </c>
      <c r="H687" s="3" t="s">
        <v>44</v>
      </c>
      <c r="I687" s="3" t="s">
        <v>45</v>
      </c>
      <c r="J687" s="3" t="s">
        <v>102</v>
      </c>
      <c r="K687" s="3" t="s">
        <v>103</v>
      </c>
      <c r="L687" s="5">
        <v>28</v>
      </c>
      <c r="M687" s="5">
        <v>67073.289999999994</v>
      </c>
      <c r="N687" s="5">
        <v>98766.65</v>
      </c>
      <c r="O687" s="5">
        <v>0.15</v>
      </c>
      <c r="P687" s="3" t="s">
        <v>28</v>
      </c>
      <c r="Q687" s="3" t="s">
        <v>29</v>
      </c>
      <c r="R687" s="5">
        <v>3</v>
      </c>
      <c r="S687" s="5">
        <v>754302</v>
      </c>
      <c r="T687" s="2"/>
    </row>
    <row r="688" spans="1:20" ht="14.4" x14ac:dyDescent="0.3">
      <c r="A688" s="3" t="s">
        <v>1285</v>
      </c>
      <c r="B688" s="4">
        <v>45716</v>
      </c>
      <c r="C688" s="3" t="s">
        <v>40</v>
      </c>
      <c r="D688" s="3" t="s">
        <v>41</v>
      </c>
      <c r="E688" s="3" t="s">
        <v>50</v>
      </c>
      <c r="F688" s="3" t="s">
        <v>50</v>
      </c>
      <c r="G688" s="3" t="s">
        <v>1286</v>
      </c>
      <c r="H688" s="3" t="s">
        <v>24</v>
      </c>
      <c r="I688" s="3" t="s">
        <v>25</v>
      </c>
      <c r="J688" s="3" t="s">
        <v>36</v>
      </c>
      <c r="K688" s="3" t="s">
        <v>37</v>
      </c>
      <c r="L688" s="5">
        <v>47</v>
      </c>
      <c r="M688" s="5">
        <v>47491.32</v>
      </c>
      <c r="N688" s="5">
        <v>60270.6</v>
      </c>
      <c r="O688" s="5">
        <v>0.05</v>
      </c>
      <c r="P688" s="3" t="s">
        <v>55</v>
      </c>
      <c r="Q688" s="3" t="s">
        <v>84</v>
      </c>
      <c r="R688" s="5">
        <v>5</v>
      </c>
      <c r="S688" s="5">
        <v>570594.9</v>
      </c>
      <c r="T688" s="2"/>
    </row>
    <row r="689" spans="1:20" ht="14.4" x14ac:dyDescent="0.3">
      <c r="A689" s="3" t="s">
        <v>1287</v>
      </c>
      <c r="B689" s="7">
        <v>45794</v>
      </c>
      <c r="C689" s="3" t="s">
        <v>20</v>
      </c>
      <c r="D689" s="3" t="s">
        <v>21</v>
      </c>
      <c r="E689" s="3" t="s">
        <v>32</v>
      </c>
      <c r="F689" s="3" t="s">
        <v>33</v>
      </c>
      <c r="G689" s="3" t="s">
        <v>381</v>
      </c>
      <c r="H689" s="3" t="s">
        <v>44</v>
      </c>
      <c r="I689" s="3" t="s">
        <v>25</v>
      </c>
      <c r="J689" s="3" t="s">
        <v>26</v>
      </c>
      <c r="K689" s="3" t="s">
        <v>27</v>
      </c>
      <c r="L689" s="5">
        <v>30</v>
      </c>
      <c r="M689" s="5">
        <v>46319.09</v>
      </c>
      <c r="N689" s="5">
        <v>61720.11</v>
      </c>
      <c r="O689" s="5">
        <v>0.15</v>
      </c>
      <c r="P689" s="3" t="s">
        <v>55</v>
      </c>
      <c r="Q689" s="3" t="s">
        <v>29</v>
      </c>
      <c r="R689" s="5">
        <v>20</v>
      </c>
      <c r="S689" s="5">
        <v>392726</v>
      </c>
      <c r="T689" s="2"/>
    </row>
    <row r="690" spans="1:20" ht="14.4" x14ac:dyDescent="0.3">
      <c r="A690" s="3" t="s">
        <v>1288</v>
      </c>
      <c r="B690" s="4">
        <v>45677</v>
      </c>
      <c r="C690" s="3" t="s">
        <v>20</v>
      </c>
      <c r="D690" s="3" t="s">
        <v>57</v>
      </c>
      <c r="E690" s="3" t="s">
        <v>64</v>
      </c>
      <c r="F690" s="3" t="s">
        <v>65</v>
      </c>
      <c r="G690" s="3" t="s">
        <v>986</v>
      </c>
      <c r="H690" s="3" t="s">
        <v>24</v>
      </c>
      <c r="I690" s="3" t="s">
        <v>45</v>
      </c>
      <c r="J690" s="3" t="s">
        <v>102</v>
      </c>
      <c r="K690" s="3" t="s">
        <v>191</v>
      </c>
      <c r="L690" s="5">
        <v>28</v>
      </c>
      <c r="M690" s="5">
        <v>10790.78</v>
      </c>
      <c r="N690" s="5">
        <v>12095.94</v>
      </c>
      <c r="O690" s="5">
        <v>0.15</v>
      </c>
      <c r="P690" s="3" t="s">
        <v>55</v>
      </c>
      <c r="Q690" s="3" t="s">
        <v>29</v>
      </c>
      <c r="R690" s="5">
        <v>15</v>
      </c>
      <c r="S690" s="5">
        <v>31062.81</v>
      </c>
      <c r="T690" s="2"/>
    </row>
    <row r="691" spans="1:20" ht="14.4" x14ac:dyDescent="0.3">
      <c r="A691" s="3" t="s">
        <v>1289</v>
      </c>
      <c r="B691" s="4">
        <v>45857</v>
      </c>
      <c r="C691" s="3" t="s">
        <v>40</v>
      </c>
      <c r="D691" s="3" t="s">
        <v>21</v>
      </c>
      <c r="E691" s="3" t="s">
        <v>105</v>
      </c>
      <c r="F691" s="3" t="s">
        <v>106</v>
      </c>
      <c r="G691" s="3" t="s">
        <v>511</v>
      </c>
      <c r="H691" s="3" t="s">
        <v>35</v>
      </c>
      <c r="I691" s="3" t="s">
        <v>45</v>
      </c>
      <c r="J691" s="3" t="s">
        <v>102</v>
      </c>
      <c r="K691" s="3" t="s">
        <v>226</v>
      </c>
      <c r="L691" s="5">
        <v>39</v>
      </c>
      <c r="M691" s="5">
        <v>23312.99</v>
      </c>
      <c r="N691" s="5">
        <v>31347.68</v>
      </c>
      <c r="O691" s="5">
        <v>0.15</v>
      </c>
      <c r="P691" s="3" t="s">
        <v>55</v>
      </c>
      <c r="Q691" s="3" t="s">
        <v>29</v>
      </c>
      <c r="R691" s="5">
        <v>12</v>
      </c>
      <c r="S691" s="5">
        <v>266350</v>
      </c>
      <c r="T691" s="2"/>
    </row>
    <row r="692" spans="1:20" ht="14.4" x14ac:dyDescent="0.3">
      <c r="A692" s="3" t="s">
        <v>1290</v>
      </c>
      <c r="B692" s="4">
        <v>45675</v>
      </c>
      <c r="C692" s="3" t="s">
        <v>31</v>
      </c>
      <c r="D692" s="3" t="s">
        <v>21</v>
      </c>
      <c r="E692" s="3" t="s">
        <v>32</v>
      </c>
      <c r="F692" s="3" t="s">
        <v>33</v>
      </c>
      <c r="G692" s="3" t="s">
        <v>1291</v>
      </c>
      <c r="H692" s="3" t="s">
        <v>87</v>
      </c>
      <c r="I692" s="3" t="s">
        <v>52</v>
      </c>
      <c r="J692" s="3" t="s">
        <v>53</v>
      </c>
      <c r="K692" s="3" t="s">
        <v>99</v>
      </c>
      <c r="L692" s="5">
        <v>2</v>
      </c>
      <c r="M692" s="5">
        <v>17401.669999999998</v>
      </c>
      <c r="N692" s="5">
        <v>23124.37</v>
      </c>
      <c r="O692" s="5">
        <v>0.15</v>
      </c>
      <c r="P692" s="3" t="s">
        <v>55</v>
      </c>
      <c r="Q692" s="3" t="s">
        <v>38</v>
      </c>
      <c r="R692" s="5">
        <v>6</v>
      </c>
      <c r="S692" s="5">
        <v>9728.59</v>
      </c>
      <c r="T692" s="2"/>
    </row>
    <row r="693" spans="1:20" ht="14.4" x14ac:dyDescent="0.3">
      <c r="A693" s="3" t="s">
        <v>1292</v>
      </c>
      <c r="B693" s="4">
        <v>45858</v>
      </c>
      <c r="C693" s="3" t="s">
        <v>31</v>
      </c>
      <c r="D693" s="3" t="s">
        <v>57</v>
      </c>
      <c r="E693" s="3" t="s">
        <v>64</v>
      </c>
      <c r="F693" s="3" t="s">
        <v>65</v>
      </c>
      <c r="G693" s="3" t="s">
        <v>1293</v>
      </c>
      <c r="H693" s="3" t="s">
        <v>44</v>
      </c>
      <c r="I693" s="3" t="s">
        <v>52</v>
      </c>
      <c r="J693" s="3" t="s">
        <v>95</v>
      </c>
      <c r="K693" s="3" t="s">
        <v>96</v>
      </c>
      <c r="L693" s="5">
        <v>32</v>
      </c>
      <c r="M693" s="5">
        <v>37374.129999999997</v>
      </c>
      <c r="N693" s="5">
        <v>44912.959999999999</v>
      </c>
      <c r="O693" s="5">
        <v>0.1</v>
      </c>
      <c r="P693" s="3" t="s">
        <v>55</v>
      </c>
      <c r="Q693" s="3" t="s">
        <v>84</v>
      </c>
      <c r="R693" s="5">
        <v>5</v>
      </c>
      <c r="S693" s="5">
        <v>217118.3</v>
      </c>
      <c r="T693" s="2"/>
    </row>
    <row r="694" spans="1:20" ht="14.4" x14ac:dyDescent="0.3">
      <c r="A694" s="3" t="s">
        <v>1294</v>
      </c>
      <c r="B694" s="4">
        <v>45884</v>
      </c>
      <c r="C694" s="3" t="s">
        <v>49</v>
      </c>
      <c r="D694" s="3" t="s">
        <v>57</v>
      </c>
      <c r="E694" s="3" t="s">
        <v>92</v>
      </c>
      <c r="F694" s="3" t="s">
        <v>93</v>
      </c>
      <c r="G694" s="3" t="s">
        <v>907</v>
      </c>
      <c r="H694" s="3" t="s">
        <v>87</v>
      </c>
      <c r="I694" s="3" t="s">
        <v>25</v>
      </c>
      <c r="J694" s="3" t="s">
        <v>61</v>
      </c>
      <c r="K694" s="3" t="s">
        <v>62</v>
      </c>
      <c r="L694" s="5">
        <v>47</v>
      </c>
      <c r="M694" s="5">
        <v>18526.75</v>
      </c>
      <c r="N694" s="5">
        <v>21015.93</v>
      </c>
      <c r="O694" s="5">
        <v>0.1</v>
      </c>
      <c r="P694" s="3" t="s">
        <v>28</v>
      </c>
      <c r="Q694" s="3" t="s">
        <v>77</v>
      </c>
      <c r="R694" s="5">
        <v>14</v>
      </c>
      <c r="S694" s="5">
        <v>105292.3</v>
      </c>
      <c r="T694" s="2"/>
    </row>
    <row r="695" spans="1:20" ht="14.4" x14ac:dyDescent="0.3">
      <c r="A695" s="3" t="s">
        <v>1295</v>
      </c>
      <c r="B695" s="4">
        <v>45883</v>
      </c>
      <c r="C695" s="3" t="s">
        <v>31</v>
      </c>
      <c r="D695" s="3" t="s">
        <v>41</v>
      </c>
      <c r="E695" s="3" t="s">
        <v>50</v>
      </c>
      <c r="F695" s="3" t="s">
        <v>50</v>
      </c>
      <c r="G695" s="3" t="s">
        <v>1296</v>
      </c>
      <c r="H695" s="3" t="s">
        <v>44</v>
      </c>
      <c r="I695" s="3" t="s">
        <v>45</v>
      </c>
      <c r="J695" s="3" t="s">
        <v>102</v>
      </c>
      <c r="K695" s="3" t="s">
        <v>191</v>
      </c>
      <c r="L695" s="5">
        <v>48</v>
      </c>
      <c r="M695" s="5">
        <v>17070.04</v>
      </c>
      <c r="N695" s="5">
        <v>21437.34</v>
      </c>
      <c r="O695" s="5">
        <v>0</v>
      </c>
      <c r="P695" s="3" t="s">
        <v>28</v>
      </c>
      <c r="Q695" s="3" t="s">
        <v>84</v>
      </c>
      <c r="R695" s="5">
        <v>15</v>
      </c>
      <c r="S695" s="5">
        <v>209630.4</v>
      </c>
      <c r="T695" s="2"/>
    </row>
    <row r="696" spans="1:20" ht="14.4" x14ac:dyDescent="0.3">
      <c r="A696" s="3" t="s">
        <v>1297</v>
      </c>
      <c r="B696" s="4">
        <v>45706</v>
      </c>
      <c r="C696" s="3" t="s">
        <v>49</v>
      </c>
      <c r="D696" s="3" t="s">
        <v>21</v>
      </c>
      <c r="E696" s="3" t="s">
        <v>105</v>
      </c>
      <c r="F696" s="3" t="s">
        <v>106</v>
      </c>
      <c r="G696" s="3" t="s">
        <v>522</v>
      </c>
      <c r="H696" s="3" t="s">
        <v>24</v>
      </c>
      <c r="I696" s="3" t="s">
        <v>25</v>
      </c>
      <c r="J696" s="3" t="s">
        <v>61</v>
      </c>
      <c r="K696" s="3" t="s">
        <v>154</v>
      </c>
      <c r="L696" s="5">
        <v>8</v>
      </c>
      <c r="M696" s="5">
        <v>31910.98</v>
      </c>
      <c r="N696" s="5">
        <v>43396.99</v>
      </c>
      <c r="O696" s="5">
        <v>0.15</v>
      </c>
      <c r="P696" s="3" t="s">
        <v>28</v>
      </c>
      <c r="Q696" s="3" t="s">
        <v>84</v>
      </c>
      <c r="R696" s="5">
        <v>16</v>
      </c>
      <c r="S696" s="5">
        <v>78104.87</v>
      </c>
      <c r="T696" s="2"/>
    </row>
    <row r="697" spans="1:20" ht="14.4" x14ac:dyDescent="0.3">
      <c r="A697" s="3" t="s">
        <v>1298</v>
      </c>
      <c r="B697" s="6">
        <v>45841</v>
      </c>
      <c r="C697" s="3" t="s">
        <v>20</v>
      </c>
      <c r="D697" s="3" t="s">
        <v>21</v>
      </c>
      <c r="E697" s="3" t="s">
        <v>105</v>
      </c>
      <c r="F697" s="3" t="s">
        <v>106</v>
      </c>
      <c r="G697" s="3" t="s">
        <v>544</v>
      </c>
      <c r="H697" s="3" t="s">
        <v>87</v>
      </c>
      <c r="I697" s="3" t="s">
        <v>45</v>
      </c>
      <c r="J697" s="3" t="s">
        <v>102</v>
      </c>
      <c r="K697" s="3" t="s">
        <v>191</v>
      </c>
      <c r="L697" s="5">
        <v>25</v>
      </c>
      <c r="M697" s="5">
        <v>4989.41</v>
      </c>
      <c r="N697" s="5">
        <v>5855.92</v>
      </c>
      <c r="O697" s="5">
        <v>0</v>
      </c>
      <c r="P697" s="3" t="s">
        <v>28</v>
      </c>
      <c r="Q697" s="3" t="s">
        <v>29</v>
      </c>
      <c r="R697" s="5">
        <v>10</v>
      </c>
      <c r="S697" s="5">
        <v>21662.75</v>
      </c>
      <c r="T697" s="2"/>
    </row>
    <row r="698" spans="1:20" ht="14.4" x14ac:dyDescent="0.3">
      <c r="A698" s="3" t="s">
        <v>1299</v>
      </c>
      <c r="B698" s="6">
        <v>45816</v>
      </c>
      <c r="C698" s="3" t="s">
        <v>20</v>
      </c>
      <c r="D698" s="3" t="s">
        <v>41</v>
      </c>
      <c r="E698" s="3" t="s">
        <v>42</v>
      </c>
      <c r="F698" s="3" t="s">
        <v>42</v>
      </c>
      <c r="G698" s="3" t="s">
        <v>705</v>
      </c>
      <c r="H698" s="3" t="s">
        <v>44</v>
      </c>
      <c r="I698" s="3" t="s">
        <v>52</v>
      </c>
      <c r="J698" s="3" t="s">
        <v>95</v>
      </c>
      <c r="K698" s="3" t="s">
        <v>96</v>
      </c>
      <c r="L698" s="5">
        <v>35</v>
      </c>
      <c r="M698" s="5">
        <v>4877.1400000000003</v>
      </c>
      <c r="N698" s="5">
        <v>6886.23</v>
      </c>
      <c r="O698" s="5">
        <v>0.05</v>
      </c>
      <c r="P698" s="3" t="s">
        <v>28</v>
      </c>
      <c r="Q698" s="3" t="s">
        <v>77</v>
      </c>
      <c r="R698" s="5">
        <v>1</v>
      </c>
      <c r="S698" s="5">
        <v>66802.240000000005</v>
      </c>
      <c r="T698" s="2"/>
    </row>
    <row r="699" spans="1:20" ht="14.4" x14ac:dyDescent="0.3">
      <c r="A699" s="3" t="s">
        <v>1300</v>
      </c>
      <c r="B699" s="7">
        <v>45791</v>
      </c>
      <c r="C699" s="3" t="s">
        <v>49</v>
      </c>
      <c r="D699" s="3" t="s">
        <v>21</v>
      </c>
      <c r="E699" s="3" t="s">
        <v>32</v>
      </c>
      <c r="F699" s="3" t="s">
        <v>33</v>
      </c>
      <c r="G699" s="3" t="s">
        <v>1301</v>
      </c>
      <c r="H699" s="3" t="s">
        <v>24</v>
      </c>
      <c r="I699" s="3" t="s">
        <v>45</v>
      </c>
      <c r="J699" s="3" t="s">
        <v>67</v>
      </c>
      <c r="K699" s="3" t="s">
        <v>74</v>
      </c>
      <c r="L699" s="5">
        <v>36</v>
      </c>
      <c r="M699" s="5">
        <v>64617.91</v>
      </c>
      <c r="N699" s="5">
        <v>78435.460000000006</v>
      </c>
      <c r="O699" s="5">
        <v>0</v>
      </c>
      <c r="P699" s="3" t="s">
        <v>28</v>
      </c>
      <c r="Q699" s="3" t="s">
        <v>77</v>
      </c>
      <c r="R699" s="5">
        <v>2</v>
      </c>
      <c r="S699" s="5">
        <v>497431.8</v>
      </c>
      <c r="T699" s="2"/>
    </row>
    <row r="700" spans="1:20" ht="14.4" x14ac:dyDescent="0.3">
      <c r="A700" s="3" t="s">
        <v>1302</v>
      </c>
      <c r="B700" s="6">
        <v>45816</v>
      </c>
      <c r="C700" s="3" t="s">
        <v>49</v>
      </c>
      <c r="D700" s="3" t="s">
        <v>70</v>
      </c>
      <c r="E700" s="3" t="s">
        <v>71</v>
      </c>
      <c r="F700" s="3" t="s">
        <v>72</v>
      </c>
      <c r="G700" s="3" t="s">
        <v>1303</v>
      </c>
      <c r="H700" s="3" t="s">
        <v>24</v>
      </c>
      <c r="I700" s="3" t="s">
        <v>52</v>
      </c>
      <c r="J700" s="3" t="s">
        <v>95</v>
      </c>
      <c r="K700" s="3" t="s">
        <v>182</v>
      </c>
      <c r="L700" s="5">
        <v>30</v>
      </c>
      <c r="M700" s="5">
        <v>41017.42</v>
      </c>
      <c r="N700" s="5">
        <v>45793.33</v>
      </c>
      <c r="O700" s="5">
        <v>0.05</v>
      </c>
      <c r="P700" s="3" t="s">
        <v>28</v>
      </c>
      <c r="Q700" s="3" t="s">
        <v>29</v>
      </c>
      <c r="R700" s="5">
        <v>13</v>
      </c>
      <c r="S700" s="5">
        <v>136113.4</v>
      </c>
      <c r="T700" s="2"/>
    </row>
    <row r="701" spans="1:20" ht="14.4" x14ac:dyDescent="0.3">
      <c r="A701" s="3" t="s">
        <v>1304</v>
      </c>
      <c r="B701" s="6">
        <v>45907</v>
      </c>
      <c r="C701" s="3" t="s">
        <v>49</v>
      </c>
      <c r="D701" s="3" t="s">
        <v>21</v>
      </c>
      <c r="E701" s="3" t="s">
        <v>105</v>
      </c>
      <c r="F701" s="3" t="s">
        <v>106</v>
      </c>
      <c r="G701" s="3" t="s">
        <v>589</v>
      </c>
      <c r="H701" s="3" t="s">
        <v>87</v>
      </c>
      <c r="I701" s="3" t="s">
        <v>52</v>
      </c>
      <c r="J701" s="3" t="s">
        <v>95</v>
      </c>
      <c r="K701" s="3" t="s">
        <v>298</v>
      </c>
      <c r="L701" s="5">
        <v>36</v>
      </c>
      <c r="M701" s="5">
        <v>14795.65</v>
      </c>
      <c r="N701" s="5">
        <v>17447.689999999999</v>
      </c>
      <c r="O701" s="5">
        <v>0.1</v>
      </c>
      <c r="P701" s="3" t="s">
        <v>55</v>
      </c>
      <c r="Q701" s="3" t="s">
        <v>29</v>
      </c>
      <c r="R701" s="5">
        <v>19</v>
      </c>
      <c r="S701" s="5">
        <v>85926.1</v>
      </c>
      <c r="T701" s="2"/>
    </row>
    <row r="702" spans="1:20" ht="14.4" x14ac:dyDescent="0.3">
      <c r="A702" s="3" t="s">
        <v>1305</v>
      </c>
      <c r="B702" s="4">
        <v>45769</v>
      </c>
      <c r="C702" s="3" t="s">
        <v>20</v>
      </c>
      <c r="D702" s="3" t="s">
        <v>21</v>
      </c>
      <c r="E702" s="3" t="s">
        <v>105</v>
      </c>
      <c r="F702" s="3" t="s">
        <v>106</v>
      </c>
      <c r="G702" s="3" t="s">
        <v>1306</v>
      </c>
      <c r="H702" s="3" t="s">
        <v>44</v>
      </c>
      <c r="I702" s="3" t="s">
        <v>45</v>
      </c>
      <c r="J702" s="3" t="s">
        <v>132</v>
      </c>
      <c r="K702" s="3" t="s">
        <v>241</v>
      </c>
      <c r="L702" s="5">
        <v>21</v>
      </c>
      <c r="M702" s="5">
        <v>62780.91</v>
      </c>
      <c r="N702" s="5">
        <v>87072.43</v>
      </c>
      <c r="O702" s="5">
        <v>0.1</v>
      </c>
      <c r="P702" s="3" t="s">
        <v>55</v>
      </c>
      <c r="Q702" s="3" t="s">
        <v>84</v>
      </c>
      <c r="R702" s="5">
        <v>1</v>
      </c>
      <c r="S702" s="5">
        <v>459109.7</v>
      </c>
      <c r="T702" s="2"/>
    </row>
    <row r="703" spans="1:20" ht="14.4" x14ac:dyDescent="0.3">
      <c r="A703" s="3" t="s">
        <v>1307</v>
      </c>
      <c r="B703" s="6">
        <v>45720</v>
      </c>
      <c r="C703" s="3" t="s">
        <v>49</v>
      </c>
      <c r="D703" s="3" t="s">
        <v>57</v>
      </c>
      <c r="E703" s="3" t="s">
        <v>64</v>
      </c>
      <c r="F703" s="3" t="s">
        <v>65</v>
      </c>
      <c r="G703" s="3" t="s">
        <v>1308</v>
      </c>
      <c r="H703" s="3" t="s">
        <v>35</v>
      </c>
      <c r="I703" s="3" t="s">
        <v>25</v>
      </c>
      <c r="J703" s="3" t="s">
        <v>146</v>
      </c>
      <c r="K703" s="3" t="s">
        <v>416</v>
      </c>
      <c r="L703" s="5">
        <v>32</v>
      </c>
      <c r="M703" s="5">
        <v>9502.93</v>
      </c>
      <c r="N703" s="5">
        <v>12742.14</v>
      </c>
      <c r="O703" s="5">
        <v>0.15</v>
      </c>
      <c r="P703" s="3" t="s">
        <v>55</v>
      </c>
      <c r="Q703" s="3" t="s">
        <v>38</v>
      </c>
      <c r="R703" s="5">
        <v>2</v>
      </c>
      <c r="S703" s="5">
        <v>88106.51</v>
      </c>
      <c r="T703" s="2"/>
    </row>
    <row r="704" spans="1:20" ht="14.4" x14ac:dyDescent="0.3">
      <c r="A704" s="3" t="s">
        <v>1309</v>
      </c>
      <c r="B704" s="4">
        <v>45671</v>
      </c>
      <c r="C704" s="3" t="s">
        <v>40</v>
      </c>
      <c r="D704" s="3" t="s">
        <v>41</v>
      </c>
      <c r="E704" s="3" t="s">
        <v>50</v>
      </c>
      <c r="F704" s="3" t="s">
        <v>50</v>
      </c>
      <c r="G704" s="3" t="s">
        <v>454</v>
      </c>
      <c r="H704" s="3" t="s">
        <v>44</v>
      </c>
      <c r="I704" s="3" t="s">
        <v>52</v>
      </c>
      <c r="J704" s="3" t="s">
        <v>157</v>
      </c>
      <c r="K704" s="3" t="s">
        <v>158</v>
      </c>
      <c r="L704" s="5">
        <v>5</v>
      </c>
      <c r="M704" s="5">
        <v>6634.48</v>
      </c>
      <c r="N704" s="5">
        <v>9631.08</v>
      </c>
      <c r="O704" s="5">
        <v>0.1</v>
      </c>
      <c r="P704" s="3" t="s">
        <v>28</v>
      </c>
      <c r="Q704" s="3" t="s">
        <v>77</v>
      </c>
      <c r="R704" s="5">
        <v>3</v>
      </c>
      <c r="S704" s="5">
        <v>13484.7</v>
      </c>
      <c r="T704" s="2"/>
    </row>
    <row r="705" spans="1:20" ht="14.4" x14ac:dyDescent="0.3">
      <c r="A705" s="3" t="s">
        <v>1310</v>
      </c>
      <c r="B705" s="4">
        <v>45832</v>
      </c>
      <c r="C705" s="3" t="s">
        <v>31</v>
      </c>
      <c r="D705" s="3" t="s">
        <v>41</v>
      </c>
      <c r="E705" s="3" t="s">
        <v>50</v>
      </c>
      <c r="F705" s="3" t="s">
        <v>50</v>
      </c>
      <c r="G705" s="3" t="s">
        <v>1311</v>
      </c>
      <c r="H705" s="3" t="s">
        <v>35</v>
      </c>
      <c r="I705" s="3" t="s">
        <v>25</v>
      </c>
      <c r="J705" s="3" t="s">
        <v>36</v>
      </c>
      <c r="K705" s="3" t="s">
        <v>280</v>
      </c>
      <c r="L705" s="5">
        <v>43</v>
      </c>
      <c r="M705" s="5">
        <v>7930.78</v>
      </c>
      <c r="N705" s="5">
        <v>11634.83</v>
      </c>
      <c r="O705" s="5">
        <v>0.1</v>
      </c>
      <c r="P705" s="3" t="s">
        <v>55</v>
      </c>
      <c r="Q705" s="3" t="s">
        <v>38</v>
      </c>
      <c r="R705" s="5">
        <v>17</v>
      </c>
      <c r="S705" s="5">
        <v>143346.70000000001</v>
      </c>
      <c r="T705" s="2"/>
    </row>
    <row r="706" spans="1:20" ht="14.4" x14ac:dyDescent="0.3">
      <c r="A706" s="3" t="s">
        <v>1312</v>
      </c>
      <c r="B706" s="4">
        <v>45710</v>
      </c>
      <c r="C706" s="3" t="s">
        <v>20</v>
      </c>
      <c r="D706" s="3" t="s">
        <v>41</v>
      </c>
      <c r="E706" s="3" t="s">
        <v>42</v>
      </c>
      <c r="F706" s="3" t="s">
        <v>42</v>
      </c>
      <c r="G706" s="3" t="s">
        <v>1313</v>
      </c>
      <c r="H706" s="3" t="s">
        <v>44</v>
      </c>
      <c r="I706" s="3" t="s">
        <v>45</v>
      </c>
      <c r="J706" s="3" t="s">
        <v>102</v>
      </c>
      <c r="K706" s="3" t="s">
        <v>226</v>
      </c>
      <c r="L706" s="5">
        <v>30</v>
      </c>
      <c r="M706" s="5">
        <v>58724.99</v>
      </c>
      <c r="N706" s="5">
        <v>75982.39</v>
      </c>
      <c r="O706" s="5">
        <v>0.1</v>
      </c>
      <c r="P706" s="3" t="s">
        <v>55</v>
      </c>
      <c r="Q706" s="3" t="s">
        <v>38</v>
      </c>
      <c r="R706" s="5">
        <v>9</v>
      </c>
      <c r="S706" s="5">
        <v>465949.8</v>
      </c>
      <c r="T706" s="2"/>
    </row>
    <row r="707" spans="1:20" ht="14.4" x14ac:dyDescent="0.3">
      <c r="A707" s="3" t="s">
        <v>1314</v>
      </c>
      <c r="B707" s="4">
        <v>45890</v>
      </c>
      <c r="C707" s="3" t="s">
        <v>49</v>
      </c>
      <c r="D707" s="3" t="s">
        <v>57</v>
      </c>
      <c r="E707" s="3" t="s">
        <v>64</v>
      </c>
      <c r="F707" s="3" t="s">
        <v>65</v>
      </c>
      <c r="G707" s="3" t="s">
        <v>1013</v>
      </c>
      <c r="H707" s="3" t="s">
        <v>44</v>
      </c>
      <c r="I707" s="3" t="s">
        <v>25</v>
      </c>
      <c r="J707" s="3" t="s">
        <v>36</v>
      </c>
      <c r="K707" s="3" t="s">
        <v>37</v>
      </c>
      <c r="L707" s="5">
        <v>8</v>
      </c>
      <c r="M707" s="5">
        <v>9431.42</v>
      </c>
      <c r="N707" s="5">
        <v>11550.55</v>
      </c>
      <c r="O707" s="5">
        <v>0.05</v>
      </c>
      <c r="P707" s="3" t="s">
        <v>55</v>
      </c>
      <c r="Q707" s="3" t="s">
        <v>84</v>
      </c>
      <c r="R707" s="5">
        <v>7</v>
      </c>
      <c r="S707" s="5">
        <v>16105.39</v>
      </c>
      <c r="T707" s="2"/>
    </row>
    <row r="708" spans="1:20" ht="14.4" x14ac:dyDescent="0.3">
      <c r="A708" s="3" t="s">
        <v>1315</v>
      </c>
      <c r="B708" s="4">
        <v>45860</v>
      </c>
      <c r="C708" s="3" t="s">
        <v>20</v>
      </c>
      <c r="D708" s="3" t="s">
        <v>41</v>
      </c>
      <c r="E708" s="3" t="s">
        <v>42</v>
      </c>
      <c r="F708" s="3" t="s">
        <v>42</v>
      </c>
      <c r="G708" s="3" t="s">
        <v>1256</v>
      </c>
      <c r="H708" s="3" t="s">
        <v>35</v>
      </c>
      <c r="I708" s="3" t="s">
        <v>52</v>
      </c>
      <c r="J708" s="3" t="s">
        <v>113</v>
      </c>
      <c r="K708" s="3" t="s">
        <v>257</v>
      </c>
      <c r="L708" s="5">
        <v>48</v>
      </c>
      <c r="M708" s="5">
        <v>65590.91</v>
      </c>
      <c r="N708" s="5">
        <v>83199.58</v>
      </c>
      <c r="O708" s="5">
        <v>0.15</v>
      </c>
      <c r="P708" s="3" t="s">
        <v>28</v>
      </c>
      <c r="Q708" s="3" t="s">
        <v>38</v>
      </c>
      <c r="R708" s="5">
        <v>19</v>
      </c>
      <c r="S708" s="5">
        <v>718433.7</v>
      </c>
      <c r="T708" s="2"/>
    </row>
    <row r="709" spans="1:20" ht="14.4" x14ac:dyDescent="0.3">
      <c r="A709" s="3" t="s">
        <v>1316</v>
      </c>
      <c r="B709" s="4">
        <v>45738</v>
      </c>
      <c r="C709" s="3" t="s">
        <v>31</v>
      </c>
      <c r="D709" s="3" t="s">
        <v>21</v>
      </c>
      <c r="E709" s="3" t="s">
        <v>32</v>
      </c>
      <c r="F709" s="3" t="s">
        <v>33</v>
      </c>
      <c r="G709" s="3" t="s">
        <v>659</v>
      </c>
      <c r="H709" s="3" t="s">
        <v>24</v>
      </c>
      <c r="I709" s="3" t="s">
        <v>52</v>
      </c>
      <c r="J709" s="3" t="s">
        <v>53</v>
      </c>
      <c r="K709" s="3" t="s">
        <v>90</v>
      </c>
      <c r="L709" s="5">
        <v>40</v>
      </c>
      <c r="M709" s="5">
        <v>74030.25</v>
      </c>
      <c r="N709" s="5">
        <v>100947</v>
      </c>
      <c r="O709" s="5">
        <v>0</v>
      </c>
      <c r="P709" s="3" t="s">
        <v>28</v>
      </c>
      <c r="Q709" s="3" t="s">
        <v>29</v>
      </c>
      <c r="R709" s="5">
        <v>10</v>
      </c>
      <c r="S709" s="5">
        <v>1076670</v>
      </c>
      <c r="T709" s="2"/>
    </row>
    <row r="710" spans="1:20" ht="14.4" x14ac:dyDescent="0.3">
      <c r="A710" s="3" t="s">
        <v>1317</v>
      </c>
      <c r="B710" s="4">
        <v>45861</v>
      </c>
      <c r="C710" s="3" t="s">
        <v>20</v>
      </c>
      <c r="D710" s="3" t="s">
        <v>41</v>
      </c>
      <c r="E710" s="3" t="s">
        <v>42</v>
      </c>
      <c r="F710" s="3" t="s">
        <v>42</v>
      </c>
      <c r="G710" s="3" t="s">
        <v>865</v>
      </c>
      <c r="H710" s="3" t="s">
        <v>44</v>
      </c>
      <c r="I710" s="3" t="s">
        <v>52</v>
      </c>
      <c r="J710" s="3" t="s">
        <v>53</v>
      </c>
      <c r="K710" s="3" t="s">
        <v>99</v>
      </c>
      <c r="L710" s="5">
        <v>37</v>
      </c>
      <c r="M710" s="5">
        <v>66736.240000000005</v>
      </c>
      <c r="N710" s="5">
        <v>86309.08</v>
      </c>
      <c r="O710" s="5">
        <v>0</v>
      </c>
      <c r="P710" s="3" t="s">
        <v>28</v>
      </c>
      <c r="Q710" s="3" t="s">
        <v>77</v>
      </c>
      <c r="R710" s="5">
        <v>10</v>
      </c>
      <c r="S710" s="5">
        <v>724195.1</v>
      </c>
      <c r="T710" s="2"/>
    </row>
    <row r="711" spans="1:20" ht="14.4" x14ac:dyDescent="0.3">
      <c r="A711" s="3" t="s">
        <v>1318</v>
      </c>
      <c r="B711" s="8">
        <v>45782</v>
      </c>
      <c r="C711" s="3" t="s">
        <v>31</v>
      </c>
      <c r="D711" s="3" t="s">
        <v>70</v>
      </c>
      <c r="E711" s="3" t="s">
        <v>71</v>
      </c>
      <c r="F711" s="3" t="s">
        <v>72</v>
      </c>
      <c r="G711" s="3" t="s">
        <v>1293</v>
      </c>
      <c r="H711" s="3" t="s">
        <v>35</v>
      </c>
      <c r="I711" s="3" t="s">
        <v>25</v>
      </c>
      <c r="J711" s="3" t="s">
        <v>61</v>
      </c>
      <c r="K711" s="3" t="s">
        <v>211</v>
      </c>
      <c r="L711" s="5">
        <v>41</v>
      </c>
      <c r="M711" s="5">
        <v>36006.51</v>
      </c>
      <c r="N711" s="5">
        <v>52773.37</v>
      </c>
      <c r="O711" s="5">
        <v>0</v>
      </c>
      <c r="P711" s="3" t="s">
        <v>28</v>
      </c>
      <c r="Q711" s="3" t="s">
        <v>38</v>
      </c>
      <c r="R711" s="5">
        <v>3</v>
      </c>
      <c r="S711" s="5">
        <v>687441.3</v>
      </c>
      <c r="T711" s="2"/>
    </row>
    <row r="712" spans="1:20" ht="14.4" x14ac:dyDescent="0.3">
      <c r="A712" s="3" t="s">
        <v>1319</v>
      </c>
      <c r="B712" s="4">
        <v>45675</v>
      </c>
      <c r="C712" s="3" t="s">
        <v>31</v>
      </c>
      <c r="D712" s="3" t="s">
        <v>41</v>
      </c>
      <c r="E712" s="3" t="s">
        <v>42</v>
      </c>
      <c r="F712" s="3" t="s">
        <v>42</v>
      </c>
      <c r="G712" s="3" t="s">
        <v>1320</v>
      </c>
      <c r="H712" s="3" t="s">
        <v>87</v>
      </c>
      <c r="I712" s="3" t="s">
        <v>52</v>
      </c>
      <c r="J712" s="3" t="s">
        <v>53</v>
      </c>
      <c r="K712" s="3" t="s">
        <v>90</v>
      </c>
      <c r="L712" s="5">
        <v>8</v>
      </c>
      <c r="M712" s="5">
        <v>2262.2800000000002</v>
      </c>
      <c r="N712" s="5">
        <v>2557.1</v>
      </c>
      <c r="O712" s="5">
        <v>0</v>
      </c>
      <c r="P712" s="3" t="s">
        <v>28</v>
      </c>
      <c r="Q712" s="3" t="s">
        <v>77</v>
      </c>
      <c r="R712" s="5">
        <v>15</v>
      </c>
      <c r="S712" s="5">
        <v>2358.56</v>
      </c>
      <c r="T712" s="2"/>
    </row>
    <row r="713" spans="1:20" ht="14.4" x14ac:dyDescent="0.3">
      <c r="A713" s="3" t="s">
        <v>1321</v>
      </c>
      <c r="B713" s="4">
        <v>45888</v>
      </c>
      <c r="C713" s="3" t="s">
        <v>20</v>
      </c>
      <c r="D713" s="3" t="s">
        <v>21</v>
      </c>
      <c r="E713" s="3" t="s">
        <v>32</v>
      </c>
      <c r="F713" s="3" t="s">
        <v>33</v>
      </c>
      <c r="G713" s="3" t="s">
        <v>143</v>
      </c>
      <c r="H713" s="3" t="s">
        <v>35</v>
      </c>
      <c r="I713" s="3" t="s">
        <v>52</v>
      </c>
      <c r="J713" s="3" t="s">
        <v>157</v>
      </c>
      <c r="K713" s="3" t="s">
        <v>188</v>
      </c>
      <c r="L713" s="5">
        <v>7</v>
      </c>
      <c r="M713" s="5">
        <v>76743.179999999993</v>
      </c>
      <c r="N713" s="5">
        <v>106896.3</v>
      </c>
      <c r="O713" s="5">
        <v>0.05</v>
      </c>
      <c r="P713" s="3" t="s">
        <v>55</v>
      </c>
      <c r="Q713" s="3" t="s">
        <v>29</v>
      </c>
      <c r="R713" s="5">
        <v>1</v>
      </c>
      <c r="S713" s="5">
        <v>200517.9</v>
      </c>
      <c r="T713" s="2"/>
    </row>
    <row r="714" spans="1:20" ht="14.4" x14ac:dyDescent="0.3">
      <c r="A714" s="3" t="s">
        <v>1322</v>
      </c>
      <c r="B714" s="4">
        <v>45820</v>
      </c>
      <c r="C714" s="3" t="s">
        <v>31</v>
      </c>
      <c r="D714" s="3" t="s">
        <v>57</v>
      </c>
      <c r="E714" s="3" t="s">
        <v>64</v>
      </c>
      <c r="F714" s="3" t="s">
        <v>65</v>
      </c>
      <c r="G714" s="3" t="s">
        <v>1323</v>
      </c>
      <c r="H714" s="3" t="s">
        <v>24</v>
      </c>
      <c r="I714" s="3" t="s">
        <v>52</v>
      </c>
      <c r="J714" s="3" t="s">
        <v>157</v>
      </c>
      <c r="K714" s="3" t="s">
        <v>285</v>
      </c>
      <c r="L714" s="5">
        <v>19</v>
      </c>
      <c r="M714" s="5">
        <v>58156</v>
      </c>
      <c r="N714" s="5">
        <v>73341.83</v>
      </c>
      <c r="O714" s="5">
        <v>0.05</v>
      </c>
      <c r="P714" s="3" t="s">
        <v>55</v>
      </c>
      <c r="Q714" s="3" t="s">
        <v>84</v>
      </c>
      <c r="R714" s="5">
        <v>12</v>
      </c>
      <c r="S714" s="5">
        <v>274104.2</v>
      </c>
      <c r="T714" s="2"/>
    </row>
    <row r="715" spans="1:20" ht="14.4" x14ac:dyDescent="0.3">
      <c r="A715" s="3" t="s">
        <v>1324</v>
      </c>
      <c r="B715" s="4">
        <v>45704</v>
      </c>
      <c r="C715" s="3" t="s">
        <v>31</v>
      </c>
      <c r="D715" s="3" t="s">
        <v>21</v>
      </c>
      <c r="E715" s="3" t="s">
        <v>32</v>
      </c>
      <c r="F715" s="3" t="s">
        <v>33</v>
      </c>
      <c r="G715" s="3" t="s">
        <v>1325</v>
      </c>
      <c r="H715" s="3" t="s">
        <v>24</v>
      </c>
      <c r="I715" s="3" t="s">
        <v>45</v>
      </c>
      <c r="J715" s="3" t="s">
        <v>67</v>
      </c>
      <c r="K715" s="3" t="s">
        <v>83</v>
      </c>
      <c r="L715" s="5">
        <v>33</v>
      </c>
      <c r="M715" s="5">
        <v>2967.91</v>
      </c>
      <c r="N715" s="5">
        <v>4047.06</v>
      </c>
      <c r="O715" s="5">
        <v>0</v>
      </c>
      <c r="P715" s="3" t="s">
        <v>55</v>
      </c>
      <c r="Q715" s="3" t="s">
        <v>38</v>
      </c>
      <c r="R715" s="5">
        <v>18</v>
      </c>
      <c r="S715" s="5">
        <v>35611.949999999997</v>
      </c>
      <c r="T715" s="2"/>
    </row>
    <row r="716" spans="1:20" ht="14.4" x14ac:dyDescent="0.3">
      <c r="A716" s="3" t="s">
        <v>1326</v>
      </c>
      <c r="B716" s="6">
        <v>45693</v>
      </c>
      <c r="C716" s="3" t="s">
        <v>40</v>
      </c>
      <c r="D716" s="3" t="s">
        <v>21</v>
      </c>
      <c r="E716" s="3" t="s">
        <v>105</v>
      </c>
      <c r="F716" s="3" t="s">
        <v>106</v>
      </c>
      <c r="G716" s="3" t="s">
        <v>633</v>
      </c>
      <c r="H716" s="3" t="s">
        <v>44</v>
      </c>
      <c r="I716" s="3" t="s">
        <v>45</v>
      </c>
      <c r="J716" s="3" t="s">
        <v>67</v>
      </c>
      <c r="K716" s="3" t="s">
        <v>83</v>
      </c>
      <c r="L716" s="5">
        <v>47</v>
      </c>
      <c r="M716" s="5">
        <v>33863.4</v>
      </c>
      <c r="N716" s="5">
        <v>49090.49</v>
      </c>
      <c r="O716" s="5">
        <v>0.05</v>
      </c>
      <c r="P716" s="3" t="s">
        <v>28</v>
      </c>
      <c r="Q716" s="3" t="s">
        <v>38</v>
      </c>
      <c r="R716" s="5">
        <v>14</v>
      </c>
      <c r="S716" s="5">
        <v>679889.6</v>
      </c>
      <c r="T716" s="2"/>
    </row>
    <row r="717" spans="1:20" ht="14.4" x14ac:dyDescent="0.3">
      <c r="A717" s="3" t="s">
        <v>1327</v>
      </c>
      <c r="B717" s="4">
        <v>45669</v>
      </c>
      <c r="C717" s="3" t="s">
        <v>49</v>
      </c>
      <c r="D717" s="3" t="s">
        <v>41</v>
      </c>
      <c r="E717" s="3" t="s">
        <v>42</v>
      </c>
      <c r="F717" s="3" t="s">
        <v>42</v>
      </c>
      <c r="G717" s="3" t="s">
        <v>1328</v>
      </c>
      <c r="H717" s="3" t="s">
        <v>87</v>
      </c>
      <c r="I717" s="3" t="s">
        <v>25</v>
      </c>
      <c r="J717" s="3" t="s">
        <v>61</v>
      </c>
      <c r="K717" s="3" t="s">
        <v>223</v>
      </c>
      <c r="L717" s="5">
        <v>48</v>
      </c>
      <c r="M717" s="5">
        <v>59963.79</v>
      </c>
      <c r="N717" s="5">
        <v>69377.259999999995</v>
      </c>
      <c r="O717" s="5">
        <v>0.15</v>
      </c>
      <c r="P717" s="3" t="s">
        <v>55</v>
      </c>
      <c r="Q717" s="3" t="s">
        <v>77</v>
      </c>
      <c r="R717" s="5">
        <v>11</v>
      </c>
      <c r="S717" s="5">
        <v>384069.6</v>
      </c>
      <c r="T717" s="2"/>
    </row>
    <row r="718" spans="1:20" ht="14.4" x14ac:dyDescent="0.3">
      <c r="A718" s="3" t="s">
        <v>1329</v>
      </c>
      <c r="B718" s="4">
        <v>45716</v>
      </c>
      <c r="C718" s="3" t="s">
        <v>40</v>
      </c>
      <c r="D718" s="3" t="s">
        <v>41</v>
      </c>
      <c r="E718" s="3" t="s">
        <v>50</v>
      </c>
      <c r="F718" s="3" t="s">
        <v>50</v>
      </c>
      <c r="G718" s="3" t="s">
        <v>1330</v>
      </c>
      <c r="H718" s="3" t="s">
        <v>24</v>
      </c>
      <c r="I718" s="3" t="s">
        <v>45</v>
      </c>
      <c r="J718" s="3" t="s">
        <v>46</v>
      </c>
      <c r="K718" s="3" t="s">
        <v>161</v>
      </c>
      <c r="L718" s="5">
        <v>48</v>
      </c>
      <c r="M718" s="5">
        <v>24908.53</v>
      </c>
      <c r="N718" s="5">
        <v>31138.16</v>
      </c>
      <c r="O718" s="5">
        <v>0.15</v>
      </c>
      <c r="P718" s="3" t="s">
        <v>28</v>
      </c>
      <c r="Q718" s="3" t="s">
        <v>38</v>
      </c>
      <c r="R718" s="5">
        <v>18</v>
      </c>
      <c r="S718" s="5">
        <v>254168.9</v>
      </c>
      <c r="T718" s="2"/>
    </row>
    <row r="719" spans="1:20" ht="14.4" x14ac:dyDescent="0.3">
      <c r="A719" s="3" t="s">
        <v>1331</v>
      </c>
      <c r="B719" s="4">
        <v>45859</v>
      </c>
      <c r="C719" s="3" t="s">
        <v>31</v>
      </c>
      <c r="D719" s="3" t="s">
        <v>70</v>
      </c>
      <c r="E719" s="3" t="s">
        <v>71</v>
      </c>
      <c r="F719" s="3" t="s">
        <v>72</v>
      </c>
      <c r="G719" s="3" t="s">
        <v>1332</v>
      </c>
      <c r="H719" s="3" t="s">
        <v>44</v>
      </c>
      <c r="I719" s="3" t="s">
        <v>25</v>
      </c>
      <c r="J719" s="3" t="s">
        <v>61</v>
      </c>
      <c r="K719" s="3" t="s">
        <v>211</v>
      </c>
      <c r="L719" s="5">
        <v>14</v>
      </c>
      <c r="M719" s="5">
        <v>53408.15</v>
      </c>
      <c r="N719" s="5">
        <v>71321.899999999994</v>
      </c>
      <c r="O719" s="5">
        <v>0</v>
      </c>
      <c r="P719" s="3" t="s">
        <v>55</v>
      </c>
      <c r="Q719" s="3" t="s">
        <v>77</v>
      </c>
      <c r="R719" s="5">
        <v>7</v>
      </c>
      <c r="S719" s="5">
        <v>250792.5</v>
      </c>
      <c r="T719" s="2"/>
    </row>
    <row r="720" spans="1:20" ht="14.4" x14ac:dyDescent="0.3">
      <c r="A720" s="3" t="s">
        <v>1333</v>
      </c>
      <c r="B720" s="4">
        <v>45833</v>
      </c>
      <c r="C720" s="3" t="s">
        <v>49</v>
      </c>
      <c r="D720" s="3" t="s">
        <v>41</v>
      </c>
      <c r="E720" s="3" t="s">
        <v>50</v>
      </c>
      <c r="F720" s="3" t="s">
        <v>50</v>
      </c>
      <c r="G720" s="3" t="s">
        <v>240</v>
      </c>
      <c r="H720" s="3" t="s">
        <v>87</v>
      </c>
      <c r="I720" s="3" t="s">
        <v>25</v>
      </c>
      <c r="J720" s="3" t="s">
        <v>61</v>
      </c>
      <c r="K720" s="3" t="s">
        <v>223</v>
      </c>
      <c r="L720" s="5">
        <v>1</v>
      </c>
      <c r="M720" s="5">
        <v>19040.490000000002</v>
      </c>
      <c r="N720" s="5">
        <v>27365</v>
      </c>
      <c r="O720" s="5">
        <v>0.15</v>
      </c>
      <c r="P720" s="3" t="s">
        <v>55</v>
      </c>
      <c r="Q720" s="3" t="s">
        <v>38</v>
      </c>
      <c r="R720" s="5">
        <v>15</v>
      </c>
      <c r="S720" s="5">
        <v>7075.83</v>
      </c>
      <c r="T720" s="2"/>
    </row>
    <row r="721" spans="1:20" ht="14.4" x14ac:dyDescent="0.3">
      <c r="A721" s="3" t="s">
        <v>1334</v>
      </c>
      <c r="B721" s="6">
        <v>45664</v>
      </c>
      <c r="C721" s="3" t="s">
        <v>20</v>
      </c>
      <c r="D721" s="3" t="s">
        <v>41</v>
      </c>
      <c r="E721" s="3" t="s">
        <v>42</v>
      </c>
      <c r="F721" s="3" t="s">
        <v>42</v>
      </c>
      <c r="G721" s="3" t="s">
        <v>1335</v>
      </c>
      <c r="H721" s="3" t="s">
        <v>44</v>
      </c>
      <c r="I721" s="3" t="s">
        <v>25</v>
      </c>
      <c r="J721" s="3" t="s">
        <v>61</v>
      </c>
      <c r="K721" s="3" t="s">
        <v>154</v>
      </c>
      <c r="L721" s="5">
        <v>45</v>
      </c>
      <c r="M721" s="5">
        <v>58115.92</v>
      </c>
      <c r="N721" s="5">
        <v>74555.47</v>
      </c>
      <c r="O721" s="5">
        <v>0</v>
      </c>
      <c r="P721" s="3" t="s">
        <v>28</v>
      </c>
      <c r="Q721" s="3" t="s">
        <v>38</v>
      </c>
      <c r="R721" s="5">
        <v>16</v>
      </c>
      <c r="S721" s="5">
        <v>739779.8</v>
      </c>
      <c r="T721" s="2"/>
    </row>
    <row r="722" spans="1:20" ht="14.4" x14ac:dyDescent="0.3">
      <c r="A722" s="3" t="s">
        <v>1336</v>
      </c>
      <c r="B722" s="7">
        <v>45805</v>
      </c>
      <c r="C722" s="3" t="s">
        <v>40</v>
      </c>
      <c r="D722" s="3" t="s">
        <v>70</v>
      </c>
      <c r="E722" s="3" t="s">
        <v>125</v>
      </c>
      <c r="F722" s="3" t="s">
        <v>125</v>
      </c>
      <c r="G722" s="3" t="s">
        <v>89</v>
      </c>
      <c r="H722" s="3" t="s">
        <v>87</v>
      </c>
      <c r="I722" s="3" t="s">
        <v>52</v>
      </c>
      <c r="J722" s="3" t="s">
        <v>53</v>
      </c>
      <c r="K722" s="3" t="s">
        <v>99</v>
      </c>
      <c r="L722" s="5">
        <v>14</v>
      </c>
      <c r="M722" s="5">
        <v>33.93</v>
      </c>
      <c r="N722" s="5">
        <v>47.12</v>
      </c>
      <c r="O722" s="5">
        <v>0.1</v>
      </c>
      <c r="P722" s="3" t="s">
        <v>28</v>
      </c>
      <c r="Q722" s="3" t="s">
        <v>84</v>
      </c>
      <c r="R722" s="5">
        <v>4</v>
      </c>
      <c r="S722" s="5">
        <v>166.19</v>
      </c>
      <c r="T722" s="2"/>
    </row>
    <row r="723" spans="1:20" ht="14.4" x14ac:dyDescent="0.3">
      <c r="A723" s="3" t="s">
        <v>1337</v>
      </c>
      <c r="B723" s="4">
        <v>45866</v>
      </c>
      <c r="C723" s="3" t="s">
        <v>49</v>
      </c>
      <c r="D723" s="3" t="s">
        <v>70</v>
      </c>
      <c r="E723" s="3" t="s">
        <v>71</v>
      </c>
      <c r="F723" s="3" t="s">
        <v>72</v>
      </c>
      <c r="G723" s="3" t="s">
        <v>218</v>
      </c>
      <c r="H723" s="3" t="s">
        <v>24</v>
      </c>
      <c r="I723" s="3" t="s">
        <v>45</v>
      </c>
      <c r="J723" s="3" t="s">
        <v>102</v>
      </c>
      <c r="K723" s="3" t="s">
        <v>226</v>
      </c>
      <c r="L723" s="5">
        <v>22</v>
      </c>
      <c r="M723" s="5">
        <v>38531.78</v>
      </c>
      <c r="N723" s="5">
        <v>45290.1</v>
      </c>
      <c r="O723" s="5">
        <v>0</v>
      </c>
      <c r="P723" s="3" t="s">
        <v>55</v>
      </c>
      <c r="Q723" s="3" t="s">
        <v>77</v>
      </c>
      <c r="R723" s="5">
        <v>18</v>
      </c>
      <c r="S723" s="5">
        <v>148683</v>
      </c>
      <c r="T723" s="2"/>
    </row>
    <row r="724" spans="1:20" ht="14.4" x14ac:dyDescent="0.3">
      <c r="A724" s="3" t="s">
        <v>1338</v>
      </c>
      <c r="B724" s="4">
        <v>45858</v>
      </c>
      <c r="C724" s="3" t="s">
        <v>20</v>
      </c>
      <c r="D724" s="3" t="s">
        <v>21</v>
      </c>
      <c r="E724" s="3" t="s">
        <v>22</v>
      </c>
      <c r="F724" s="3" t="s">
        <v>22</v>
      </c>
      <c r="G724" s="3" t="s">
        <v>1339</v>
      </c>
      <c r="H724" s="3" t="s">
        <v>35</v>
      </c>
      <c r="I724" s="3" t="s">
        <v>52</v>
      </c>
      <c r="J724" s="3" t="s">
        <v>53</v>
      </c>
      <c r="K724" s="3" t="s">
        <v>90</v>
      </c>
      <c r="L724" s="5">
        <v>13</v>
      </c>
      <c r="M724" s="5">
        <v>78608.38</v>
      </c>
      <c r="N724" s="5">
        <v>88105.29</v>
      </c>
      <c r="O724" s="5">
        <v>0</v>
      </c>
      <c r="P724" s="3" t="s">
        <v>55</v>
      </c>
      <c r="Q724" s="3" t="s">
        <v>38</v>
      </c>
      <c r="R724" s="5">
        <v>20</v>
      </c>
      <c r="S724" s="5">
        <v>123459.8</v>
      </c>
      <c r="T724" s="2"/>
    </row>
    <row r="725" spans="1:20" ht="14.4" x14ac:dyDescent="0.3">
      <c r="A725" s="3" t="s">
        <v>1340</v>
      </c>
      <c r="B725" s="6">
        <v>45842</v>
      </c>
      <c r="C725" s="3" t="s">
        <v>20</v>
      </c>
      <c r="D725" s="3" t="s">
        <v>70</v>
      </c>
      <c r="E725" s="3" t="s">
        <v>125</v>
      </c>
      <c r="F725" s="3" t="s">
        <v>125</v>
      </c>
      <c r="G725" s="3" t="s">
        <v>1341</v>
      </c>
      <c r="H725" s="3" t="s">
        <v>87</v>
      </c>
      <c r="I725" s="3" t="s">
        <v>52</v>
      </c>
      <c r="J725" s="3" t="s">
        <v>113</v>
      </c>
      <c r="K725" s="3" t="s">
        <v>557</v>
      </c>
      <c r="L725" s="5">
        <v>33</v>
      </c>
      <c r="M725" s="5">
        <v>79349.7</v>
      </c>
      <c r="N725" s="5">
        <v>92984.54</v>
      </c>
      <c r="O725" s="5">
        <v>0.05</v>
      </c>
      <c r="P725" s="3" t="s">
        <v>55</v>
      </c>
      <c r="Q725" s="3" t="s">
        <v>84</v>
      </c>
      <c r="R725" s="5">
        <v>7</v>
      </c>
      <c r="S725" s="5">
        <v>427452.2</v>
      </c>
      <c r="T725" s="2"/>
    </row>
    <row r="726" spans="1:20" ht="14.4" x14ac:dyDescent="0.3">
      <c r="A726" s="3" t="s">
        <v>1342</v>
      </c>
      <c r="B726" s="4">
        <v>45743</v>
      </c>
      <c r="C726" s="3" t="s">
        <v>49</v>
      </c>
      <c r="D726" s="3" t="s">
        <v>57</v>
      </c>
      <c r="E726" s="3" t="s">
        <v>64</v>
      </c>
      <c r="F726" s="3" t="s">
        <v>65</v>
      </c>
      <c r="G726" s="3" t="s">
        <v>389</v>
      </c>
      <c r="H726" s="3" t="s">
        <v>44</v>
      </c>
      <c r="I726" s="3" t="s">
        <v>45</v>
      </c>
      <c r="J726" s="3" t="s">
        <v>132</v>
      </c>
      <c r="K726" s="3" t="s">
        <v>206</v>
      </c>
      <c r="L726" s="5">
        <v>2</v>
      </c>
      <c r="M726" s="5">
        <v>74096.33</v>
      </c>
      <c r="N726" s="5">
        <v>85124.57</v>
      </c>
      <c r="O726" s="5">
        <v>0.1</v>
      </c>
      <c r="P726" s="3" t="s">
        <v>28</v>
      </c>
      <c r="Q726" s="3" t="s">
        <v>77</v>
      </c>
      <c r="R726" s="5">
        <v>5</v>
      </c>
      <c r="S726" s="5">
        <v>19850.830000000002</v>
      </c>
      <c r="T726" s="2"/>
    </row>
    <row r="727" spans="1:20" ht="14.4" x14ac:dyDescent="0.3">
      <c r="A727" s="3" t="s">
        <v>1343</v>
      </c>
      <c r="B727" s="4">
        <v>45883</v>
      </c>
      <c r="C727" s="3" t="s">
        <v>20</v>
      </c>
      <c r="D727" s="3" t="s">
        <v>21</v>
      </c>
      <c r="E727" s="3" t="s">
        <v>105</v>
      </c>
      <c r="F727" s="3" t="s">
        <v>106</v>
      </c>
      <c r="G727" s="3" t="s">
        <v>899</v>
      </c>
      <c r="H727" s="3" t="s">
        <v>87</v>
      </c>
      <c r="I727" s="3" t="s">
        <v>45</v>
      </c>
      <c r="J727" s="3" t="s">
        <v>102</v>
      </c>
      <c r="K727" s="3" t="s">
        <v>191</v>
      </c>
      <c r="L727" s="5">
        <v>35</v>
      </c>
      <c r="M727" s="5">
        <v>45066.46</v>
      </c>
      <c r="N727" s="5">
        <v>66342.960000000006</v>
      </c>
      <c r="O727" s="5">
        <v>0.1</v>
      </c>
      <c r="P727" s="3" t="s">
        <v>28</v>
      </c>
      <c r="Q727" s="3" t="s">
        <v>29</v>
      </c>
      <c r="R727" s="5">
        <v>9</v>
      </c>
      <c r="S727" s="5">
        <v>670209.80000000005</v>
      </c>
      <c r="T727" s="2"/>
    </row>
    <row r="728" spans="1:20" ht="14.4" x14ac:dyDescent="0.3">
      <c r="A728" s="3" t="s">
        <v>1344</v>
      </c>
      <c r="B728" s="4">
        <v>45766</v>
      </c>
      <c r="C728" s="3" t="s">
        <v>31</v>
      </c>
      <c r="D728" s="3" t="s">
        <v>41</v>
      </c>
      <c r="E728" s="3" t="s">
        <v>50</v>
      </c>
      <c r="F728" s="3" t="s">
        <v>50</v>
      </c>
      <c r="G728" s="3" t="s">
        <v>151</v>
      </c>
      <c r="H728" s="3" t="s">
        <v>87</v>
      </c>
      <c r="I728" s="3" t="s">
        <v>52</v>
      </c>
      <c r="J728" s="3" t="s">
        <v>113</v>
      </c>
      <c r="K728" s="3" t="s">
        <v>257</v>
      </c>
      <c r="L728" s="5">
        <v>33</v>
      </c>
      <c r="M728" s="5">
        <v>2566.69</v>
      </c>
      <c r="N728" s="5">
        <v>3678.83</v>
      </c>
      <c r="O728" s="5">
        <v>0.1</v>
      </c>
      <c r="P728" s="3" t="s">
        <v>55</v>
      </c>
      <c r="Q728" s="3" t="s">
        <v>29</v>
      </c>
      <c r="R728" s="5">
        <v>9</v>
      </c>
      <c r="S728" s="5">
        <v>33030.559999999998</v>
      </c>
      <c r="T728" s="2"/>
    </row>
    <row r="729" spans="1:20" ht="14.4" x14ac:dyDescent="0.3">
      <c r="A729" s="3" t="s">
        <v>1345</v>
      </c>
      <c r="B729" s="4">
        <v>45757</v>
      </c>
      <c r="C729" s="3" t="s">
        <v>20</v>
      </c>
      <c r="D729" s="3" t="s">
        <v>21</v>
      </c>
      <c r="E729" s="3" t="s">
        <v>105</v>
      </c>
      <c r="F729" s="3" t="s">
        <v>106</v>
      </c>
      <c r="G729" s="3" t="s">
        <v>1346</v>
      </c>
      <c r="H729" s="3" t="s">
        <v>24</v>
      </c>
      <c r="I729" s="3" t="s">
        <v>25</v>
      </c>
      <c r="J729" s="3" t="s">
        <v>36</v>
      </c>
      <c r="K729" s="3" t="s">
        <v>37</v>
      </c>
      <c r="L729" s="5">
        <v>12</v>
      </c>
      <c r="M729" s="5">
        <v>78117.16</v>
      </c>
      <c r="N729" s="5">
        <v>113454.1</v>
      </c>
      <c r="O729" s="5">
        <v>0.15</v>
      </c>
      <c r="P729" s="3" t="s">
        <v>28</v>
      </c>
      <c r="Q729" s="3" t="s">
        <v>29</v>
      </c>
      <c r="R729" s="5">
        <v>17</v>
      </c>
      <c r="S729" s="5">
        <v>360436.6</v>
      </c>
      <c r="T729" s="2"/>
    </row>
    <row r="730" spans="1:20" ht="14.4" x14ac:dyDescent="0.3">
      <c r="A730" s="3" t="s">
        <v>1347</v>
      </c>
      <c r="B730" s="4">
        <v>45744</v>
      </c>
      <c r="C730" s="3" t="s">
        <v>31</v>
      </c>
      <c r="D730" s="3" t="s">
        <v>70</v>
      </c>
      <c r="E730" s="3" t="s">
        <v>71</v>
      </c>
      <c r="F730" s="3" t="s">
        <v>72</v>
      </c>
      <c r="G730" s="3" t="s">
        <v>1348</v>
      </c>
      <c r="H730" s="3" t="s">
        <v>87</v>
      </c>
      <c r="I730" s="3" t="s">
        <v>45</v>
      </c>
      <c r="J730" s="3" t="s">
        <v>132</v>
      </c>
      <c r="K730" s="3" t="s">
        <v>241</v>
      </c>
      <c r="L730" s="5">
        <v>23</v>
      </c>
      <c r="M730" s="5">
        <v>60365.02</v>
      </c>
      <c r="N730" s="5">
        <v>88279.72</v>
      </c>
      <c r="O730" s="5">
        <v>0</v>
      </c>
      <c r="P730" s="3" t="s">
        <v>28</v>
      </c>
      <c r="Q730" s="3" t="s">
        <v>29</v>
      </c>
      <c r="R730" s="5">
        <v>6</v>
      </c>
      <c r="S730" s="5">
        <v>642038.1</v>
      </c>
      <c r="T730" s="2"/>
    </row>
    <row r="731" spans="1:20" ht="14.4" x14ac:dyDescent="0.3">
      <c r="A731" s="3" t="s">
        <v>1349</v>
      </c>
      <c r="B731" s="8">
        <v>45780</v>
      </c>
      <c r="C731" s="3" t="s">
        <v>20</v>
      </c>
      <c r="D731" s="3" t="s">
        <v>21</v>
      </c>
      <c r="E731" s="3" t="s">
        <v>32</v>
      </c>
      <c r="F731" s="3" t="s">
        <v>33</v>
      </c>
      <c r="G731" s="3" t="s">
        <v>768</v>
      </c>
      <c r="H731" s="3" t="s">
        <v>44</v>
      </c>
      <c r="I731" s="3" t="s">
        <v>45</v>
      </c>
      <c r="J731" s="3" t="s">
        <v>67</v>
      </c>
      <c r="K731" s="3" t="s">
        <v>83</v>
      </c>
      <c r="L731" s="5">
        <v>39</v>
      </c>
      <c r="M731" s="5">
        <v>69906.179999999993</v>
      </c>
      <c r="N731" s="5">
        <v>102965.9</v>
      </c>
      <c r="O731" s="5">
        <v>0</v>
      </c>
      <c r="P731" s="3" t="s">
        <v>28</v>
      </c>
      <c r="Q731" s="3" t="s">
        <v>84</v>
      </c>
      <c r="R731" s="5">
        <v>20</v>
      </c>
      <c r="S731" s="5">
        <v>1289329</v>
      </c>
      <c r="T731" s="2"/>
    </row>
    <row r="732" spans="1:20" ht="14.4" x14ac:dyDescent="0.3">
      <c r="A732" s="3" t="s">
        <v>1350</v>
      </c>
      <c r="B732" s="7">
        <v>45799</v>
      </c>
      <c r="C732" s="3" t="s">
        <v>20</v>
      </c>
      <c r="D732" s="3" t="s">
        <v>21</v>
      </c>
      <c r="E732" s="3" t="s">
        <v>105</v>
      </c>
      <c r="F732" s="3" t="s">
        <v>106</v>
      </c>
      <c r="G732" s="3" t="s">
        <v>1351</v>
      </c>
      <c r="H732" s="3" t="s">
        <v>35</v>
      </c>
      <c r="I732" s="3" t="s">
        <v>25</v>
      </c>
      <c r="J732" s="3" t="s">
        <v>61</v>
      </c>
      <c r="K732" s="3" t="s">
        <v>223</v>
      </c>
      <c r="L732" s="5">
        <v>20</v>
      </c>
      <c r="M732" s="5">
        <v>8577.61</v>
      </c>
      <c r="N732" s="5">
        <v>11122.12</v>
      </c>
      <c r="O732" s="5">
        <v>0.05</v>
      </c>
      <c r="P732" s="3" t="s">
        <v>28</v>
      </c>
      <c r="Q732" s="3" t="s">
        <v>84</v>
      </c>
      <c r="R732" s="5">
        <v>1</v>
      </c>
      <c r="S732" s="5">
        <v>48345.69</v>
      </c>
      <c r="T732" s="2"/>
    </row>
    <row r="733" spans="1:20" ht="14.4" x14ac:dyDescent="0.3">
      <c r="A733" s="3" t="s">
        <v>1352</v>
      </c>
      <c r="B733" s="6">
        <v>45696</v>
      </c>
      <c r="C733" s="3" t="s">
        <v>40</v>
      </c>
      <c r="D733" s="3" t="s">
        <v>21</v>
      </c>
      <c r="E733" s="3" t="s">
        <v>22</v>
      </c>
      <c r="F733" s="3" t="s">
        <v>22</v>
      </c>
      <c r="G733" s="3" t="s">
        <v>1232</v>
      </c>
      <c r="H733" s="3" t="s">
        <v>87</v>
      </c>
      <c r="I733" s="3" t="s">
        <v>52</v>
      </c>
      <c r="J733" s="3" t="s">
        <v>95</v>
      </c>
      <c r="K733" s="3" t="s">
        <v>96</v>
      </c>
      <c r="L733" s="5">
        <v>46</v>
      </c>
      <c r="M733" s="5">
        <v>22602.22</v>
      </c>
      <c r="N733" s="5">
        <v>25943.78</v>
      </c>
      <c r="O733" s="5">
        <v>0.05</v>
      </c>
      <c r="P733" s="3" t="s">
        <v>55</v>
      </c>
      <c r="Q733" s="3" t="s">
        <v>29</v>
      </c>
      <c r="R733" s="5">
        <v>8</v>
      </c>
      <c r="S733" s="5">
        <v>146026.20000000001</v>
      </c>
      <c r="T733" s="2"/>
    </row>
    <row r="734" spans="1:20" ht="14.4" x14ac:dyDescent="0.3">
      <c r="A734" s="3" t="s">
        <v>1353</v>
      </c>
      <c r="B734" s="6">
        <v>45751</v>
      </c>
      <c r="C734" s="3" t="s">
        <v>20</v>
      </c>
      <c r="D734" s="3" t="s">
        <v>21</v>
      </c>
      <c r="E734" s="3" t="s">
        <v>22</v>
      </c>
      <c r="F734" s="3" t="s">
        <v>22</v>
      </c>
      <c r="G734" s="3" t="s">
        <v>322</v>
      </c>
      <c r="H734" s="3" t="s">
        <v>24</v>
      </c>
      <c r="I734" s="3" t="s">
        <v>25</v>
      </c>
      <c r="J734" s="3" t="s">
        <v>36</v>
      </c>
      <c r="K734" s="3" t="s">
        <v>280</v>
      </c>
      <c r="L734" s="5">
        <v>49</v>
      </c>
      <c r="M734" s="5">
        <v>11780.24</v>
      </c>
      <c r="N734" s="5">
        <v>15072.97</v>
      </c>
      <c r="O734" s="5">
        <v>0.1</v>
      </c>
      <c r="P734" s="3" t="s">
        <v>55</v>
      </c>
      <c r="Q734" s="3" t="s">
        <v>84</v>
      </c>
      <c r="R734" s="5">
        <v>13</v>
      </c>
      <c r="S734" s="5">
        <v>145209.4</v>
      </c>
      <c r="T734" s="2"/>
    </row>
    <row r="735" spans="1:20" ht="14.4" x14ac:dyDescent="0.3">
      <c r="A735" s="3" t="s">
        <v>1354</v>
      </c>
      <c r="B735" s="7">
        <v>45799</v>
      </c>
      <c r="C735" s="3" t="s">
        <v>49</v>
      </c>
      <c r="D735" s="3" t="s">
        <v>57</v>
      </c>
      <c r="E735" s="3" t="s">
        <v>64</v>
      </c>
      <c r="F735" s="3" t="s">
        <v>65</v>
      </c>
      <c r="G735" s="3" t="s">
        <v>23</v>
      </c>
      <c r="H735" s="3" t="s">
        <v>44</v>
      </c>
      <c r="I735" s="3" t="s">
        <v>45</v>
      </c>
      <c r="J735" s="3" t="s">
        <v>102</v>
      </c>
      <c r="K735" s="3" t="s">
        <v>103</v>
      </c>
      <c r="L735" s="5">
        <v>38</v>
      </c>
      <c r="M735" s="5">
        <v>39504.1</v>
      </c>
      <c r="N735" s="5">
        <v>44703.43</v>
      </c>
      <c r="O735" s="5">
        <v>0.15</v>
      </c>
      <c r="P735" s="3" t="s">
        <v>55</v>
      </c>
      <c r="Q735" s="3" t="s">
        <v>38</v>
      </c>
      <c r="R735" s="5">
        <v>6</v>
      </c>
      <c r="S735" s="5">
        <v>167938.4</v>
      </c>
      <c r="T735" s="2"/>
    </row>
    <row r="736" spans="1:20" ht="14.4" x14ac:dyDescent="0.3">
      <c r="A736" s="3" t="s">
        <v>1355</v>
      </c>
      <c r="B736" s="4">
        <v>45767</v>
      </c>
      <c r="C736" s="3" t="s">
        <v>31</v>
      </c>
      <c r="D736" s="3" t="s">
        <v>21</v>
      </c>
      <c r="E736" s="3" t="s">
        <v>105</v>
      </c>
      <c r="F736" s="3" t="s">
        <v>106</v>
      </c>
      <c r="G736" s="3" t="s">
        <v>1356</v>
      </c>
      <c r="H736" s="3" t="s">
        <v>24</v>
      </c>
      <c r="I736" s="3" t="s">
        <v>45</v>
      </c>
      <c r="J736" s="3" t="s">
        <v>67</v>
      </c>
      <c r="K736" s="3" t="s">
        <v>68</v>
      </c>
      <c r="L736" s="5">
        <v>39</v>
      </c>
      <c r="M736" s="5">
        <v>46951.01</v>
      </c>
      <c r="N736" s="5">
        <v>60394.63</v>
      </c>
      <c r="O736" s="5">
        <v>0.05</v>
      </c>
      <c r="P736" s="3" t="s">
        <v>28</v>
      </c>
      <c r="Q736" s="3" t="s">
        <v>38</v>
      </c>
      <c r="R736" s="5">
        <v>18</v>
      </c>
      <c r="S736" s="5">
        <v>498086.1</v>
      </c>
      <c r="T736" s="2"/>
    </row>
    <row r="737" spans="1:20" ht="14.4" x14ac:dyDescent="0.3">
      <c r="A737" s="3" t="s">
        <v>1357</v>
      </c>
      <c r="B737" s="4">
        <v>45886</v>
      </c>
      <c r="C737" s="3" t="s">
        <v>20</v>
      </c>
      <c r="D737" s="3" t="s">
        <v>21</v>
      </c>
      <c r="E737" s="3" t="s">
        <v>32</v>
      </c>
      <c r="F737" s="3" t="s">
        <v>33</v>
      </c>
      <c r="G737" s="3" t="s">
        <v>165</v>
      </c>
      <c r="H737" s="3" t="s">
        <v>87</v>
      </c>
      <c r="I737" s="3" t="s">
        <v>25</v>
      </c>
      <c r="J737" s="3" t="s">
        <v>61</v>
      </c>
      <c r="K737" s="3" t="s">
        <v>62</v>
      </c>
      <c r="L737" s="5">
        <v>49</v>
      </c>
      <c r="M737" s="5">
        <v>58031.53</v>
      </c>
      <c r="N737" s="5">
        <v>72849.86</v>
      </c>
      <c r="O737" s="5">
        <v>0.05</v>
      </c>
      <c r="P737" s="3" t="s">
        <v>28</v>
      </c>
      <c r="Q737" s="3" t="s">
        <v>38</v>
      </c>
      <c r="R737" s="5">
        <v>15</v>
      </c>
      <c r="S737" s="5">
        <v>689793.3</v>
      </c>
      <c r="T737" s="2"/>
    </row>
    <row r="738" spans="1:20" ht="14.4" x14ac:dyDescent="0.3">
      <c r="A738" s="3" t="s">
        <v>1358</v>
      </c>
      <c r="B738" s="4">
        <v>45861</v>
      </c>
      <c r="C738" s="3" t="s">
        <v>40</v>
      </c>
      <c r="D738" s="3" t="s">
        <v>21</v>
      </c>
      <c r="E738" s="3" t="s">
        <v>32</v>
      </c>
      <c r="F738" s="3" t="s">
        <v>33</v>
      </c>
      <c r="G738" s="3" t="s">
        <v>1359</v>
      </c>
      <c r="H738" s="3" t="s">
        <v>24</v>
      </c>
      <c r="I738" s="3" t="s">
        <v>25</v>
      </c>
      <c r="J738" s="3" t="s">
        <v>26</v>
      </c>
      <c r="K738" s="3" t="s">
        <v>216</v>
      </c>
      <c r="L738" s="5">
        <v>1</v>
      </c>
      <c r="M738" s="5">
        <v>18250.150000000001</v>
      </c>
      <c r="N738" s="5">
        <v>20269.72</v>
      </c>
      <c r="O738" s="5">
        <v>0.05</v>
      </c>
      <c r="P738" s="3" t="s">
        <v>28</v>
      </c>
      <c r="Q738" s="3" t="s">
        <v>38</v>
      </c>
      <c r="R738" s="5">
        <v>20</v>
      </c>
      <c r="S738" s="5">
        <v>1918.59</v>
      </c>
      <c r="T738" s="2"/>
    </row>
    <row r="739" spans="1:20" ht="14.4" x14ac:dyDescent="0.3">
      <c r="A739" s="3" t="s">
        <v>1360</v>
      </c>
      <c r="B739" s="4">
        <v>45758</v>
      </c>
      <c r="C739" s="3" t="s">
        <v>20</v>
      </c>
      <c r="D739" s="3" t="s">
        <v>57</v>
      </c>
      <c r="E739" s="3" t="s">
        <v>58</v>
      </c>
      <c r="F739" s="3" t="s">
        <v>59</v>
      </c>
      <c r="G739" s="3" t="s">
        <v>1361</v>
      </c>
      <c r="H739" s="3" t="s">
        <v>44</v>
      </c>
      <c r="I739" s="3" t="s">
        <v>45</v>
      </c>
      <c r="J739" s="3" t="s">
        <v>102</v>
      </c>
      <c r="K739" s="3" t="s">
        <v>203</v>
      </c>
      <c r="L739" s="5">
        <v>21</v>
      </c>
      <c r="M739" s="5">
        <v>31323.54</v>
      </c>
      <c r="N739" s="5">
        <v>41478.51</v>
      </c>
      <c r="O739" s="5">
        <v>0.15</v>
      </c>
      <c r="P739" s="3" t="s">
        <v>28</v>
      </c>
      <c r="Q739" s="3" t="s">
        <v>38</v>
      </c>
      <c r="R739" s="5">
        <v>16</v>
      </c>
      <c r="S739" s="5">
        <v>181266.2</v>
      </c>
      <c r="T739" s="2"/>
    </row>
    <row r="740" spans="1:20" ht="14.4" x14ac:dyDescent="0.3">
      <c r="A740" s="3" t="s">
        <v>1362</v>
      </c>
      <c r="B740" s="4">
        <v>45742</v>
      </c>
      <c r="C740" s="3" t="s">
        <v>20</v>
      </c>
      <c r="D740" s="3" t="s">
        <v>70</v>
      </c>
      <c r="E740" s="3" t="s">
        <v>71</v>
      </c>
      <c r="F740" s="3" t="s">
        <v>72</v>
      </c>
      <c r="G740" s="3" t="s">
        <v>1363</v>
      </c>
      <c r="H740" s="3" t="s">
        <v>24</v>
      </c>
      <c r="I740" s="3" t="s">
        <v>25</v>
      </c>
      <c r="J740" s="3" t="s">
        <v>36</v>
      </c>
      <c r="K740" s="3" t="s">
        <v>280</v>
      </c>
      <c r="L740" s="5">
        <v>26</v>
      </c>
      <c r="M740" s="5">
        <v>25527.63</v>
      </c>
      <c r="N740" s="5">
        <v>37228.68</v>
      </c>
      <c r="O740" s="5">
        <v>0.1</v>
      </c>
      <c r="P740" s="3" t="s">
        <v>55</v>
      </c>
      <c r="Q740" s="3" t="s">
        <v>77</v>
      </c>
      <c r="R740" s="5">
        <v>10</v>
      </c>
      <c r="S740" s="5">
        <v>273804.59999999998</v>
      </c>
      <c r="T740" s="2"/>
    </row>
    <row r="741" spans="1:20" ht="14.4" x14ac:dyDescent="0.3">
      <c r="A741" s="3" t="s">
        <v>1364</v>
      </c>
      <c r="B741" s="6">
        <v>45754</v>
      </c>
      <c r="C741" s="3" t="s">
        <v>40</v>
      </c>
      <c r="D741" s="3" t="s">
        <v>41</v>
      </c>
      <c r="E741" s="3" t="s">
        <v>42</v>
      </c>
      <c r="F741" s="3" t="s">
        <v>42</v>
      </c>
      <c r="G741" s="3" t="s">
        <v>1254</v>
      </c>
      <c r="H741" s="3" t="s">
        <v>87</v>
      </c>
      <c r="I741" s="3" t="s">
        <v>52</v>
      </c>
      <c r="J741" s="3" t="s">
        <v>95</v>
      </c>
      <c r="K741" s="3" t="s">
        <v>96</v>
      </c>
      <c r="L741" s="5">
        <v>23</v>
      </c>
      <c r="M741" s="5">
        <v>58546.39</v>
      </c>
      <c r="N741" s="5">
        <v>80230.33</v>
      </c>
      <c r="O741" s="5">
        <v>0.1</v>
      </c>
      <c r="P741" s="3" t="s">
        <v>55</v>
      </c>
      <c r="Q741" s="3" t="s">
        <v>38</v>
      </c>
      <c r="R741" s="5">
        <v>11</v>
      </c>
      <c r="S741" s="5">
        <v>448857.59999999998</v>
      </c>
      <c r="T741" s="2"/>
    </row>
    <row r="742" spans="1:20" ht="14.4" x14ac:dyDescent="0.3">
      <c r="A742" s="3" t="s">
        <v>1365</v>
      </c>
      <c r="B742" s="4">
        <v>45698</v>
      </c>
      <c r="C742" s="3" t="s">
        <v>20</v>
      </c>
      <c r="D742" s="3" t="s">
        <v>57</v>
      </c>
      <c r="E742" s="3" t="s">
        <v>58</v>
      </c>
      <c r="F742" s="3" t="s">
        <v>59</v>
      </c>
      <c r="G742" s="3" t="s">
        <v>605</v>
      </c>
      <c r="H742" s="3" t="s">
        <v>35</v>
      </c>
      <c r="I742" s="3" t="s">
        <v>45</v>
      </c>
      <c r="J742" s="3" t="s">
        <v>132</v>
      </c>
      <c r="K742" s="3" t="s">
        <v>241</v>
      </c>
      <c r="L742" s="5">
        <v>47</v>
      </c>
      <c r="M742" s="5">
        <v>30489.68</v>
      </c>
      <c r="N742" s="5">
        <v>39121.25</v>
      </c>
      <c r="O742" s="5">
        <v>0.15</v>
      </c>
      <c r="P742" s="3" t="s">
        <v>28</v>
      </c>
      <c r="Q742" s="3" t="s">
        <v>77</v>
      </c>
      <c r="R742" s="5">
        <v>6</v>
      </c>
      <c r="S742" s="5">
        <v>344831.2</v>
      </c>
      <c r="T742" s="2"/>
    </row>
    <row r="743" spans="1:20" ht="14.4" x14ac:dyDescent="0.3">
      <c r="A743" s="3" t="s">
        <v>1366</v>
      </c>
      <c r="B743" s="4">
        <v>45854</v>
      </c>
      <c r="C743" s="3" t="s">
        <v>49</v>
      </c>
      <c r="D743" s="3" t="s">
        <v>57</v>
      </c>
      <c r="E743" s="3" t="s">
        <v>64</v>
      </c>
      <c r="F743" s="3" t="s">
        <v>65</v>
      </c>
      <c r="G743" s="3" t="s">
        <v>1367</v>
      </c>
      <c r="H743" s="3" t="s">
        <v>44</v>
      </c>
      <c r="I743" s="3" t="s">
        <v>52</v>
      </c>
      <c r="J743" s="3" t="s">
        <v>95</v>
      </c>
      <c r="K743" s="3" t="s">
        <v>298</v>
      </c>
      <c r="L743" s="5">
        <v>26</v>
      </c>
      <c r="M743" s="5">
        <v>23666.1</v>
      </c>
      <c r="N743" s="5">
        <v>27236.39</v>
      </c>
      <c r="O743" s="5">
        <v>0.1</v>
      </c>
      <c r="P743" s="3" t="s">
        <v>28</v>
      </c>
      <c r="Q743" s="3" t="s">
        <v>29</v>
      </c>
      <c r="R743" s="5">
        <v>2</v>
      </c>
      <c r="S743" s="5">
        <v>83544.789999999994</v>
      </c>
      <c r="T743" s="2"/>
    </row>
    <row r="744" spans="1:20" ht="14.4" x14ac:dyDescent="0.3">
      <c r="A744" s="3" t="s">
        <v>1368</v>
      </c>
      <c r="B744" s="4">
        <v>45776</v>
      </c>
      <c r="C744" s="3" t="s">
        <v>40</v>
      </c>
      <c r="D744" s="3" t="s">
        <v>57</v>
      </c>
      <c r="E744" s="3" t="s">
        <v>58</v>
      </c>
      <c r="F744" s="3" t="s">
        <v>59</v>
      </c>
      <c r="G744" s="3" t="s">
        <v>119</v>
      </c>
      <c r="H744" s="3" t="s">
        <v>44</v>
      </c>
      <c r="I744" s="3" t="s">
        <v>45</v>
      </c>
      <c r="J744" s="3" t="s">
        <v>102</v>
      </c>
      <c r="K744" s="3" t="s">
        <v>226</v>
      </c>
      <c r="L744" s="5">
        <v>2</v>
      </c>
      <c r="M744" s="5">
        <v>36803.53</v>
      </c>
      <c r="N744" s="5">
        <v>43808.26</v>
      </c>
      <c r="O744" s="5">
        <v>0</v>
      </c>
      <c r="P744" s="3" t="s">
        <v>55</v>
      </c>
      <c r="Q744" s="3" t="s">
        <v>38</v>
      </c>
      <c r="R744" s="5">
        <v>20</v>
      </c>
      <c r="S744" s="5">
        <v>14009.46</v>
      </c>
      <c r="T744" s="2"/>
    </row>
    <row r="745" spans="1:20" ht="14.4" x14ac:dyDescent="0.3">
      <c r="A745" s="3" t="s">
        <v>1369</v>
      </c>
      <c r="B745" s="6">
        <v>45908</v>
      </c>
      <c r="C745" s="3" t="s">
        <v>49</v>
      </c>
      <c r="D745" s="3" t="s">
        <v>41</v>
      </c>
      <c r="E745" s="3" t="s">
        <v>42</v>
      </c>
      <c r="F745" s="3" t="s">
        <v>42</v>
      </c>
      <c r="G745" s="3" t="s">
        <v>324</v>
      </c>
      <c r="H745" s="3" t="s">
        <v>44</v>
      </c>
      <c r="I745" s="3" t="s">
        <v>52</v>
      </c>
      <c r="J745" s="3" t="s">
        <v>157</v>
      </c>
      <c r="K745" s="3" t="s">
        <v>188</v>
      </c>
      <c r="L745" s="5">
        <v>16</v>
      </c>
      <c r="M745" s="5">
        <v>72342.83</v>
      </c>
      <c r="N745" s="5">
        <v>79762.149999999994</v>
      </c>
      <c r="O745" s="5">
        <v>0.15</v>
      </c>
      <c r="P745" s="3" t="s">
        <v>28</v>
      </c>
      <c r="Q745" s="3" t="s">
        <v>38</v>
      </c>
      <c r="R745" s="5">
        <v>6</v>
      </c>
      <c r="S745" s="5">
        <v>100902.8</v>
      </c>
      <c r="T745" s="2"/>
    </row>
    <row r="746" spans="1:20" ht="14.4" x14ac:dyDescent="0.3">
      <c r="A746" s="3" t="s">
        <v>1370</v>
      </c>
      <c r="B746" s="4">
        <v>45728</v>
      </c>
      <c r="C746" s="3" t="s">
        <v>40</v>
      </c>
      <c r="D746" s="3" t="s">
        <v>57</v>
      </c>
      <c r="E746" s="3" t="s">
        <v>64</v>
      </c>
      <c r="F746" s="3" t="s">
        <v>65</v>
      </c>
      <c r="G746" s="3" t="s">
        <v>679</v>
      </c>
      <c r="H746" s="3" t="s">
        <v>35</v>
      </c>
      <c r="I746" s="3" t="s">
        <v>45</v>
      </c>
      <c r="J746" s="3" t="s">
        <v>102</v>
      </c>
      <c r="K746" s="3" t="s">
        <v>226</v>
      </c>
      <c r="L746" s="5">
        <v>16</v>
      </c>
      <c r="M746" s="5">
        <v>39210.160000000003</v>
      </c>
      <c r="N746" s="5">
        <v>52631.57</v>
      </c>
      <c r="O746" s="5">
        <v>0.15</v>
      </c>
      <c r="P746" s="3" t="s">
        <v>55</v>
      </c>
      <c r="Q746" s="3" t="s">
        <v>84</v>
      </c>
      <c r="R746" s="5">
        <v>7</v>
      </c>
      <c r="S746" s="5">
        <v>182531.20000000001</v>
      </c>
      <c r="T746" s="2"/>
    </row>
    <row r="747" spans="1:20" ht="14.4" x14ac:dyDescent="0.3">
      <c r="A747" s="3" t="s">
        <v>1371</v>
      </c>
      <c r="B747" s="6">
        <v>45751</v>
      </c>
      <c r="C747" s="3" t="s">
        <v>20</v>
      </c>
      <c r="D747" s="3" t="s">
        <v>41</v>
      </c>
      <c r="E747" s="3" t="s">
        <v>42</v>
      </c>
      <c r="F747" s="3" t="s">
        <v>42</v>
      </c>
      <c r="G747" s="3" t="s">
        <v>1372</v>
      </c>
      <c r="H747" s="3" t="s">
        <v>35</v>
      </c>
      <c r="I747" s="3" t="s">
        <v>25</v>
      </c>
      <c r="J747" s="3" t="s">
        <v>146</v>
      </c>
      <c r="K747" s="3" t="s">
        <v>411</v>
      </c>
      <c r="L747" s="5">
        <v>18</v>
      </c>
      <c r="M747" s="5">
        <v>8028.25</v>
      </c>
      <c r="N747" s="5">
        <v>11903.61</v>
      </c>
      <c r="O747" s="5">
        <v>0.1</v>
      </c>
      <c r="P747" s="3" t="s">
        <v>28</v>
      </c>
      <c r="Q747" s="3" t="s">
        <v>29</v>
      </c>
      <c r="R747" s="5">
        <v>11</v>
      </c>
      <c r="S747" s="5">
        <v>62780.83</v>
      </c>
      <c r="T747" s="2"/>
    </row>
    <row r="748" spans="1:20" ht="14.4" x14ac:dyDescent="0.3">
      <c r="A748" s="3" t="s">
        <v>1373</v>
      </c>
      <c r="B748" s="6">
        <v>45666</v>
      </c>
      <c r="C748" s="3" t="s">
        <v>31</v>
      </c>
      <c r="D748" s="3" t="s">
        <v>57</v>
      </c>
      <c r="E748" s="3" t="s">
        <v>92</v>
      </c>
      <c r="F748" s="3" t="s">
        <v>93</v>
      </c>
      <c r="G748" s="3" t="s">
        <v>571</v>
      </c>
      <c r="H748" s="3" t="s">
        <v>35</v>
      </c>
      <c r="I748" s="3" t="s">
        <v>45</v>
      </c>
      <c r="J748" s="3" t="s">
        <v>46</v>
      </c>
      <c r="K748" s="3" t="s">
        <v>161</v>
      </c>
      <c r="L748" s="5">
        <v>4</v>
      </c>
      <c r="M748" s="5">
        <v>9722.1</v>
      </c>
      <c r="N748" s="5">
        <v>11544.16</v>
      </c>
      <c r="O748" s="5">
        <v>0</v>
      </c>
      <c r="P748" s="3" t="s">
        <v>55</v>
      </c>
      <c r="Q748" s="3" t="s">
        <v>38</v>
      </c>
      <c r="R748" s="5">
        <v>19</v>
      </c>
      <c r="S748" s="5">
        <v>7288.24</v>
      </c>
      <c r="T748" s="2"/>
    </row>
    <row r="749" spans="1:20" ht="14.4" x14ac:dyDescent="0.3">
      <c r="A749" s="3" t="s">
        <v>1374</v>
      </c>
      <c r="B749" s="4">
        <v>45867</v>
      </c>
      <c r="C749" s="3" t="s">
        <v>49</v>
      </c>
      <c r="D749" s="3" t="s">
        <v>57</v>
      </c>
      <c r="E749" s="3" t="s">
        <v>58</v>
      </c>
      <c r="F749" s="3" t="s">
        <v>59</v>
      </c>
      <c r="G749" s="3" t="s">
        <v>1375</v>
      </c>
      <c r="H749" s="3" t="s">
        <v>35</v>
      </c>
      <c r="I749" s="3" t="s">
        <v>25</v>
      </c>
      <c r="J749" s="3" t="s">
        <v>36</v>
      </c>
      <c r="K749" s="3" t="s">
        <v>37</v>
      </c>
      <c r="L749" s="5">
        <v>35</v>
      </c>
      <c r="M749" s="5">
        <v>21145.23</v>
      </c>
      <c r="N749" s="5">
        <v>29274.14</v>
      </c>
      <c r="O749" s="5">
        <v>0</v>
      </c>
      <c r="P749" s="3" t="s">
        <v>55</v>
      </c>
      <c r="Q749" s="3" t="s">
        <v>29</v>
      </c>
      <c r="R749" s="5">
        <v>14</v>
      </c>
      <c r="S749" s="5">
        <v>284511.90000000002</v>
      </c>
      <c r="T749" s="2"/>
    </row>
    <row r="750" spans="1:20" ht="14.4" x14ac:dyDescent="0.3">
      <c r="A750" s="3" t="s">
        <v>1376</v>
      </c>
      <c r="B750" s="4">
        <v>45728</v>
      </c>
      <c r="C750" s="3" t="s">
        <v>31</v>
      </c>
      <c r="D750" s="3" t="s">
        <v>57</v>
      </c>
      <c r="E750" s="3" t="s">
        <v>64</v>
      </c>
      <c r="F750" s="3" t="s">
        <v>65</v>
      </c>
      <c r="G750" s="3" t="s">
        <v>1377</v>
      </c>
      <c r="H750" s="3" t="s">
        <v>87</v>
      </c>
      <c r="I750" s="3" t="s">
        <v>45</v>
      </c>
      <c r="J750" s="3" t="s">
        <v>102</v>
      </c>
      <c r="K750" s="3" t="s">
        <v>203</v>
      </c>
      <c r="L750" s="5">
        <v>19</v>
      </c>
      <c r="M750" s="5">
        <v>63966.36</v>
      </c>
      <c r="N750" s="5">
        <v>83012.009999999995</v>
      </c>
      <c r="O750" s="5">
        <v>0.05</v>
      </c>
      <c r="P750" s="3" t="s">
        <v>28</v>
      </c>
      <c r="Q750" s="3" t="s">
        <v>84</v>
      </c>
      <c r="R750" s="5">
        <v>1</v>
      </c>
      <c r="S750" s="5">
        <v>343774</v>
      </c>
      <c r="T750" s="2"/>
    </row>
    <row r="751" spans="1:20" ht="14.4" x14ac:dyDescent="0.3">
      <c r="A751" s="3" t="s">
        <v>1378</v>
      </c>
      <c r="B751" s="6">
        <v>45902</v>
      </c>
      <c r="C751" s="3" t="s">
        <v>49</v>
      </c>
      <c r="D751" s="3" t="s">
        <v>41</v>
      </c>
      <c r="E751" s="3" t="s">
        <v>50</v>
      </c>
      <c r="F751" s="3" t="s">
        <v>50</v>
      </c>
      <c r="G751" s="3" t="s">
        <v>886</v>
      </c>
      <c r="H751" s="3" t="s">
        <v>87</v>
      </c>
      <c r="I751" s="3" t="s">
        <v>25</v>
      </c>
      <c r="J751" s="3" t="s">
        <v>61</v>
      </c>
      <c r="K751" s="3" t="s">
        <v>223</v>
      </c>
      <c r="L751" s="5">
        <v>23</v>
      </c>
      <c r="M751" s="5">
        <v>37553.78</v>
      </c>
      <c r="N751" s="5">
        <v>44985.279999999999</v>
      </c>
      <c r="O751" s="5">
        <v>0.1</v>
      </c>
      <c r="P751" s="3" t="s">
        <v>55</v>
      </c>
      <c r="Q751" s="3" t="s">
        <v>29</v>
      </c>
      <c r="R751" s="5">
        <v>18</v>
      </c>
      <c r="S751" s="5">
        <v>153832.1</v>
      </c>
      <c r="T751" s="2"/>
    </row>
    <row r="752" spans="1:20" ht="14.4" x14ac:dyDescent="0.3">
      <c r="A752" s="3" t="s">
        <v>1379</v>
      </c>
      <c r="B752" s="4">
        <v>45740</v>
      </c>
      <c r="C752" s="3" t="s">
        <v>31</v>
      </c>
      <c r="D752" s="3" t="s">
        <v>57</v>
      </c>
      <c r="E752" s="3" t="s">
        <v>58</v>
      </c>
      <c r="F752" s="3" t="s">
        <v>59</v>
      </c>
      <c r="G752" s="3" t="s">
        <v>1380</v>
      </c>
      <c r="H752" s="3" t="s">
        <v>87</v>
      </c>
      <c r="I752" s="3" t="s">
        <v>45</v>
      </c>
      <c r="J752" s="3" t="s">
        <v>102</v>
      </c>
      <c r="K752" s="3" t="s">
        <v>203</v>
      </c>
      <c r="L752" s="5">
        <v>35</v>
      </c>
      <c r="M752" s="5">
        <v>34213.29</v>
      </c>
      <c r="N752" s="5">
        <v>47045.63</v>
      </c>
      <c r="O752" s="5">
        <v>0</v>
      </c>
      <c r="P752" s="3" t="s">
        <v>28</v>
      </c>
      <c r="Q752" s="3" t="s">
        <v>84</v>
      </c>
      <c r="R752" s="5">
        <v>8</v>
      </c>
      <c r="S752" s="5">
        <v>449131.9</v>
      </c>
      <c r="T752" s="2"/>
    </row>
    <row r="753" spans="1:20" ht="14.4" x14ac:dyDescent="0.3">
      <c r="A753" s="3" t="s">
        <v>1381</v>
      </c>
      <c r="B753" s="4">
        <v>45705</v>
      </c>
      <c r="C753" s="3" t="s">
        <v>31</v>
      </c>
      <c r="D753" s="3" t="s">
        <v>41</v>
      </c>
      <c r="E753" s="3" t="s">
        <v>50</v>
      </c>
      <c r="F753" s="3" t="s">
        <v>50</v>
      </c>
      <c r="G753" s="3" t="s">
        <v>330</v>
      </c>
      <c r="H753" s="3" t="s">
        <v>35</v>
      </c>
      <c r="I753" s="3" t="s">
        <v>52</v>
      </c>
      <c r="J753" s="3" t="s">
        <v>95</v>
      </c>
      <c r="K753" s="3" t="s">
        <v>237</v>
      </c>
      <c r="L753" s="5">
        <v>10</v>
      </c>
      <c r="M753" s="5">
        <v>58552.43</v>
      </c>
      <c r="N753" s="5">
        <v>75964.47</v>
      </c>
      <c r="O753" s="5">
        <v>0</v>
      </c>
      <c r="P753" s="3" t="s">
        <v>55</v>
      </c>
      <c r="Q753" s="3" t="s">
        <v>84</v>
      </c>
      <c r="R753" s="5">
        <v>10</v>
      </c>
      <c r="S753" s="5">
        <v>174120.4</v>
      </c>
      <c r="T753" s="2"/>
    </row>
    <row r="754" spans="1:20" ht="14.4" x14ac:dyDescent="0.3">
      <c r="A754" s="3" t="s">
        <v>1382</v>
      </c>
      <c r="B754" s="6">
        <v>45874</v>
      </c>
      <c r="C754" s="3" t="s">
        <v>20</v>
      </c>
      <c r="D754" s="3" t="s">
        <v>57</v>
      </c>
      <c r="E754" s="3" t="s">
        <v>92</v>
      </c>
      <c r="F754" s="3" t="s">
        <v>93</v>
      </c>
      <c r="G754" s="3" t="s">
        <v>1050</v>
      </c>
      <c r="H754" s="3" t="s">
        <v>24</v>
      </c>
      <c r="I754" s="3" t="s">
        <v>25</v>
      </c>
      <c r="J754" s="3" t="s">
        <v>26</v>
      </c>
      <c r="K754" s="3" t="s">
        <v>216</v>
      </c>
      <c r="L754" s="5">
        <v>33</v>
      </c>
      <c r="M754" s="5">
        <v>72117.11</v>
      </c>
      <c r="N754" s="5">
        <v>100276.5</v>
      </c>
      <c r="O754" s="5">
        <v>0.05</v>
      </c>
      <c r="P754" s="3" t="s">
        <v>28</v>
      </c>
      <c r="Q754" s="3" t="s">
        <v>84</v>
      </c>
      <c r="R754" s="5">
        <v>11</v>
      </c>
      <c r="S754" s="5">
        <v>882796.9</v>
      </c>
      <c r="T754" s="2"/>
    </row>
    <row r="755" spans="1:20" ht="14.4" x14ac:dyDescent="0.3">
      <c r="A755" s="3" t="s">
        <v>1383</v>
      </c>
      <c r="B755" s="6">
        <v>45812</v>
      </c>
      <c r="C755" s="3" t="s">
        <v>20</v>
      </c>
      <c r="D755" s="3" t="s">
        <v>70</v>
      </c>
      <c r="E755" s="3" t="s">
        <v>71</v>
      </c>
      <c r="F755" s="3" t="s">
        <v>72</v>
      </c>
      <c r="G755" s="3" t="s">
        <v>1384</v>
      </c>
      <c r="H755" s="3" t="s">
        <v>44</v>
      </c>
      <c r="I755" s="3" t="s">
        <v>25</v>
      </c>
      <c r="J755" s="3" t="s">
        <v>146</v>
      </c>
      <c r="K755" s="3" t="s">
        <v>411</v>
      </c>
      <c r="L755" s="5">
        <v>40</v>
      </c>
      <c r="M755" s="5">
        <v>31331</v>
      </c>
      <c r="N755" s="5">
        <v>37204.93</v>
      </c>
      <c r="O755" s="5">
        <v>0.15</v>
      </c>
      <c r="P755" s="3" t="s">
        <v>55</v>
      </c>
      <c r="Q755" s="3" t="s">
        <v>38</v>
      </c>
      <c r="R755" s="5">
        <v>6</v>
      </c>
      <c r="S755" s="5">
        <v>199713.6</v>
      </c>
      <c r="T755" s="2"/>
    </row>
    <row r="756" spans="1:20" ht="14.4" x14ac:dyDescent="0.3">
      <c r="A756" s="3" t="s">
        <v>1385</v>
      </c>
      <c r="B756" s="6">
        <v>45813</v>
      </c>
      <c r="C756" s="3" t="s">
        <v>49</v>
      </c>
      <c r="D756" s="3" t="s">
        <v>70</v>
      </c>
      <c r="E756" s="3" t="s">
        <v>125</v>
      </c>
      <c r="F756" s="3" t="s">
        <v>125</v>
      </c>
      <c r="G756" s="3" t="s">
        <v>208</v>
      </c>
      <c r="H756" s="3" t="s">
        <v>87</v>
      </c>
      <c r="I756" s="3" t="s">
        <v>52</v>
      </c>
      <c r="J756" s="3" t="s">
        <v>53</v>
      </c>
      <c r="K756" s="3" t="s">
        <v>110</v>
      </c>
      <c r="L756" s="5">
        <v>1</v>
      </c>
      <c r="M756" s="5">
        <v>53595.27</v>
      </c>
      <c r="N756" s="5">
        <v>72557.009999999995</v>
      </c>
      <c r="O756" s="5">
        <v>0.1</v>
      </c>
      <c r="P756" s="3" t="s">
        <v>55</v>
      </c>
      <c r="Q756" s="3" t="s">
        <v>84</v>
      </c>
      <c r="R756" s="5">
        <v>4</v>
      </c>
      <c r="S756" s="5">
        <v>17065.57</v>
      </c>
      <c r="T756" s="2"/>
    </row>
    <row r="757" spans="1:20" ht="14.4" x14ac:dyDescent="0.3">
      <c r="A757" s="3" t="s">
        <v>1386</v>
      </c>
      <c r="B757" s="4">
        <v>45865</v>
      </c>
      <c r="C757" s="3" t="s">
        <v>40</v>
      </c>
      <c r="D757" s="3" t="s">
        <v>57</v>
      </c>
      <c r="E757" s="3" t="s">
        <v>64</v>
      </c>
      <c r="F757" s="3" t="s">
        <v>65</v>
      </c>
      <c r="G757" s="3" t="s">
        <v>1387</v>
      </c>
      <c r="H757" s="3" t="s">
        <v>35</v>
      </c>
      <c r="I757" s="3" t="s">
        <v>25</v>
      </c>
      <c r="J757" s="3" t="s">
        <v>61</v>
      </c>
      <c r="K757" s="3" t="s">
        <v>223</v>
      </c>
      <c r="L757" s="5">
        <v>19</v>
      </c>
      <c r="M757" s="5">
        <v>3135.85</v>
      </c>
      <c r="N757" s="5">
        <v>4131.2700000000004</v>
      </c>
      <c r="O757" s="5">
        <v>0</v>
      </c>
      <c r="P757" s="3" t="s">
        <v>28</v>
      </c>
      <c r="Q757" s="3" t="s">
        <v>77</v>
      </c>
      <c r="R757" s="5">
        <v>11</v>
      </c>
      <c r="S757" s="5">
        <v>18912.98</v>
      </c>
      <c r="T757" s="2"/>
    </row>
    <row r="758" spans="1:20" ht="14.4" x14ac:dyDescent="0.3">
      <c r="A758" s="3" t="s">
        <v>1388</v>
      </c>
      <c r="B758" s="4">
        <v>45896</v>
      </c>
      <c r="C758" s="3" t="s">
        <v>49</v>
      </c>
      <c r="D758" s="3" t="s">
        <v>21</v>
      </c>
      <c r="E758" s="3" t="s">
        <v>32</v>
      </c>
      <c r="F758" s="3" t="s">
        <v>33</v>
      </c>
      <c r="G758" s="3" t="s">
        <v>1389</v>
      </c>
      <c r="H758" s="3" t="s">
        <v>24</v>
      </c>
      <c r="I758" s="3" t="s">
        <v>45</v>
      </c>
      <c r="J758" s="3" t="s">
        <v>102</v>
      </c>
      <c r="K758" s="3" t="s">
        <v>191</v>
      </c>
      <c r="L758" s="5">
        <v>24</v>
      </c>
      <c r="M758" s="5">
        <v>61465.41</v>
      </c>
      <c r="N758" s="5">
        <v>71013.539999999994</v>
      </c>
      <c r="O758" s="5">
        <v>0.1</v>
      </c>
      <c r="P758" s="3" t="s">
        <v>28</v>
      </c>
      <c r="Q758" s="3" t="s">
        <v>29</v>
      </c>
      <c r="R758" s="5">
        <v>4</v>
      </c>
      <c r="S758" s="5">
        <v>206239.6</v>
      </c>
      <c r="T758" s="2"/>
    </row>
    <row r="759" spans="1:20" ht="14.4" x14ac:dyDescent="0.3">
      <c r="A759" s="3" t="s">
        <v>1390</v>
      </c>
      <c r="B759" s="4">
        <v>45859</v>
      </c>
      <c r="C759" s="3" t="s">
        <v>20</v>
      </c>
      <c r="D759" s="3" t="s">
        <v>41</v>
      </c>
      <c r="E759" s="3" t="s">
        <v>42</v>
      </c>
      <c r="F759" s="3" t="s">
        <v>42</v>
      </c>
      <c r="G759" s="3" t="s">
        <v>1391</v>
      </c>
      <c r="H759" s="3" t="s">
        <v>87</v>
      </c>
      <c r="I759" s="3" t="s">
        <v>52</v>
      </c>
      <c r="J759" s="3" t="s">
        <v>53</v>
      </c>
      <c r="K759" s="3" t="s">
        <v>110</v>
      </c>
      <c r="L759" s="5">
        <v>14</v>
      </c>
      <c r="M759" s="5">
        <v>25861.86</v>
      </c>
      <c r="N759" s="5">
        <v>37525.160000000003</v>
      </c>
      <c r="O759" s="5">
        <v>0</v>
      </c>
      <c r="P759" s="3" t="s">
        <v>55</v>
      </c>
      <c r="Q759" s="3" t="s">
        <v>29</v>
      </c>
      <c r="R759" s="5">
        <v>2</v>
      </c>
      <c r="S759" s="5">
        <v>163286.20000000001</v>
      </c>
      <c r="T759" s="2"/>
    </row>
    <row r="760" spans="1:20" ht="14.4" x14ac:dyDescent="0.3">
      <c r="A760" s="3" t="s">
        <v>1392</v>
      </c>
      <c r="B760" s="6">
        <v>45720</v>
      </c>
      <c r="C760" s="3" t="s">
        <v>40</v>
      </c>
      <c r="D760" s="3" t="s">
        <v>57</v>
      </c>
      <c r="E760" s="3" t="s">
        <v>58</v>
      </c>
      <c r="F760" s="3" t="s">
        <v>59</v>
      </c>
      <c r="G760" s="3" t="s">
        <v>1393</v>
      </c>
      <c r="H760" s="3" t="s">
        <v>87</v>
      </c>
      <c r="I760" s="3" t="s">
        <v>25</v>
      </c>
      <c r="J760" s="3" t="s">
        <v>61</v>
      </c>
      <c r="K760" s="3" t="s">
        <v>62</v>
      </c>
      <c r="L760" s="5">
        <v>35</v>
      </c>
      <c r="M760" s="5">
        <v>9039.07</v>
      </c>
      <c r="N760" s="5">
        <v>10473.4</v>
      </c>
      <c r="O760" s="5">
        <v>0.15</v>
      </c>
      <c r="P760" s="3" t="s">
        <v>28</v>
      </c>
      <c r="Q760" s="3" t="s">
        <v>77</v>
      </c>
      <c r="R760" s="5">
        <v>2</v>
      </c>
      <c r="S760" s="5">
        <v>42671.32</v>
      </c>
      <c r="T760" s="2"/>
    </row>
    <row r="761" spans="1:20" ht="14.4" x14ac:dyDescent="0.3">
      <c r="A761" s="3" t="s">
        <v>1394</v>
      </c>
      <c r="B761" s="4">
        <v>45706</v>
      </c>
      <c r="C761" s="3" t="s">
        <v>40</v>
      </c>
      <c r="D761" s="3" t="s">
        <v>41</v>
      </c>
      <c r="E761" s="3" t="s">
        <v>50</v>
      </c>
      <c r="F761" s="3" t="s">
        <v>50</v>
      </c>
      <c r="G761" s="3" t="s">
        <v>691</v>
      </c>
      <c r="H761" s="3" t="s">
        <v>44</v>
      </c>
      <c r="I761" s="3" t="s">
        <v>52</v>
      </c>
      <c r="J761" s="3" t="s">
        <v>113</v>
      </c>
      <c r="K761" s="3" t="s">
        <v>114</v>
      </c>
      <c r="L761" s="5">
        <v>1</v>
      </c>
      <c r="M761" s="5">
        <v>17487.32</v>
      </c>
      <c r="N761" s="5">
        <v>24992.25</v>
      </c>
      <c r="O761" s="5">
        <v>0.15</v>
      </c>
      <c r="P761" s="3" t="s">
        <v>28</v>
      </c>
      <c r="Q761" s="3" t="s">
        <v>84</v>
      </c>
      <c r="R761" s="5">
        <v>4</v>
      </c>
      <c r="S761" s="5">
        <v>6379.19</v>
      </c>
      <c r="T761" s="2"/>
    </row>
    <row r="762" spans="1:20" ht="14.4" x14ac:dyDescent="0.3">
      <c r="A762" s="3" t="s">
        <v>1395</v>
      </c>
      <c r="B762" s="6">
        <v>45756</v>
      </c>
      <c r="C762" s="3" t="s">
        <v>40</v>
      </c>
      <c r="D762" s="3" t="s">
        <v>70</v>
      </c>
      <c r="E762" s="3" t="s">
        <v>125</v>
      </c>
      <c r="F762" s="3" t="s">
        <v>125</v>
      </c>
      <c r="G762" s="3" t="s">
        <v>374</v>
      </c>
      <c r="H762" s="3" t="s">
        <v>35</v>
      </c>
      <c r="I762" s="3" t="s">
        <v>45</v>
      </c>
      <c r="J762" s="3" t="s">
        <v>132</v>
      </c>
      <c r="K762" s="3" t="s">
        <v>206</v>
      </c>
      <c r="L762" s="5">
        <v>42</v>
      </c>
      <c r="M762" s="5">
        <v>63483.14</v>
      </c>
      <c r="N762" s="5">
        <v>76688</v>
      </c>
      <c r="O762" s="5">
        <v>0.05</v>
      </c>
      <c r="P762" s="3" t="s">
        <v>28</v>
      </c>
      <c r="Q762" s="3" t="s">
        <v>84</v>
      </c>
      <c r="R762" s="5">
        <v>7</v>
      </c>
      <c r="S762" s="5">
        <v>526873.9</v>
      </c>
      <c r="T762" s="2"/>
    </row>
    <row r="763" spans="1:20" ht="14.4" x14ac:dyDescent="0.3">
      <c r="A763" s="3" t="s">
        <v>1396</v>
      </c>
      <c r="B763" s="4">
        <v>45885</v>
      </c>
      <c r="C763" s="3" t="s">
        <v>40</v>
      </c>
      <c r="D763" s="3" t="s">
        <v>41</v>
      </c>
      <c r="E763" s="3" t="s">
        <v>50</v>
      </c>
      <c r="F763" s="3" t="s">
        <v>50</v>
      </c>
      <c r="G763" s="3" t="s">
        <v>703</v>
      </c>
      <c r="H763" s="3" t="s">
        <v>24</v>
      </c>
      <c r="I763" s="3" t="s">
        <v>52</v>
      </c>
      <c r="J763" s="3" t="s">
        <v>95</v>
      </c>
      <c r="K763" s="3" t="s">
        <v>298</v>
      </c>
      <c r="L763" s="5">
        <v>33</v>
      </c>
      <c r="M763" s="5">
        <v>44944.01</v>
      </c>
      <c r="N763" s="5">
        <v>55598.11</v>
      </c>
      <c r="O763" s="5">
        <v>0</v>
      </c>
      <c r="P763" s="3" t="s">
        <v>28</v>
      </c>
      <c r="Q763" s="3" t="s">
        <v>77</v>
      </c>
      <c r="R763" s="5">
        <v>15</v>
      </c>
      <c r="S763" s="5">
        <v>351585.3</v>
      </c>
      <c r="T763" s="2"/>
    </row>
    <row r="764" spans="1:20" ht="14.4" x14ac:dyDescent="0.3">
      <c r="A764" s="3" t="s">
        <v>1397</v>
      </c>
      <c r="B764" s="4">
        <v>45728</v>
      </c>
      <c r="C764" s="3" t="s">
        <v>20</v>
      </c>
      <c r="D764" s="3" t="s">
        <v>70</v>
      </c>
      <c r="E764" s="3" t="s">
        <v>125</v>
      </c>
      <c r="F764" s="3" t="s">
        <v>125</v>
      </c>
      <c r="G764" s="3" t="s">
        <v>583</v>
      </c>
      <c r="H764" s="3" t="s">
        <v>24</v>
      </c>
      <c r="I764" s="3" t="s">
        <v>52</v>
      </c>
      <c r="J764" s="3" t="s">
        <v>113</v>
      </c>
      <c r="K764" s="3" t="s">
        <v>139</v>
      </c>
      <c r="L764" s="5">
        <v>12</v>
      </c>
      <c r="M764" s="5">
        <v>55684.15</v>
      </c>
      <c r="N764" s="5">
        <v>76236.23</v>
      </c>
      <c r="O764" s="5">
        <v>0.15</v>
      </c>
      <c r="P764" s="3" t="s">
        <v>55</v>
      </c>
      <c r="Q764" s="3" t="s">
        <v>77</v>
      </c>
      <c r="R764" s="5">
        <v>6</v>
      </c>
      <c r="S764" s="5">
        <v>209631.2</v>
      </c>
      <c r="T764" s="2"/>
    </row>
    <row r="765" spans="1:20" ht="14.4" x14ac:dyDescent="0.3">
      <c r="A765" s="3" t="s">
        <v>1398</v>
      </c>
      <c r="B765" s="6">
        <v>45845</v>
      </c>
      <c r="C765" s="3" t="s">
        <v>20</v>
      </c>
      <c r="D765" s="3" t="s">
        <v>57</v>
      </c>
      <c r="E765" s="3" t="s">
        <v>58</v>
      </c>
      <c r="F765" s="3" t="s">
        <v>59</v>
      </c>
      <c r="G765" s="3" t="s">
        <v>762</v>
      </c>
      <c r="H765" s="3" t="s">
        <v>87</v>
      </c>
      <c r="I765" s="3" t="s">
        <v>45</v>
      </c>
      <c r="J765" s="3" t="s">
        <v>102</v>
      </c>
      <c r="K765" s="3" t="s">
        <v>226</v>
      </c>
      <c r="L765" s="5">
        <v>44</v>
      </c>
      <c r="M765" s="5">
        <v>12273.44</v>
      </c>
      <c r="N765" s="5">
        <v>14941.52</v>
      </c>
      <c r="O765" s="5">
        <v>0</v>
      </c>
      <c r="P765" s="3" t="s">
        <v>55</v>
      </c>
      <c r="Q765" s="3" t="s">
        <v>29</v>
      </c>
      <c r="R765" s="5">
        <v>16</v>
      </c>
      <c r="S765" s="5">
        <v>117395.5</v>
      </c>
      <c r="T765" s="2"/>
    </row>
    <row r="766" spans="1:20" ht="14.4" x14ac:dyDescent="0.3">
      <c r="A766" s="3" t="s">
        <v>1399</v>
      </c>
      <c r="B766" s="4">
        <v>45746</v>
      </c>
      <c r="C766" s="3" t="s">
        <v>40</v>
      </c>
      <c r="D766" s="3" t="s">
        <v>70</v>
      </c>
      <c r="E766" s="3" t="s">
        <v>125</v>
      </c>
      <c r="F766" s="3" t="s">
        <v>125</v>
      </c>
      <c r="G766" s="3" t="s">
        <v>1216</v>
      </c>
      <c r="H766" s="3" t="s">
        <v>87</v>
      </c>
      <c r="I766" s="3" t="s">
        <v>52</v>
      </c>
      <c r="J766" s="3" t="s">
        <v>157</v>
      </c>
      <c r="K766" s="3" t="s">
        <v>158</v>
      </c>
      <c r="L766" s="5">
        <v>21</v>
      </c>
      <c r="M766" s="5">
        <v>26119.72</v>
      </c>
      <c r="N766" s="5">
        <v>37643.39</v>
      </c>
      <c r="O766" s="5">
        <v>0.1</v>
      </c>
      <c r="P766" s="3" t="s">
        <v>28</v>
      </c>
      <c r="Q766" s="3" t="s">
        <v>29</v>
      </c>
      <c r="R766" s="5">
        <v>19</v>
      </c>
      <c r="S766" s="5">
        <v>217797.4</v>
      </c>
      <c r="T766" s="2"/>
    </row>
    <row r="767" spans="1:20" ht="14.4" x14ac:dyDescent="0.3">
      <c r="A767" s="3" t="s">
        <v>1400</v>
      </c>
      <c r="B767" s="4">
        <v>45735</v>
      </c>
      <c r="C767" s="3" t="s">
        <v>20</v>
      </c>
      <c r="D767" s="3" t="s">
        <v>57</v>
      </c>
      <c r="E767" s="3" t="s">
        <v>58</v>
      </c>
      <c r="F767" s="3" t="s">
        <v>59</v>
      </c>
      <c r="G767" s="3" t="s">
        <v>1028</v>
      </c>
      <c r="H767" s="3" t="s">
        <v>35</v>
      </c>
      <c r="I767" s="3" t="s">
        <v>52</v>
      </c>
      <c r="J767" s="3" t="s">
        <v>113</v>
      </c>
      <c r="K767" s="3" t="s">
        <v>557</v>
      </c>
      <c r="L767" s="5">
        <v>6</v>
      </c>
      <c r="M767" s="5">
        <v>14997.44</v>
      </c>
      <c r="N767" s="5">
        <v>19197.2</v>
      </c>
      <c r="O767" s="5">
        <v>0.1</v>
      </c>
      <c r="P767" s="3" t="s">
        <v>28</v>
      </c>
      <c r="Q767" s="3" t="s">
        <v>29</v>
      </c>
      <c r="R767" s="5">
        <v>16</v>
      </c>
      <c r="S767" s="5">
        <v>22678.7</v>
      </c>
      <c r="T767" s="2"/>
    </row>
    <row r="768" spans="1:20" ht="14.4" x14ac:dyDescent="0.3">
      <c r="A768" s="3" t="s">
        <v>1401</v>
      </c>
      <c r="B768" s="4">
        <v>45768</v>
      </c>
      <c r="C768" s="3" t="s">
        <v>49</v>
      </c>
      <c r="D768" s="3" t="s">
        <v>70</v>
      </c>
      <c r="E768" s="3" t="s">
        <v>125</v>
      </c>
      <c r="F768" s="3" t="s">
        <v>125</v>
      </c>
      <c r="G768" s="3" t="s">
        <v>783</v>
      </c>
      <c r="H768" s="3" t="s">
        <v>35</v>
      </c>
      <c r="I768" s="3" t="s">
        <v>52</v>
      </c>
      <c r="J768" s="3" t="s">
        <v>157</v>
      </c>
      <c r="K768" s="3" t="s">
        <v>273</v>
      </c>
      <c r="L768" s="5">
        <v>5</v>
      </c>
      <c r="M768" s="5">
        <v>12431.97</v>
      </c>
      <c r="N768" s="5">
        <v>17473.64</v>
      </c>
      <c r="O768" s="5">
        <v>0.05</v>
      </c>
      <c r="P768" s="3" t="s">
        <v>55</v>
      </c>
      <c r="Q768" s="3" t="s">
        <v>29</v>
      </c>
      <c r="R768" s="5">
        <v>12</v>
      </c>
      <c r="S768" s="5">
        <v>23947.93</v>
      </c>
      <c r="T768" s="2"/>
    </row>
    <row r="769" spans="1:20" ht="14.4" x14ac:dyDescent="0.3">
      <c r="A769" s="3" t="s">
        <v>1402</v>
      </c>
      <c r="B769" s="4">
        <v>45709</v>
      </c>
      <c r="C769" s="3" t="s">
        <v>31</v>
      </c>
      <c r="D769" s="3" t="s">
        <v>70</v>
      </c>
      <c r="E769" s="3" t="s">
        <v>125</v>
      </c>
      <c r="F769" s="3" t="s">
        <v>125</v>
      </c>
      <c r="G769" s="3" t="s">
        <v>827</v>
      </c>
      <c r="H769" s="3" t="s">
        <v>35</v>
      </c>
      <c r="I769" s="3" t="s">
        <v>45</v>
      </c>
      <c r="J769" s="3" t="s">
        <v>67</v>
      </c>
      <c r="K769" s="3" t="s">
        <v>83</v>
      </c>
      <c r="L769" s="5">
        <v>47</v>
      </c>
      <c r="M769" s="5">
        <v>38477.230000000003</v>
      </c>
      <c r="N769" s="5">
        <v>52417.64</v>
      </c>
      <c r="O769" s="5">
        <v>0.1</v>
      </c>
      <c r="P769" s="3" t="s">
        <v>55</v>
      </c>
      <c r="Q769" s="3" t="s">
        <v>29</v>
      </c>
      <c r="R769" s="5">
        <v>5</v>
      </c>
      <c r="S769" s="5">
        <v>589679.30000000005</v>
      </c>
      <c r="T769" s="2"/>
    </row>
    <row r="770" spans="1:20" ht="14.4" x14ac:dyDescent="0.3">
      <c r="A770" s="3" t="s">
        <v>1403</v>
      </c>
      <c r="B770" s="4">
        <v>45765</v>
      </c>
      <c r="C770" s="3" t="s">
        <v>20</v>
      </c>
      <c r="D770" s="3" t="s">
        <v>21</v>
      </c>
      <c r="E770" s="3" t="s">
        <v>105</v>
      </c>
      <c r="F770" s="3" t="s">
        <v>106</v>
      </c>
      <c r="G770" s="3" t="s">
        <v>1404</v>
      </c>
      <c r="H770" s="3" t="s">
        <v>24</v>
      </c>
      <c r="I770" s="3" t="s">
        <v>45</v>
      </c>
      <c r="J770" s="3" t="s">
        <v>132</v>
      </c>
      <c r="K770" s="3" t="s">
        <v>206</v>
      </c>
      <c r="L770" s="5">
        <v>40</v>
      </c>
      <c r="M770" s="5">
        <v>43566.13</v>
      </c>
      <c r="N770" s="5">
        <v>56609.85</v>
      </c>
      <c r="O770" s="5">
        <v>0</v>
      </c>
      <c r="P770" s="3" t="s">
        <v>28</v>
      </c>
      <c r="Q770" s="3" t="s">
        <v>84</v>
      </c>
      <c r="R770" s="5">
        <v>1</v>
      </c>
      <c r="S770" s="5">
        <v>521748.8</v>
      </c>
      <c r="T770" s="2"/>
    </row>
    <row r="771" spans="1:20" ht="14.4" x14ac:dyDescent="0.3">
      <c r="A771" s="3" t="s">
        <v>1405</v>
      </c>
      <c r="B771" s="6">
        <v>45719</v>
      </c>
      <c r="C771" s="3" t="s">
        <v>49</v>
      </c>
      <c r="D771" s="3" t="s">
        <v>41</v>
      </c>
      <c r="E771" s="3" t="s">
        <v>42</v>
      </c>
      <c r="F771" s="3" t="s">
        <v>42</v>
      </c>
      <c r="G771" s="3" t="s">
        <v>894</v>
      </c>
      <c r="H771" s="3" t="s">
        <v>87</v>
      </c>
      <c r="I771" s="3" t="s">
        <v>52</v>
      </c>
      <c r="J771" s="3" t="s">
        <v>157</v>
      </c>
      <c r="K771" s="3" t="s">
        <v>273</v>
      </c>
      <c r="L771" s="5">
        <v>36</v>
      </c>
      <c r="M771" s="5">
        <v>36942.99</v>
      </c>
      <c r="N771" s="5">
        <v>45224.18</v>
      </c>
      <c r="O771" s="5">
        <v>0.1</v>
      </c>
      <c r="P771" s="3" t="s">
        <v>28</v>
      </c>
      <c r="Q771" s="3" t="s">
        <v>77</v>
      </c>
      <c r="R771" s="5">
        <v>19</v>
      </c>
      <c r="S771" s="5">
        <v>268310.59999999998</v>
      </c>
      <c r="T771" s="2"/>
    </row>
    <row r="772" spans="1:20" ht="14.4" x14ac:dyDescent="0.3">
      <c r="A772" s="3" t="s">
        <v>1406</v>
      </c>
      <c r="B772" s="4">
        <v>45768</v>
      </c>
      <c r="C772" s="3" t="s">
        <v>49</v>
      </c>
      <c r="D772" s="3" t="s">
        <v>41</v>
      </c>
      <c r="E772" s="3" t="s">
        <v>42</v>
      </c>
      <c r="F772" s="3" t="s">
        <v>42</v>
      </c>
      <c r="G772" s="3" t="s">
        <v>1407</v>
      </c>
      <c r="H772" s="3" t="s">
        <v>24</v>
      </c>
      <c r="I772" s="3" t="s">
        <v>45</v>
      </c>
      <c r="J772" s="3" t="s">
        <v>102</v>
      </c>
      <c r="K772" s="3" t="s">
        <v>191</v>
      </c>
      <c r="L772" s="5">
        <v>9</v>
      </c>
      <c r="M772" s="5">
        <v>55779.199999999997</v>
      </c>
      <c r="N772" s="5">
        <v>77651.22</v>
      </c>
      <c r="O772" s="5">
        <v>0.1</v>
      </c>
      <c r="P772" s="3" t="s">
        <v>28</v>
      </c>
      <c r="Q772" s="3" t="s">
        <v>29</v>
      </c>
      <c r="R772" s="5">
        <v>13</v>
      </c>
      <c r="S772" s="5">
        <v>177163.4</v>
      </c>
      <c r="T772" s="2"/>
    </row>
    <row r="773" spans="1:20" ht="14.4" x14ac:dyDescent="0.3">
      <c r="A773" s="3" t="s">
        <v>1408</v>
      </c>
      <c r="B773" s="4">
        <v>45818</v>
      </c>
      <c r="C773" s="3" t="s">
        <v>31</v>
      </c>
      <c r="D773" s="3" t="s">
        <v>57</v>
      </c>
      <c r="E773" s="3" t="s">
        <v>64</v>
      </c>
      <c r="F773" s="3" t="s">
        <v>65</v>
      </c>
      <c r="G773" s="3" t="s">
        <v>1409</v>
      </c>
      <c r="H773" s="3" t="s">
        <v>87</v>
      </c>
      <c r="I773" s="3" t="s">
        <v>45</v>
      </c>
      <c r="J773" s="3" t="s">
        <v>67</v>
      </c>
      <c r="K773" s="3" t="s">
        <v>68</v>
      </c>
      <c r="L773" s="5">
        <v>17</v>
      </c>
      <c r="M773" s="5">
        <v>42370.25</v>
      </c>
      <c r="N773" s="5">
        <v>61817.31</v>
      </c>
      <c r="O773" s="5">
        <v>0.1</v>
      </c>
      <c r="P773" s="3" t="s">
        <v>28</v>
      </c>
      <c r="Q773" s="3" t="s">
        <v>29</v>
      </c>
      <c r="R773" s="5">
        <v>13</v>
      </c>
      <c r="S773" s="5">
        <v>297540</v>
      </c>
      <c r="T773" s="2"/>
    </row>
    <row r="774" spans="1:20" ht="14.4" x14ac:dyDescent="0.3">
      <c r="A774" s="3" t="s">
        <v>1410</v>
      </c>
      <c r="B774" s="6">
        <v>45877</v>
      </c>
      <c r="C774" s="3" t="s">
        <v>20</v>
      </c>
      <c r="D774" s="3" t="s">
        <v>70</v>
      </c>
      <c r="E774" s="3" t="s">
        <v>71</v>
      </c>
      <c r="F774" s="3" t="s">
        <v>72</v>
      </c>
      <c r="G774" s="3" t="s">
        <v>955</v>
      </c>
      <c r="H774" s="3" t="s">
        <v>35</v>
      </c>
      <c r="I774" s="3" t="s">
        <v>52</v>
      </c>
      <c r="J774" s="3" t="s">
        <v>95</v>
      </c>
      <c r="K774" s="3" t="s">
        <v>298</v>
      </c>
      <c r="L774" s="5">
        <v>47</v>
      </c>
      <c r="M774" s="5">
        <v>38293.4</v>
      </c>
      <c r="N774" s="5">
        <v>56232.97</v>
      </c>
      <c r="O774" s="5">
        <v>0.15</v>
      </c>
      <c r="P774" s="3" t="s">
        <v>28</v>
      </c>
      <c r="Q774" s="3" t="s">
        <v>77</v>
      </c>
      <c r="R774" s="5">
        <v>18</v>
      </c>
      <c r="S774" s="5">
        <v>716685.8</v>
      </c>
      <c r="T774" s="2"/>
    </row>
    <row r="775" spans="1:20" ht="14.4" x14ac:dyDescent="0.3">
      <c r="A775" s="3" t="s">
        <v>1411</v>
      </c>
      <c r="B775" s="4">
        <v>45729</v>
      </c>
      <c r="C775" s="3" t="s">
        <v>31</v>
      </c>
      <c r="D775" s="3" t="s">
        <v>70</v>
      </c>
      <c r="E775" s="3" t="s">
        <v>125</v>
      </c>
      <c r="F775" s="3" t="s">
        <v>125</v>
      </c>
      <c r="G775" s="3" t="s">
        <v>1412</v>
      </c>
      <c r="H775" s="3" t="s">
        <v>35</v>
      </c>
      <c r="I775" s="3" t="s">
        <v>45</v>
      </c>
      <c r="J775" s="3" t="s">
        <v>132</v>
      </c>
      <c r="K775" s="3" t="s">
        <v>133</v>
      </c>
      <c r="L775" s="5">
        <v>5</v>
      </c>
      <c r="M775" s="5">
        <v>76497.08</v>
      </c>
      <c r="N775" s="5">
        <v>106642.7</v>
      </c>
      <c r="O775" s="5">
        <v>0.15</v>
      </c>
      <c r="P775" s="3" t="s">
        <v>55</v>
      </c>
      <c r="Q775" s="3" t="s">
        <v>38</v>
      </c>
      <c r="R775" s="5">
        <v>14</v>
      </c>
      <c r="S775" s="5">
        <v>128118.8</v>
      </c>
      <c r="T775" s="2"/>
    </row>
    <row r="776" spans="1:20" ht="14.4" x14ac:dyDescent="0.3">
      <c r="A776" s="3" t="s">
        <v>1413</v>
      </c>
      <c r="B776" s="4">
        <v>45860</v>
      </c>
      <c r="C776" s="3" t="s">
        <v>40</v>
      </c>
      <c r="D776" s="3" t="s">
        <v>70</v>
      </c>
      <c r="E776" s="3" t="s">
        <v>125</v>
      </c>
      <c r="F776" s="3" t="s">
        <v>125</v>
      </c>
      <c r="G776" s="3" t="s">
        <v>487</v>
      </c>
      <c r="H776" s="3" t="s">
        <v>24</v>
      </c>
      <c r="I776" s="3" t="s">
        <v>52</v>
      </c>
      <c r="J776" s="3" t="s">
        <v>53</v>
      </c>
      <c r="K776" s="3" t="s">
        <v>99</v>
      </c>
      <c r="L776" s="5">
        <v>25</v>
      </c>
      <c r="M776" s="5">
        <v>60481.26</v>
      </c>
      <c r="N776" s="5">
        <v>71338.33</v>
      </c>
      <c r="O776" s="5">
        <v>0.05</v>
      </c>
      <c r="P776" s="3" t="s">
        <v>28</v>
      </c>
      <c r="Q776" s="3" t="s">
        <v>29</v>
      </c>
      <c r="R776" s="5">
        <v>4</v>
      </c>
      <c r="S776" s="5">
        <v>257855.4</v>
      </c>
      <c r="T776" s="2"/>
    </row>
    <row r="777" spans="1:20" ht="14.4" x14ac:dyDescent="0.3">
      <c r="A777" s="3" t="s">
        <v>1414</v>
      </c>
      <c r="B777" s="6">
        <v>45814</v>
      </c>
      <c r="C777" s="3" t="s">
        <v>40</v>
      </c>
      <c r="D777" s="3" t="s">
        <v>21</v>
      </c>
      <c r="E777" s="3" t="s">
        <v>22</v>
      </c>
      <c r="F777" s="3" t="s">
        <v>22</v>
      </c>
      <c r="G777" s="3" t="s">
        <v>1183</v>
      </c>
      <c r="H777" s="3" t="s">
        <v>24</v>
      </c>
      <c r="I777" s="3" t="s">
        <v>52</v>
      </c>
      <c r="J777" s="3" t="s">
        <v>157</v>
      </c>
      <c r="K777" s="3" t="s">
        <v>188</v>
      </c>
      <c r="L777" s="5">
        <v>48</v>
      </c>
      <c r="M777" s="5">
        <v>45757.9</v>
      </c>
      <c r="N777" s="5">
        <v>66957.89</v>
      </c>
      <c r="O777" s="5">
        <v>0.15</v>
      </c>
      <c r="P777" s="3" t="s">
        <v>55</v>
      </c>
      <c r="Q777" s="3" t="s">
        <v>84</v>
      </c>
      <c r="R777" s="5">
        <v>13</v>
      </c>
      <c r="S777" s="5">
        <v>864959.6</v>
      </c>
      <c r="T777" s="2"/>
    </row>
    <row r="778" spans="1:20" ht="14.4" x14ac:dyDescent="0.3">
      <c r="A778" s="3" t="s">
        <v>1415</v>
      </c>
      <c r="B778" s="6">
        <v>45695</v>
      </c>
      <c r="C778" s="3" t="s">
        <v>40</v>
      </c>
      <c r="D778" s="3" t="s">
        <v>70</v>
      </c>
      <c r="E778" s="3" t="s">
        <v>125</v>
      </c>
      <c r="F778" s="3" t="s">
        <v>125</v>
      </c>
      <c r="G778" s="3" t="s">
        <v>377</v>
      </c>
      <c r="H778" s="3" t="s">
        <v>35</v>
      </c>
      <c r="I778" s="3" t="s">
        <v>25</v>
      </c>
      <c r="J778" s="3" t="s">
        <v>146</v>
      </c>
      <c r="K778" s="3" t="s">
        <v>416</v>
      </c>
      <c r="L778" s="5">
        <v>6</v>
      </c>
      <c r="M778" s="5">
        <v>56503.7</v>
      </c>
      <c r="N778" s="5">
        <v>63944.29</v>
      </c>
      <c r="O778" s="5">
        <v>0.1</v>
      </c>
      <c r="P778" s="3" t="s">
        <v>55</v>
      </c>
      <c r="Q778" s="3" t="s">
        <v>77</v>
      </c>
      <c r="R778" s="5">
        <v>14</v>
      </c>
      <c r="S778" s="5">
        <v>40179.19</v>
      </c>
      <c r="T778" s="2"/>
    </row>
    <row r="779" spans="1:20" ht="14.4" x14ac:dyDescent="0.3">
      <c r="A779" s="3" t="s">
        <v>1416</v>
      </c>
      <c r="B779" s="6">
        <v>45694</v>
      </c>
      <c r="C779" s="3" t="s">
        <v>49</v>
      </c>
      <c r="D779" s="3" t="s">
        <v>70</v>
      </c>
      <c r="E779" s="3" t="s">
        <v>125</v>
      </c>
      <c r="F779" s="3" t="s">
        <v>125</v>
      </c>
      <c r="G779" s="3" t="s">
        <v>1249</v>
      </c>
      <c r="H779" s="3" t="s">
        <v>44</v>
      </c>
      <c r="I779" s="3" t="s">
        <v>25</v>
      </c>
      <c r="J779" s="3" t="s">
        <v>61</v>
      </c>
      <c r="K779" s="3" t="s">
        <v>223</v>
      </c>
      <c r="L779" s="5">
        <v>16</v>
      </c>
      <c r="M779" s="5">
        <v>37318.43</v>
      </c>
      <c r="N779" s="5">
        <v>52347.33</v>
      </c>
      <c r="O779" s="5">
        <v>0.1</v>
      </c>
      <c r="P779" s="3" t="s">
        <v>55</v>
      </c>
      <c r="Q779" s="3" t="s">
        <v>84</v>
      </c>
      <c r="R779" s="5">
        <v>6</v>
      </c>
      <c r="S779" s="5">
        <v>216416.2</v>
      </c>
      <c r="T779" s="2"/>
    </row>
    <row r="780" spans="1:20" ht="14.4" x14ac:dyDescent="0.3">
      <c r="A780" s="3" t="s">
        <v>1417</v>
      </c>
      <c r="B780" s="4">
        <v>45699</v>
      </c>
      <c r="C780" s="3" t="s">
        <v>49</v>
      </c>
      <c r="D780" s="3" t="s">
        <v>41</v>
      </c>
      <c r="E780" s="3" t="s">
        <v>50</v>
      </c>
      <c r="F780" s="3" t="s">
        <v>50</v>
      </c>
      <c r="G780" s="3" t="s">
        <v>891</v>
      </c>
      <c r="H780" s="3" t="s">
        <v>35</v>
      </c>
      <c r="I780" s="3" t="s">
        <v>45</v>
      </c>
      <c r="J780" s="3" t="s">
        <v>46</v>
      </c>
      <c r="K780" s="3" t="s">
        <v>161</v>
      </c>
      <c r="L780" s="5">
        <v>49</v>
      </c>
      <c r="M780" s="5">
        <v>35625.160000000003</v>
      </c>
      <c r="N780" s="5">
        <v>40799.96</v>
      </c>
      <c r="O780" s="5">
        <v>0</v>
      </c>
      <c r="P780" s="3" t="s">
        <v>28</v>
      </c>
      <c r="Q780" s="3" t="s">
        <v>77</v>
      </c>
      <c r="R780" s="5">
        <v>17</v>
      </c>
      <c r="S780" s="5">
        <v>253565.2</v>
      </c>
      <c r="T780" s="2"/>
    </row>
    <row r="781" spans="1:20" ht="14.4" x14ac:dyDescent="0.3">
      <c r="A781" s="3" t="s">
        <v>1418</v>
      </c>
      <c r="B781" s="6">
        <v>45815</v>
      </c>
      <c r="C781" s="3" t="s">
        <v>20</v>
      </c>
      <c r="D781" s="3" t="s">
        <v>57</v>
      </c>
      <c r="E781" s="3" t="s">
        <v>64</v>
      </c>
      <c r="F781" s="3" t="s">
        <v>65</v>
      </c>
      <c r="G781" s="3" t="s">
        <v>498</v>
      </c>
      <c r="H781" s="3" t="s">
        <v>35</v>
      </c>
      <c r="I781" s="3" t="s">
        <v>25</v>
      </c>
      <c r="J781" s="3" t="s">
        <v>146</v>
      </c>
      <c r="K781" s="3" t="s">
        <v>177</v>
      </c>
      <c r="L781" s="5">
        <v>20</v>
      </c>
      <c r="M781" s="5">
        <v>72216.679999999993</v>
      </c>
      <c r="N781" s="5">
        <v>81380.34</v>
      </c>
      <c r="O781" s="5">
        <v>0.1</v>
      </c>
      <c r="P781" s="3" t="s">
        <v>55</v>
      </c>
      <c r="Q781" s="3" t="s">
        <v>29</v>
      </c>
      <c r="R781" s="5">
        <v>19</v>
      </c>
      <c r="S781" s="5">
        <v>164945.9</v>
      </c>
      <c r="T781" s="2"/>
    </row>
    <row r="782" spans="1:20" ht="14.4" x14ac:dyDescent="0.3">
      <c r="A782" s="3" t="s">
        <v>1419</v>
      </c>
      <c r="B782" s="6">
        <v>45872</v>
      </c>
      <c r="C782" s="3" t="s">
        <v>31</v>
      </c>
      <c r="D782" s="3" t="s">
        <v>41</v>
      </c>
      <c r="E782" s="3" t="s">
        <v>42</v>
      </c>
      <c r="F782" s="3" t="s">
        <v>42</v>
      </c>
      <c r="G782" s="3" t="s">
        <v>646</v>
      </c>
      <c r="H782" s="3" t="s">
        <v>24</v>
      </c>
      <c r="I782" s="3" t="s">
        <v>45</v>
      </c>
      <c r="J782" s="3" t="s">
        <v>102</v>
      </c>
      <c r="K782" s="3" t="s">
        <v>191</v>
      </c>
      <c r="L782" s="5">
        <v>21</v>
      </c>
      <c r="M782" s="5">
        <v>20602.13</v>
      </c>
      <c r="N782" s="5">
        <v>26076.080000000002</v>
      </c>
      <c r="O782" s="5">
        <v>0.05</v>
      </c>
      <c r="P782" s="3" t="s">
        <v>28</v>
      </c>
      <c r="Q782" s="3" t="s">
        <v>29</v>
      </c>
      <c r="R782" s="5">
        <v>19</v>
      </c>
      <c r="S782" s="5">
        <v>109205.3</v>
      </c>
      <c r="T782" s="2"/>
    </row>
    <row r="783" spans="1:20" ht="14.4" x14ac:dyDescent="0.3">
      <c r="A783" s="3" t="s">
        <v>1420</v>
      </c>
      <c r="B783" s="6">
        <v>45874</v>
      </c>
      <c r="C783" s="3" t="s">
        <v>31</v>
      </c>
      <c r="D783" s="3" t="s">
        <v>57</v>
      </c>
      <c r="E783" s="3" t="s">
        <v>64</v>
      </c>
      <c r="F783" s="3" t="s">
        <v>65</v>
      </c>
      <c r="G783" s="3" t="s">
        <v>1421</v>
      </c>
      <c r="H783" s="3" t="s">
        <v>35</v>
      </c>
      <c r="I783" s="3" t="s">
        <v>45</v>
      </c>
      <c r="J783" s="3" t="s">
        <v>46</v>
      </c>
      <c r="K783" s="3" t="s">
        <v>47</v>
      </c>
      <c r="L783" s="5">
        <v>40</v>
      </c>
      <c r="M783" s="5">
        <v>18898.150000000001</v>
      </c>
      <c r="N783" s="5">
        <v>24305.25</v>
      </c>
      <c r="O783" s="5">
        <v>0.15</v>
      </c>
      <c r="P783" s="3" t="s">
        <v>28</v>
      </c>
      <c r="Q783" s="3" t="s">
        <v>84</v>
      </c>
      <c r="R783" s="5">
        <v>6</v>
      </c>
      <c r="S783" s="5">
        <v>183841.4</v>
      </c>
      <c r="T783" s="2"/>
    </row>
    <row r="784" spans="1:20" ht="14.4" x14ac:dyDescent="0.3">
      <c r="A784" s="3" t="s">
        <v>1422</v>
      </c>
      <c r="B784" s="4">
        <v>45708</v>
      </c>
      <c r="C784" s="3" t="s">
        <v>49</v>
      </c>
      <c r="D784" s="3" t="s">
        <v>70</v>
      </c>
      <c r="E784" s="3" t="s">
        <v>125</v>
      </c>
      <c r="F784" s="3" t="s">
        <v>125</v>
      </c>
      <c r="G784" s="3" t="s">
        <v>750</v>
      </c>
      <c r="H784" s="3" t="s">
        <v>35</v>
      </c>
      <c r="I784" s="3" t="s">
        <v>52</v>
      </c>
      <c r="J784" s="3" t="s">
        <v>53</v>
      </c>
      <c r="K784" s="3" t="s">
        <v>110</v>
      </c>
      <c r="L784" s="5">
        <v>29</v>
      </c>
      <c r="M784" s="5">
        <v>50442.47</v>
      </c>
      <c r="N784" s="5">
        <v>65098.42</v>
      </c>
      <c r="O784" s="5">
        <v>0.1</v>
      </c>
      <c r="P784" s="3" t="s">
        <v>28</v>
      </c>
      <c r="Q784" s="3" t="s">
        <v>84</v>
      </c>
      <c r="R784" s="5">
        <v>15</v>
      </c>
      <c r="S784" s="5">
        <v>382520.3</v>
      </c>
      <c r="T784" s="2"/>
    </row>
    <row r="785" spans="1:20" ht="14.4" x14ac:dyDescent="0.3">
      <c r="A785" s="3" t="s">
        <v>1423</v>
      </c>
      <c r="B785" s="4">
        <v>45849</v>
      </c>
      <c r="C785" s="3" t="s">
        <v>31</v>
      </c>
      <c r="D785" s="3" t="s">
        <v>21</v>
      </c>
      <c r="E785" s="3" t="s">
        <v>22</v>
      </c>
      <c r="F785" s="3" t="s">
        <v>22</v>
      </c>
      <c r="G785" s="3" t="s">
        <v>1113</v>
      </c>
      <c r="H785" s="3" t="s">
        <v>44</v>
      </c>
      <c r="I785" s="3" t="s">
        <v>45</v>
      </c>
      <c r="J785" s="3" t="s">
        <v>132</v>
      </c>
      <c r="K785" s="3" t="s">
        <v>241</v>
      </c>
      <c r="L785" s="5">
        <v>49</v>
      </c>
      <c r="M785" s="5">
        <v>13676.03</v>
      </c>
      <c r="N785" s="5">
        <v>17231.939999999999</v>
      </c>
      <c r="O785" s="5">
        <v>0.1</v>
      </c>
      <c r="P785" s="3" t="s">
        <v>55</v>
      </c>
      <c r="Q785" s="3" t="s">
        <v>29</v>
      </c>
      <c r="R785" s="5">
        <v>15</v>
      </c>
      <c r="S785" s="5">
        <v>156815.6</v>
      </c>
      <c r="T785" s="2"/>
    </row>
    <row r="786" spans="1:20" ht="14.4" x14ac:dyDescent="0.3">
      <c r="A786" s="3" t="s">
        <v>1424</v>
      </c>
      <c r="B786" s="4">
        <v>45772</v>
      </c>
      <c r="C786" s="3" t="s">
        <v>31</v>
      </c>
      <c r="D786" s="3" t="s">
        <v>70</v>
      </c>
      <c r="E786" s="3" t="s">
        <v>125</v>
      </c>
      <c r="F786" s="3" t="s">
        <v>125</v>
      </c>
      <c r="G786" s="3" t="s">
        <v>1425</v>
      </c>
      <c r="H786" s="3" t="s">
        <v>24</v>
      </c>
      <c r="I786" s="3" t="s">
        <v>25</v>
      </c>
      <c r="J786" s="3" t="s">
        <v>146</v>
      </c>
      <c r="K786" s="3" t="s">
        <v>177</v>
      </c>
      <c r="L786" s="5">
        <v>37</v>
      </c>
      <c r="M786" s="5">
        <v>16456.13</v>
      </c>
      <c r="N786" s="5">
        <v>24009.65</v>
      </c>
      <c r="O786" s="5">
        <v>0.05</v>
      </c>
      <c r="P786" s="3" t="s">
        <v>28</v>
      </c>
      <c r="Q786" s="3" t="s">
        <v>38</v>
      </c>
      <c r="R786" s="5">
        <v>15</v>
      </c>
      <c r="S786" s="5">
        <v>265506.2</v>
      </c>
      <c r="T786" s="2"/>
    </row>
    <row r="787" spans="1:20" ht="14.4" x14ac:dyDescent="0.3">
      <c r="A787" s="3" t="s">
        <v>1426</v>
      </c>
      <c r="B787" s="6">
        <v>45692</v>
      </c>
      <c r="C787" s="3" t="s">
        <v>49</v>
      </c>
      <c r="D787" s="3" t="s">
        <v>57</v>
      </c>
      <c r="E787" s="3" t="s">
        <v>64</v>
      </c>
      <c r="F787" s="3" t="s">
        <v>65</v>
      </c>
      <c r="G787" s="3" t="s">
        <v>758</v>
      </c>
      <c r="H787" s="3" t="s">
        <v>44</v>
      </c>
      <c r="I787" s="3" t="s">
        <v>25</v>
      </c>
      <c r="J787" s="3" t="s">
        <v>36</v>
      </c>
      <c r="K787" s="3" t="s">
        <v>280</v>
      </c>
      <c r="L787" s="5">
        <v>47</v>
      </c>
      <c r="M787" s="5">
        <v>34753.01</v>
      </c>
      <c r="N787" s="5">
        <v>50133.31</v>
      </c>
      <c r="O787" s="5">
        <v>0.15</v>
      </c>
      <c r="P787" s="3" t="s">
        <v>28</v>
      </c>
      <c r="Q787" s="3" t="s">
        <v>84</v>
      </c>
      <c r="R787" s="5">
        <v>18</v>
      </c>
      <c r="S787" s="5">
        <v>614443</v>
      </c>
      <c r="T787" s="2"/>
    </row>
    <row r="788" spans="1:20" ht="14.4" x14ac:dyDescent="0.3">
      <c r="A788" s="3" t="s">
        <v>1427</v>
      </c>
      <c r="B788" s="6">
        <v>45749</v>
      </c>
      <c r="C788" s="3" t="s">
        <v>31</v>
      </c>
      <c r="D788" s="3" t="s">
        <v>21</v>
      </c>
      <c r="E788" s="3" t="s">
        <v>32</v>
      </c>
      <c r="F788" s="3" t="s">
        <v>33</v>
      </c>
      <c r="G788" s="3" t="s">
        <v>930</v>
      </c>
      <c r="H788" s="3" t="s">
        <v>44</v>
      </c>
      <c r="I788" s="3" t="s">
        <v>52</v>
      </c>
      <c r="J788" s="3" t="s">
        <v>95</v>
      </c>
      <c r="K788" s="3" t="s">
        <v>237</v>
      </c>
      <c r="L788" s="5">
        <v>33</v>
      </c>
      <c r="M788" s="5">
        <v>34254.03</v>
      </c>
      <c r="N788" s="5">
        <v>44266.78</v>
      </c>
      <c r="O788" s="5">
        <v>0.1</v>
      </c>
      <c r="P788" s="3" t="s">
        <v>55</v>
      </c>
      <c r="Q788" s="3" t="s">
        <v>29</v>
      </c>
      <c r="R788" s="5">
        <v>13</v>
      </c>
      <c r="S788" s="5">
        <v>297378.7</v>
      </c>
      <c r="T788" s="2"/>
    </row>
    <row r="789" spans="1:20" ht="14.4" x14ac:dyDescent="0.3">
      <c r="A789" s="3" t="s">
        <v>1428</v>
      </c>
      <c r="B789" s="4">
        <v>45668</v>
      </c>
      <c r="C789" s="3" t="s">
        <v>40</v>
      </c>
      <c r="D789" s="3" t="s">
        <v>21</v>
      </c>
      <c r="E789" s="3" t="s">
        <v>105</v>
      </c>
      <c r="F789" s="3" t="s">
        <v>106</v>
      </c>
      <c r="G789" s="3" t="s">
        <v>66</v>
      </c>
      <c r="H789" s="3" t="s">
        <v>35</v>
      </c>
      <c r="I789" s="3" t="s">
        <v>52</v>
      </c>
      <c r="J789" s="3" t="s">
        <v>53</v>
      </c>
      <c r="K789" s="3" t="s">
        <v>110</v>
      </c>
      <c r="L789" s="5">
        <v>14</v>
      </c>
      <c r="M789" s="5">
        <v>23095.02</v>
      </c>
      <c r="N789" s="5">
        <v>30564.91</v>
      </c>
      <c r="O789" s="5">
        <v>0.05</v>
      </c>
      <c r="P789" s="3" t="s">
        <v>55</v>
      </c>
      <c r="Q789" s="3" t="s">
        <v>38</v>
      </c>
      <c r="R789" s="5">
        <v>19</v>
      </c>
      <c r="S789" s="5">
        <v>99349.54</v>
      </c>
      <c r="T789" s="2"/>
    </row>
    <row r="790" spans="1:20" ht="14.4" x14ac:dyDescent="0.3">
      <c r="A790" s="3" t="s">
        <v>1429</v>
      </c>
      <c r="B790" s="4">
        <v>45669</v>
      </c>
      <c r="C790" s="3" t="s">
        <v>40</v>
      </c>
      <c r="D790" s="3" t="s">
        <v>57</v>
      </c>
      <c r="E790" s="3" t="s">
        <v>64</v>
      </c>
      <c r="F790" s="3" t="s">
        <v>65</v>
      </c>
      <c r="G790" s="3" t="s">
        <v>406</v>
      </c>
      <c r="H790" s="3" t="s">
        <v>24</v>
      </c>
      <c r="I790" s="3" t="s">
        <v>52</v>
      </c>
      <c r="J790" s="3" t="s">
        <v>95</v>
      </c>
      <c r="K790" s="3" t="s">
        <v>96</v>
      </c>
      <c r="L790" s="5">
        <v>31</v>
      </c>
      <c r="M790" s="5">
        <v>5853.8</v>
      </c>
      <c r="N790" s="5">
        <v>7445.75</v>
      </c>
      <c r="O790" s="5">
        <v>0.05</v>
      </c>
      <c r="P790" s="3" t="s">
        <v>28</v>
      </c>
      <c r="Q790" s="3" t="s">
        <v>77</v>
      </c>
      <c r="R790" s="5">
        <v>16</v>
      </c>
      <c r="S790" s="5">
        <v>46882.93</v>
      </c>
      <c r="T790" s="2"/>
    </row>
    <row r="791" spans="1:20" ht="14.4" x14ac:dyDescent="0.3">
      <c r="A791" s="3" t="s">
        <v>1430</v>
      </c>
      <c r="B791" s="4">
        <v>45727</v>
      </c>
      <c r="C791" s="3" t="s">
        <v>49</v>
      </c>
      <c r="D791" s="3" t="s">
        <v>70</v>
      </c>
      <c r="E791" s="3" t="s">
        <v>125</v>
      </c>
      <c r="F791" s="3" t="s">
        <v>125</v>
      </c>
      <c r="G791" s="3" t="s">
        <v>627</v>
      </c>
      <c r="H791" s="3" t="s">
        <v>35</v>
      </c>
      <c r="I791" s="3" t="s">
        <v>52</v>
      </c>
      <c r="J791" s="3" t="s">
        <v>53</v>
      </c>
      <c r="K791" s="3" t="s">
        <v>110</v>
      </c>
      <c r="L791" s="5">
        <v>2</v>
      </c>
      <c r="M791" s="5">
        <v>79413.179999999993</v>
      </c>
      <c r="N791" s="5">
        <v>97243.11</v>
      </c>
      <c r="O791" s="5">
        <v>0.15</v>
      </c>
      <c r="P791" s="3" t="s">
        <v>28</v>
      </c>
      <c r="Q791" s="3" t="s">
        <v>38</v>
      </c>
      <c r="R791" s="5">
        <v>12</v>
      </c>
      <c r="S791" s="5">
        <v>30310.880000000001</v>
      </c>
      <c r="T791" s="2"/>
    </row>
    <row r="792" spans="1:20" ht="14.4" x14ac:dyDescent="0.3">
      <c r="A792" s="3" t="s">
        <v>1431</v>
      </c>
      <c r="B792" s="6">
        <v>45658</v>
      </c>
      <c r="C792" s="3" t="s">
        <v>49</v>
      </c>
      <c r="D792" s="3" t="s">
        <v>70</v>
      </c>
      <c r="E792" s="3" t="s">
        <v>125</v>
      </c>
      <c r="F792" s="3" t="s">
        <v>125</v>
      </c>
      <c r="G792" s="3" t="s">
        <v>367</v>
      </c>
      <c r="H792" s="3" t="s">
        <v>35</v>
      </c>
      <c r="I792" s="3" t="s">
        <v>52</v>
      </c>
      <c r="J792" s="3" t="s">
        <v>53</v>
      </c>
      <c r="K792" s="3" t="s">
        <v>110</v>
      </c>
      <c r="L792" s="5">
        <v>29</v>
      </c>
      <c r="M792" s="5">
        <v>71247.22</v>
      </c>
      <c r="N792" s="5">
        <v>101430.39999999999</v>
      </c>
      <c r="O792" s="5">
        <v>0.1</v>
      </c>
      <c r="P792" s="3" t="s">
        <v>55</v>
      </c>
      <c r="Q792" s="3" t="s">
        <v>29</v>
      </c>
      <c r="R792" s="5">
        <v>1</v>
      </c>
      <c r="S792" s="5">
        <v>787781</v>
      </c>
      <c r="T792" s="2"/>
    </row>
    <row r="793" spans="1:20" ht="14.4" x14ac:dyDescent="0.3">
      <c r="A793" s="3" t="s">
        <v>1432</v>
      </c>
      <c r="B793" s="4">
        <v>45832</v>
      </c>
      <c r="C793" s="3" t="s">
        <v>20</v>
      </c>
      <c r="D793" s="3" t="s">
        <v>70</v>
      </c>
      <c r="E793" s="3" t="s">
        <v>125</v>
      </c>
      <c r="F793" s="3" t="s">
        <v>125</v>
      </c>
      <c r="G793" s="3" t="s">
        <v>362</v>
      </c>
      <c r="H793" s="3" t="s">
        <v>24</v>
      </c>
      <c r="I793" s="3" t="s">
        <v>45</v>
      </c>
      <c r="J793" s="3" t="s">
        <v>132</v>
      </c>
      <c r="K793" s="3" t="s">
        <v>133</v>
      </c>
      <c r="L793" s="5">
        <v>2</v>
      </c>
      <c r="M793" s="5">
        <v>56923.79</v>
      </c>
      <c r="N793" s="5">
        <v>72595.850000000006</v>
      </c>
      <c r="O793" s="5">
        <v>0.05</v>
      </c>
      <c r="P793" s="3" t="s">
        <v>55</v>
      </c>
      <c r="Q793" s="3" t="s">
        <v>29</v>
      </c>
      <c r="R793" s="5">
        <v>14</v>
      </c>
      <c r="S793" s="5">
        <v>29776.91</v>
      </c>
      <c r="T793" s="2"/>
    </row>
    <row r="794" spans="1:20" ht="14.4" x14ac:dyDescent="0.3">
      <c r="A794" s="3" t="s">
        <v>1433</v>
      </c>
      <c r="B794" s="4">
        <v>45848</v>
      </c>
      <c r="C794" s="3" t="s">
        <v>20</v>
      </c>
      <c r="D794" s="3" t="s">
        <v>70</v>
      </c>
      <c r="E794" s="3" t="s">
        <v>71</v>
      </c>
      <c r="F794" s="3" t="s">
        <v>72</v>
      </c>
      <c r="G794" s="3" t="s">
        <v>500</v>
      </c>
      <c r="H794" s="3" t="s">
        <v>35</v>
      </c>
      <c r="I794" s="3" t="s">
        <v>52</v>
      </c>
      <c r="J794" s="3" t="s">
        <v>157</v>
      </c>
      <c r="K794" s="3" t="s">
        <v>285</v>
      </c>
      <c r="L794" s="5">
        <v>50</v>
      </c>
      <c r="M794" s="5">
        <v>75764.37</v>
      </c>
      <c r="N794" s="5">
        <v>97771.54</v>
      </c>
      <c r="O794" s="5">
        <v>0.05</v>
      </c>
      <c r="P794" s="3" t="s">
        <v>55</v>
      </c>
      <c r="Q794" s="3" t="s">
        <v>84</v>
      </c>
      <c r="R794" s="5">
        <v>5</v>
      </c>
      <c r="S794" s="5">
        <v>1045341</v>
      </c>
      <c r="T794" s="2"/>
    </row>
    <row r="795" spans="1:20" ht="14.4" x14ac:dyDescent="0.3">
      <c r="A795" s="3" t="s">
        <v>1434</v>
      </c>
      <c r="B795" s="6">
        <v>45691</v>
      </c>
      <c r="C795" s="3" t="s">
        <v>20</v>
      </c>
      <c r="D795" s="3" t="s">
        <v>70</v>
      </c>
      <c r="E795" s="3" t="s">
        <v>125</v>
      </c>
      <c r="F795" s="3" t="s">
        <v>125</v>
      </c>
      <c r="G795" s="3" t="s">
        <v>213</v>
      </c>
      <c r="H795" s="3" t="s">
        <v>87</v>
      </c>
      <c r="I795" s="3" t="s">
        <v>25</v>
      </c>
      <c r="J795" s="3" t="s">
        <v>36</v>
      </c>
      <c r="K795" s="3" t="s">
        <v>169</v>
      </c>
      <c r="L795" s="5">
        <v>35</v>
      </c>
      <c r="M795" s="5">
        <v>19514.689999999999</v>
      </c>
      <c r="N795" s="5">
        <v>25680.41</v>
      </c>
      <c r="O795" s="5">
        <v>0.1</v>
      </c>
      <c r="P795" s="3" t="s">
        <v>28</v>
      </c>
      <c r="Q795" s="3" t="s">
        <v>77</v>
      </c>
      <c r="R795" s="5">
        <v>2</v>
      </c>
      <c r="S795" s="5">
        <v>194220.2</v>
      </c>
      <c r="T795" s="2"/>
    </row>
    <row r="796" spans="1:20" ht="14.4" x14ac:dyDescent="0.3">
      <c r="A796" s="3" t="s">
        <v>1435</v>
      </c>
      <c r="B796" s="4">
        <v>45868</v>
      </c>
      <c r="C796" s="3" t="s">
        <v>31</v>
      </c>
      <c r="D796" s="3" t="s">
        <v>57</v>
      </c>
      <c r="E796" s="3" t="s">
        <v>92</v>
      </c>
      <c r="F796" s="3" t="s">
        <v>93</v>
      </c>
      <c r="G796" s="3" t="s">
        <v>1070</v>
      </c>
      <c r="H796" s="3" t="s">
        <v>35</v>
      </c>
      <c r="I796" s="3" t="s">
        <v>45</v>
      </c>
      <c r="J796" s="3" t="s">
        <v>132</v>
      </c>
      <c r="K796" s="3" t="s">
        <v>248</v>
      </c>
      <c r="L796" s="5">
        <v>18</v>
      </c>
      <c r="M796" s="5">
        <v>78216.539999999994</v>
      </c>
      <c r="N796" s="5">
        <v>101839.9</v>
      </c>
      <c r="O796" s="5">
        <v>0.1</v>
      </c>
      <c r="P796" s="3" t="s">
        <v>55</v>
      </c>
      <c r="Q796" s="3" t="s">
        <v>77</v>
      </c>
      <c r="R796" s="5">
        <v>10</v>
      </c>
      <c r="S796" s="5">
        <v>382697.8</v>
      </c>
      <c r="T796" s="2"/>
    </row>
    <row r="797" spans="1:20" ht="14.4" x14ac:dyDescent="0.3">
      <c r="A797" s="3" t="s">
        <v>1436</v>
      </c>
      <c r="B797" s="4">
        <v>45677</v>
      </c>
      <c r="C797" s="3" t="s">
        <v>31</v>
      </c>
      <c r="D797" s="3" t="s">
        <v>70</v>
      </c>
      <c r="E797" s="3" t="s">
        <v>125</v>
      </c>
      <c r="F797" s="3" t="s">
        <v>125</v>
      </c>
      <c r="G797" s="3" t="s">
        <v>1437</v>
      </c>
      <c r="H797" s="3" t="s">
        <v>87</v>
      </c>
      <c r="I797" s="3" t="s">
        <v>52</v>
      </c>
      <c r="J797" s="3" t="s">
        <v>157</v>
      </c>
      <c r="K797" s="3" t="s">
        <v>158</v>
      </c>
      <c r="L797" s="5">
        <v>34</v>
      </c>
      <c r="M797" s="5">
        <v>67101.7</v>
      </c>
      <c r="N797" s="5">
        <v>90417.41</v>
      </c>
      <c r="O797" s="5">
        <v>0.1</v>
      </c>
      <c r="P797" s="3" t="s">
        <v>28</v>
      </c>
      <c r="Q797" s="3" t="s">
        <v>29</v>
      </c>
      <c r="R797" s="5">
        <v>8</v>
      </c>
      <c r="S797" s="5">
        <v>713460.7</v>
      </c>
      <c r="T797" s="2"/>
    </row>
    <row r="798" spans="1:20" ht="14.4" x14ac:dyDescent="0.3">
      <c r="A798" s="3" t="s">
        <v>1438</v>
      </c>
      <c r="B798" s="4">
        <v>45836</v>
      </c>
      <c r="C798" s="3" t="s">
        <v>31</v>
      </c>
      <c r="D798" s="3" t="s">
        <v>41</v>
      </c>
      <c r="E798" s="3" t="s">
        <v>50</v>
      </c>
      <c r="F798" s="3" t="s">
        <v>50</v>
      </c>
      <c r="G798" s="3" t="s">
        <v>1439</v>
      </c>
      <c r="H798" s="3" t="s">
        <v>35</v>
      </c>
      <c r="I798" s="3" t="s">
        <v>45</v>
      </c>
      <c r="J798" s="3" t="s">
        <v>102</v>
      </c>
      <c r="K798" s="3" t="s">
        <v>203</v>
      </c>
      <c r="L798" s="5">
        <v>10</v>
      </c>
      <c r="M798" s="5">
        <v>52396.639999999999</v>
      </c>
      <c r="N798" s="5">
        <v>77924.94</v>
      </c>
      <c r="O798" s="5">
        <v>0.1</v>
      </c>
      <c r="P798" s="3" t="s">
        <v>55</v>
      </c>
      <c r="Q798" s="3" t="s">
        <v>38</v>
      </c>
      <c r="R798" s="5">
        <v>5</v>
      </c>
      <c r="S798" s="5">
        <v>229754.7</v>
      </c>
      <c r="T798" s="2"/>
    </row>
    <row r="799" spans="1:20" ht="14.4" x14ac:dyDescent="0.3">
      <c r="A799" s="3" t="s">
        <v>1440</v>
      </c>
      <c r="B799" s="6">
        <v>45817</v>
      </c>
      <c r="C799" s="3" t="s">
        <v>40</v>
      </c>
      <c r="D799" s="3" t="s">
        <v>41</v>
      </c>
      <c r="E799" s="3" t="s">
        <v>50</v>
      </c>
      <c r="F799" s="3" t="s">
        <v>50</v>
      </c>
      <c r="G799" s="3" t="s">
        <v>1441</v>
      </c>
      <c r="H799" s="3" t="s">
        <v>87</v>
      </c>
      <c r="I799" s="3" t="s">
        <v>25</v>
      </c>
      <c r="J799" s="3" t="s">
        <v>26</v>
      </c>
      <c r="K799" s="3" t="s">
        <v>80</v>
      </c>
      <c r="L799" s="5">
        <v>14</v>
      </c>
      <c r="M799" s="5">
        <v>18313.73</v>
      </c>
      <c r="N799" s="5">
        <v>20549.310000000001</v>
      </c>
      <c r="O799" s="5">
        <v>0</v>
      </c>
      <c r="P799" s="3" t="s">
        <v>28</v>
      </c>
      <c r="Q799" s="3" t="s">
        <v>77</v>
      </c>
      <c r="R799" s="5">
        <v>16</v>
      </c>
      <c r="S799" s="5">
        <v>31298.12</v>
      </c>
      <c r="T799" s="2"/>
    </row>
    <row r="800" spans="1:20" ht="14.4" x14ac:dyDescent="0.3">
      <c r="A800" s="3" t="s">
        <v>1442</v>
      </c>
      <c r="B800" s="4">
        <v>45704</v>
      </c>
      <c r="C800" s="3" t="s">
        <v>49</v>
      </c>
      <c r="D800" s="3" t="s">
        <v>70</v>
      </c>
      <c r="E800" s="3" t="s">
        <v>71</v>
      </c>
      <c r="F800" s="3" t="s">
        <v>72</v>
      </c>
      <c r="G800" s="3" t="s">
        <v>335</v>
      </c>
      <c r="H800" s="3" t="s">
        <v>35</v>
      </c>
      <c r="I800" s="3" t="s">
        <v>52</v>
      </c>
      <c r="J800" s="3" t="s">
        <v>113</v>
      </c>
      <c r="K800" s="3" t="s">
        <v>257</v>
      </c>
      <c r="L800" s="5">
        <v>44</v>
      </c>
      <c r="M800" s="5">
        <v>76694.509999999995</v>
      </c>
      <c r="N800" s="5">
        <v>90494.39</v>
      </c>
      <c r="O800" s="5">
        <v>0.05</v>
      </c>
      <c r="P800" s="3" t="s">
        <v>28</v>
      </c>
      <c r="Q800" s="3" t="s">
        <v>84</v>
      </c>
      <c r="R800" s="5">
        <v>7</v>
      </c>
      <c r="S800" s="5">
        <v>576835</v>
      </c>
      <c r="T800" s="2"/>
    </row>
    <row r="801" spans="1:20" ht="14.4" x14ac:dyDescent="0.3">
      <c r="A801" s="3" t="s">
        <v>1443</v>
      </c>
      <c r="B801" s="4">
        <v>45766</v>
      </c>
      <c r="C801" s="3" t="s">
        <v>40</v>
      </c>
      <c r="D801" s="3" t="s">
        <v>41</v>
      </c>
      <c r="E801" s="3" t="s">
        <v>50</v>
      </c>
      <c r="F801" s="3" t="s">
        <v>50</v>
      </c>
      <c r="G801" s="3" t="s">
        <v>1303</v>
      </c>
      <c r="H801" s="3" t="s">
        <v>35</v>
      </c>
      <c r="I801" s="3" t="s">
        <v>25</v>
      </c>
      <c r="J801" s="3" t="s">
        <v>61</v>
      </c>
      <c r="K801" s="3" t="s">
        <v>154</v>
      </c>
      <c r="L801" s="5">
        <v>28</v>
      </c>
      <c r="M801" s="5">
        <v>57092.39</v>
      </c>
      <c r="N801" s="5">
        <v>66000.429999999993</v>
      </c>
      <c r="O801" s="5">
        <v>0</v>
      </c>
      <c r="P801" s="3" t="s">
        <v>28</v>
      </c>
      <c r="Q801" s="3" t="s">
        <v>77</v>
      </c>
      <c r="R801" s="5">
        <v>14</v>
      </c>
      <c r="S801" s="5">
        <v>249425.1</v>
      </c>
      <c r="T801" s="2"/>
    </row>
    <row r="802" spans="1:20" ht="14.4" x14ac:dyDescent="0.3">
      <c r="A802" s="3" t="s">
        <v>1444</v>
      </c>
      <c r="B802" s="4">
        <v>45827</v>
      </c>
      <c r="C802" s="3" t="s">
        <v>20</v>
      </c>
      <c r="D802" s="3" t="s">
        <v>57</v>
      </c>
      <c r="E802" s="3" t="s">
        <v>64</v>
      </c>
      <c r="F802" s="3" t="s">
        <v>65</v>
      </c>
      <c r="G802" s="3" t="s">
        <v>297</v>
      </c>
      <c r="H802" s="3" t="s">
        <v>87</v>
      </c>
      <c r="I802" s="3" t="s">
        <v>52</v>
      </c>
      <c r="J802" s="3" t="s">
        <v>157</v>
      </c>
      <c r="K802" s="3" t="s">
        <v>285</v>
      </c>
      <c r="L802" s="5">
        <v>27</v>
      </c>
      <c r="M802" s="5">
        <v>39335.08</v>
      </c>
      <c r="N802" s="5">
        <v>45916.58</v>
      </c>
      <c r="O802" s="5">
        <v>0</v>
      </c>
      <c r="P802" s="3" t="s">
        <v>28</v>
      </c>
      <c r="Q802" s="3" t="s">
        <v>77</v>
      </c>
      <c r="R802" s="5">
        <v>7</v>
      </c>
      <c r="S802" s="5">
        <v>177700.5</v>
      </c>
      <c r="T802" s="2"/>
    </row>
    <row r="803" spans="1:20" ht="14.4" x14ac:dyDescent="0.3">
      <c r="A803" s="3" t="s">
        <v>1445</v>
      </c>
      <c r="B803" s="7">
        <v>45805</v>
      </c>
      <c r="C803" s="3" t="s">
        <v>49</v>
      </c>
      <c r="D803" s="3" t="s">
        <v>57</v>
      </c>
      <c r="E803" s="3" t="s">
        <v>92</v>
      </c>
      <c r="F803" s="3" t="s">
        <v>93</v>
      </c>
      <c r="G803" s="3" t="s">
        <v>330</v>
      </c>
      <c r="H803" s="3" t="s">
        <v>24</v>
      </c>
      <c r="I803" s="3" t="s">
        <v>52</v>
      </c>
      <c r="J803" s="3" t="s">
        <v>113</v>
      </c>
      <c r="K803" s="3" t="s">
        <v>257</v>
      </c>
      <c r="L803" s="5">
        <v>12</v>
      </c>
      <c r="M803" s="5">
        <v>20902.02</v>
      </c>
      <c r="N803" s="5">
        <v>27677.27</v>
      </c>
      <c r="O803" s="5">
        <v>0.05</v>
      </c>
      <c r="P803" s="3" t="s">
        <v>55</v>
      </c>
      <c r="Q803" s="3" t="s">
        <v>77</v>
      </c>
      <c r="R803" s="5">
        <v>12</v>
      </c>
      <c r="S803" s="5">
        <v>77237.850000000006</v>
      </c>
      <c r="T803" s="2"/>
    </row>
    <row r="804" spans="1:20" ht="14.4" x14ac:dyDescent="0.3">
      <c r="A804" s="3" t="s">
        <v>1446</v>
      </c>
      <c r="B804" s="4">
        <v>45675</v>
      </c>
      <c r="C804" s="3" t="s">
        <v>40</v>
      </c>
      <c r="D804" s="3" t="s">
        <v>57</v>
      </c>
      <c r="E804" s="3" t="s">
        <v>58</v>
      </c>
      <c r="F804" s="3" t="s">
        <v>59</v>
      </c>
      <c r="G804" s="3" t="s">
        <v>603</v>
      </c>
      <c r="H804" s="3" t="s">
        <v>44</v>
      </c>
      <c r="I804" s="3" t="s">
        <v>45</v>
      </c>
      <c r="J804" s="3" t="s">
        <v>46</v>
      </c>
      <c r="K804" s="3" t="s">
        <v>47</v>
      </c>
      <c r="L804" s="5">
        <v>20</v>
      </c>
      <c r="M804" s="5">
        <v>7298.62</v>
      </c>
      <c r="N804" s="5">
        <v>8771.39</v>
      </c>
      <c r="O804" s="5">
        <v>0</v>
      </c>
      <c r="P804" s="3" t="s">
        <v>28</v>
      </c>
      <c r="Q804" s="3" t="s">
        <v>84</v>
      </c>
      <c r="R804" s="5">
        <v>8</v>
      </c>
      <c r="S804" s="5">
        <v>29455.4</v>
      </c>
      <c r="T804" s="2"/>
    </row>
    <row r="805" spans="1:20" ht="14.4" x14ac:dyDescent="0.3">
      <c r="A805" s="3" t="s">
        <v>1447</v>
      </c>
      <c r="B805" s="4">
        <v>45670</v>
      </c>
      <c r="C805" s="3" t="s">
        <v>49</v>
      </c>
      <c r="D805" s="3" t="s">
        <v>70</v>
      </c>
      <c r="E805" s="3" t="s">
        <v>71</v>
      </c>
      <c r="F805" s="3" t="s">
        <v>72</v>
      </c>
      <c r="G805" s="3" t="s">
        <v>1448</v>
      </c>
      <c r="H805" s="3" t="s">
        <v>24</v>
      </c>
      <c r="I805" s="3" t="s">
        <v>25</v>
      </c>
      <c r="J805" s="3" t="s">
        <v>61</v>
      </c>
      <c r="K805" s="3" t="s">
        <v>62</v>
      </c>
      <c r="L805" s="5">
        <v>30</v>
      </c>
      <c r="M805" s="5">
        <v>74925.100000000006</v>
      </c>
      <c r="N805" s="5">
        <v>102790.2</v>
      </c>
      <c r="O805" s="5">
        <v>0.05</v>
      </c>
      <c r="P805" s="3" t="s">
        <v>55</v>
      </c>
      <c r="Q805" s="3" t="s">
        <v>38</v>
      </c>
      <c r="R805" s="5">
        <v>17</v>
      </c>
      <c r="S805" s="5">
        <v>794156.2</v>
      </c>
      <c r="T805" s="2"/>
    </row>
    <row r="806" spans="1:20" ht="14.4" x14ac:dyDescent="0.3">
      <c r="A806" s="3" t="s">
        <v>1449</v>
      </c>
      <c r="B806" s="6">
        <v>45725</v>
      </c>
      <c r="C806" s="3" t="s">
        <v>40</v>
      </c>
      <c r="D806" s="3" t="s">
        <v>21</v>
      </c>
      <c r="E806" s="3" t="s">
        <v>32</v>
      </c>
      <c r="F806" s="3" t="s">
        <v>33</v>
      </c>
      <c r="G806" s="3" t="s">
        <v>1450</v>
      </c>
      <c r="H806" s="3" t="s">
        <v>87</v>
      </c>
      <c r="I806" s="3" t="s">
        <v>25</v>
      </c>
      <c r="J806" s="3" t="s">
        <v>26</v>
      </c>
      <c r="K806" s="3" t="s">
        <v>27</v>
      </c>
      <c r="L806" s="5">
        <v>18</v>
      </c>
      <c r="M806" s="5">
        <v>77942.94</v>
      </c>
      <c r="N806" s="5">
        <v>95044.84</v>
      </c>
      <c r="O806" s="5">
        <v>0.05</v>
      </c>
      <c r="P806" s="3" t="s">
        <v>55</v>
      </c>
      <c r="Q806" s="3" t="s">
        <v>38</v>
      </c>
      <c r="R806" s="5">
        <v>13</v>
      </c>
      <c r="S806" s="5">
        <v>292442.5</v>
      </c>
      <c r="T806" s="2"/>
    </row>
    <row r="807" spans="1:20" ht="14.4" x14ac:dyDescent="0.3">
      <c r="A807" s="3" t="s">
        <v>1451</v>
      </c>
      <c r="B807" s="4">
        <v>45685</v>
      </c>
      <c r="C807" s="3" t="s">
        <v>49</v>
      </c>
      <c r="D807" s="3" t="s">
        <v>70</v>
      </c>
      <c r="E807" s="3" t="s">
        <v>71</v>
      </c>
      <c r="F807" s="3" t="s">
        <v>72</v>
      </c>
      <c r="G807" s="3" t="s">
        <v>1124</v>
      </c>
      <c r="H807" s="3" t="s">
        <v>24</v>
      </c>
      <c r="I807" s="3" t="s">
        <v>52</v>
      </c>
      <c r="J807" s="3" t="s">
        <v>157</v>
      </c>
      <c r="K807" s="3" t="s">
        <v>158</v>
      </c>
      <c r="L807" s="5">
        <v>44</v>
      </c>
      <c r="M807" s="5">
        <v>70849.399999999994</v>
      </c>
      <c r="N807" s="5">
        <v>105840.2</v>
      </c>
      <c r="O807" s="5">
        <v>0.15</v>
      </c>
      <c r="P807" s="3" t="s">
        <v>55</v>
      </c>
      <c r="Q807" s="3" t="s">
        <v>29</v>
      </c>
      <c r="R807" s="5">
        <v>14</v>
      </c>
      <c r="S807" s="5">
        <v>1308656</v>
      </c>
      <c r="T807" s="2"/>
    </row>
    <row r="808" spans="1:20" ht="14.4" x14ac:dyDescent="0.3">
      <c r="A808" s="3" t="s">
        <v>1452</v>
      </c>
      <c r="B808" s="6">
        <v>45840</v>
      </c>
      <c r="C808" s="3" t="s">
        <v>31</v>
      </c>
      <c r="D808" s="3" t="s">
        <v>70</v>
      </c>
      <c r="E808" s="3" t="s">
        <v>71</v>
      </c>
      <c r="F808" s="3" t="s">
        <v>72</v>
      </c>
      <c r="G808" s="3" t="s">
        <v>795</v>
      </c>
      <c r="H808" s="3" t="s">
        <v>44</v>
      </c>
      <c r="I808" s="3" t="s">
        <v>25</v>
      </c>
      <c r="J808" s="3" t="s">
        <v>146</v>
      </c>
      <c r="K808" s="3" t="s">
        <v>411</v>
      </c>
      <c r="L808" s="5">
        <v>6</v>
      </c>
      <c r="M808" s="5">
        <v>41383.870000000003</v>
      </c>
      <c r="N808" s="5">
        <v>54538.720000000001</v>
      </c>
      <c r="O808" s="5">
        <v>0</v>
      </c>
      <c r="P808" s="3" t="s">
        <v>28</v>
      </c>
      <c r="Q808" s="3" t="s">
        <v>38</v>
      </c>
      <c r="R808" s="5">
        <v>2</v>
      </c>
      <c r="S808" s="5">
        <v>78929.100000000006</v>
      </c>
      <c r="T808" s="2"/>
    </row>
    <row r="809" spans="1:20" ht="14.4" x14ac:dyDescent="0.3">
      <c r="A809" s="3" t="s">
        <v>1453</v>
      </c>
      <c r="B809" s="4">
        <v>45774</v>
      </c>
      <c r="C809" s="3" t="s">
        <v>20</v>
      </c>
      <c r="D809" s="3" t="s">
        <v>21</v>
      </c>
      <c r="E809" s="3" t="s">
        <v>105</v>
      </c>
      <c r="F809" s="3" t="s">
        <v>106</v>
      </c>
      <c r="G809" s="3" t="s">
        <v>432</v>
      </c>
      <c r="H809" s="3" t="s">
        <v>35</v>
      </c>
      <c r="I809" s="3" t="s">
        <v>25</v>
      </c>
      <c r="J809" s="3" t="s">
        <v>61</v>
      </c>
      <c r="K809" s="3" t="s">
        <v>223</v>
      </c>
      <c r="L809" s="5">
        <v>17</v>
      </c>
      <c r="M809" s="5">
        <v>78929.56</v>
      </c>
      <c r="N809" s="5">
        <v>117902.8</v>
      </c>
      <c r="O809" s="5">
        <v>0.15</v>
      </c>
      <c r="P809" s="3" t="s">
        <v>28</v>
      </c>
      <c r="Q809" s="3" t="s">
        <v>84</v>
      </c>
      <c r="R809" s="5">
        <v>17</v>
      </c>
      <c r="S809" s="5">
        <v>563162.9</v>
      </c>
      <c r="T809" s="2"/>
    </row>
    <row r="810" spans="1:20" ht="14.4" x14ac:dyDescent="0.3">
      <c r="A810" s="3" t="s">
        <v>1454</v>
      </c>
      <c r="B810" s="4">
        <v>45835</v>
      </c>
      <c r="C810" s="3" t="s">
        <v>49</v>
      </c>
      <c r="D810" s="3" t="s">
        <v>57</v>
      </c>
      <c r="E810" s="3" t="s">
        <v>58</v>
      </c>
      <c r="F810" s="3" t="s">
        <v>59</v>
      </c>
      <c r="G810" s="3" t="s">
        <v>1455</v>
      </c>
      <c r="H810" s="3" t="s">
        <v>44</v>
      </c>
      <c r="I810" s="3" t="s">
        <v>25</v>
      </c>
      <c r="J810" s="3" t="s">
        <v>26</v>
      </c>
      <c r="K810" s="3" t="s">
        <v>80</v>
      </c>
      <c r="L810" s="5">
        <v>33</v>
      </c>
      <c r="M810" s="5">
        <v>18145.82</v>
      </c>
      <c r="N810" s="5">
        <v>24658.639999999999</v>
      </c>
      <c r="O810" s="5">
        <v>0</v>
      </c>
      <c r="P810" s="3" t="s">
        <v>28</v>
      </c>
      <c r="Q810" s="3" t="s">
        <v>29</v>
      </c>
      <c r="R810" s="5">
        <v>20</v>
      </c>
      <c r="S810" s="5">
        <v>214923.1</v>
      </c>
      <c r="T810" s="2"/>
    </row>
    <row r="811" spans="1:20" ht="14.4" x14ac:dyDescent="0.3">
      <c r="A811" s="3" t="s">
        <v>1456</v>
      </c>
      <c r="B811" s="8">
        <v>45781</v>
      </c>
      <c r="C811" s="3" t="s">
        <v>40</v>
      </c>
      <c r="D811" s="3" t="s">
        <v>41</v>
      </c>
      <c r="E811" s="3" t="s">
        <v>50</v>
      </c>
      <c r="F811" s="3" t="s">
        <v>50</v>
      </c>
      <c r="G811" s="3" t="s">
        <v>1457</v>
      </c>
      <c r="H811" s="3" t="s">
        <v>35</v>
      </c>
      <c r="I811" s="3" t="s">
        <v>25</v>
      </c>
      <c r="J811" s="3" t="s">
        <v>146</v>
      </c>
      <c r="K811" s="3" t="s">
        <v>416</v>
      </c>
      <c r="L811" s="5">
        <v>12</v>
      </c>
      <c r="M811" s="5">
        <v>59087.02</v>
      </c>
      <c r="N811" s="5">
        <v>66419.41</v>
      </c>
      <c r="O811" s="5">
        <v>0.05</v>
      </c>
      <c r="P811" s="3" t="s">
        <v>28</v>
      </c>
      <c r="Q811" s="3" t="s">
        <v>84</v>
      </c>
      <c r="R811" s="5">
        <v>7</v>
      </c>
      <c r="S811" s="5">
        <v>83589.25</v>
      </c>
      <c r="T811" s="2"/>
    </row>
    <row r="812" spans="1:20" ht="14.4" x14ac:dyDescent="0.3">
      <c r="A812" s="3" t="s">
        <v>1458</v>
      </c>
      <c r="B812" s="6">
        <v>45694</v>
      </c>
      <c r="C812" s="3" t="s">
        <v>20</v>
      </c>
      <c r="D812" s="3" t="s">
        <v>21</v>
      </c>
      <c r="E812" s="3" t="s">
        <v>105</v>
      </c>
      <c r="F812" s="3" t="s">
        <v>106</v>
      </c>
      <c r="G812" s="3" t="s">
        <v>575</v>
      </c>
      <c r="H812" s="3" t="s">
        <v>87</v>
      </c>
      <c r="I812" s="3" t="s">
        <v>25</v>
      </c>
      <c r="J812" s="3" t="s">
        <v>61</v>
      </c>
      <c r="K812" s="3" t="s">
        <v>211</v>
      </c>
      <c r="L812" s="5">
        <v>1</v>
      </c>
      <c r="M812" s="5">
        <v>10000.219999999999</v>
      </c>
      <c r="N812" s="5">
        <v>14381.68</v>
      </c>
      <c r="O812" s="5">
        <v>0.15</v>
      </c>
      <c r="P812" s="3" t="s">
        <v>28</v>
      </c>
      <c r="Q812" s="3" t="s">
        <v>84</v>
      </c>
      <c r="R812" s="5">
        <v>10</v>
      </c>
      <c r="S812" s="5">
        <v>3724.24</v>
      </c>
      <c r="T812" s="2"/>
    </row>
    <row r="813" spans="1:20" ht="14.4" x14ac:dyDescent="0.3">
      <c r="A813" s="3" t="s">
        <v>1459</v>
      </c>
      <c r="B813" s="6">
        <v>45660</v>
      </c>
      <c r="C813" s="3" t="s">
        <v>31</v>
      </c>
      <c r="D813" s="3" t="s">
        <v>57</v>
      </c>
      <c r="E813" s="3" t="s">
        <v>92</v>
      </c>
      <c r="F813" s="3" t="s">
        <v>93</v>
      </c>
      <c r="G813" s="3" t="s">
        <v>1276</v>
      </c>
      <c r="H813" s="3" t="s">
        <v>35</v>
      </c>
      <c r="I813" s="3" t="s">
        <v>52</v>
      </c>
      <c r="J813" s="3" t="s">
        <v>157</v>
      </c>
      <c r="K813" s="3" t="s">
        <v>273</v>
      </c>
      <c r="L813" s="5">
        <v>38</v>
      </c>
      <c r="M813" s="5">
        <v>12436.78</v>
      </c>
      <c r="N813" s="5">
        <v>14007.72</v>
      </c>
      <c r="O813" s="5">
        <v>0.1</v>
      </c>
      <c r="P813" s="3" t="s">
        <v>28</v>
      </c>
      <c r="Q813" s="3" t="s">
        <v>29</v>
      </c>
      <c r="R813" s="5">
        <v>19</v>
      </c>
      <c r="S813" s="5">
        <v>53726.15</v>
      </c>
      <c r="T813" s="2"/>
    </row>
    <row r="814" spans="1:20" ht="14.4" x14ac:dyDescent="0.3">
      <c r="A814" s="3" t="s">
        <v>1460</v>
      </c>
      <c r="B814" s="4">
        <v>45894</v>
      </c>
      <c r="C814" s="3" t="s">
        <v>31</v>
      </c>
      <c r="D814" s="3" t="s">
        <v>21</v>
      </c>
      <c r="E814" s="3" t="s">
        <v>32</v>
      </c>
      <c r="F814" s="3" t="s">
        <v>33</v>
      </c>
      <c r="G814" s="3" t="s">
        <v>873</v>
      </c>
      <c r="H814" s="3" t="s">
        <v>87</v>
      </c>
      <c r="I814" s="3" t="s">
        <v>45</v>
      </c>
      <c r="J814" s="3" t="s">
        <v>132</v>
      </c>
      <c r="K814" s="3" t="s">
        <v>133</v>
      </c>
      <c r="L814" s="5">
        <v>26</v>
      </c>
      <c r="M814" s="5">
        <v>12307</v>
      </c>
      <c r="N814" s="5">
        <v>17369.23</v>
      </c>
      <c r="O814" s="5">
        <v>0.1</v>
      </c>
      <c r="P814" s="3" t="s">
        <v>55</v>
      </c>
      <c r="Q814" s="3" t="s">
        <v>84</v>
      </c>
      <c r="R814" s="5">
        <v>16</v>
      </c>
      <c r="S814" s="5">
        <v>118456.2</v>
      </c>
      <c r="T814" s="2"/>
    </row>
    <row r="815" spans="1:20" ht="14.4" x14ac:dyDescent="0.3">
      <c r="A815" s="3" t="s">
        <v>1461</v>
      </c>
      <c r="B815" s="4">
        <v>45777</v>
      </c>
      <c r="C815" s="3" t="s">
        <v>31</v>
      </c>
      <c r="D815" s="3" t="s">
        <v>21</v>
      </c>
      <c r="E815" s="3" t="s">
        <v>32</v>
      </c>
      <c r="F815" s="3" t="s">
        <v>33</v>
      </c>
      <c r="G815" s="3" t="s">
        <v>1179</v>
      </c>
      <c r="H815" s="3" t="s">
        <v>35</v>
      </c>
      <c r="I815" s="3" t="s">
        <v>25</v>
      </c>
      <c r="J815" s="3" t="s">
        <v>26</v>
      </c>
      <c r="K815" s="3" t="s">
        <v>80</v>
      </c>
      <c r="L815" s="5">
        <v>35</v>
      </c>
      <c r="M815" s="5">
        <v>21018.44</v>
      </c>
      <c r="N815" s="5">
        <v>26146.37</v>
      </c>
      <c r="O815" s="5">
        <v>0.15</v>
      </c>
      <c r="P815" s="3" t="s">
        <v>55</v>
      </c>
      <c r="Q815" s="3" t="s">
        <v>84</v>
      </c>
      <c r="R815" s="5">
        <v>14</v>
      </c>
      <c r="S815" s="5">
        <v>152555.9</v>
      </c>
      <c r="T815" s="2"/>
    </row>
    <row r="816" spans="1:20" ht="14.4" x14ac:dyDescent="0.3">
      <c r="A816" s="3" t="s">
        <v>1462</v>
      </c>
      <c r="B816" s="4">
        <v>45760</v>
      </c>
      <c r="C816" s="3" t="s">
        <v>20</v>
      </c>
      <c r="D816" s="3" t="s">
        <v>57</v>
      </c>
      <c r="E816" s="3" t="s">
        <v>58</v>
      </c>
      <c r="F816" s="3" t="s">
        <v>59</v>
      </c>
      <c r="G816" s="3" t="s">
        <v>1463</v>
      </c>
      <c r="H816" s="3" t="s">
        <v>87</v>
      </c>
      <c r="I816" s="3" t="s">
        <v>25</v>
      </c>
      <c r="J816" s="3" t="s">
        <v>36</v>
      </c>
      <c r="K816" s="3" t="s">
        <v>37</v>
      </c>
      <c r="L816" s="5">
        <v>38</v>
      </c>
      <c r="M816" s="5">
        <v>64384.38</v>
      </c>
      <c r="N816" s="5">
        <v>75213.84</v>
      </c>
      <c r="O816" s="5">
        <v>0.15</v>
      </c>
      <c r="P816" s="3" t="s">
        <v>28</v>
      </c>
      <c r="Q816" s="3" t="s">
        <v>38</v>
      </c>
      <c r="R816" s="5">
        <v>5</v>
      </c>
      <c r="S816" s="5">
        <v>349791.6</v>
      </c>
      <c r="T816" s="2"/>
    </row>
    <row r="817" spans="1:20" ht="14.4" x14ac:dyDescent="0.3">
      <c r="A817" s="3" t="s">
        <v>1464</v>
      </c>
      <c r="B817" s="4">
        <v>45744</v>
      </c>
      <c r="C817" s="3" t="s">
        <v>49</v>
      </c>
      <c r="D817" s="3" t="s">
        <v>21</v>
      </c>
      <c r="E817" s="3" t="s">
        <v>22</v>
      </c>
      <c r="F817" s="3" t="s">
        <v>22</v>
      </c>
      <c r="G817" s="3" t="s">
        <v>625</v>
      </c>
      <c r="H817" s="3" t="s">
        <v>44</v>
      </c>
      <c r="I817" s="3" t="s">
        <v>25</v>
      </c>
      <c r="J817" s="3" t="s">
        <v>36</v>
      </c>
      <c r="K817" s="3" t="s">
        <v>37</v>
      </c>
      <c r="L817" s="5">
        <v>30</v>
      </c>
      <c r="M817" s="5">
        <v>50949.52</v>
      </c>
      <c r="N817" s="5">
        <v>73382.399999999994</v>
      </c>
      <c r="O817" s="5">
        <v>0.1</v>
      </c>
      <c r="P817" s="3" t="s">
        <v>28</v>
      </c>
      <c r="Q817" s="3" t="s">
        <v>38</v>
      </c>
      <c r="R817" s="5">
        <v>1</v>
      </c>
      <c r="S817" s="5">
        <v>605687.80000000005</v>
      </c>
      <c r="T817" s="2"/>
    </row>
    <row r="818" spans="1:20" ht="14.4" x14ac:dyDescent="0.3">
      <c r="A818" s="3" t="s">
        <v>1465</v>
      </c>
      <c r="B818" s="6">
        <v>45839</v>
      </c>
      <c r="C818" s="3" t="s">
        <v>49</v>
      </c>
      <c r="D818" s="3" t="s">
        <v>41</v>
      </c>
      <c r="E818" s="3" t="s">
        <v>50</v>
      </c>
      <c r="F818" s="3" t="s">
        <v>50</v>
      </c>
      <c r="G818" s="3" t="s">
        <v>1466</v>
      </c>
      <c r="H818" s="3" t="s">
        <v>87</v>
      </c>
      <c r="I818" s="3" t="s">
        <v>25</v>
      </c>
      <c r="J818" s="3" t="s">
        <v>61</v>
      </c>
      <c r="K818" s="3" t="s">
        <v>154</v>
      </c>
      <c r="L818" s="5">
        <v>15</v>
      </c>
      <c r="M818" s="5">
        <v>69166.58</v>
      </c>
      <c r="N818" s="5">
        <v>97077.69</v>
      </c>
      <c r="O818" s="5">
        <v>0.1</v>
      </c>
      <c r="P818" s="3" t="s">
        <v>55</v>
      </c>
      <c r="Q818" s="3" t="s">
        <v>38</v>
      </c>
      <c r="R818" s="5">
        <v>6</v>
      </c>
      <c r="S818" s="5">
        <v>376800</v>
      </c>
      <c r="T818" s="2"/>
    </row>
    <row r="819" spans="1:20" ht="14.4" x14ac:dyDescent="0.3">
      <c r="A819" s="3" t="s">
        <v>1467</v>
      </c>
      <c r="B819" s="4">
        <v>45897</v>
      </c>
      <c r="C819" s="3" t="s">
        <v>20</v>
      </c>
      <c r="D819" s="3" t="s">
        <v>70</v>
      </c>
      <c r="E819" s="3" t="s">
        <v>125</v>
      </c>
      <c r="F819" s="3" t="s">
        <v>125</v>
      </c>
      <c r="G819" s="3" t="s">
        <v>479</v>
      </c>
      <c r="H819" s="3" t="s">
        <v>35</v>
      </c>
      <c r="I819" s="3" t="s">
        <v>25</v>
      </c>
      <c r="J819" s="3" t="s">
        <v>146</v>
      </c>
      <c r="K819" s="3" t="s">
        <v>177</v>
      </c>
      <c r="L819" s="5">
        <v>33</v>
      </c>
      <c r="M819" s="5">
        <v>40806.57</v>
      </c>
      <c r="N819" s="5">
        <v>57861.7</v>
      </c>
      <c r="O819" s="5">
        <v>0.1</v>
      </c>
      <c r="P819" s="3" t="s">
        <v>28</v>
      </c>
      <c r="Q819" s="3" t="s">
        <v>77</v>
      </c>
      <c r="R819" s="5">
        <v>9</v>
      </c>
      <c r="S819" s="5">
        <v>506537.4</v>
      </c>
      <c r="T819" s="2"/>
    </row>
    <row r="820" spans="1:20" ht="14.4" x14ac:dyDescent="0.3">
      <c r="A820" s="3" t="s">
        <v>1468</v>
      </c>
      <c r="B820" s="4">
        <v>45884</v>
      </c>
      <c r="C820" s="3" t="s">
        <v>20</v>
      </c>
      <c r="D820" s="3" t="s">
        <v>41</v>
      </c>
      <c r="E820" s="3" t="s">
        <v>42</v>
      </c>
      <c r="F820" s="3" t="s">
        <v>42</v>
      </c>
      <c r="G820" s="3" t="s">
        <v>1469</v>
      </c>
      <c r="H820" s="3" t="s">
        <v>24</v>
      </c>
      <c r="I820" s="3" t="s">
        <v>25</v>
      </c>
      <c r="J820" s="3" t="s">
        <v>61</v>
      </c>
      <c r="K820" s="3" t="s">
        <v>62</v>
      </c>
      <c r="L820" s="5">
        <v>41</v>
      </c>
      <c r="M820" s="5">
        <v>2594.14</v>
      </c>
      <c r="N820" s="5">
        <v>3818.77</v>
      </c>
      <c r="O820" s="5">
        <v>0.15</v>
      </c>
      <c r="P820" s="3" t="s">
        <v>28</v>
      </c>
      <c r="Q820" s="3" t="s">
        <v>29</v>
      </c>
      <c r="R820" s="5">
        <v>9</v>
      </c>
      <c r="S820" s="5">
        <v>42678.36</v>
      </c>
      <c r="T820" s="2"/>
    </row>
    <row r="821" spans="1:20" ht="14.4" x14ac:dyDescent="0.3">
      <c r="A821" s="3" t="s">
        <v>1470</v>
      </c>
      <c r="B821" s="4">
        <v>45884</v>
      </c>
      <c r="C821" s="3" t="s">
        <v>49</v>
      </c>
      <c r="D821" s="3" t="s">
        <v>41</v>
      </c>
      <c r="E821" s="3" t="s">
        <v>42</v>
      </c>
      <c r="F821" s="3" t="s">
        <v>42</v>
      </c>
      <c r="G821" s="3" t="s">
        <v>420</v>
      </c>
      <c r="H821" s="3" t="s">
        <v>44</v>
      </c>
      <c r="I821" s="3" t="s">
        <v>25</v>
      </c>
      <c r="J821" s="3" t="s">
        <v>146</v>
      </c>
      <c r="K821" s="3" t="s">
        <v>147</v>
      </c>
      <c r="L821" s="5">
        <v>10</v>
      </c>
      <c r="M821" s="5">
        <v>78524.92</v>
      </c>
      <c r="N821" s="5">
        <v>99584.26</v>
      </c>
      <c r="O821" s="5">
        <v>0.15</v>
      </c>
      <c r="P821" s="3" t="s">
        <v>55</v>
      </c>
      <c r="Q821" s="3" t="s">
        <v>84</v>
      </c>
      <c r="R821" s="5">
        <v>9</v>
      </c>
      <c r="S821" s="5">
        <v>179004.4</v>
      </c>
      <c r="T821" s="2"/>
    </row>
    <row r="822" spans="1:20" ht="14.4" x14ac:dyDescent="0.3">
      <c r="A822" s="3" t="s">
        <v>1471</v>
      </c>
      <c r="B822" s="6">
        <v>45723</v>
      </c>
      <c r="C822" s="3" t="s">
        <v>20</v>
      </c>
      <c r="D822" s="3" t="s">
        <v>57</v>
      </c>
      <c r="E822" s="3" t="s">
        <v>58</v>
      </c>
      <c r="F822" s="3" t="s">
        <v>59</v>
      </c>
      <c r="G822" s="3" t="s">
        <v>1472</v>
      </c>
      <c r="H822" s="3" t="s">
        <v>35</v>
      </c>
      <c r="I822" s="3" t="s">
        <v>52</v>
      </c>
      <c r="J822" s="3" t="s">
        <v>95</v>
      </c>
      <c r="K822" s="3" t="s">
        <v>182</v>
      </c>
      <c r="L822" s="5">
        <v>21</v>
      </c>
      <c r="M822" s="5">
        <v>16517.2</v>
      </c>
      <c r="N822" s="5">
        <v>20459.53</v>
      </c>
      <c r="O822" s="5">
        <v>0</v>
      </c>
      <c r="P822" s="3" t="s">
        <v>28</v>
      </c>
      <c r="Q822" s="3" t="s">
        <v>77</v>
      </c>
      <c r="R822" s="5">
        <v>8</v>
      </c>
      <c r="S822" s="5">
        <v>82788.929999999993</v>
      </c>
      <c r="T822" s="2"/>
    </row>
    <row r="823" spans="1:20" ht="14.4" x14ac:dyDescent="0.3">
      <c r="A823" s="3" t="s">
        <v>1473</v>
      </c>
      <c r="B823" s="4">
        <v>45892</v>
      </c>
      <c r="C823" s="3" t="s">
        <v>20</v>
      </c>
      <c r="D823" s="3" t="s">
        <v>21</v>
      </c>
      <c r="E823" s="3" t="s">
        <v>22</v>
      </c>
      <c r="F823" s="3" t="s">
        <v>22</v>
      </c>
      <c r="G823" s="3" t="s">
        <v>1474</v>
      </c>
      <c r="H823" s="3" t="s">
        <v>44</v>
      </c>
      <c r="I823" s="3" t="s">
        <v>45</v>
      </c>
      <c r="J823" s="3" t="s">
        <v>46</v>
      </c>
      <c r="K823" s="3" t="s">
        <v>117</v>
      </c>
      <c r="L823" s="5">
        <v>15</v>
      </c>
      <c r="M823" s="5">
        <v>7929.37</v>
      </c>
      <c r="N823" s="5">
        <v>11231.46</v>
      </c>
      <c r="O823" s="5">
        <v>0.15</v>
      </c>
      <c r="P823" s="3" t="s">
        <v>28</v>
      </c>
      <c r="Q823" s="3" t="s">
        <v>29</v>
      </c>
      <c r="R823" s="5">
        <v>12</v>
      </c>
      <c r="S823" s="5">
        <v>42101.65</v>
      </c>
      <c r="T823" s="2"/>
    </row>
    <row r="824" spans="1:20" ht="14.4" x14ac:dyDescent="0.3">
      <c r="A824" s="3" t="s">
        <v>1475</v>
      </c>
      <c r="B824" s="4">
        <v>45667</v>
      </c>
      <c r="C824" s="3" t="s">
        <v>40</v>
      </c>
      <c r="D824" s="3" t="s">
        <v>41</v>
      </c>
      <c r="E824" s="3" t="s">
        <v>50</v>
      </c>
      <c r="F824" s="3" t="s">
        <v>50</v>
      </c>
      <c r="G824" s="3" t="s">
        <v>581</v>
      </c>
      <c r="H824" s="3" t="s">
        <v>87</v>
      </c>
      <c r="I824" s="3" t="s">
        <v>25</v>
      </c>
      <c r="J824" s="3" t="s">
        <v>61</v>
      </c>
      <c r="K824" s="3" t="s">
        <v>154</v>
      </c>
      <c r="L824" s="5">
        <v>12</v>
      </c>
      <c r="M824" s="5">
        <v>70180.149999999994</v>
      </c>
      <c r="N824" s="5">
        <v>96241.31</v>
      </c>
      <c r="O824" s="5">
        <v>0.1</v>
      </c>
      <c r="P824" s="3" t="s">
        <v>28</v>
      </c>
      <c r="Q824" s="3" t="s">
        <v>38</v>
      </c>
      <c r="R824" s="5">
        <v>15</v>
      </c>
      <c r="S824" s="5">
        <v>281460.5</v>
      </c>
      <c r="T824" s="2"/>
    </row>
    <row r="825" spans="1:20" ht="14.4" x14ac:dyDescent="0.3">
      <c r="A825" s="3" t="s">
        <v>1476</v>
      </c>
      <c r="B825" s="7">
        <v>45787</v>
      </c>
      <c r="C825" s="3" t="s">
        <v>40</v>
      </c>
      <c r="D825" s="3" t="s">
        <v>41</v>
      </c>
      <c r="E825" s="3" t="s">
        <v>50</v>
      </c>
      <c r="F825" s="3" t="s">
        <v>50</v>
      </c>
      <c r="G825" s="3" t="s">
        <v>894</v>
      </c>
      <c r="H825" s="3" t="s">
        <v>87</v>
      </c>
      <c r="I825" s="3" t="s">
        <v>52</v>
      </c>
      <c r="J825" s="3" t="s">
        <v>157</v>
      </c>
      <c r="K825" s="3" t="s">
        <v>158</v>
      </c>
      <c r="L825" s="5">
        <v>13</v>
      </c>
      <c r="M825" s="5">
        <v>72617.25</v>
      </c>
      <c r="N825" s="5">
        <v>84145.73</v>
      </c>
      <c r="O825" s="5">
        <v>0.1</v>
      </c>
      <c r="P825" s="3" t="s">
        <v>28</v>
      </c>
      <c r="Q825" s="3" t="s">
        <v>77</v>
      </c>
      <c r="R825" s="5">
        <v>8</v>
      </c>
      <c r="S825" s="5">
        <v>134883.20000000001</v>
      </c>
      <c r="T825" s="2"/>
    </row>
    <row r="826" spans="1:20" ht="14.4" x14ac:dyDescent="0.3">
      <c r="A826" s="3" t="s">
        <v>1477</v>
      </c>
      <c r="B826" s="4">
        <v>45740</v>
      </c>
      <c r="C826" s="3" t="s">
        <v>49</v>
      </c>
      <c r="D826" s="3" t="s">
        <v>70</v>
      </c>
      <c r="E826" s="3" t="s">
        <v>125</v>
      </c>
      <c r="F826" s="3" t="s">
        <v>125</v>
      </c>
      <c r="G826" s="3" t="s">
        <v>995</v>
      </c>
      <c r="H826" s="3" t="s">
        <v>87</v>
      </c>
      <c r="I826" s="3" t="s">
        <v>25</v>
      </c>
      <c r="J826" s="3" t="s">
        <v>61</v>
      </c>
      <c r="K826" s="3" t="s">
        <v>223</v>
      </c>
      <c r="L826" s="5">
        <v>22</v>
      </c>
      <c r="M826" s="5">
        <v>29316.79</v>
      </c>
      <c r="N826" s="5">
        <v>39113.14</v>
      </c>
      <c r="O826" s="5">
        <v>0.1</v>
      </c>
      <c r="P826" s="3" t="s">
        <v>28</v>
      </c>
      <c r="Q826" s="3" t="s">
        <v>29</v>
      </c>
      <c r="R826" s="5">
        <v>14</v>
      </c>
      <c r="S826" s="5">
        <v>193967.7</v>
      </c>
      <c r="T826" s="2"/>
    </row>
    <row r="827" spans="1:20" ht="14.4" x14ac:dyDescent="0.3">
      <c r="A827" s="3" t="s">
        <v>1478</v>
      </c>
      <c r="B827" s="6">
        <v>45689</v>
      </c>
      <c r="C827" s="3" t="s">
        <v>31</v>
      </c>
      <c r="D827" s="3" t="s">
        <v>41</v>
      </c>
      <c r="E827" s="3" t="s">
        <v>50</v>
      </c>
      <c r="F827" s="3" t="s">
        <v>50</v>
      </c>
      <c r="G827" s="3" t="s">
        <v>527</v>
      </c>
      <c r="H827" s="3" t="s">
        <v>35</v>
      </c>
      <c r="I827" s="3" t="s">
        <v>52</v>
      </c>
      <c r="J827" s="3" t="s">
        <v>157</v>
      </c>
      <c r="K827" s="3" t="s">
        <v>285</v>
      </c>
      <c r="L827" s="5">
        <v>22</v>
      </c>
      <c r="M827" s="5">
        <v>33927.839999999997</v>
      </c>
      <c r="N827" s="5">
        <v>40404.620000000003</v>
      </c>
      <c r="O827" s="5">
        <v>0.1</v>
      </c>
      <c r="P827" s="3" t="s">
        <v>28</v>
      </c>
      <c r="Q827" s="3" t="s">
        <v>38</v>
      </c>
      <c r="R827" s="5">
        <v>12</v>
      </c>
      <c r="S827" s="5">
        <v>128240.2</v>
      </c>
      <c r="T827" s="2"/>
    </row>
    <row r="828" spans="1:20" ht="14.4" x14ac:dyDescent="0.3">
      <c r="A828" s="3" t="s">
        <v>1479</v>
      </c>
      <c r="B828" s="4">
        <v>45898</v>
      </c>
      <c r="C828" s="3" t="s">
        <v>31</v>
      </c>
      <c r="D828" s="3" t="s">
        <v>41</v>
      </c>
      <c r="E828" s="3" t="s">
        <v>50</v>
      </c>
      <c r="F828" s="3" t="s">
        <v>50</v>
      </c>
      <c r="G828" s="3" t="s">
        <v>1480</v>
      </c>
      <c r="H828" s="3" t="s">
        <v>24</v>
      </c>
      <c r="I828" s="3" t="s">
        <v>52</v>
      </c>
      <c r="J828" s="3" t="s">
        <v>95</v>
      </c>
      <c r="K828" s="3" t="s">
        <v>237</v>
      </c>
      <c r="L828" s="5">
        <v>18</v>
      </c>
      <c r="M828" s="5">
        <v>39295.31</v>
      </c>
      <c r="N828" s="5">
        <v>44741.93</v>
      </c>
      <c r="O828" s="5">
        <v>0</v>
      </c>
      <c r="P828" s="3" t="s">
        <v>28</v>
      </c>
      <c r="Q828" s="3" t="s">
        <v>84</v>
      </c>
      <c r="R828" s="5">
        <v>19</v>
      </c>
      <c r="S828" s="5">
        <v>98039.16</v>
      </c>
      <c r="T828" s="2"/>
    </row>
    <row r="829" spans="1:20" ht="14.4" x14ac:dyDescent="0.3">
      <c r="A829" s="3" t="s">
        <v>1481</v>
      </c>
      <c r="B829" s="4">
        <v>45672</v>
      </c>
      <c r="C829" s="3" t="s">
        <v>49</v>
      </c>
      <c r="D829" s="3" t="s">
        <v>57</v>
      </c>
      <c r="E829" s="3" t="s">
        <v>92</v>
      </c>
      <c r="F829" s="3" t="s">
        <v>93</v>
      </c>
      <c r="G829" s="3" t="s">
        <v>1482</v>
      </c>
      <c r="H829" s="3" t="s">
        <v>44</v>
      </c>
      <c r="I829" s="3" t="s">
        <v>45</v>
      </c>
      <c r="J829" s="3" t="s">
        <v>102</v>
      </c>
      <c r="K829" s="3" t="s">
        <v>226</v>
      </c>
      <c r="L829" s="5">
        <v>38</v>
      </c>
      <c r="M829" s="5">
        <v>7545.48</v>
      </c>
      <c r="N829" s="5">
        <v>11098.09</v>
      </c>
      <c r="O829" s="5">
        <v>0</v>
      </c>
      <c r="P829" s="3" t="s">
        <v>55</v>
      </c>
      <c r="Q829" s="3" t="s">
        <v>77</v>
      </c>
      <c r="R829" s="5">
        <v>6</v>
      </c>
      <c r="S829" s="5">
        <v>134999.20000000001</v>
      </c>
      <c r="T829" s="2"/>
    </row>
    <row r="830" spans="1:20" ht="14.4" x14ac:dyDescent="0.3">
      <c r="A830" s="3" t="s">
        <v>1483</v>
      </c>
      <c r="B830" s="6">
        <v>45840</v>
      </c>
      <c r="C830" s="3" t="s">
        <v>40</v>
      </c>
      <c r="D830" s="3" t="s">
        <v>41</v>
      </c>
      <c r="E830" s="3" t="s">
        <v>50</v>
      </c>
      <c r="F830" s="3" t="s">
        <v>50</v>
      </c>
      <c r="G830" s="3" t="s">
        <v>1484</v>
      </c>
      <c r="H830" s="3" t="s">
        <v>24</v>
      </c>
      <c r="I830" s="3" t="s">
        <v>25</v>
      </c>
      <c r="J830" s="3" t="s">
        <v>146</v>
      </c>
      <c r="K830" s="3" t="s">
        <v>177</v>
      </c>
      <c r="L830" s="5">
        <v>18</v>
      </c>
      <c r="M830" s="5">
        <v>17984.099999999999</v>
      </c>
      <c r="N830" s="5">
        <v>26453.17</v>
      </c>
      <c r="O830" s="5">
        <v>0</v>
      </c>
      <c r="P830" s="3" t="s">
        <v>28</v>
      </c>
      <c r="Q830" s="3" t="s">
        <v>38</v>
      </c>
      <c r="R830" s="5">
        <v>16</v>
      </c>
      <c r="S830" s="5">
        <v>152443.29999999999</v>
      </c>
      <c r="T830" s="2"/>
    </row>
    <row r="831" spans="1:20" ht="14.4" x14ac:dyDescent="0.3">
      <c r="A831" s="3" t="s">
        <v>1485</v>
      </c>
      <c r="B831" s="4">
        <v>45762</v>
      </c>
      <c r="C831" s="3" t="s">
        <v>49</v>
      </c>
      <c r="D831" s="3" t="s">
        <v>41</v>
      </c>
      <c r="E831" s="3" t="s">
        <v>50</v>
      </c>
      <c r="F831" s="3" t="s">
        <v>50</v>
      </c>
      <c r="G831" s="3" t="s">
        <v>243</v>
      </c>
      <c r="H831" s="3" t="s">
        <v>87</v>
      </c>
      <c r="I831" s="3" t="s">
        <v>52</v>
      </c>
      <c r="J831" s="3" t="s">
        <v>53</v>
      </c>
      <c r="K831" s="3" t="s">
        <v>54</v>
      </c>
      <c r="L831" s="5">
        <v>43</v>
      </c>
      <c r="M831" s="5">
        <v>74287.8</v>
      </c>
      <c r="N831" s="5">
        <v>91508.800000000003</v>
      </c>
      <c r="O831" s="5">
        <v>0.05</v>
      </c>
      <c r="P831" s="3" t="s">
        <v>28</v>
      </c>
      <c r="Q831" s="3" t="s">
        <v>38</v>
      </c>
      <c r="R831" s="5">
        <v>17</v>
      </c>
      <c r="S831" s="5">
        <v>703477.9</v>
      </c>
      <c r="T831" s="2"/>
    </row>
    <row r="832" spans="1:20" ht="14.4" x14ac:dyDescent="0.3">
      <c r="A832" s="3" t="s">
        <v>1486</v>
      </c>
      <c r="B832" s="4">
        <v>45762</v>
      </c>
      <c r="C832" s="3" t="s">
        <v>40</v>
      </c>
      <c r="D832" s="3" t="s">
        <v>70</v>
      </c>
      <c r="E832" s="3" t="s">
        <v>125</v>
      </c>
      <c r="F832" s="3" t="s">
        <v>125</v>
      </c>
      <c r="G832" s="3" t="s">
        <v>116</v>
      </c>
      <c r="H832" s="3" t="s">
        <v>87</v>
      </c>
      <c r="I832" s="3" t="s">
        <v>45</v>
      </c>
      <c r="J832" s="3" t="s">
        <v>102</v>
      </c>
      <c r="K832" s="3" t="s">
        <v>103</v>
      </c>
      <c r="L832" s="5">
        <v>24</v>
      </c>
      <c r="M832" s="5">
        <v>11771.26</v>
      </c>
      <c r="N832" s="5">
        <v>14857.37</v>
      </c>
      <c r="O832" s="5">
        <v>0.05</v>
      </c>
      <c r="P832" s="3" t="s">
        <v>55</v>
      </c>
      <c r="Q832" s="3" t="s">
        <v>77</v>
      </c>
      <c r="R832" s="5">
        <v>5</v>
      </c>
      <c r="S832" s="5">
        <v>70363.31</v>
      </c>
      <c r="T832" s="2"/>
    </row>
    <row r="833" spans="1:20" ht="14.4" x14ac:dyDescent="0.3">
      <c r="A833" s="3" t="s">
        <v>1487</v>
      </c>
      <c r="B833" s="4">
        <v>45897</v>
      </c>
      <c r="C833" s="3" t="s">
        <v>31</v>
      </c>
      <c r="D833" s="3" t="s">
        <v>70</v>
      </c>
      <c r="E833" s="3" t="s">
        <v>125</v>
      </c>
      <c r="F833" s="3" t="s">
        <v>125</v>
      </c>
      <c r="G833" s="3" t="s">
        <v>1023</v>
      </c>
      <c r="H833" s="3" t="s">
        <v>35</v>
      </c>
      <c r="I833" s="3" t="s">
        <v>25</v>
      </c>
      <c r="J833" s="3" t="s">
        <v>26</v>
      </c>
      <c r="K833" s="3" t="s">
        <v>216</v>
      </c>
      <c r="L833" s="5">
        <v>49</v>
      </c>
      <c r="M833" s="5">
        <v>2864.6</v>
      </c>
      <c r="N833" s="5">
        <v>3207.1</v>
      </c>
      <c r="O833" s="5">
        <v>0.15</v>
      </c>
      <c r="P833" s="3" t="s">
        <v>28</v>
      </c>
      <c r="Q833" s="3" t="s">
        <v>29</v>
      </c>
      <c r="R833" s="5">
        <v>12</v>
      </c>
      <c r="S833" s="5">
        <v>14265.12</v>
      </c>
      <c r="T833" s="2"/>
    </row>
    <row r="834" spans="1:20" ht="14.4" x14ac:dyDescent="0.3">
      <c r="A834" s="3" t="s">
        <v>1488</v>
      </c>
      <c r="B834" s="8">
        <v>45779</v>
      </c>
      <c r="C834" s="3" t="s">
        <v>49</v>
      </c>
      <c r="D834" s="3" t="s">
        <v>41</v>
      </c>
      <c r="E834" s="3" t="s">
        <v>50</v>
      </c>
      <c r="F834" s="3" t="s">
        <v>50</v>
      </c>
      <c r="G834" s="3" t="s">
        <v>326</v>
      </c>
      <c r="H834" s="3" t="s">
        <v>35</v>
      </c>
      <c r="I834" s="3" t="s">
        <v>45</v>
      </c>
      <c r="J834" s="3" t="s">
        <v>46</v>
      </c>
      <c r="K834" s="3" t="s">
        <v>161</v>
      </c>
      <c r="L834" s="5">
        <v>27</v>
      </c>
      <c r="M834" s="5">
        <v>53812.09</v>
      </c>
      <c r="N834" s="5">
        <v>74438.69</v>
      </c>
      <c r="O834" s="5">
        <v>0</v>
      </c>
      <c r="P834" s="3" t="s">
        <v>55</v>
      </c>
      <c r="Q834" s="3" t="s">
        <v>29</v>
      </c>
      <c r="R834" s="5">
        <v>1</v>
      </c>
      <c r="S834" s="5">
        <v>556918.19999999995</v>
      </c>
      <c r="T834" s="2"/>
    </row>
    <row r="835" spans="1:20" ht="14.4" x14ac:dyDescent="0.3">
      <c r="A835" s="3" t="s">
        <v>1489</v>
      </c>
      <c r="B835" s="4">
        <v>45769</v>
      </c>
      <c r="C835" s="3" t="s">
        <v>49</v>
      </c>
      <c r="D835" s="3" t="s">
        <v>41</v>
      </c>
      <c r="E835" s="3" t="s">
        <v>42</v>
      </c>
      <c r="F835" s="3" t="s">
        <v>42</v>
      </c>
      <c r="G835" s="3" t="s">
        <v>623</v>
      </c>
      <c r="H835" s="3" t="s">
        <v>44</v>
      </c>
      <c r="I835" s="3" t="s">
        <v>25</v>
      </c>
      <c r="J835" s="3" t="s">
        <v>146</v>
      </c>
      <c r="K835" s="3" t="s">
        <v>177</v>
      </c>
      <c r="L835" s="5">
        <v>29</v>
      </c>
      <c r="M835" s="5">
        <v>28311.91</v>
      </c>
      <c r="N835" s="5">
        <v>37470.82</v>
      </c>
      <c r="O835" s="5">
        <v>0.05</v>
      </c>
      <c r="P835" s="3" t="s">
        <v>55</v>
      </c>
      <c r="Q835" s="3" t="s">
        <v>84</v>
      </c>
      <c r="R835" s="5">
        <v>10</v>
      </c>
      <c r="S835" s="5">
        <v>252328</v>
      </c>
      <c r="T835" s="2"/>
    </row>
    <row r="836" spans="1:20" ht="14.4" x14ac:dyDescent="0.3">
      <c r="A836" s="3" t="s">
        <v>1490</v>
      </c>
      <c r="B836" s="6">
        <v>45877</v>
      </c>
      <c r="C836" s="3" t="s">
        <v>20</v>
      </c>
      <c r="D836" s="3" t="s">
        <v>70</v>
      </c>
      <c r="E836" s="3" t="s">
        <v>125</v>
      </c>
      <c r="F836" s="3" t="s">
        <v>125</v>
      </c>
      <c r="G836" s="3" t="s">
        <v>533</v>
      </c>
      <c r="H836" s="3" t="s">
        <v>87</v>
      </c>
      <c r="I836" s="3" t="s">
        <v>45</v>
      </c>
      <c r="J836" s="3" t="s">
        <v>102</v>
      </c>
      <c r="K836" s="3" t="s">
        <v>103</v>
      </c>
      <c r="L836" s="5">
        <v>39</v>
      </c>
      <c r="M836" s="5">
        <v>7542.02</v>
      </c>
      <c r="N836" s="5">
        <v>10240.77</v>
      </c>
      <c r="O836" s="5">
        <v>0.1</v>
      </c>
      <c r="P836" s="3" t="s">
        <v>55</v>
      </c>
      <c r="Q836" s="3" t="s">
        <v>29</v>
      </c>
      <c r="R836" s="5">
        <v>19</v>
      </c>
      <c r="S836" s="5">
        <v>94726.12</v>
      </c>
      <c r="T836" s="2"/>
    </row>
    <row r="837" spans="1:20" ht="14.4" x14ac:dyDescent="0.3">
      <c r="A837" s="3" t="s">
        <v>1491</v>
      </c>
      <c r="B837" s="4">
        <v>45668</v>
      </c>
      <c r="C837" s="3" t="s">
        <v>20</v>
      </c>
      <c r="D837" s="3" t="s">
        <v>41</v>
      </c>
      <c r="E837" s="3" t="s">
        <v>42</v>
      </c>
      <c r="F837" s="3" t="s">
        <v>42</v>
      </c>
      <c r="G837" s="3" t="s">
        <v>243</v>
      </c>
      <c r="H837" s="3" t="s">
        <v>87</v>
      </c>
      <c r="I837" s="3" t="s">
        <v>52</v>
      </c>
      <c r="J837" s="3" t="s">
        <v>95</v>
      </c>
      <c r="K837" s="3" t="s">
        <v>96</v>
      </c>
      <c r="L837" s="5">
        <v>11</v>
      </c>
      <c r="M837" s="5">
        <v>47629.49</v>
      </c>
      <c r="N837" s="5">
        <v>69954.81</v>
      </c>
      <c r="O837" s="5">
        <v>0</v>
      </c>
      <c r="P837" s="3" t="s">
        <v>28</v>
      </c>
      <c r="Q837" s="3" t="s">
        <v>29</v>
      </c>
      <c r="R837" s="5">
        <v>19</v>
      </c>
      <c r="S837" s="5">
        <v>245578.5</v>
      </c>
      <c r="T837" s="2"/>
    </row>
    <row r="838" spans="1:20" ht="14.4" x14ac:dyDescent="0.3">
      <c r="A838" s="3" t="s">
        <v>1492</v>
      </c>
      <c r="B838" s="4">
        <v>45854</v>
      </c>
      <c r="C838" s="3" t="s">
        <v>31</v>
      </c>
      <c r="D838" s="3" t="s">
        <v>70</v>
      </c>
      <c r="E838" s="3" t="s">
        <v>125</v>
      </c>
      <c r="F838" s="3" t="s">
        <v>125</v>
      </c>
      <c r="G838" s="3" t="s">
        <v>270</v>
      </c>
      <c r="H838" s="3" t="s">
        <v>44</v>
      </c>
      <c r="I838" s="3" t="s">
        <v>25</v>
      </c>
      <c r="J838" s="3" t="s">
        <v>61</v>
      </c>
      <c r="K838" s="3" t="s">
        <v>223</v>
      </c>
      <c r="L838" s="5">
        <v>49</v>
      </c>
      <c r="M838" s="5">
        <v>23851.42</v>
      </c>
      <c r="N838" s="5">
        <v>28709.4</v>
      </c>
      <c r="O838" s="5">
        <v>0.15</v>
      </c>
      <c r="P838" s="3" t="s">
        <v>28</v>
      </c>
      <c r="Q838" s="3" t="s">
        <v>29</v>
      </c>
      <c r="R838" s="5">
        <v>10</v>
      </c>
      <c r="S838" s="5">
        <v>202334.9</v>
      </c>
      <c r="T838" s="2"/>
    </row>
    <row r="839" spans="1:20" ht="14.4" x14ac:dyDescent="0.3">
      <c r="A839" s="3" t="s">
        <v>1493</v>
      </c>
      <c r="B839" s="4">
        <v>45737</v>
      </c>
      <c r="C839" s="3" t="s">
        <v>49</v>
      </c>
      <c r="D839" s="3" t="s">
        <v>41</v>
      </c>
      <c r="E839" s="3" t="s">
        <v>50</v>
      </c>
      <c r="F839" s="3" t="s">
        <v>50</v>
      </c>
      <c r="G839" s="3" t="s">
        <v>1356</v>
      </c>
      <c r="H839" s="3" t="s">
        <v>35</v>
      </c>
      <c r="I839" s="3" t="s">
        <v>25</v>
      </c>
      <c r="J839" s="3" t="s">
        <v>146</v>
      </c>
      <c r="K839" s="3" t="s">
        <v>147</v>
      </c>
      <c r="L839" s="5">
        <v>40</v>
      </c>
      <c r="M839" s="5">
        <v>42930.47</v>
      </c>
      <c r="N839" s="5">
        <v>52672.54</v>
      </c>
      <c r="O839" s="5">
        <v>0</v>
      </c>
      <c r="P839" s="3" t="s">
        <v>55</v>
      </c>
      <c r="Q839" s="3" t="s">
        <v>84</v>
      </c>
      <c r="R839" s="5">
        <v>13</v>
      </c>
      <c r="S839" s="5">
        <v>389682.8</v>
      </c>
      <c r="T839" s="2"/>
    </row>
    <row r="840" spans="1:20" ht="14.4" x14ac:dyDescent="0.3">
      <c r="A840" s="3" t="s">
        <v>1494</v>
      </c>
      <c r="B840" s="4">
        <v>45862</v>
      </c>
      <c r="C840" s="3" t="s">
        <v>40</v>
      </c>
      <c r="D840" s="3" t="s">
        <v>41</v>
      </c>
      <c r="E840" s="3" t="s">
        <v>42</v>
      </c>
      <c r="F840" s="3" t="s">
        <v>42</v>
      </c>
      <c r="G840" s="3" t="s">
        <v>328</v>
      </c>
      <c r="H840" s="3" t="s">
        <v>24</v>
      </c>
      <c r="I840" s="3" t="s">
        <v>45</v>
      </c>
      <c r="J840" s="3" t="s">
        <v>102</v>
      </c>
      <c r="K840" s="3" t="s">
        <v>191</v>
      </c>
      <c r="L840" s="5">
        <v>18</v>
      </c>
      <c r="M840" s="5">
        <v>19931.43</v>
      </c>
      <c r="N840" s="5">
        <v>25038.16</v>
      </c>
      <c r="O840" s="5">
        <v>0.1</v>
      </c>
      <c r="P840" s="3" t="s">
        <v>55</v>
      </c>
      <c r="Q840" s="3" t="s">
        <v>29</v>
      </c>
      <c r="R840" s="5">
        <v>7</v>
      </c>
      <c r="S840" s="5">
        <v>82729.03</v>
      </c>
      <c r="T840" s="2"/>
    </row>
    <row r="841" spans="1:20" ht="14.4" x14ac:dyDescent="0.3">
      <c r="A841" s="3" t="s">
        <v>1495</v>
      </c>
      <c r="B841" s="4">
        <v>45884</v>
      </c>
      <c r="C841" s="3" t="s">
        <v>40</v>
      </c>
      <c r="D841" s="3" t="s">
        <v>57</v>
      </c>
      <c r="E841" s="3" t="s">
        <v>58</v>
      </c>
      <c r="F841" s="3" t="s">
        <v>59</v>
      </c>
      <c r="G841" s="3" t="s">
        <v>831</v>
      </c>
      <c r="H841" s="3" t="s">
        <v>44</v>
      </c>
      <c r="I841" s="3" t="s">
        <v>45</v>
      </c>
      <c r="J841" s="3" t="s">
        <v>67</v>
      </c>
      <c r="K841" s="3" t="s">
        <v>199</v>
      </c>
      <c r="L841" s="5">
        <v>8</v>
      </c>
      <c r="M841" s="5">
        <v>32426.32</v>
      </c>
      <c r="N841" s="5">
        <v>44273.52</v>
      </c>
      <c r="O841" s="5">
        <v>0</v>
      </c>
      <c r="P841" s="3" t="s">
        <v>28</v>
      </c>
      <c r="Q841" s="3" t="s">
        <v>29</v>
      </c>
      <c r="R841" s="5">
        <v>16</v>
      </c>
      <c r="S841" s="5">
        <v>94777.600000000006</v>
      </c>
      <c r="T841" s="2"/>
    </row>
    <row r="842" spans="1:20" ht="14.4" x14ac:dyDescent="0.3">
      <c r="A842" s="3" t="s">
        <v>1496</v>
      </c>
      <c r="B842" s="4">
        <v>45683</v>
      </c>
      <c r="C842" s="3" t="s">
        <v>31</v>
      </c>
      <c r="D842" s="3" t="s">
        <v>21</v>
      </c>
      <c r="E842" s="3" t="s">
        <v>32</v>
      </c>
      <c r="F842" s="3" t="s">
        <v>33</v>
      </c>
      <c r="G842" s="3" t="s">
        <v>181</v>
      </c>
      <c r="H842" s="3" t="s">
        <v>24</v>
      </c>
      <c r="I842" s="3" t="s">
        <v>52</v>
      </c>
      <c r="J842" s="3" t="s">
        <v>53</v>
      </c>
      <c r="K842" s="3" t="s">
        <v>54</v>
      </c>
      <c r="L842" s="5">
        <v>30</v>
      </c>
      <c r="M842" s="5">
        <v>70454.97</v>
      </c>
      <c r="N842" s="5">
        <v>92886.61</v>
      </c>
      <c r="O842" s="5">
        <v>0.15</v>
      </c>
      <c r="P842" s="3" t="s">
        <v>28</v>
      </c>
      <c r="Q842" s="3" t="s">
        <v>29</v>
      </c>
      <c r="R842" s="5">
        <v>6</v>
      </c>
      <c r="S842" s="5">
        <v>572006.80000000005</v>
      </c>
      <c r="T842" s="2"/>
    </row>
    <row r="843" spans="1:20" ht="14.4" x14ac:dyDescent="0.3">
      <c r="A843" s="3" t="s">
        <v>1497</v>
      </c>
      <c r="B843" s="4">
        <v>45775</v>
      </c>
      <c r="C843" s="3" t="s">
        <v>20</v>
      </c>
      <c r="D843" s="3" t="s">
        <v>21</v>
      </c>
      <c r="E843" s="3" t="s">
        <v>32</v>
      </c>
      <c r="F843" s="3" t="s">
        <v>33</v>
      </c>
      <c r="G843" s="3" t="s">
        <v>1061</v>
      </c>
      <c r="H843" s="3" t="s">
        <v>24</v>
      </c>
      <c r="I843" s="3" t="s">
        <v>25</v>
      </c>
      <c r="J843" s="3" t="s">
        <v>26</v>
      </c>
      <c r="K843" s="3" t="s">
        <v>216</v>
      </c>
      <c r="L843" s="5">
        <v>1</v>
      </c>
      <c r="M843" s="5">
        <v>3390.39</v>
      </c>
      <c r="N843" s="5">
        <v>4251.28</v>
      </c>
      <c r="O843" s="5">
        <v>0.15</v>
      </c>
      <c r="P843" s="3" t="s">
        <v>55</v>
      </c>
      <c r="Q843" s="3" t="s">
        <v>29</v>
      </c>
      <c r="R843" s="5">
        <v>10</v>
      </c>
      <c r="S843" s="5">
        <v>731.76</v>
      </c>
      <c r="T843" s="2"/>
    </row>
    <row r="844" spans="1:20" ht="14.4" x14ac:dyDescent="0.3">
      <c r="A844" s="3" t="s">
        <v>1498</v>
      </c>
      <c r="B844" s="4">
        <v>45885</v>
      </c>
      <c r="C844" s="3" t="s">
        <v>40</v>
      </c>
      <c r="D844" s="3" t="s">
        <v>57</v>
      </c>
      <c r="E844" s="3" t="s">
        <v>58</v>
      </c>
      <c r="F844" s="3" t="s">
        <v>59</v>
      </c>
      <c r="G844" s="3" t="s">
        <v>825</v>
      </c>
      <c r="H844" s="3" t="s">
        <v>24</v>
      </c>
      <c r="I844" s="3" t="s">
        <v>45</v>
      </c>
      <c r="J844" s="3" t="s">
        <v>46</v>
      </c>
      <c r="K844" s="3" t="s">
        <v>161</v>
      </c>
      <c r="L844" s="5">
        <v>32</v>
      </c>
      <c r="M844" s="5">
        <v>56899.17</v>
      </c>
      <c r="N844" s="5">
        <v>72886.87</v>
      </c>
      <c r="O844" s="5">
        <v>0.1</v>
      </c>
      <c r="P844" s="3" t="s">
        <v>28</v>
      </c>
      <c r="Q844" s="3" t="s">
        <v>38</v>
      </c>
      <c r="R844" s="5">
        <v>10</v>
      </c>
      <c r="S844" s="5">
        <v>460445.8</v>
      </c>
      <c r="T844" s="2"/>
    </row>
    <row r="845" spans="1:20" ht="14.4" x14ac:dyDescent="0.3">
      <c r="A845" s="3" t="s">
        <v>1499</v>
      </c>
      <c r="B845" s="6">
        <v>45659</v>
      </c>
      <c r="C845" s="3" t="s">
        <v>31</v>
      </c>
      <c r="D845" s="3" t="s">
        <v>57</v>
      </c>
      <c r="E845" s="3" t="s">
        <v>92</v>
      </c>
      <c r="F845" s="3" t="s">
        <v>93</v>
      </c>
      <c r="G845" s="3" t="s">
        <v>1500</v>
      </c>
      <c r="H845" s="3" t="s">
        <v>87</v>
      </c>
      <c r="I845" s="3" t="s">
        <v>25</v>
      </c>
      <c r="J845" s="3" t="s">
        <v>26</v>
      </c>
      <c r="K845" s="3" t="s">
        <v>80</v>
      </c>
      <c r="L845" s="5">
        <v>24</v>
      </c>
      <c r="M845" s="5">
        <v>70944.89</v>
      </c>
      <c r="N845" s="5">
        <v>89299.48</v>
      </c>
      <c r="O845" s="5">
        <v>0</v>
      </c>
      <c r="P845" s="3" t="s">
        <v>28</v>
      </c>
      <c r="Q845" s="3" t="s">
        <v>84</v>
      </c>
      <c r="R845" s="5">
        <v>14</v>
      </c>
      <c r="S845" s="5">
        <v>440510.2</v>
      </c>
      <c r="T845" s="2"/>
    </row>
    <row r="846" spans="1:20" ht="14.4" x14ac:dyDescent="0.3">
      <c r="A846" s="3" t="s">
        <v>1501</v>
      </c>
      <c r="B846" s="6">
        <v>45720</v>
      </c>
      <c r="C846" s="3" t="s">
        <v>40</v>
      </c>
      <c r="D846" s="3" t="s">
        <v>70</v>
      </c>
      <c r="E846" s="3" t="s">
        <v>125</v>
      </c>
      <c r="F846" s="3" t="s">
        <v>125</v>
      </c>
      <c r="G846" s="3" t="s">
        <v>432</v>
      </c>
      <c r="H846" s="3" t="s">
        <v>87</v>
      </c>
      <c r="I846" s="3" t="s">
        <v>52</v>
      </c>
      <c r="J846" s="3" t="s">
        <v>157</v>
      </c>
      <c r="K846" s="3" t="s">
        <v>188</v>
      </c>
      <c r="L846" s="5">
        <v>26</v>
      </c>
      <c r="M846" s="5">
        <v>71232.5</v>
      </c>
      <c r="N846" s="5">
        <v>80218.14</v>
      </c>
      <c r="O846" s="5">
        <v>0.05</v>
      </c>
      <c r="P846" s="3" t="s">
        <v>55</v>
      </c>
      <c r="Q846" s="3" t="s">
        <v>77</v>
      </c>
      <c r="R846" s="5">
        <v>6</v>
      </c>
      <c r="S846" s="5">
        <v>221945.3</v>
      </c>
      <c r="T846" s="2"/>
    </row>
    <row r="847" spans="1:20" ht="14.4" x14ac:dyDescent="0.3">
      <c r="A847" s="3" t="s">
        <v>1502</v>
      </c>
      <c r="B847" s="4">
        <v>45735</v>
      </c>
      <c r="C847" s="3" t="s">
        <v>49</v>
      </c>
      <c r="D847" s="3" t="s">
        <v>21</v>
      </c>
      <c r="E847" s="3" t="s">
        <v>105</v>
      </c>
      <c r="F847" s="3" t="s">
        <v>106</v>
      </c>
      <c r="G847" s="3" t="s">
        <v>1503</v>
      </c>
      <c r="H847" s="3" t="s">
        <v>44</v>
      </c>
      <c r="I847" s="3" t="s">
        <v>45</v>
      </c>
      <c r="J847" s="3" t="s">
        <v>67</v>
      </c>
      <c r="K847" s="3" t="s">
        <v>68</v>
      </c>
      <c r="L847" s="5">
        <v>13</v>
      </c>
      <c r="M847" s="5">
        <v>22732.82</v>
      </c>
      <c r="N847" s="5">
        <v>32308.42</v>
      </c>
      <c r="O847" s="5">
        <v>0.1</v>
      </c>
      <c r="P847" s="3" t="s">
        <v>28</v>
      </c>
      <c r="Q847" s="3" t="s">
        <v>77</v>
      </c>
      <c r="R847" s="5">
        <v>15</v>
      </c>
      <c r="S847" s="5">
        <v>112034.5</v>
      </c>
      <c r="T847" s="2"/>
    </row>
    <row r="848" spans="1:20" ht="14.4" x14ac:dyDescent="0.3">
      <c r="A848" s="3" t="s">
        <v>1504</v>
      </c>
      <c r="B848" s="4">
        <v>45669</v>
      </c>
      <c r="C848" s="3" t="s">
        <v>49</v>
      </c>
      <c r="D848" s="3" t="s">
        <v>41</v>
      </c>
      <c r="E848" s="3" t="s">
        <v>50</v>
      </c>
      <c r="F848" s="3" t="s">
        <v>50</v>
      </c>
      <c r="G848" s="3" t="s">
        <v>79</v>
      </c>
      <c r="H848" s="3" t="s">
        <v>87</v>
      </c>
      <c r="I848" s="3" t="s">
        <v>25</v>
      </c>
      <c r="J848" s="3" t="s">
        <v>36</v>
      </c>
      <c r="K848" s="3" t="s">
        <v>169</v>
      </c>
      <c r="L848" s="5">
        <v>12</v>
      </c>
      <c r="M848" s="5">
        <v>76914</v>
      </c>
      <c r="N848" s="5">
        <v>103635.4</v>
      </c>
      <c r="O848" s="5">
        <v>0.15</v>
      </c>
      <c r="P848" s="3" t="s">
        <v>28</v>
      </c>
      <c r="Q848" s="3" t="s">
        <v>77</v>
      </c>
      <c r="R848" s="5">
        <v>10</v>
      </c>
      <c r="S848" s="5">
        <v>272558.40000000002</v>
      </c>
      <c r="T848" s="2"/>
    </row>
    <row r="849" spans="1:20" ht="14.4" x14ac:dyDescent="0.3">
      <c r="A849" s="3" t="s">
        <v>1505</v>
      </c>
      <c r="B849" s="4">
        <v>45861</v>
      </c>
      <c r="C849" s="3" t="s">
        <v>40</v>
      </c>
      <c r="D849" s="3" t="s">
        <v>21</v>
      </c>
      <c r="E849" s="3" t="s">
        <v>105</v>
      </c>
      <c r="F849" s="3" t="s">
        <v>106</v>
      </c>
      <c r="G849" s="3" t="s">
        <v>1506</v>
      </c>
      <c r="H849" s="3" t="s">
        <v>44</v>
      </c>
      <c r="I849" s="3" t="s">
        <v>52</v>
      </c>
      <c r="J849" s="3" t="s">
        <v>157</v>
      </c>
      <c r="K849" s="3" t="s">
        <v>285</v>
      </c>
      <c r="L849" s="5">
        <v>31</v>
      </c>
      <c r="M849" s="5">
        <v>35621.919999999998</v>
      </c>
      <c r="N849" s="5">
        <v>40670.519999999997</v>
      </c>
      <c r="O849" s="5">
        <v>0.15</v>
      </c>
      <c r="P849" s="3" t="s">
        <v>28</v>
      </c>
      <c r="Q849" s="3" t="s">
        <v>29</v>
      </c>
      <c r="R849" s="5">
        <v>6</v>
      </c>
      <c r="S849" s="5">
        <v>133030.6</v>
      </c>
      <c r="T849" s="2"/>
    </row>
    <row r="850" spans="1:20" ht="14.4" x14ac:dyDescent="0.3">
      <c r="A850" s="3" t="s">
        <v>1507</v>
      </c>
      <c r="B850" s="4">
        <v>45678</v>
      </c>
      <c r="C850" s="3" t="s">
        <v>20</v>
      </c>
      <c r="D850" s="3" t="s">
        <v>70</v>
      </c>
      <c r="E850" s="3" t="s">
        <v>125</v>
      </c>
      <c r="F850" s="3" t="s">
        <v>125</v>
      </c>
      <c r="G850" s="3" t="s">
        <v>284</v>
      </c>
      <c r="H850" s="3" t="s">
        <v>24</v>
      </c>
      <c r="I850" s="3" t="s">
        <v>25</v>
      </c>
      <c r="J850" s="3" t="s">
        <v>61</v>
      </c>
      <c r="K850" s="3" t="s">
        <v>223</v>
      </c>
      <c r="L850" s="5">
        <v>35</v>
      </c>
      <c r="M850" s="5">
        <v>9364.59</v>
      </c>
      <c r="N850" s="5">
        <v>13409.98</v>
      </c>
      <c r="O850" s="5">
        <v>0.1</v>
      </c>
      <c r="P850" s="3" t="s">
        <v>28</v>
      </c>
      <c r="Q850" s="3" t="s">
        <v>38</v>
      </c>
      <c r="R850" s="5">
        <v>5</v>
      </c>
      <c r="S850" s="5">
        <v>127429.8</v>
      </c>
      <c r="T850" s="2"/>
    </row>
    <row r="851" spans="1:20" ht="14.4" x14ac:dyDescent="0.3">
      <c r="A851" s="3" t="s">
        <v>1508</v>
      </c>
      <c r="B851" s="6">
        <v>45748</v>
      </c>
      <c r="C851" s="3" t="s">
        <v>40</v>
      </c>
      <c r="D851" s="3" t="s">
        <v>21</v>
      </c>
      <c r="E851" s="3" t="s">
        <v>32</v>
      </c>
      <c r="F851" s="3" t="s">
        <v>33</v>
      </c>
      <c r="G851" s="3" t="s">
        <v>498</v>
      </c>
      <c r="H851" s="3" t="s">
        <v>87</v>
      </c>
      <c r="I851" s="3" t="s">
        <v>25</v>
      </c>
      <c r="J851" s="3" t="s">
        <v>61</v>
      </c>
      <c r="K851" s="3" t="s">
        <v>223</v>
      </c>
      <c r="L851" s="5">
        <v>2</v>
      </c>
      <c r="M851" s="5">
        <v>26385.599999999999</v>
      </c>
      <c r="N851" s="5">
        <v>32685.41</v>
      </c>
      <c r="O851" s="5">
        <v>0</v>
      </c>
      <c r="P851" s="3" t="s">
        <v>28</v>
      </c>
      <c r="Q851" s="3" t="s">
        <v>38</v>
      </c>
      <c r="R851" s="5">
        <v>2</v>
      </c>
      <c r="S851" s="5">
        <v>12599.62</v>
      </c>
      <c r="T851" s="2"/>
    </row>
    <row r="852" spans="1:20" ht="14.4" x14ac:dyDescent="0.3">
      <c r="A852" s="3" t="s">
        <v>1509</v>
      </c>
      <c r="B852" s="6">
        <v>45878</v>
      </c>
      <c r="C852" s="3" t="s">
        <v>31</v>
      </c>
      <c r="D852" s="3" t="s">
        <v>21</v>
      </c>
      <c r="E852" s="3" t="s">
        <v>22</v>
      </c>
      <c r="F852" s="3" t="s">
        <v>22</v>
      </c>
      <c r="G852" s="3" t="s">
        <v>1510</v>
      </c>
      <c r="H852" s="3" t="s">
        <v>87</v>
      </c>
      <c r="I852" s="3" t="s">
        <v>52</v>
      </c>
      <c r="J852" s="3" t="s">
        <v>95</v>
      </c>
      <c r="K852" s="3" t="s">
        <v>237</v>
      </c>
      <c r="L852" s="5">
        <v>15</v>
      </c>
      <c r="M852" s="5">
        <v>58036.66</v>
      </c>
      <c r="N852" s="5">
        <v>65418.03</v>
      </c>
      <c r="O852" s="5">
        <v>0.05</v>
      </c>
      <c r="P852" s="3" t="s">
        <v>28</v>
      </c>
      <c r="Q852" s="3" t="s">
        <v>84</v>
      </c>
      <c r="R852" s="5">
        <v>13</v>
      </c>
      <c r="S852" s="5">
        <v>105184.5</v>
      </c>
      <c r="T852" s="2"/>
    </row>
    <row r="853" spans="1:20" ht="14.4" x14ac:dyDescent="0.3">
      <c r="A853" s="3" t="s">
        <v>1511</v>
      </c>
      <c r="B853" s="4">
        <v>45708</v>
      </c>
      <c r="C853" s="3" t="s">
        <v>49</v>
      </c>
      <c r="D853" s="3" t="s">
        <v>41</v>
      </c>
      <c r="E853" s="3" t="s">
        <v>50</v>
      </c>
      <c r="F853" s="3" t="s">
        <v>50</v>
      </c>
      <c r="G853" s="3" t="s">
        <v>477</v>
      </c>
      <c r="H853" s="3" t="s">
        <v>24</v>
      </c>
      <c r="I853" s="3" t="s">
        <v>25</v>
      </c>
      <c r="J853" s="3" t="s">
        <v>146</v>
      </c>
      <c r="K853" s="3" t="s">
        <v>416</v>
      </c>
      <c r="L853" s="5">
        <v>14</v>
      </c>
      <c r="M853" s="5">
        <v>30259.43</v>
      </c>
      <c r="N853" s="5">
        <v>37896.03</v>
      </c>
      <c r="O853" s="5">
        <v>0.1</v>
      </c>
      <c r="P853" s="3" t="s">
        <v>55</v>
      </c>
      <c r="Q853" s="3" t="s">
        <v>38</v>
      </c>
      <c r="R853" s="5">
        <v>12</v>
      </c>
      <c r="S853" s="5">
        <v>96221.16</v>
      </c>
      <c r="T853" s="2"/>
    </row>
    <row r="854" spans="1:20" ht="14.4" x14ac:dyDescent="0.3">
      <c r="A854" s="3" t="s">
        <v>1512</v>
      </c>
      <c r="B854" s="4">
        <v>45771</v>
      </c>
      <c r="C854" s="3" t="s">
        <v>49</v>
      </c>
      <c r="D854" s="3" t="s">
        <v>57</v>
      </c>
      <c r="E854" s="3" t="s">
        <v>58</v>
      </c>
      <c r="F854" s="3" t="s">
        <v>59</v>
      </c>
      <c r="G854" s="3" t="s">
        <v>776</v>
      </c>
      <c r="H854" s="3" t="s">
        <v>35</v>
      </c>
      <c r="I854" s="3" t="s">
        <v>52</v>
      </c>
      <c r="J854" s="3" t="s">
        <v>95</v>
      </c>
      <c r="K854" s="3" t="s">
        <v>182</v>
      </c>
      <c r="L854" s="5">
        <v>5</v>
      </c>
      <c r="M854" s="5">
        <v>18347.45</v>
      </c>
      <c r="N854" s="5">
        <v>26261.21</v>
      </c>
      <c r="O854" s="5">
        <v>0.15</v>
      </c>
      <c r="P854" s="3" t="s">
        <v>55</v>
      </c>
      <c r="Q854" s="3" t="s">
        <v>29</v>
      </c>
      <c r="R854" s="5">
        <v>18</v>
      </c>
      <c r="S854" s="5">
        <v>33633.480000000003</v>
      </c>
      <c r="T854" s="2"/>
    </row>
    <row r="855" spans="1:20" ht="14.4" x14ac:dyDescent="0.3">
      <c r="A855" s="3" t="s">
        <v>1513</v>
      </c>
      <c r="B855" s="4">
        <v>45890</v>
      </c>
      <c r="C855" s="3" t="s">
        <v>49</v>
      </c>
      <c r="D855" s="3" t="s">
        <v>41</v>
      </c>
      <c r="E855" s="3" t="s">
        <v>50</v>
      </c>
      <c r="F855" s="3" t="s">
        <v>50</v>
      </c>
      <c r="G855" s="3" t="s">
        <v>1514</v>
      </c>
      <c r="H855" s="3" t="s">
        <v>87</v>
      </c>
      <c r="I855" s="3" t="s">
        <v>25</v>
      </c>
      <c r="J855" s="3" t="s">
        <v>146</v>
      </c>
      <c r="K855" s="3" t="s">
        <v>416</v>
      </c>
      <c r="L855" s="5">
        <v>26</v>
      </c>
      <c r="M855" s="5">
        <v>32687.23</v>
      </c>
      <c r="N855" s="5">
        <v>36357.839999999997</v>
      </c>
      <c r="O855" s="5">
        <v>0</v>
      </c>
      <c r="P855" s="3" t="s">
        <v>28</v>
      </c>
      <c r="Q855" s="3" t="s">
        <v>29</v>
      </c>
      <c r="R855" s="5">
        <v>6</v>
      </c>
      <c r="S855" s="5">
        <v>95435.86</v>
      </c>
      <c r="T855" s="2"/>
    </row>
    <row r="856" spans="1:20" ht="14.4" x14ac:dyDescent="0.3">
      <c r="A856" s="3" t="s">
        <v>1515</v>
      </c>
      <c r="B856" s="4">
        <v>45864</v>
      </c>
      <c r="C856" s="3" t="s">
        <v>20</v>
      </c>
      <c r="D856" s="3" t="s">
        <v>41</v>
      </c>
      <c r="E856" s="3" t="s">
        <v>50</v>
      </c>
      <c r="F856" s="3" t="s">
        <v>50</v>
      </c>
      <c r="G856" s="3" t="s">
        <v>603</v>
      </c>
      <c r="H856" s="3" t="s">
        <v>44</v>
      </c>
      <c r="I856" s="3" t="s">
        <v>52</v>
      </c>
      <c r="J856" s="3" t="s">
        <v>157</v>
      </c>
      <c r="K856" s="3" t="s">
        <v>188</v>
      </c>
      <c r="L856" s="5">
        <v>7</v>
      </c>
      <c r="M856" s="5">
        <v>67959.44</v>
      </c>
      <c r="N856" s="5">
        <v>81462.92</v>
      </c>
      <c r="O856" s="5">
        <v>0.1</v>
      </c>
      <c r="P856" s="3" t="s">
        <v>28</v>
      </c>
      <c r="Q856" s="3" t="s">
        <v>77</v>
      </c>
      <c r="R856" s="5">
        <v>13</v>
      </c>
      <c r="S856" s="5">
        <v>85071.92</v>
      </c>
      <c r="T856" s="2"/>
    </row>
    <row r="857" spans="1:20" ht="14.4" x14ac:dyDescent="0.3">
      <c r="A857" s="3" t="s">
        <v>1516</v>
      </c>
      <c r="B857" s="4">
        <v>45711</v>
      </c>
      <c r="C857" s="3" t="s">
        <v>49</v>
      </c>
      <c r="D857" s="3" t="s">
        <v>21</v>
      </c>
      <c r="E857" s="3" t="s">
        <v>105</v>
      </c>
      <c r="F857" s="3" t="s">
        <v>106</v>
      </c>
      <c r="G857" s="3" t="s">
        <v>1306</v>
      </c>
      <c r="H857" s="3" t="s">
        <v>24</v>
      </c>
      <c r="I857" s="3" t="s">
        <v>25</v>
      </c>
      <c r="J857" s="3" t="s">
        <v>36</v>
      </c>
      <c r="K857" s="3" t="s">
        <v>37</v>
      </c>
      <c r="L857" s="5">
        <v>46</v>
      </c>
      <c r="M857" s="5">
        <v>17129.349999999999</v>
      </c>
      <c r="N857" s="5">
        <v>20133.490000000002</v>
      </c>
      <c r="O857" s="5">
        <v>0.1</v>
      </c>
      <c r="P857" s="3" t="s">
        <v>28</v>
      </c>
      <c r="Q857" s="3" t="s">
        <v>77</v>
      </c>
      <c r="R857" s="5">
        <v>4</v>
      </c>
      <c r="S857" s="5">
        <v>124371.4</v>
      </c>
      <c r="T857" s="2"/>
    </row>
    <row r="858" spans="1:20" ht="14.4" x14ac:dyDescent="0.3">
      <c r="A858" s="3" t="s">
        <v>1517</v>
      </c>
      <c r="B858" s="6">
        <v>45872</v>
      </c>
      <c r="C858" s="3" t="s">
        <v>20</v>
      </c>
      <c r="D858" s="3" t="s">
        <v>21</v>
      </c>
      <c r="E858" s="3" t="s">
        <v>105</v>
      </c>
      <c r="F858" s="3" t="s">
        <v>106</v>
      </c>
      <c r="G858" s="3" t="s">
        <v>560</v>
      </c>
      <c r="H858" s="3" t="s">
        <v>35</v>
      </c>
      <c r="I858" s="3" t="s">
        <v>52</v>
      </c>
      <c r="J858" s="3" t="s">
        <v>95</v>
      </c>
      <c r="K858" s="3" t="s">
        <v>182</v>
      </c>
      <c r="L858" s="5">
        <v>8</v>
      </c>
      <c r="M858" s="5">
        <v>25014.89</v>
      </c>
      <c r="N858" s="5">
        <v>34397.64</v>
      </c>
      <c r="O858" s="5">
        <v>0</v>
      </c>
      <c r="P858" s="3" t="s">
        <v>28</v>
      </c>
      <c r="Q858" s="3" t="s">
        <v>84</v>
      </c>
      <c r="R858" s="5">
        <v>18</v>
      </c>
      <c r="S858" s="5">
        <v>75062</v>
      </c>
      <c r="T858" s="2"/>
    </row>
    <row r="859" spans="1:20" ht="14.4" x14ac:dyDescent="0.3">
      <c r="A859" s="3" t="s">
        <v>1518</v>
      </c>
      <c r="B859" s="4">
        <v>45865</v>
      </c>
      <c r="C859" s="3" t="s">
        <v>31</v>
      </c>
      <c r="D859" s="3" t="s">
        <v>57</v>
      </c>
      <c r="E859" s="3" t="s">
        <v>58</v>
      </c>
      <c r="F859" s="3" t="s">
        <v>59</v>
      </c>
      <c r="G859" s="3" t="s">
        <v>153</v>
      </c>
      <c r="H859" s="3" t="s">
        <v>87</v>
      </c>
      <c r="I859" s="3" t="s">
        <v>25</v>
      </c>
      <c r="J859" s="3" t="s">
        <v>61</v>
      </c>
      <c r="K859" s="3" t="s">
        <v>154</v>
      </c>
      <c r="L859" s="5">
        <v>30</v>
      </c>
      <c r="M859" s="5">
        <v>30069.41</v>
      </c>
      <c r="N859" s="5">
        <v>40260.730000000003</v>
      </c>
      <c r="O859" s="5">
        <v>0.05</v>
      </c>
      <c r="P859" s="3" t="s">
        <v>28</v>
      </c>
      <c r="Q859" s="3" t="s">
        <v>77</v>
      </c>
      <c r="R859" s="5">
        <v>8</v>
      </c>
      <c r="S859" s="5">
        <v>290452.59999999998</v>
      </c>
      <c r="T859" s="2"/>
    </row>
    <row r="860" spans="1:20" ht="14.4" x14ac:dyDescent="0.3">
      <c r="A860" s="3" t="s">
        <v>1519</v>
      </c>
      <c r="B860" s="6">
        <v>45752</v>
      </c>
      <c r="C860" s="3" t="s">
        <v>49</v>
      </c>
      <c r="D860" s="3" t="s">
        <v>57</v>
      </c>
      <c r="E860" s="3" t="s">
        <v>58</v>
      </c>
      <c r="F860" s="3" t="s">
        <v>59</v>
      </c>
      <c r="G860" s="3" t="s">
        <v>275</v>
      </c>
      <c r="H860" s="3" t="s">
        <v>35</v>
      </c>
      <c r="I860" s="3" t="s">
        <v>45</v>
      </c>
      <c r="J860" s="3" t="s">
        <v>102</v>
      </c>
      <c r="K860" s="3" t="s">
        <v>226</v>
      </c>
      <c r="L860" s="5">
        <v>2</v>
      </c>
      <c r="M860" s="5">
        <v>56143.07</v>
      </c>
      <c r="N860" s="5">
        <v>72390.64</v>
      </c>
      <c r="O860" s="5">
        <v>0.1</v>
      </c>
      <c r="P860" s="3" t="s">
        <v>55</v>
      </c>
      <c r="Q860" s="3" t="s">
        <v>77</v>
      </c>
      <c r="R860" s="5">
        <v>9</v>
      </c>
      <c r="S860" s="5">
        <v>29245.63</v>
      </c>
      <c r="T860" s="2"/>
    </row>
    <row r="861" spans="1:20" ht="14.4" x14ac:dyDescent="0.3">
      <c r="A861" s="3" t="s">
        <v>1520</v>
      </c>
      <c r="B861" s="7">
        <v>45800</v>
      </c>
      <c r="C861" s="3" t="s">
        <v>49</v>
      </c>
      <c r="D861" s="3" t="s">
        <v>41</v>
      </c>
      <c r="E861" s="3" t="s">
        <v>50</v>
      </c>
      <c r="F861" s="3" t="s">
        <v>50</v>
      </c>
      <c r="G861" s="3" t="s">
        <v>1521</v>
      </c>
      <c r="H861" s="3" t="s">
        <v>44</v>
      </c>
      <c r="I861" s="3" t="s">
        <v>52</v>
      </c>
      <c r="J861" s="3" t="s">
        <v>95</v>
      </c>
      <c r="K861" s="3" t="s">
        <v>298</v>
      </c>
      <c r="L861" s="5">
        <v>48</v>
      </c>
      <c r="M861" s="5">
        <v>39827.160000000003</v>
      </c>
      <c r="N861" s="5">
        <v>55586.73</v>
      </c>
      <c r="O861" s="5">
        <v>0.05</v>
      </c>
      <c r="P861" s="3" t="s">
        <v>55</v>
      </c>
      <c r="Q861" s="3" t="s">
        <v>38</v>
      </c>
      <c r="R861" s="5">
        <v>9</v>
      </c>
      <c r="S861" s="5">
        <v>718636.4</v>
      </c>
      <c r="T861" s="2"/>
    </row>
    <row r="862" spans="1:20" ht="14.4" x14ac:dyDescent="0.3">
      <c r="A862" s="3" t="s">
        <v>1522</v>
      </c>
      <c r="B862" s="4">
        <v>45860</v>
      </c>
      <c r="C862" s="3" t="s">
        <v>40</v>
      </c>
      <c r="D862" s="3" t="s">
        <v>70</v>
      </c>
      <c r="E862" s="3" t="s">
        <v>125</v>
      </c>
      <c r="F862" s="3" t="s">
        <v>125</v>
      </c>
      <c r="G862" s="3" t="s">
        <v>1523</v>
      </c>
      <c r="H862" s="3" t="s">
        <v>87</v>
      </c>
      <c r="I862" s="3" t="s">
        <v>45</v>
      </c>
      <c r="J862" s="3" t="s">
        <v>67</v>
      </c>
      <c r="K862" s="3" t="s">
        <v>68</v>
      </c>
      <c r="L862" s="5">
        <v>8</v>
      </c>
      <c r="M862" s="5">
        <v>1551.53</v>
      </c>
      <c r="N862" s="5">
        <v>1901.74</v>
      </c>
      <c r="O862" s="5">
        <v>0.05</v>
      </c>
      <c r="P862" s="3" t="s">
        <v>55</v>
      </c>
      <c r="Q862" s="3" t="s">
        <v>29</v>
      </c>
      <c r="R862" s="5">
        <v>7</v>
      </c>
      <c r="S862" s="5">
        <v>2661.6</v>
      </c>
      <c r="T862" s="2"/>
    </row>
    <row r="863" spans="1:20" ht="14.4" x14ac:dyDescent="0.3">
      <c r="A863" s="3" t="s">
        <v>1524</v>
      </c>
      <c r="B863" s="6">
        <v>45692</v>
      </c>
      <c r="C863" s="3" t="s">
        <v>49</v>
      </c>
      <c r="D863" s="3" t="s">
        <v>70</v>
      </c>
      <c r="E863" s="3" t="s">
        <v>125</v>
      </c>
      <c r="F863" s="3" t="s">
        <v>125</v>
      </c>
      <c r="G863" s="3" t="s">
        <v>633</v>
      </c>
      <c r="H863" s="3" t="s">
        <v>44</v>
      </c>
      <c r="I863" s="3" t="s">
        <v>45</v>
      </c>
      <c r="J863" s="3" t="s">
        <v>67</v>
      </c>
      <c r="K863" s="3" t="s">
        <v>68</v>
      </c>
      <c r="L863" s="5">
        <v>37</v>
      </c>
      <c r="M863" s="5">
        <v>38523.949999999997</v>
      </c>
      <c r="N863" s="5">
        <v>48429.21</v>
      </c>
      <c r="O863" s="5">
        <v>0.05</v>
      </c>
      <c r="P863" s="3" t="s">
        <v>28</v>
      </c>
      <c r="Q863" s="3" t="s">
        <v>84</v>
      </c>
      <c r="R863" s="5">
        <v>12</v>
      </c>
      <c r="S863" s="5">
        <v>348169.9</v>
      </c>
      <c r="T863" s="2"/>
    </row>
    <row r="864" spans="1:20" ht="14.4" x14ac:dyDescent="0.3">
      <c r="A864" s="3" t="s">
        <v>1525</v>
      </c>
      <c r="B864" s="7">
        <v>45807</v>
      </c>
      <c r="C864" s="3" t="s">
        <v>49</v>
      </c>
      <c r="D864" s="3" t="s">
        <v>57</v>
      </c>
      <c r="E864" s="3" t="s">
        <v>58</v>
      </c>
      <c r="F864" s="3" t="s">
        <v>59</v>
      </c>
      <c r="G864" s="3" t="s">
        <v>107</v>
      </c>
      <c r="H864" s="3" t="s">
        <v>35</v>
      </c>
      <c r="I864" s="3" t="s">
        <v>52</v>
      </c>
      <c r="J864" s="3" t="s">
        <v>53</v>
      </c>
      <c r="K864" s="3" t="s">
        <v>90</v>
      </c>
      <c r="L864" s="5">
        <v>49</v>
      </c>
      <c r="M864" s="5">
        <v>59844.33</v>
      </c>
      <c r="N864" s="5">
        <v>86811.62</v>
      </c>
      <c r="O864" s="5">
        <v>0.1</v>
      </c>
      <c r="P864" s="3" t="s">
        <v>28</v>
      </c>
      <c r="Q864" s="3" t="s">
        <v>38</v>
      </c>
      <c r="R864" s="5">
        <v>13</v>
      </c>
      <c r="S864" s="5">
        <v>1189257</v>
      </c>
      <c r="T864" s="2"/>
    </row>
    <row r="865" spans="1:20" ht="14.4" x14ac:dyDescent="0.3">
      <c r="A865" s="3" t="s">
        <v>1526</v>
      </c>
      <c r="B865" s="4">
        <v>45729</v>
      </c>
      <c r="C865" s="3" t="s">
        <v>31</v>
      </c>
      <c r="D865" s="3" t="s">
        <v>41</v>
      </c>
      <c r="E865" s="3" t="s">
        <v>50</v>
      </c>
      <c r="F865" s="3" t="s">
        <v>50</v>
      </c>
      <c r="G865" s="3" t="s">
        <v>974</v>
      </c>
      <c r="H865" s="3" t="s">
        <v>87</v>
      </c>
      <c r="I865" s="3" t="s">
        <v>25</v>
      </c>
      <c r="J865" s="3" t="s">
        <v>61</v>
      </c>
      <c r="K865" s="3" t="s">
        <v>223</v>
      </c>
      <c r="L865" s="5">
        <v>21</v>
      </c>
      <c r="M865" s="5">
        <v>65827.06</v>
      </c>
      <c r="N865" s="5">
        <v>81405.34</v>
      </c>
      <c r="O865" s="5">
        <v>0.1</v>
      </c>
      <c r="P865" s="3" t="s">
        <v>28</v>
      </c>
      <c r="Q865" s="3" t="s">
        <v>84</v>
      </c>
      <c r="R865" s="5">
        <v>10</v>
      </c>
      <c r="S865" s="5">
        <v>294429.5</v>
      </c>
      <c r="T865" s="2"/>
    </row>
    <row r="866" spans="1:20" ht="14.4" x14ac:dyDescent="0.3">
      <c r="A866" s="3" t="s">
        <v>1527</v>
      </c>
      <c r="B866" s="4">
        <v>45862</v>
      </c>
      <c r="C866" s="3" t="s">
        <v>31</v>
      </c>
      <c r="D866" s="3" t="s">
        <v>41</v>
      </c>
      <c r="E866" s="3" t="s">
        <v>50</v>
      </c>
      <c r="F866" s="3" t="s">
        <v>50</v>
      </c>
      <c r="G866" s="3" t="s">
        <v>593</v>
      </c>
      <c r="H866" s="3" t="s">
        <v>35</v>
      </c>
      <c r="I866" s="3" t="s">
        <v>25</v>
      </c>
      <c r="J866" s="3" t="s">
        <v>26</v>
      </c>
      <c r="K866" s="3" t="s">
        <v>127</v>
      </c>
      <c r="L866" s="5">
        <v>25</v>
      </c>
      <c r="M866" s="5">
        <v>38537.49</v>
      </c>
      <c r="N866" s="5">
        <v>49525.88</v>
      </c>
      <c r="O866" s="5">
        <v>0</v>
      </c>
      <c r="P866" s="3" t="s">
        <v>28</v>
      </c>
      <c r="Q866" s="3" t="s">
        <v>38</v>
      </c>
      <c r="R866" s="5">
        <v>6</v>
      </c>
      <c r="S866" s="5">
        <v>274709.8</v>
      </c>
      <c r="T866" s="2"/>
    </row>
    <row r="867" spans="1:20" ht="14.4" x14ac:dyDescent="0.3">
      <c r="A867" s="3" t="s">
        <v>1528</v>
      </c>
      <c r="B867" s="4">
        <v>45896</v>
      </c>
      <c r="C867" s="3" t="s">
        <v>31</v>
      </c>
      <c r="D867" s="3" t="s">
        <v>41</v>
      </c>
      <c r="E867" s="3" t="s">
        <v>50</v>
      </c>
      <c r="F867" s="3" t="s">
        <v>50</v>
      </c>
      <c r="G867" s="3" t="s">
        <v>1529</v>
      </c>
      <c r="H867" s="3" t="s">
        <v>44</v>
      </c>
      <c r="I867" s="3" t="s">
        <v>52</v>
      </c>
      <c r="J867" s="3" t="s">
        <v>53</v>
      </c>
      <c r="K867" s="3" t="s">
        <v>90</v>
      </c>
      <c r="L867" s="5">
        <v>44</v>
      </c>
      <c r="M867" s="5">
        <v>3372.61</v>
      </c>
      <c r="N867" s="5">
        <v>4085.23</v>
      </c>
      <c r="O867" s="5">
        <v>0.15</v>
      </c>
      <c r="P867" s="3" t="s">
        <v>55</v>
      </c>
      <c r="Q867" s="3" t="s">
        <v>29</v>
      </c>
      <c r="R867" s="5">
        <v>5</v>
      </c>
      <c r="S867" s="5">
        <v>26651.99</v>
      </c>
      <c r="T867" s="2"/>
    </row>
    <row r="868" spans="1:20" ht="14.4" x14ac:dyDescent="0.3">
      <c r="A868" s="3" t="s">
        <v>1530</v>
      </c>
      <c r="B868" s="4">
        <v>45674</v>
      </c>
      <c r="C868" s="3" t="s">
        <v>49</v>
      </c>
      <c r="D868" s="3" t="s">
        <v>57</v>
      </c>
      <c r="E868" s="3" t="s">
        <v>64</v>
      </c>
      <c r="F868" s="3" t="s">
        <v>65</v>
      </c>
      <c r="G868" s="3" t="s">
        <v>1531</v>
      </c>
      <c r="H868" s="3" t="s">
        <v>44</v>
      </c>
      <c r="I868" s="3" t="s">
        <v>25</v>
      </c>
      <c r="J868" s="3" t="s">
        <v>26</v>
      </c>
      <c r="K868" s="3" t="s">
        <v>127</v>
      </c>
      <c r="L868" s="5">
        <v>5</v>
      </c>
      <c r="M868" s="5">
        <v>33257.599999999999</v>
      </c>
      <c r="N868" s="5">
        <v>45660.42</v>
      </c>
      <c r="O868" s="5">
        <v>0.15</v>
      </c>
      <c r="P868" s="3" t="s">
        <v>28</v>
      </c>
      <c r="Q868" s="3" t="s">
        <v>77</v>
      </c>
      <c r="R868" s="5">
        <v>4</v>
      </c>
      <c r="S868" s="5">
        <v>52711.99</v>
      </c>
      <c r="T868" s="2"/>
    </row>
    <row r="869" spans="1:20" ht="14.4" x14ac:dyDescent="0.3">
      <c r="A869" s="3" t="s">
        <v>1532</v>
      </c>
      <c r="B869" s="4">
        <v>45848</v>
      </c>
      <c r="C869" s="3" t="s">
        <v>40</v>
      </c>
      <c r="D869" s="3" t="s">
        <v>57</v>
      </c>
      <c r="E869" s="3" t="s">
        <v>92</v>
      </c>
      <c r="F869" s="3" t="s">
        <v>93</v>
      </c>
      <c r="G869" s="3" t="s">
        <v>266</v>
      </c>
      <c r="H869" s="3" t="s">
        <v>24</v>
      </c>
      <c r="I869" s="3" t="s">
        <v>45</v>
      </c>
      <c r="J869" s="3" t="s">
        <v>102</v>
      </c>
      <c r="K869" s="3" t="s">
        <v>203</v>
      </c>
      <c r="L869" s="5">
        <v>6</v>
      </c>
      <c r="M869" s="5">
        <v>23584.93</v>
      </c>
      <c r="N869" s="5">
        <v>31662.23</v>
      </c>
      <c r="O869" s="5">
        <v>0.15</v>
      </c>
      <c r="P869" s="3" t="s">
        <v>55</v>
      </c>
      <c r="Q869" s="3" t="s">
        <v>29</v>
      </c>
      <c r="R869" s="5">
        <v>14</v>
      </c>
      <c r="S869" s="5">
        <v>41194.230000000003</v>
      </c>
      <c r="T869" s="2"/>
    </row>
    <row r="870" spans="1:20" ht="14.4" x14ac:dyDescent="0.3">
      <c r="A870" s="3" t="s">
        <v>1533</v>
      </c>
      <c r="B870" s="6">
        <v>45658</v>
      </c>
      <c r="C870" s="3" t="s">
        <v>40</v>
      </c>
      <c r="D870" s="3" t="s">
        <v>41</v>
      </c>
      <c r="E870" s="3" t="s">
        <v>42</v>
      </c>
      <c r="F870" s="3" t="s">
        <v>42</v>
      </c>
      <c r="G870" s="3" t="s">
        <v>1128</v>
      </c>
      <c r="H870" s="3" t="s">
        <v>24</v>
      </c>
      <c r="I870" s="3" t="s">
        <v>52</v>
      </c>
      <c r="J870" s="3" t="s">
        <v>95</v>
      </c>
      <c r="K870" s="3" t="s">
        <v>237</v>
      </c>
      <c r="L870" s="5">
        <v>37</v>
      </c>
      <c r="M870" s="5">
        <v>28495.88</v>
      </c>
      <c r="N870" s="5">
        <v>38833.35</v>
      </c>
      <c r="O870" s="5">
        <v>0</v>
      </c>
      <c r="P870" s="3" t="s">
        <v>55</v>
      </c>
      <c r="Q870" s="3" t="s">
        <v>38</v>
      </c>
      <c r="R870" s="5">
        <v>17</v>
      </c>
      <c r="S870" s="5">
        <v>382486.4</v>
      </c>
      <c r="T870" s="2"/>
    </row>
    <row r="871" spans="1:20" ht="14.4" x14ac:dyDescent="0.3">
      <c r="A871" s="3" t="s">
        <v>1534</v>
      </c>
      <c r="B871" s="4">
        <v>45712</v>
      </c>
      <c r="C871" s="3" t="s">
        <v>20</v>
      </c>
      <c r="D871" s="3" t="s">
        <v>21</v>
      </c>
      <c r="E871" s="3" t="s">
        <v>22</v>
      </c>
      <c r="F871" s="3" t="s">
        <v>22</v>
      </c>
      <c r="G871" s="3" t="s">
        <v>1535</v>
      </c>
      <c r="H871" s="3" t="s">
        <v>24</v>
      </c>
      <c r="I871" s="3" t="s">
        <v>45</v>
      </c>
      <c r="J871" s="3" t="s">
        <v>46</v>
      </c>
      <c r="K871" s="3" t="s">
        <v>47</v>
      </c>
      <c r="L871" s="5">
        <v>24</v>
      </c>
      <c r="M871" s="5">
        <v>17545.2</v>
      </c>
      <c r="N871" s="5">
        <v>19849.34</v>
      </c>
      <c r="O871" s="5">
        <v>0.1</v>
      </c>
      <c r="P871" s="3" t="s">
        <v>28</v>
      </c>
      <c r="Q871" s="3" t="s">
        <v>84</v>
      </c>
      <c r="R871" s="5">
        <v>9</v>
      </c>
      <c r="S871" s="5">
        <v>49769.42</v>
      </c>
      <c r="T871" s="2"/>
    </row>
    <row r="872" spans="1:20" ht="14.4" x14ac:dyDescent="0.3">
      <c r="A872" s="3" t="s">
        <v>1536</v>
      </c>
      <c r="B872" s="6">
        <v>45871</v>
      </c>
      <c r="C872" s="3" t="s">
        <v>31</v>
      </c>
      <c r="D872" s="3" t="s">
        <v>41</v>
      </c>
      <c r="E872" s="3" t="s">
        <v>42</v>
      </c>
      <c r="F872" s="3" t="s">
        <v>42</v>
      </c>
      <c r="G872" s="3" t="s">
        <v>1537</v>
      </c>
      <c r="H872" s="3" t="s">
        <v>87</v>
      </c>
      <c r="I872" s="3" t="s">
        <v>25</v>
      </c>
      <c r="J872" s="3" t="s">
        <v>26</v>
      </c>
      <c r="K872" s="3" t="s">
        <v>127</v>
      </c>
      <c r="L872" s="5">
        <v>22</v>
      </c>
      <c r="M872" s="5">
        <v>74553.679999999993</v>
      </c>
      <c r="N872" s="5">
        <v>86637.45</v>
      </c>
      <c r="O872" s="5">
        <v>0</v>
      </c>
      <c r="P872" s="3" t="s">
        <v>28</v>
      </c>
      <c r="Q872" s="3" t="s">
        <v>77</v>
      </c>
      <c r="R872" s="5">
        <v>20</v>
      </c>
      <c r="S872" s="5">
        <v>265842.90000000002</v>
      </c>
      <c r="T872" s="2"/>
    </row>
    <row r="873" spans="1:20" ht="14.4" x14ac:dyDescent="0.3">
      <c r="A873" s="3" t="s">
        <v>1538</v>
      </c>
      <c r="B873" s="4">
        <v>45735</v>
      </c>
      <c r="C873" s="3" t="s">
        <v>40</v>
      </c>
      <c r="D873" s="3" t="s">
        <v>41</v>
      </c>
      <c r="E873" s="3" t="s">
        <v>42</v>
      </c>
      <c r="F873" s="3" t="s">
        <v>42</v>
      </c>
      <c r="G873" s="3" t="s">
        <v>748</v>
      </c>
      <c r="H873" s="3" t="s">
        <v>44</v>
      </c>
      <c r="I873" s="3" t="s">
        <v>45</v>
      </c>
      <c r="J873" s="3" t="s">
        <v>132</v>
      </c>
      <c r="K873" s="3" t="s">
        <v>133</v>
      </c>
      <c r="L873" s="5">
        <v>37</v>
      </c>
      <c r="M873" s="5">
        <v>48839.42</v>
      </c>
      <c r="N873" s="5">
        <v>57644.99</v>
      </c>
      <c r="O873" s="5">
        <v>0.1</v>
      </c>
      <c r="P873" s="3" t="s">
        <v>55</v>
      </c>
      <c r="Q873" s="3" t="s">
        <v>77</v>
      </c>
      <c r="R873" s="5">
        <v>12</v>
      </c>
      <c r="S873" s="5">
        <v>293225.5</v>
      </c>
      <c r="T873" s="2"/>
    </row>
    <row r="874" spans="1:20" ht="14.4" x14ac:dyDescent="0.3">
      <c r="A874" s="3" t="s">
        <v>1539</v>
      </c>
      <c r="B874" s="6">
        <v>45842</v>
      </c>
      <c r="C874" s="3" t="s">
        <v>20</v>
      </c>
      <c r="D874" s="3" t="s">
        <v>41</v>
      </c>
      <c r="E874" s="3" t="s">
        <v>50</v>
      </c>
      <c r="F874" s="3" t="s">
        <v>50</v>
      </c>
      <c r="G874" s="3" t="s">
        <v>310</v>
      </c>
      <c r="H874" s="3" t="s">
        <v>87</v>
      </c>
      <c r="I874" s="3" t="s">
        <v>45</v>
      </c>
      <c r="J874" s="3" t="s">
        <v>67</v>
      </c>
      <c r="K874" s="3" t="s">
        <v>74</v>
      </c>
      <c r="L874" s="5">
        <v>1</v>
      </c>
      <c r="M874" s="5">
        <v>77542.89</v>
      </c>
      <c r="N874" s="5">
        <v>98170.58</v>
      </c>
      <c r="O874" s="5">
        <v>0.15</v>
      </c>
      <c r="P874" s="3" t="s">
        <v>55</v>
      </c>
      <c r="Q874" s="3" t="s">
        <v>84</v>
      </c>
      <c r="R874" s="5">
        <v>13</v>
      </c>
      <c r="S874" s="5">
        <v>17533.54</v>
      </c>
      <c r="T874" s="2"/>
    </row>
    <row r="875" spans="1:20" ht="14.4" x14ac:dyDescent="0.3">
      <c r="A875" s="3" t="s">
        <v>1540</v>
      </c>
      <c r="B875" s="4">
        <v>45682</v>
      </c>
      <c r="C875" s="3" t="s">
        <v>40</v>
      </c>
      <c r="D875" s="3" t="s">
        <v>21</v>
      </c>
      <c r="E875" s="3" t="s">
        <v>105</v>
      </c>
      <c r="F875" s="3" t="s">
        <v>106</v>
      </c>
      <c r="G875" s="3" t="s">
        <v>1541</v>
      </c>
      <c r="H875" s="3" t="s">
        <v>24</v>
      </c>
      <c r="I875" s="3" t="s">
        <v>45</v>
      </c>
      <c r="J875" s="3" t="s">
        <v>132</v>
      </c>
      <c r="K875" s="3" t="s">
        <v>133</v>
      </c>
      <c r="L875" s="5">
        <v>40</v>
      </c>
      <c r="M875" s="5">
        <v>79268.429999999993</v>
      </c>
      <c r="N875" s="5">
        <v>104141</v>
      </c>
      <c r="O875" s="5">
        <v>0.15</v>
      </c>
      <c r="P875" s="3" t="s">
        <v>28</v>
      </c>
      <c r="Q875" s="3" t="s">
        <v>38</v>
      </c>
      <c r="R875" s="5">
        <v>11</v>
      </c>
      <c r="S875" s="5">
        <v>845667.4</v>
      </c>
      <c r="T875" s="2"/>
    </row>
    <row r="876" spans="1:20" ht="14.4" x14ac:dyDescent="0.3">
      <c r="A876" s="3" t="s">
        <v>1542</v>
      </c>
      <c r="B876" s="4">
        <v>45898</v>
      </c>
      <c r="C876" s="3" t="s">
        <v>49</v>
      </c>
      <c r="D876" s="3" t="s">
        <v>41</v>
      </c>
      <c r="E876" s="3" t="s">
        <v>42</v>
      </c>
      <c r="F876" s="3" t="s">
        <v>42</v>
      </c>
      <c r="G876" s="3" t="s">
        <v>398</v>
      </c>
      <c r="H876" s="3" t="s">
        <v>44</v>
      </c>
      <c r="I876" s="3" t="s">
        <v>25</v>
      </c>
      <c r="J876" s="3" t="s">
        <v>26</v>
      </c>
      <c r="K876" s="3" t="s">
        <v>216</v>
      </c>
      <c r="L876" s="5">
        <v>7</v>
      </c>
      <c r="M876" s="5">
        <v>7648.17</v>
      </c>
      <c r="N876" s="5">
        <v>10748.37</v>
      </c>
      <c r="O876" s="5">
        <v>0</v>
      </c>
      <c r="P876" s="3" t="s">
        <v>55</v>
      </c>
      <c r="Q876" s="3" t="s">
        <v>38</v>
      </c>
      <c r="R876" s="5">
        <v>10</v>
      </c>
      <c r="S876" s="5">
        <v>21701.4</v>
      </c>
      <c r="T876" s="2"/>
    </row>
    <row r="877" spans="1:20" ht="14.4" x14ac:dyDescent="0.3">
      <c r="A877" s="3" t="s">
        <v>1543</v>
      </c>
      <c r="B877" s="4">
        <v>45860</v>
      </c>
      <c r="C877" s="3" t="s">
        <v>31</v>
      </c>
      <c r="D877" s="3" t="s">
        <v>21</v>
      </c>
      <c r="E877" s="3" t="s">
        <v>32</v>
      </c>
      <c r="F877" s="3" t="s">
        <v>33</v>
      </c>
      <c r="G877" s="3" t="s">
        <v>966</v>
      </c>
      <c r="H877" s="3" t="s">
        <v>24</v>
      </c>
      <c r="I877" s="3" t="s">
        <v>52</v>
      </c>
      <c r="J877" s="3" t="s">
        <v>95</v>
      </c>
      <c r="K877" s="3" t="s">
        <v>182</v>
      </c>
      <c r="L877" s="5">
        <v>18</v>
      </c>
      <c r="M877" s="5">
        <v>48296.44</v>
      </c>
      <c r="N877" s="5">
        <v>54888.42</v>
      </c>
      <c r="O877" s="5">
        <v>0.1</v>
      </c>
      <c r="P877" s="3" t="s">
        <v>28</v>
      </c>
      <c r="Q877" s="3" t="s">
        <v>84</v>
      </c>
      <c r="R877" s="5">
        <v>3</v>
      </c>
      <c r="S877" s="5">
        <v>106790.1</v>
      </c>
      <c r="T877" s="2"/>
    </row>
    <row r="878" spans="1:20" ht="14.4" x14ac:dyDescent="0.3">
      <c r="A878" s="3" t="s">
        <v>1544</v>
      </c>
      <c r="B878" s="4">
        <v>45687</v>
      </c>
      <c r="C878" s="3" t="s">
        <v>49</v>
      </c>
      <c r="D878" s="3" t="s">
        <v>70</v>
      </c>
      <c r="E878" s="3" t="s">
        <v>125</v>
      </c>
      <c r="F878" s="3" t="s">
        <v>125</v>
      </c>
      <c r="G878" s="3" t="s">
        <v>1545</v>
      </c>
      <c r="H878" s="3" t="s">
        <v>87</v>
      </c>
      <c r="I878" s="3" t="s">
        <v>25</v>
      </c>
      <c r="J878" s="3" t="s">
        <v>61</v>
      </c>
      <c r="K878" s="3" t="s">
        <v>62</v>
      </c>
      <c r="L878" s="5">
        <v>14</v>
      </c>
      <c r="M878" s="5">
        <v>59173.04</v>
      </c>
      <c r="N878" s="5">
        <v>81901.86</v>
      </c>
      <c r="O878" s="5">
        <v>0.1</v>
      </c>
      <c r="P878" s="3" t="s">
        <v>55</v>
      </c>
      <c r="Q878" s="3" t="s">
        <v>29</v>
      </c>
      <c r="R878" s="5">
        <v>17</v>
      </c>
      <c r="S878" s="5">
        <v>286383.09999999998</v>
      </c>
      <c r="T878" s="2"/>
    </row>
    <row r="879" spans="1:20" ht="14.4" x14ac:dyDescent="0.3">
      <c r="A879" s="3" t="s">
        <v>1546</v>
      </c>
      <c r="B879" s="4">
        <v>45705</v>
      </c>
      <c r="C879" s="3" t="s">
        <v>40</v>
      </c>
      <c r="D879" s="3" t="s">
        <v>57</v>
      </c>
      <c r="E879" s="3" t="s">
        <v>92</v>
      </c>
      <c r="F879" s="3" t="s">
        <v>93</v>
      </c>
      <c r="G879" s="3" t="s">
        <v>1547</v>
      </c>
      <c r="H879" s="3" t="s">
        <v>87</v>
      </c>
      <c r="I879" s="3" t="s">
        <v>52</v>
      </c>
      <c r="J879" s="3" t="s">
        <v>53</v>
      </c>
      <c r="K879" s="3" t="s">
        <v>99</v>
      </c>
      <c r="L879" s="5">
        <v>19</v>
      </c>
      <c r="M879" s="5">
        <v>7352.48</v>
      </c>
      <c r="N879" s="5">
        <v>9056.94</v>
      </c>
      <c r="O879" s="5">
        <v>0.1</v>
      </c>
      <c r="P879" s="3" t="s">
        <v>55</v>
      </c>
      <c r="Q879" s="3" t="s">
        <v>77</v>
      </c>
      <c r="R879" s="5">
        <v>3</v>
      </c>
      <c r="S879" s="5">
        <v>29146.27</v>
      </c>
      <c r="T879" s="2"/>
    </row>
    <row r="880" spans="1:20" ht="14.4" x14ac:dyDescent="0.3">
      <c r="A880" s="3" t="s">
        <v>1548</v>
      </c>
      <c r="B880" s="6">
        <v>45841</v>
      </c>
      <c r="C880" s="3" t="s">
        <v>31</v>
      </c>
      <c r="D880" s="3" t="s">
        <v>70</v>
      </c>
      <c r="E880" s="3" t="s">
        <v>125</v>
      </c>
      <c r="F880" s="3" t="s">
        <v>125</v>
      </c>
      <c r="G880" s="3" t="s">
        <v>644</v>
      </c>
      <c r="H880" s="3" t="s">
        <v>44</v>
      </c>
      <c r="I880" s="3" t="s">
        <v>45</v>
      </c>
      <c r="J880" s="3" t="s">
        <v>102</v>
      </c>
      <c r="K880" s="3" t="s">
        <v>103</v>
      </c>
      <c r="L880" s="5">
        <v>10</v>
      </c>
      <c r="M880" s="5">
        <v>17182.689999999999</v>
      </c>
      <c r="N880" s="5">
        <v>22032.17</v>
      </c>
      <c r="O880" s="5">
        <v>0.15</v>
      </c>
      <c r="P880" s="3" t="s">
        <v>28</v>
      </c>
      <c r="Q880" s="3" t="s">
        <v>84</v>
      </c>
      <c r="R880" s="5">
        <v>2</v>
      </c>
      <c r="S880" s="5">
        <v>41220.58</v>
      </c>
      <c r="T880" s="2"/>
    </row>
    <row r="881" spans="1:20" ht="14.4" x14ac:dyDescent="0.3">
      <c r="A881" s="3" t="s">
        <v>1549</v>
      </c>
      <c r="B881" s="4">
        <v>45686</v>
      </c>
      <c r="C881" s="3" t="s">
        <v>20</v>
      </c>
      <c r="D881" s="3" t="s">
        <v>70</v>
      </c>
      <c r="E881" s="3" t="s">
        <v>125</v>
      </c>
      <c r="F881" s="3" t="s">
        <v>125</v>
      </c>
      <c r="G881" s="3" t="s">
        <v>911</v>
      </c>
      <c r="H881" s="3" t="s">
        <v>24</v>
      </c>
      <c r="I881" s="3" t="s">
        <v>52</v>
      </c>
      <c r="J881" s="3" t="s">
        <v>53</v>
      </c>
      <c r="K881" s="3" t="s">
        <v>90</v>
      </c>
      <c r="L881" s="5">
        <v>25</v>
      </c>
      <c r="M881" s="5">
        <v>17570.32</v>
      </c>
      <c r="N881" s="5">
        <v>20663.68</v>
      </c>
      <c r="O881" s="5">
        <v>0.05</v>
      </c>
      <c r="P881" s="3" t="s">
        <v>28</v>
      </c>
      <c r="Q881" s="3" t="s">
        <v>38</v>
      </c>
      <c r="R881" s="5">
        <v>8</v>
      </c>
      <c r="S881" s="5">
        <v>73467.3</v>
      </c>
      <c r="T881" s="2"/>
    </row>
    <row r="882" spans="1:20" ht="14.4" x14ac:dyDescent="0.3">
      <c r="A882" s="3" t="s">
        <v>1550</v>
      </c>
      <c r="B882" s="4">
        <v>45728</v>
      </c>
      <c r="C882" s="3" t="s">
        <v>49</v>
      </c>
      <c r="D882" s="3" t="s">
        <v>41</v>
      </c>
      <c r="E882" s="3" t="s">
        <v>42</v>
      </c>
      <c r="F882" s="3" t="s">
        <v>42</v>
      </c>
      <c r="G882" s="3" t="s">
        <v>101</v>
      </c>
      <c r="H882" s="3" t="s">
        <v>87</v>
      </c>
      <c r="I882" s="3" t="s">
        <v>52</v>
      </c>
      <c r="J882" s="3" t="s">
        <v>157</v>
      </c>
      <c r="K882" s="3" t="s">
        <v>273</v>
      </c>
      <c r="L882" s="5">
        <v>15</v>
      </c>
      <c r="M882" s="5">
        <v>24865</v>
      </c>
      <c r="N882" s="5">
        <v>30328.09</v>
      </c>
      <c r="O882" s="5">
        <v>0.05</v>
      </c>
      <c r="P882" s="3" t="s">
        <v>28</v>
      </c>
      <c r="Q882" s="3" t="s">
        <v>77</v>
      </c>
      <c r="R882" s="5">
        <v>8</v>
      </c>
      <c r="S882" s="5">
        <v>77849.03</v>
      </c>
      <c r="T882" s="2"/>
    </row>
    <row r="883" spans="1:20" ht="14.4" x14ac:dyDescent="0.3">
      <c r="A883" s="3" t="s">
        <v>1551</v>
      </c>
      <c r="B883" s="6">
        <v>45690</v>
      </c>
      <c r="C883" s="3" t="s">
        <v>20</v>
      </c>
      <c r="D883" s="3" t="s">
        <v>41</v>
      </c>
      <c r="E883" s="3" t="s">
        <v>50</v>
      </c>
      <c r="F883" s="3" t="s">
        <v>50</v>
      </c>
      <c r="G883" s="3" t="s">
        <v>1552</v>
      </c>
      <c r="H883" s="3" t="s">
        <v>44</v>
      </c>
      <c r="I883" s="3" t="s">
        <v>25</v>
      </c>
      <c r="J883" s="3" t="s">
        <v>61</v>
      </c>
      <c r="K883" s="3" t="s">
        <v>223</v>
      </c>
      <c r="L883" s="5">
        <v>17</v>
      </c>
      <c r="M883" s="5">
        <v>52191.89</v>
      </c>
      <c r="N883" s="5">
        <v>74451.350000000006</v>
      </c>
      <c r="O883" s="5">
        <v>0.05</v>
      </c>
      <c r="P883" s="3" t="s">
        <v>55</v>
      </c>
      <c r="Q883" s="3" t="s">
        <v>29</v>
      </c>
      <c r="R883" s="5">
        <v>7</v>
      </c>
      <c r="S883" s="5">
        <v>359490.3</v>
      </c>
      <c r="T883" s="2"/>
    </row>
    <row r="884" spans="1:20" ht="14.4" x14ac:dyDescent="0.3">
      <c r="A884" s="3" t="s">
        <v>1553</v>
      </c>
      <c r="B884" s="4">
        <v>45862</v>
      </c>
      <c r="C884" s="3" t="s">
        <v>49</v>
      </c>
      <c r="D884" s="3" t="s">
        <v>57</v>
      </c>
      <c r="E884" s="3" t="s">
        <v>64</v>
      </c>
      <c r="F884" s="3" t="s">
        <v>65</v>
      </c>
      <c r="G884" s="3" t="s">
        <v>1554</v>
      </c>
      <c r="H884" s="3" t="s">
        <v>35</v>
      </c>
      <c r="I884" s="3" t="s">
        <v>25</v>
      </c>
      <c r="J884" s="3" t="s">
        <v>61</v>
      </c>
      <c r="K884" s="3" t="s">
        <v>154</v>
      </c>
      <c r="L884" s="5">
        <v>11</v>
      </c>
      <c r="M884" s="5">
        <v>70555.56</v>
      </c>
      <c r="N884" s="5">
        <v>90653.39</v>
      </c>
      <c r="O884" s="5">
        <v>0.15</v>
      </c>
      <c r="P884" s="3" t="s">
        <v>55</v>
      </c>
      <c r="Q884" s="3" t="s">
        <v>38</v>
      </c>
      <c r="R884" s="5">
        <v>10</v>
      </c>
      <c r="S884" s="5">
        <v>187914.7</v>
      </c>
      <c r="T884" s="2"/>
    </row>
    <row r="885" spans="1:20" ht="14.4" x14ac:dyDescent="0.3">
      <c r="A885" s="3" t="s">
        <v>1555</v>
      </c>
      <c r="B885" s="4">
        <v>45852</v>
      </c>
      <c r="C885" s="3" t="s">
        <v>40</v>
      </c>
      <c r="D885" s="3" t="s">
        <v>57</v>
      </c>
      <c r="E885" s="3" t="s">
        <v>58</v>
      </c>
      <c r="F885" s="3" t="s">
        <v>59</v>
      </c>
      <c r="G885" s="3" t="s">
        <v>611</v>
      </c>
      <c r="H885" s="3" t="s">
        <v>35</v>
      </c>
      <c r="I885" s="3" t="s">
        <v>52</v>
      </c>
      <c r="J885" s="3" t="s">
        <v>113</v>
      </c>
      <c r="K885" s="3" t="s">
        <v>557</v>
      </c>
      <c r="L885" s="5">
        <v>5</v>
      </c>
      <c r="M885" s="5">
        <v>57743.57</v>
      </c>
      <c r="N885" s="5">
        <v>70154.240000000005</v>
      </c>
      <c r="O885" s="5">
        <v>0</v>
      </c>
      <c r="P885" s="3" t="s">
        <v>28</v>
      </c>
      <c r="Q885" s="3" t="s">
        <v>84</v>
      </c>
      <c r="R885" s="5">
        <v>12</v>
      </c>
      <c r="S885" s="5">
        <v>62053.35</v>
      </c>
      <c r="T885" s="2"/>
    </row>
    <row r="886" spans="1:20" ht="14.4" x14ac:dyDescent="0.3">
      <c r="A886" s="3" t="s">
        <v>1556</v>
      </c>
      <c r="B886" s="4">
        <v>45882</v>
      </c>
      <c r="C886" s="3" t="s">
        <v>40</v>
      </c>
      <c r="D886" s="3" t="s">
        <v>21</v>
      </c>
      <c r="E886" s="3" t="s">
        <v>32</v>
      </c>
      <c r="F886" s="3" t="s">
        <v>33</v>
      </c>
      <c r="G886" s="3" t="s">
        <v>1111</v>
      </c>
      <c r="H886" s="3" t="s">
        <v>35</v>
      </c>
      <c r="I886" s="3" t="s">
        <v>25</v>
      </c>
      <c r="J886" s="3" t="s">
        <v>36</v>
      </c>
      <c r="K886" s="3" t="s">
        <v>280</v>
      </c>
      <c r="L886" s="5">
        <v>8</v>
      </c>
      <c r="M886" s="5">
        <v>11635.14</v>
      </c>
      <c r="N886" s="5">
        <v>14498.32</v>
      </c>
      <c r="O886" s="5">
        <v>0.15</v>
      </c>
      <c r="P886" s="3" t="s">
        <v>55</v>
      </c>
      <c r="Q886" s="3" t="s">
        <v>29</v>
      </c>
      <c r="R886" s="5">
        <v>7</v>
      </c>
      <c r="S886" s="5">
        <v>19469.62</v>
      </c>
      <c r="T886" s="2"/>
    </row>
    <row r="887" spans="1:20" ht="14.4" x14ac:dyDescent="0.3">
      <c r="A887" s="3" t="s">
        <v>1557</v>
      </c>
      <c r="B887" s="4">
        <v>45736</v>
      </c>
      <c r="C887" s="3" t="s">
        <v>49</v>
      </c>
      <c r="D887" s="3" t="s">
        <v>41</v>
      </c>
      <c r="E887" s="3" t="s">
        <v>50</v>
      </c>
      <c r="F887" s="3" t="s">
        <v>50</v>
      </c>
      <c r="G887" s="3" t="s">
        <v>282</v>
      </c>
      <c r="H887" s="3" t="s">
        <v>87</v>
      </c>
      <c r="I887" s="3" t="s">
        <v>25</v>
      </c>
      <c r="J887" s="3" t="s">
        <v>146</v>
      </c>
      <c r="K887" s="3" t="s">
        <v>177</v>
      </c>
      <c r="L887" s="5">
        <v>13</v>
      </c>
      <c r="M887" s="5">
        <v>27063.9</v>
      </c>
      <c r="N887" s="5">
        <v>33927.58</v>
      </c>
      <c r="O887" s="5">
        <v>0.05</v>
      </c>
      <c r="P887" s="3" t="s">
        <v>28</v>
      </c>
      <c r="Q887" s="3" t="s">
        <v>38</v>
      </c>
      <c r="R887" s="5">
        <v>11</v>
      </c>
      <c r="S887" s="5">
        <v>84766.45</v>
      </c>
      <c r="T887" s="2"/>
    </row>
    <row r="888" spans="1:20" ht="14.4" x14ac:dyDescent="0.3">
      <c r="A888" s="3" t="s">
        <v>1558</v>
      </c>
      <c r="B888" s="4">
        <v>45868</v>
      </c>
      <c r="C888" s="3" t="s">
        <v>31</v>
      </c>
      <c r="D888" s="3" t="s">
        <v>70</v>
      </c>
      <c r="E888" s="3" t="s">
        <v>71</v>
      </c>
      <c r="F888" s="3" t="s">
        <v>72</v>
      </c>
      <c r="G888" s="3" t="s">
        <v>1559</v>
      </c>
      <c r="H888" s="3" t="s">
        <v>24</v>
      </c>
      <c r="I888" s="3" t="s">
        <v>52</v>
      </c>
      <c r="J888" s="3" t="s">
        <v>113</v>
      </c>
      <c r="K888" s="3" t="s">
        <v>139</v>
      </c>
      <c r="L888" s="5">
        <v>1</v>
      </c>
      <c r="M888" s="5">
        <v>42045.85</v>
      </c>
      <c r="N888" s="5">
        <v>50972.59</v>
      </c>
      <c r="O888" s="5">
        <v>0.05</v>
      </c>
      <c r="P888" s="3" t="s">
        <v>28</v>
      </c>
      <c r="Q888" s="3" t="s">
        <v>84</v>
      </c>
      <c r="R888" s="5">
        <v>18</v>
      </c>
      <c r="S888" s="5">
        <v>8480.4</v>
      </c>
      <c r="T888" s="2"/>
    </row>
    <row r="889" spans="1:20" ht="14.4" x14ac:dyDescent="0.3">
      <c r="A889" s="3" t="s">
        <v>1560</v>
      </c>
      <c r="B889" s="6">
        <v>45663</v>
      </c>
      <c r="C889" s="3" t="s">
        <v>49</v>
      </c>
      <c r="D889" s="3" t="s">
        <v>21</v>
      </c>
      <c r="E889" s="3" t="s">
        <v>32</v>
      </c>
      <c r="F889" s="3" t="s">
        <v>33</v>
      </c>
      <c r="G889" s="3" t="s">
        <v>343</v>
      </c>
      <c r="H889" s="3" t="s">
        <v>44</v>
      </c>
      <c r="I889" s="3" t="s">
        <v>25</v>
      </c>
      <c r="J889" s="3" t="s">
        <v>146</v>
      </c>
      <c r="K889" s="3" t="s">
        <v>416</v>
      </c>
      <c r="L889" s="5">
        <v>28</v>
      </c>
      <c r="M889" s="5">
        <v>64657.9</v>
      </c>
      <c r="N889" s="5">
        <v>71509.429999999993</v>
      </c>
      <c r="O889" s="5">
        <v>0.05</v>
      </c>
      <c r="P889" s="3" t="s">
        <v>55</v>
      </c>
      <c r="Q889" s="3" t="s">
        <v>84</v>
      </c>
      <c r="R889" s="5">
        <v>9</v>
      </c>
      <c r="S889" s="5">
        <v>182250.7</v>
      </c>
      <c r="T889" s="2"/>
    </row>
    <row r="890" spans="1:20" ht="14.4" x14ac:dyDescent="0.3">
      <c r="A890" s="3" t="s">
        <v>1561</v>
      </c>
      <c r="B890" s="6">
        <v>45843</v>
      </c>
      <c r="C890" s="3" t="s">
        <v>49</v>
      </c>
      <c r="D890" s="3" t="s">
        <v>57</v>
      </c>
      <c r="E890" s="3" t="s">
        <v>58</v>
      </c>
      <c r="F890" s="3" t="s">
        <v>59</v>
      </c>
      <c r="G890" s="3" t="s">
        <v>605</v>
      </c>
      <c r="H890" s="3" t="s">
        <v>35</v>
      </c>
      <c r="I890" s="3" t="s">
        <v>45</v>
      </c>
      <c r="J890" s="3" t="s">
        <v>46</v>
      </c>
      <c r="K890" s="3" t="s">
        <v>47</v>
      </c>
      <c r="L890" s="5">
        <v>29</v>
      </c>
      <c r="M890" s="5">
        <v>49777.43</v>
      </c>
      <c r="N890" s="5">
        <v>55946.22</v>
      </c>
      <c r="O890" s="5">
        <v>0.15</v>
      </c>
      <c r="P890" s="3" t="s">
        <v>28</v>
      </c>
      <c r="Q890" s="3" t="s">
        <v>77</v>
      </c>
      <c r="R890" s="5">
        <v>8</v>
      </c>
      <c r="S890" s="5">
        <v>152060.70000000001</v>
      </c>
      <c r="T890" s="2"/>
    </row>
    <row r="891" spans="1:20" ht="14.4" x14ac:dyDescent="0.3">
      <c r="A891" s="3" t="s">
        <v>1562</v>
      </c>
      <c r="B891" s="4">
        <v>45894</v>
      </c>
      <c r="C891" s="3" t="s">
        <v>31</v>
      </c>
      <c r="D891" s="3" t="s">
        <v>21</v>
      </c>
      <c r="E891" s="3" t="s">
        <v>22</v>
      </c>
      <c r="F891" s="3" t="s">
        <v>22</v>
      </c>
      <c r="G891" s="3" t="s">
        <v>947</v>
      </c>
      <c r="H891" s="3" t="s">
        <v>35</v>
      </c>
      <c r="I891" s="3" t="s">
        <v>25</v>
      </c>
      <c r="J891" s="3" t="s">
        <v>61</v>
      </c>
      <c r="K891" s="3" t="s">
        <v>211</v>
      </c>
      <c r="L891" s="5">
        <v>24</v>
      </c>
      <c r="M891" s="5">
        <v>16342.5</v>
      </c>
      <c r="N891" s="5">
        <v>23040.92</v>
      </c>
      <c r="O891" s="5">
        <v>0</v>
      </c>
      <c r="P891" s="3" t="s">
        <v>55</v>
      </c>
      <c r="Q891" s="3" t="s">
        <v>29</v>
      </c>
      <c r="R891" s="5">
        <v>14</v>
      </c>
      <c r="S891" s="5">
        <v>160762.1</v>
      </c>
      <c r="T891" s="2"/>
    </row>
    <row r="892" spans="1:20" ht="14.4" x14ac:dyDescent="0.3">
      <c r="A892" s="3" t="s">
        <v>1563</v>
      </c>
      <c r="B892" s="4">
        <v>45860</v>
      </c>
      <c r="C892" s="3" t="s">
        <v>49</v>
      </c>
      <c r="D892" s="3" t="s">
        <v>21</v>
      </c>
      <c r="E892" s="3" t="s">
        <v>105</v>
      </c>
      <c r="F892" s="3" t="s">
        <v>106</v>
      </c>
      <c r="G892" s="3" t="s">
        <v>1564</v>
      </c>
      <c r="H892" s="3" t="s">
        <v>44</v>
      </c>
      <c r="I892" s="3" t="s">
        <v>52</v>
      </c>
      <c r="J892" s="3" t="s">
        <v>113</v>
      </c>
      <c r="K892" s="3" t="s">
        <v>114</v>
      </c>
      <c r="L892" s="5">
        <v>39</v>
      </c>
      <c r="M892" s="5">
        <v>40413.29</v>
      </c>
      <c r="N892" s="5">
        <v>57940.33</v>
      </c>
      <c r="O892" s="5">
        <v>0.1</v>
      </c>
      <c r="P892" s="3" t="s">
        <v>28</v>
      </c>
      <c r="Q892" s="3" t="s">
        <v>84</v>
      </c>
      <c r="R892" s="5">
        <v>5</v>
      </c>
      <c r="S892" s="5">
        <v>615199.1</v>
      </c>
      <c r="T892" s="2"/>
    </row>
    <row r="893" spans="1:20" ht="14.4" x14ac:dyDescent="0.3">
      <c r="A893" s="3" t="s">
        <v>1565</v>
      </c>
      <c r="B893" s="4">
        <v>45895</v>
      </c>
      <c r="C893" s="3" t="s">
        <v>40</v>
      </c>
      <c r="D893" s="3" t="s">
        <v>41</v>
      </c>
      <c r="E893" s="3" t="s">
        <v>42</v>
      </c>
      <c r="F893" s="3" t="s">
        <v>42</v>
      </c>
      <c r="G893" s="3" t="s">
        <v>1566</v>
      </c>
      <c r="H893" s="3" t="s">
        <v>24</v>
      </c>
      <c r="I893" s="3" t="s">
        <v>52</v>
      </c>
      <c r="J893" s="3" t="s">
        <v>95</v>
      </c>
      <c r="K893" s="3" t="s">
        <v>182</v>
      </c>
      <c r="L893" s="5">
        <v>5</v>
      </c>
      <c r="M893" s="5">
        <v>18143.84</v>
      </c>
      <c r="N893" s="5">
        <v>21784.3</v>
      </c>
      <c r="O893" s="5">
        <v>0.15</v>
      </c>
      <c r="P893" s="3" t="s">
        <v>28</v>
      </c>
      <c r="Q893" s="3" t="s">
        <v>77</v>
      </c>
      <c r="R893" s="5">
        <v>10</v>
      </c>
      <c r="S893" s="5">
        <v>15471.95</v>
      </c>
      <c r="T893" s="2"/>
    </row>
    <row r="894" spans="1:20" ht="14.4" x14ac:dyDescent="0.3">
      <c r="A894" s="3" t="s">
        <v>1567</v>
      </c>
      <c r="B894" s="4">
        <v>45707</v>
      </c>
      <c r="C894" s="3" t="s">
        <v>20</v>
      </c>
      <c r="D894" s="3" t="s">
        <v>70</v>
      </c>
      <c r="E894" s="3" t="s">
        <v>125</v>
      </c>
      <c r="F894" s="3" t="s">
        <v>125</v>
      </c>
      <c r="G894" s="3" t="s">
        <v>1568</v>
      </c>
      <c r="H894" s="3" t="s">
        <v>35</v>
      </c>
      <c r="I894" s="3" t="s">
        <v>45</v>
      </c>
      <c r="J894" s="3" t="s">
        <v>132</v>
      </c>
      <c r="K894" s="3" t="s">
        <v>248</v>
      </c>
      <c r="L894" s="5">
        <v>30</v>
      </c>
      <c r="M894" s="5">
        <v>35017.879999999997</v>
      </c>
      <c r="N894" s="5">
        <v>40491.050000000003</v>
      </c>
      <c r="O894" s="5">
        <v>0.05</v>
      </c>
      <c r="P894" s="3" t="s">
        <v>28</v>
      </c>
      <c r="Q894" s="3" t="s">
        <v>77</v>
      </c>
      <c r="R894" s="5">
        <v>14</v>
      </c>
      <c r="S894" s="5">
        <v>155985.4</v>
      </c>
      <c r="T894" s="2"/>
    </row>
    <row r="895" spans="1:20" ht="14.4" x14ac:dyDescent="0.3">
      <c r="A895" s="3" t="s">
        <v>1569</v>
      </c>
      <c r="B895" s="4">
        <v>45726</v>
      </c>
      <c r="C895" s="3" t="s">
        <v>31</v>
      </c>
      <c r="D895" s="3" t="s">
        <v>41</v>
      </c>
      <c r="E895" s="3" t="s">
        <v>42</v>
      </c>
      <c r="F895" s="3" t="s">
        <v>42</v>
      </c>
      <c r="G895" s="3" t="s">
        <v>444</v>
      </c>
      <c r="H895" s="3" t="s">
        <v>24</v>
      </c>
      <c r="I895" s="3" t="s">
        <v>45</v>
      </c>
      <c r="J895" s="3" t="s">
        <v>46</v>
      </c>
      <c r="K895" s="3" t="s">
        <v>47</v>
      </c>
      <c r="L895" s="5">
        <v>31</v>
      </c>
      <c r="M895" s="5">
        <v>33674.53</v>
      </c>
      <c r="N895" s="5">
        <v>37480.9</v>
      </c>
      <c r="O895" s="5">
        <v>0.15</v>
      </c>
      <c r="P895" s="3" t="s">
        <v>55</v>
      </c>
      <c r="Q895" s="3" t="s">
        <v>84</v>
      </c>
      <c r="R895" s="5">
        <v>14</v>
      </c>
      <c r="S895" s="5">
        <v>100297.9</v>
      </c>
      <c r="T895" s="2"/>
    </row>
    <row r="896" spans="1:20" ht="14.4" x14ac:dyDescent="0.3">
      <c r="A896" s="3" t="s">
        <v>1570</v>
      </c>
      <c r="B896" s="4">
        <v>45711</v>
      </c>
      <c r="C896" s="3" t="s">
        <v>20</v>
      </c>
      <c r="D896" s="3" t="s">
        <v>70</v>
      </c>
      <c r="E896" s="3" t="s">
        <v>71</v>
      </c>
      <c r="F896" s="3" t="s">
        <v>72</v>
      </c>
      <c r="G896" s="3" t="s">
        <v>813</v>
      </c>
      <c r="H896" s="3" t="s">
        <v>24</v>
      </c>
      <c r="I896" s="3" t="s">
        <v>45</v>
      </c>
      <c r="J896" s="3" t="s">
        <v>102</v>
      </c>
      <c r="K896" s="3" t="s">
        <v>191</v>
      </c>
      <c r="L896" s="5">
        <v>18</v>
      </c>
      <c r="M896" s="5">
        <v>56292.1</v>
      </c>
      <c r="N896" s="5">
        <v>67913.399999999994</v>
      </c>
      <c r="O896" s="5">
        <v>0.1</v>
      </c>
      <c r="P896" s="3" t="s">
        <v>28</v>
      </c>
      <c r="Q896" s="3" t="s">
        <v>38</v>
      </c>
      <c r="R896" s="5">
        <v>10</v>
      </c>
      <c r="S896" s="5">
        <v>188265.1</v>
      </c>
      <c r="T896" s="2"/>
    </row>
    <row r="897" spans="1:20" ht="14.4" x14ac:dyDescent="0.3">
      <c r="A897" s="3" t="s">
        <v>1571</v>
      </c>
      <c r="B897" s="4">
        <v>45850</v>
      </c>
      <c r="C897" s="3" t="s">
        <v>20</v>
      </c>
      <c r="D897" s="3" t="s">
        <v>21</v>
      </c>
      <c r="E897" s="3" t="s">
        <v>105</v>
      </c>
      <c r="F897" s="3" t="s">
        <v>106</v>
      </c>
      <c r="G897" s="3" t="s">
        <v>1572</v>
      </c>
      <c r="H897" s="3" t="s">
        <v>35</v>
      </c>
      <c r="I897" s="3" t="s">
        <v>52</v>
      </c>
      <c r="J897" s="3" t="s">
        <v>95</v>
      </c>
      <c r="K897" s="3" t="s">
        <v>237</v>
      </c>
      <c r="L897" s="5">
        <v>42</v>
      </c>
      <c r="M897" s="5">
        <v>19419.400000000001</v>
      </c>
      <c r="N897" s="5">
        <v>29016.82</v>
      </c>
      <c r="O897" s="5">
        <v>0</v>
      </c>
      <c r="P897" s="3" t="s">
        <v>55</v>
      </c>
      <c r="Q897" s="3" t="s">
        <v>84</v>
      </c>
      <c r="R897" s="5">
        <v>16</v>
      </c>
      <c r="S897" s="5">
        <v>403091.6</v>
      </c>
      <c r="T897" s="2"/>
    </row>
    <row r="898" spans="1:20" ht="14.4" x14ac:dyDescent="0.3">
      <c r="A898" s="3" t="s">
        <v>1573</v>
      </c>
      <c r="B898" s="7">
        <v>45787</v>
      </c>
      <c r="C898" s="3" t="s">
        <v>20</v>
      </c>
      <c r="D898" s="3" t="s">
        <v>41</v>
      </c>
      <c r="E898" s="3" t="s">
        <v>50</v>
      </c>
      <c r="F898" s="3" t="s">
        <v>50</v>
      </c>
      <c r="G898" s="3" t="s">
        <v>1296</v>
      </c>
      <c r="H898" s="3" t="s">
        <v>87</v>
      </c>
      <c r="I898" s="3" t="s">
        <v>45</v>
      </c>
      <c r="J898" s="3" t="s">
        <v>102</v>
      </c>
      <c r="K898" s="3" t="s">
        <v>191</v>
      </c>
      <c r="L898" s="5">
        <v>3</v>
      </c>
      <c r="M898" s="5">
        <v>37161.81</v>
      </c>
      <c r="N898" s="5">
        <v>42176.56</v>
      </c>
      <c r="O898" s="5">
        <v>0.05</v>
      </c>
      <c r="P898" s="3" t="s">
        <v>55</v>
      </c>
      <c r="Q898" s="3" t="s">
        <v>29</v>
      </c>
      <c r="R898" s="5">
        <v>5</v>
      </c>
      <c r="S898" s="5">
        <v>14292.04</v>
      </c>
      <c r="T898" s="2"/>
    </row>
    <row r="899" spans="1:20" ht="14.4" x14ac:dyDescent="0.3">
      <c r="A899" s="3" t="s">
        <v>1574</v>
      </c>
      <c r="B899" s="4">
        <v>45727</v>
      </c>
      <c r="C899" s="3" t="s">
        <v>49</v>
      </c>
      <c r="D899" s="3" t="s">
        <v>57</v>
      </c>
      <c r="E899" s="3" t="s">
        <v>64</v>
      </c>
      <c r="F899" s="3" t="s">
        <v>65</v>
      </c>
      <c r="G899" s="3" t="s">
        <v>1105</v>
      </c>
      <c r="H899" s="3" t="s">
        <v>87</v>
      </c>
      <c r="I899" s="3" t="s">
        <v>45</v>
      </c>
      <c r="J899" s="3" t="s">
        <v>102</v>
      </c>
      <c r="K899" s="3" t="s">
        <v>226</v>
      </c>
      <c r="L899" s="5">
        <v>36</v>
      </c>
      <c r="M899" s="5">
        <v>14710.36</v>
      </c>
      <c r="N899" s="5">
        <v>18271.79</v>
      </c>
      <c r="O899" s="5">
        <v>0.15</v>
      </c>
      <c r="P899" s="3" t="s">
        <v>55</v>
      </c>
      <c r="Q899" s="3" t="s">
        <v>38</v>
      </c>
      <c r="R899" s="5">
        <v>11</v>
      </c>
      <c r="S899" s="5">
        <v>108979.8</v>
      </c>
      <c r="T899" s="2"/>
    </row>
    <row r="900" spans="1:20" ht="14.4" x14ac:dyDescent="0.3">
      <c r="A900" s="3" t="s">
        <v>1575</v>
      </c>
      <c r="B900" s="4">
        <v>45896</v>
      </c>
      <c r="C900" s="3" t="s">
        <v>49</v>
      </c>
      <c r="D900" s="3" t="s">
        <v>70</v>
      </c>
      <c r="E900" s="3" t="s">
        <v>125</v>
      </c>
      <c r="F900" s="3" t="s">
        <v>125</v>
      </c>
      <c r="G900" s="3" t="s">
        <v>1576</v>
      </c>
      <c r="H900" s="3" t="s">
        <v>35</v>
      </c>
      <c r="I900" s="3" t="s">
        <v>52</v>
      </c>
      <c r="J900" s="3" t="s">
        <v>53</v>
      </c>
      <c r="K900" s="3" t="s">
        <v>54</v>
      </c>
      <c r="L900" s="5">
        <v>6</v>
      </c>
      <c r="M900" s="5">
        <v>36168.81</v>
      </c>
      <c r="N900" s="5">
        <v>50353.95</v>
      </c>
      <c r="O900" s="5">
        <v>0.1</v>
      </c>
      <c r="P900" s="3" t="s">
        <v>28</v>
      </c>
      <c r="Q900" s="3" t="s">
        <v>38</v>
      </c>
      <c r="R900" s="5">
        <v>15</v>
      </c>
      <c r="S900" s="5">
        <v>76599.759999999995</v>
      </c>
      <c r="T900" s="2"/>
    </row>
    <row r="901" spans="1:20" ht="14.4" x14ac:dyDescent="0.3">
      <c r="A901" s="3" t="s">
        <v>1577</v>
      </c>
      <c r="B901" s="4">
        <v>45830</v>
      </c>
      <c r="C901" s="3" t="s">
        <v>20</v>
      </c>
      <c r="D901" s="3" t="s">
        <v>21</v>
      </c>
      <c r="E901" s="3" t="s">
        <v>22</v>
      </c>
      <c r="F901" s="3" t="s">
        <v>22</v>
      </c>
      <c r="G901" s="3" t="s">
        <v>1484</v>
      </c>
      <c r="H901" s="3" t="s">
        <v>24</v>
      </c>
      <c r="I901" s="3" t="s">
        <v>52</v>
      </c>
      <c r="J901" s="3" t="s">
        <v>95</v>
      </c>
      <c r="K901" s="3" t="s">
        <v>237</v>
      </c>
      <c r="L901" s="5">
        <v>20</v>
      </c>
      <c r="M901" s="5">
        <v>25979.48</v>
      </c>
      <c r="N901" s="5">
        <v>36456.769999999997</v>
      </c>
      <c r="O901" s="5">
        <v>0.15</v>
      </c>
      <c r="P901" s="3" t="s">
        <v>55</v>
      </c>
      <c r="Q901" s="3" t="s">
        <v>29</v>
      </c>
      <c r="R901" s="5">
        <v>16</v>
      </c>
      <c r="S901" s="5">
        <v>178113.9</v>
      </c>
      <c r="T901" s="2"/>
    </row>
    <row r="902" spans="1:20" ht="14.4" x14ac:dyDescent="0.3">
      <c r="A902" s="3" t="s">
        <v>1578</v>
      </c>
      <c r="B902" s="4">
        <v>45730</v>
      </c>
      <c r="C902" s="3" t="s">
        <v>20</v>
      </c>
      <c r="D902" s="3" t="s">
        <v>41</v>
      </c>
      <c r="E902" s="3" t="s">
        <v>42</v>
      </c>
      <c r="F902" s="3" t="s">
        <v>42</v>
      </c>
      <c r="G902" s="3" t="s">
        <v>1566</v>
      </c>
      <c r="H902" s="3" t="s">
        <v>87</v>
      </c>
      <c r="I902" s="3" t="s">
        <v>52</v>
      </c>
      <c r="J902" s="3" t="s">
        <v>113</v>
      </c>
      <c r="K902" s="3" t="s">
        <v>114</v>
      </c>
      <c r="L902" s="5">
        <v>4</v>
      </c>
      <c r="M902" s="5">
        <v>29482.57</v>
      </c>
      <c r="N902" s="5">
        <v>33014.85</v>
      </c>
      <c r="O902" s="5">
        <v>0.1</v>
      </c>
      <c r="P902" s="3" t="s">
        <v>28</v>
      </c>
      <c r="Q902" s="3" t="s">
        <v>38</v>
      </c>
      <c r="R902" s="5">
        <v>9</v>
      </c>
      <c r="S902" s="5">
        <v>12716.21</v>
      </c>
      <c r="T902" s="2"/>
    </row>
    <row r="903" spans="1:20" ht="14.4" x14ac:dyDescent="0.3">
      <c r="A903" s="3" t="s">
        <v>1579</v>
      </c>
      <c r="B903" s="4">
        <v>45767</v>
      </c>
      <c r="C903" s="3" t="s">
        <v>31</v>
      </c>
      <c r="D903" s="3" t="s">
        <v>57</v>
      </c>
      <c r="E903" s="3" t="s">
        <v>92</v>
      </c>
      <c r="F903" s="3" t="s">
        <v>93</v>
      </c>
      <c r="G903" s="3" t="s">
        <v>1330</v>
      </c>
      <c r="H903" s="3" t="s">
        <v>24</v>
      </c>
      <c r="I903" s="3" t="s">
        <v>52</v>
      </c>
      <c r="J903" s="3" t="s">
        <v>157</v>
      </c>
      <c r="K903" s="3" t="s">
        <v>285</v>
      </c>
      <c r="L903" s="5">
        <v>6</v>
      </c>
      <c r="M903" s="5">
        <v>58175.53</v>
      </c>
      <c r="N903" s="5">
        <v>81478.990000000005</v>
      </c>
      <c r="O903" s="5">
        <v>0.1</v>
      </c>
      <c r="P903" s="3" t="s">
        <v>55</v>
      </c>
      <c r="Q903" s="3" t="s">
        <v>84</v>
      </c>
      <c r="R903" s="5">
        <v>4</v>
      </c>
      <c r="S903" s="5">
        <v>125838.7</v>
      </c>
      <c r="T903" s="2"/>
    </row>
    <row r="904" spans="1:20" ht="14.4" x14ac:dyDescent="0.3">
      <c r="A904" s="3" t="s">
        <v>1580</v>
      </c>
      <c r="B904" s="4">
        <v>45762</v>
      </c>
      <c r="C904" s="3" t="s">
        <v>31</v>
      </c>
      <c r="D904" s="3" t="s">
        <v>21</v>
      </c>
      <c r="E904" s="3" t="s">
        <v>22</v>
      </c>
      <c r="F904" s="3" t="s">
        <v>22</v>
      </c>
      <c r="G904" s="3" t="s">
        <v>1145</v>
      </c>
      <c r="H904" s="3" t="s">
        <v>24</v>
      </c>
      <c r="I904" s="3" t="s">
        <v>52</v>
      </c>
      <c r="J904" s="3" t="s">
        <v>113</v>
      </c>
      <c r="K904" s="3" t="s">
        <v>557</v>
      </c>
      <c r="L904" s="5">
        <v>27</v>
      </c>
      <c r="M904" s="5">
        <v>66579.289999999994</v>
      </c>
      <c r="N904" s="5">
        <v>85159.57</v>
      </c>
      <c r="O904" s="5">
        <v>0.1</v>
      </c>
      <c r="P904" s="3" t="s">
        <v>28</v>
      </c>
      <c r="Q904" s="3" t="s">
        <v>38</v>
      </c>
      <c r="R904" s="5">
        <v>12</v>
      </c>
      <c r="S904" s="5">
        <v>451500.79999999999</v>
      </c>
      <c r="T904" s="2"/>
    </row>
    <row r="905" spans="1:20" ht="14.4" x14ac:dyDescent="0.3">
      <c r="A905" s="3" t="s">
        <v>1581</v>
      </c>
      <c r="B905" s="7">
        <v>45805</v>
      </c>
      <c r="C905" s="3" t="s">
        <v>31</v>
      </c>
      <c r="D905" s="3" t="s">
        <v>21</v>
      </c>
      <c r="E905" s="3" t="s">
        <v>32</v>
      </c>
      <c r="F905" s="3" t="s">
        <v>33</v>
      </c>
      <c r="G905" s="3" t="s">
        <v>1582</v>
      </c>
      <c r="H905" s="3" t="s">
        <v>35</v>
      </c>
      <c r="I905" s="3" t="s">
        <v>52</v>
      </c>
      <c r="J905" s="3" t="s">
        <v>95</v>
      </c>
      <c r="K905" s="3" t="s">
        <v>298</v>
      </c>
      <c r="L905" s="5">
        <v>16</v>
      </c>
      <c r="M905" s="5">
        <v>75749.23</v>
      </c>
      <c r="N905" s="5">
        <v>88523.02</v>
      </c>
      <c r="O905" s="5">
        <v>0.1</v>
      </c>
      <c r="P905" s="3" t="s">
        <v>55</v>
      </c>
      <c r="Q905" s="3" t="s">
        <v>77</v>
      </c>
      <c r="R905" s="5">
        <v>20</v>
      </c>
      <c r="S905" s="5">
        <v>183942.6</v>
      </c>
      <c r="T905" s="2"/>
    </row>
    <row r="906" spans="1:20" ht="14.4" x14ac:dyDescent="0.3">
      <c r="A906" s="3" t="s">
        <v>1583</v>
      </c>
      <c r="B906" s="4">
        <v>45669</v>
      </c>
      <c r="C906" s="3" t="s">
        <v>40</v>
      </c>
      <c r="D906" s="3" t="s">
        <v>70</v>
      </c>
      <c r="E906" s="3" t="s">
        <v>125</v>
      </c>
      <c r="F906" s="3" t="s">
        <v>125</v>
      </c>
      <c r="G906" s="3" t="s">
        <v>1584</v>
      </c>
      <c r="H906" s="3" t="s">
        <v>87</v>
      </c>
      <c r="I906" s="3" t="s">
        <v>45</v>
      </c>
      <c r="J906" s="3" t="s">
        <v>46</v>
      </c>
      <c r="K906" s="3" t="s">
        <v>161</v>
      </c>
      <c r="L906" s="5">
        <v>17</v>
      </c>
      <c r="M906" s="5">
        <v>37475.379999999997</v>
      </c>
      <c r="N906" s="5">
        <v>48717.45</v>
      </c>
      <c r="O906" s="5">
        <v>0</v>
      </c>
      <c r="P906" s="3" t="s">
        <v>55</v>
      </c>
      <c r="Q906" s="3" t="s">
        <v>29</v>
      </c>
      <c r="R906" s="5">
        <v>6</v>
      </c>
      <c r="S906" s="5">
        <v>191115.2</v>
      </c>
      <c r="T906" s="2"/>
    </row>
    <row r="907" spans="1:20" ht="14.4" x14ac:dyDescent="0.3">
      <c r="A907" s="3" t="s">
        <v>1585</v>
      </c>
      <c r="B907" s="7">
        <v>45796</v>
      </c>
      <c r="C907" s="3" t="s">
        <v>49</v>
      </c>
      <c r="D907" s="3" t="s">
        <v>41</v>
      </c>
      <c r="E907" s="3" t="s">
        <v>42</v>
      </c>
      <c r="F907" s="3" t="s">
        <v>42</v>
      </c>
      <c r="G907" s="3" t="s">
        <v>920</v>
      </c>
      <c r="H907" s="3" t="s">
        <v>35</v>
      </c>
      <c r="I907" s="3" t="s">
        <v>25</v>
      </c>
      <c r="J907" s="3" t="s">
        <v>61</v>
      </c>
      <c r="K907" s="3" t="s">
        <v>211</v>
      </c>
      <c r="L907" s="5">
        <v>46</v>
      </c>
      <c r="M907" s="5">
        <v>76812.19</v>
      </c>
      <c r="N907" s="5">
        <v>99185.21</v>
      </c>
      <c r="O907" s="5">
        <v>0</v>
      </c>
      <c r="P907" s="3" t="s">
        <v>55</v>
      </c>
      <c r="Q907" s="3" t="s">
        <v>38</v>
      </c>
      <c r="R907" s="5">
        <v>9</v>
      </c>
      <c r="S907" s="5">
        <v>1029159</v>
      </c>
      <c r="T907" s="2"/>
    </row>
    <row r="908" spans="1:20" ht="14.4" x14ac:dyDescent="0.3">
      <c r="A908" s="3" t="s">
        <v>1586</v>
      </c>
      <c r="B908" s="4">
        <v>45763</v>
      </c>
      <c r="C908" s="3" t="s">
        <v>20</v>
      </c>
      <c r="D908" s="3" t="s">
        <v>57</v>
      </c>
      <c r="E908" s="3" t="s">
        <v>58</v>
      </c>
      <c r="F908" s="3" t="s">
        <v>59</v>
      </c>
      <c r="G908" s="3" t="s">
        <v>367</v>
      </c>
      <c r="H908" s="3" t="s">
        <v>44</v>
      </c>
      <c r="I908" s="3" t="s">
        <v>25</v>
      </c>
      <c r="J908" s="3" t="s">
        <v>36</v>
      </c>
      <c r="K908" s="3" t="s">
        <v>280</v>
      </c>
      <c r="L908" s="5">
        <v>12</v>
      </c>
      <c r="M908" s="5">
        <v>37031.760000000002</v>
      </c>
      <c r="N908" s="5">
        <v>52370.33</v>
      </c>
      <c r="O908" s="5">
        <v>0</v>
      </c>
      <c r="P908" s="3" t="s">
        <v>28</v>
      </c>
      <c r="Q908" s="3" t="s">
        <v>84</v>
      </c>
      <c r="R908" s="5">
        <v>4</v>
      </c>
      <c r="S908" s="5">
        <v>184062.8</v>
      </c>
      <c r="T908" s="2"/>
    </row>
    <row r="909" spans="1:20" ht="14.4" x14ac:dyDescent="0.3">
      <c r="A909" s="3" t="s">
        <v>1587</v>
      </c>
      <c r="B909" s="6">
        <v>45721</v>
      </c>
      <c r="C909" s="3" t="s">
        <v>40</v>
      </c>
      <c r="D909" s="3" t="s">
        <v>21</v>
      </c>
      <c r="E909" s="3" t="s">
        <v>22</v>
      </c>
      <c r="F909" s="3" t="s">
        <v>22</v>
      </c>
      <c r="G909" s="3" t="s">
        <v>452</v>
      </c>
      <c r="H909" s="3" t="s">
        <v>44</v>
      </c>
      <c r="I909" s="3" t="s">
        <v>52</v>
      </c>
      <c r="J909" s="3" t="s">
        <v>113</v>
      </c>
      <c r="K909" s="3" t="s">
        <v>557</v>
      </c>
      <c r="L909" s="5">
        <v>10</v>
      </c>
      <c r="M909" s="5">
        <v>74910.429999999993</v>
      </c>
      <c r="N909" s="5">
        <v>97784.95</v>
      </c>
      <c r="O909" s="5">
        <v>0.15</v>
      </c>
      <c r="P909" s="3" t="s">
        <v>28</v>
      </c>
      <c r="Q909" s="3" t="s">
        <v>38</v>
      </c>
      <c r="R909" s="5">
        <v>9</v>
      </c>
      <c r="S909" s="5">
        <v>194433.4</v>
      </c>
      <c r="T909" s="2"/>
    </row>
    <row r="910" spans="1:20" ht="14.4" x14ac:dyDescent="0.3">
      <c r="A910" s="3" t="s">
        <v>1588</v>
      </c>
      <c r="B910" s="4">
        <v>45830</v>
      </c>
      <c r="C910" s="3" t="s">
        <v>40</v>
      </c>
      <c r="D910" s="3" t="s">
        <v>57</v>
      </c>
      <c r="E910" s="3" t="s">
        <v>64</v>
      </c>
      <c r="F910" s="3" t="s">
        <v>65</v>
      </c>
      <c r="G910" s="3" t="s">
        <v>1589</v>
      </c>
      <c r="H910" s="3" t="s">
        <v>44</v>
      </c>
      <c r="I910" s="3" t="s">
        <v>52</v>
      </c>
      <c r="J910" s="3" t="s">
        <v>53</v>
      </c>
      <c r="K910" s="3" t="s">
        <v>110</v>
      </c>
      <c r="L910" s="5">
        <v>23</v>
      </c>
      <c r="M910" s="5">
        <v>68162.86</v>
      </c>
      <c r="N910" s="5">
        <v>102125.2</v>
      </c>
      <c r="O910" s="5">
        <v>0.05</v>
      </c>
      <c r="P910" s="3" t="s">
        <v>28</v>
      </c>
      <c r="Q910" s="3" t="s">
        <v>77</v>
      </c>
      <c r="R910" s="5">
        <v>14</v>
      </c>
      <c r="S910" s="5">
        <v>742077.8</v>
      </c>
      <c r="T910" s="2"/>
    </row>
    <row r="911" spans="1:20" ht="14.4" x14ac:dyDescent="0.3">
      <c r="A911" s="3" t="s">
        <v>1590</v>
      </c>
      <c r="B911" s="6">
        <v>45845</v>
      </c>
      <c r="C911" s="3" t="s">
        <v>31</v>
      </c>
      <c r="D911" s="3" t="s">
        <v>57</v>
      </c>
      <c r="E911" s="3" t="s">
        <v>58</v>
      </c>
      <c r="F911" s="3" t="s">
        <v>59</v>
      </c>
      <c r="G911" s="3" t="s">
        <v>1591</v>
      </c>
      <c r="H911" s="3" t="s">
        <v>44</v>
      </c>
      <c r="I911" s="3" t="s">
        <v>25</v>
      </c>
      <c r="J911" s="3" t="s">
        <v>146</v>
      </c>
      <c r="K911" s="3" t="s">
        <v>411</v>
      </c>
      <c r="L911" s="5">
        <v>23</v>
      </c>
      <c r="M911" s="5">
        <v>38252.339999999997</v>
      </c>
      <c r="N911" s="5">
        <v>45960.33</v>
      </c>
      <c r="O911" s="5">
        <v>0</v>
      </c>
      <c r="P911" s="3" t="s">
        <v>28</v>
      </c>
      <c r="Q911" s="3" t="s">
        <v>38</v>
      </c>
      <c r="R911" s="5">
        <v>14</v>
      </c>
      <c r="S911" s="5">
        <v>177283.8</v>
      </c>
      <c r="T911" s="2"/>
    </row>
    <row r="912" spans="1:20" ht="14.4" x14ac:dyDescent="0.3">
      <c r="A912" s="3" t="s">
        <v>1592</v>
      </c>
      <c r="B912" s="6">
        <v>45723</v>
      </c>
      <c r="C912" s="3" t="s">
        <v>40</v>
      </c>
      <c r="D912" s="3" t="s">
        <v>57</v>
      </c>
      <c r="E912" s="3" t="s">
        <v>64</v>
      </c>
      <c r="F912" s="3" t="s">
        <v>65</v>
      </c>
      <c r="G912" s="3" t="s">
        <v>408</v>
      </c>
      <c r="H912" s="3" t="s">
        <v>35</v>
      </c>
      <c r="I912" s="3" t="s">
        <v>52</v>
      </c>
      <c r="J912" s="3" t="s">
        <v>113</v>
      </c>
      <c r="K912" s="3" t="s">
        <v>114</v>
      </c>
      <c r="L912" s="5">
        <v>23</v>
      </c>
      <c r="M912" s="5">
        <v>8639.23</v>
      </c>
      <c r="N912" s="5">
        <v>12592.8</v>
      </c>
      <c r="O912" s="5">
        <v>0.15</v>
      </c>
      <c r="P912" s="3" t="s">
        <v>55</v>
      </c>
      <c r="Q912" s="3" t="s">
        <v>38</v>
      </c>
      <c r="R912" s="5">
        <v>10</v>
      </c>
      <c r="S912" s="5">
        <v>77292.289999999994</v>
      </c>
      <c r="T912" s="2"/>
    </row>
    <row r="913" spans="1:20" ht="14.4" x14ac:dyDescent="0.3">
      <c r="A913" s="3" t="s">
        <v>1593</v>
      </c>
      <c r="B913" s="4">
        <v>45736</v>
      </c>
      <c r="C913" s="3" t="s">
        <v>49</v>
      </c>
      <c r="D913" s="3" t="s">
        <v>57</v>
      </c>
      <c r="E913" s="3" t="s">
        <v>92</v>
      </c>
      <c r="F913" s="3" t="s">
        <v>93</v>
      </c>
      <c r="G913" s="3" t="s">
        <v>1594</v>
      </c>
      <c r="H913" s="3" t="s">
        <v>24</v>
      </c>
      <c r="I913" s="3" t="s">
        <v>45</v>
      </c>
      <c r="J913" s="3" t="s">
        <v>102</v>
      </c>
      <c r="K913" s="3" t="s">
        <v>203</v>
      </c>
      <c r="L913" s="5">
        <v>3</v>
      </c>
      <c r="M913" s="5">
        <v>47643.68</v>
      </c>
      <c r="N913" s="5">
        <v>65287</v>
      </c>
      <c r="O913" s="5">
        <v>0.15</v>
      </c>
      <c r="P913" s="3" t="s">
        <v>55</v>
      </c>
      <c r="Q913" s="3" t="s">
        <v>77</v>
      </c>
      <c r="R913" s="5">
        <v>12</v>
      </c>
      <c r="S913" s="5">
        <v>44990.47</v>
      </c>
      <c r="T913" s="2"/>
    </row>
    <row r="914" spans="1:20" ht="14.4" x14ac:dyDescent="0.3">
      <c r="A914" s="3" t="s">
        <v>1595</v>
      </c>
      <c r="B914" s="4">
        <v>45896</v>
      </c>
      <c r="C914" s="3" t="s">
        <v>20</v>
      </c>
      <c r="D914" s="3" t="s">
        <v>21</v>
      </c>
      <c r="E914" s="3" t="s">
        <v>32</v>
      </c>
      <c r="F914" s="3" t="s">
        <v>33</v>
      </c>
      <c r="G914" s="3" t="s">
        <v>1238</v>
      </c>
      <c r="H914" s="3" t="s">
        <v>35</v>
      </c>
      <c r="I914" s="3" t="s">
        <v>45</v>
      </c>
      <c r="J914" s="3" t="s">
        <v>67</v>
      </c>
      <c r="K914" s="3" t="s">
        <v>83</v>
      </c>
      <c r="L914" s="5">
        <v>14</v>
      </c>
      <c r="M914" s="5">
        <v>49602.57</v>
      </c>
      <c r="N914" s="5">
        <v>62747.75</v>
      </c>
      <c r="O914" s="5">
        <v>0.1</v>
      </c>
      <c r="P914" s="3" t="s">
        <v>28</v>
      </c>
      <c r="Q914" s="3" t="s">
        <v>77</v>
      </c>
      <c r="R914" s="5">
        <v>16</v>
      </c>
      <c r="S914" s="5">
        <v>165629.29999999999</v>
      </c>
      <c r="T914" s="2"/>
    </row>
    <row r="915" spans="1:20" ht="14.4" x14ac:dyDescent="0.3">
      <c r="A915" s="3" t="s">
        <v>1596</v>
      </c>
      <c r="B915" s="6">
        <v>45811</v>
      </c>
      <c r="C915" s="3" t="s">
        <v>31</v>
      </c>
      <c r="D915" s="3" t="s">
        <v>41</v>
      </c>
      <c r="E915" s="3" t="s">
        <v>42</v>
      </c>
      <c r="F915" s="3" t="s">
        <v>42</v>
      </c>
      <c r="G915" s="3" t="s">
        <v>1037</v>
      </c>
      <c r="H915" s="3" t="s">
        <v>24</v>
      </c>
      <c r="I915" s="3" t="s">
        <v>52</v>
      </c>
      <c r="J915" s="3" t="s">
        <v>113</v>
      </c>
      <c r="K915" s="3" t="s">
        <v>114</v>
      </c>
      <c r="L915" s="5">
        <v>16</v>
      </c>
      <c r="M915" s="5">
        <v>7181.72</v>
      </c>
      <c r="N915" s="5">
        <v>9157.7900000000009</v>
      </c>
      <c r="O915" s="5">
        <v>0.15</v>
      </c>
      <c r="P915" s="3" t="s">
        <v>28</v>
      </c>
      <c r="Q915" s="3" t="s">
        <v>77</v>
      </c>
      <c r="R915" s="5">
        <v>7</v>
      </c>
      <c r="S915" s="5">
        <v>26874.55</v>
      </c>
      <c r="T915" s="2"/>
    </row>
    <row r="916" spans="1:20" ht="14.4" x14ac:dyDescent="0.3">
      <c r="A916" s="3" t="s">
        <v>1597</v>
      </c>
      <c r="B916" s="6">
        <v>45842</v>
      </c>
      <c r="C916" s="3" t="s">
        <v>40</v>
      </c>
      <c r="D916" s="3" t="s">
        <v>41</v>
      </c>
      <c r="E916" s="3" t="s">
        <v>50</v>
      </c>
      <c r="F916" s="3" t="s">
        <v>50</v>
      </c>
      <c r="G916" s="3" t="s">
        <v>1341</v>
      </c>
      <c r="H916" s="3" t="s">
        <v>35</v>
      </c>
      <c r="I916" s="3" t="s">
        <v>25</v>
      </c>
      <c r="J916" s="3" t="s">
        <v>26</v>
      </c>
      <c r="K916" s="3" t="s">
        <v>80</v>
      </c>
      <c r="L916" s="5">
        <v>33</v>
      </c>
      <c r="M916" s="5">
        <v>39621.660000000003</v>
      </c>
      <c r="N916" s="5">
        <v>51607.79</v>
      </c>
      <c r="O916" s="5">
        <v>0.15</v>
      </c>
      <c r="P916" s="3" t="s">
        <v>28</v>
      </c>
      <c r="Q916" s="3" t="s">
        <v>84</v>
      </c>
      <c r="R916" s="5">
        <v>1</v>
      </c>
      <c r="S916" s="5">
        <v>336211</v>
      </c>
      <c r="T916" s="2"/>
    </row>
    <row r="917" spans="1:20" ht="14.4" x14ac:dyDescent="0.3">
      <c r="A917" s="3" t="s">
        <v>1598</v>
      </c>
      <c r="B917" s="4">
        <v>45757</v>
      </c>
      <c r="C917" s="3" t="s">
        <v>40</v>
      </c>
      <c r="D917" s="3" t="s">
        <v>41</v>
      </c>
      <c r="E917" s="3" t="s">
        <v>50</v>
      </c>
      <c r="F917" s="3" t="s">
        <v>50</v>
      </c>
      <c r="G917" s="3" t="s">
        <v>1256</v>
      </c>
      <c r="H917" s="3" t="s">
        <v>44</v>
      </c>
      <c r="I917" s="3" t="s">
        <v>25</v>
      </c>
      <c r="J917" s="3" t="s">
        <v>146</v>
      </c>
      <c r="K917" s="3" t="s">
        <v>177</v>
      </c>
      <c r="L917" s="5">
        <v>3</v>
      </c>
      <c r="M917" s="5">
        <v>62230.62</v>
      </c>
      <c r="N917" s="5">
        <v>75220.86</v>
      </c>
      <c r="O917" s="5">
        <v>0.15</v>
      </c>
      <c r="P917" s="3" t="s">
        <v>55</v>
      </c>
      <c r="Q917" s="3" t="s">
        <v>29</v>
      </c>
      <c r="R917" s="5">
        <v>8</v>
      </c>
      <c r="S917" s="5">
        <v>33125.11</v>
      </c>
      <c r="T917" s="2"/>
    </row>
    <row r="918" spans="1:20" ht="14.4" x14ac:dyDescent="0.3">
      <c r="A918" s="3" t="s">
        <v>1599</v>
      </c>
      <c r="B918" s="6">
        <v>45660</v>
      </c>
      <c r="C918" s="3" t="s">
        <v>31</v>
      </c>
      <c r="D918" s="3" t="s">
        <v>21</v>
      </c>
      <c r="E918" s="3" t="s">
        <v>32</v>
      </c>
      <c r="F918" s="3" t="s">
        <v>33</v>
      </c>
      <c r="G918" s="3" t="s">
        <v>1015</v>
      </c>
      <c r="H918" s="3" t="s">
        <v>35</v>
      </c>
      <c r="I918" s="3" t="s">
        <v>52</v>
      </c>
      <c r="J918" s="3" t="s">
        <v>157</v>
      </c>
      <c r="K918" s="3" t="s">
        <v>158</v>
      </c>
      <c r="L918" s="5">
        <v>48</v>
      </c>
      <c r="M918" s="5">
        <v>70812.37</v>
      </c>
      <c r="N918" s="5">
        <v>96571.51</v>
      </c>
      <c r="O918" s="5">
        <v>0</v>
      </c>
      <c r="P918" s="3" t="s">
        <v>55</v>
      </c>
      <c r="Q918" s="3" t="s">
        <v>29</v>
      </c>
      <c r="R918" s="5">
        <v>6</v>
      </c>
      <c r="S918" s="5">
        <v>1236439</v>
      </c>
      <c r="T918" s="2"/>
    </row>
    <row r="919" spans="1:20" ht="14.4" x14ac:dyDescent="0.3">
      <c r="A919" s="3" t="s">
        <v>1600</v>
      </c>
      <c r="B919" s="4">
        <v>45767</v>
      </c>
      <c r="C919" s="3" t="s">
        <v>20</v>
      </c>
      <c r="D919" s="3" t="s">
        <v>41</v>
      </c>
      <c r="E919" s="3" t="s">
        <v>50</v>
      </c>
      <c r="F919" s="3" t="s">
        <v>50</v>
      </c>
      <c r="G919" s="3" t="s">
        <v>383</v>
      </c>
      <c r="H919" s="3" t="s">
        <v>87</v>
      </c>
      <c r="I919" s="3" t="s">
        <v>25</v>
      </c>
      <c r="J919" s="3" t="s">
        <v>36</v>
      </c>
      <c r="K919" s="3" t="s">
        <v>280</v>
      </c>
      <c r="L919" s="5">
        <v>42</v>
      </c>
      <c r="M919" s="5">
        <v>37799.24</v>
      </c>
      <c r="N919" s="5">
        <v>45243.96</v>
      </c>
      <c r="O919" s="5">
        <v>0.1</v>
      </c>
      <c r="P919" s="3" t="s">
        <v>55</v>
      </c>
      <c r="Q919" s="3" t="s">
        <v>29</v>
      </c>
      <c r="R919" s="5">
        <v>13</v>
      </c>
      <c r="S919" s="5">
        <v>281410.40000000002</v>
      </c>
      <c r="T919" s="2"/>
    </row>
    <row r="920" spans="1:20" ht="14.4" x14ac:dyDescent="0.3">
      <c r="A920" s="3" t="s">
        <v>1601</v>
      </c>
      <c r="B920" s="6">
        <v>45809</v>
      </c>
      <c r="C920" s="3" t="s">
        <v>20</v>
      </c>
      <c r="D920" s="3" t="s">
        <v>41</v>
      </c>
      <c r="E920" s="3" t="s">
        <v>50</v>
      </c>
      <c r="F920" s="3" t="s">
        <v>50</v>
      </c>
      <c r="G920" s="3" t="s">
        <v>546</v>
      </c>
      <c r="H920" s="3" t="s">
        <v>24</v>
      </c>
      <c r="I920" s="3" t="s">
        <v>25</v>
      </c>
      <c r="J920" s="3" t="s">
        <v>26</v>
      </c>
      <c r="K920" s="3" t="s">
        <v>127</v>
      </c>
      <c r="L920" s="5">
        <v>6</v>
      </c>
      <c r="M920" s="5">
        <v>28138.05</v>
      </c>
      <c r="N920" s="5">
        <v>42066.05</v>
      </c>
      <c r="O920" s="5">
        <v>0</v>
      </c>
      <c r="P920" s="3" t="s">
        <v>28</v>
      </c>
      <c r="Q920" s="3" t="s">
        <v>29</v>
      </c>
      <c r="R920" s="5">
        <v>19</v>
      </c>
      <c r="S920" s="5">
        <v>83568</v>
      </c>
      <c r="T920" s="2"/>
    </row>
    <row r="921" spans="1:20" ht="14.4" x14ac:dyDescent="0.3">
      <c r="A921" s="3" t="s">
        <v>1602</v>
      </c>
      <c r="B921" s="4">
        <v>45777</v>
      </c>
      <c r="C921" s="3" t="s">
        <v>31</v>
      </c>
      <c r="D921" s="3" t="s">
        <v>57</v>
      </c>
      <c r="E921" s="3" t="s">
        <v>92</v>
      </c>
      <c r="F921" s="3" t="s">
        <v>93</v>
      </c>
      <c r="G921" s="3" t="s">
        <v>1019</v>
      </c>
      <c r="H921" s="3" t="s">
        <v>44</v>
      </c>
      <c r="I921" s="3" t="s">
        <v>25</v>
      </c>
      <c r="J921" s="3" t="s">
        <v>36</v>
      </c>
      <c r="K921" s="3" t="s">
        <v>280</v>
      </c>
      <c r="L921" s="5">
        <v>40</v>
      </c>
      <c r="M921" s="5">
        <v>58757.5</v>
      </c>
      <c r="N921" s="5">
        <v>86404.4</v>
      </c>
      <c r="O921" s="5">
        <v>0.05</v>
      </c>
      <c r="P921" s="3" t="s">
        <v>55</v>
      </c>
      <c r="Q921" s="3" t="s">
        <v>29</v>
      </c>
      <c r="R921" s="5">
        <v>11</v>
      </c>
      <c r="S921" s="5">
        <v>1050582</v>
      </c>
      <c r="T921" s="2"/>
    </row>
    <row r="922" spans="1:20" ht="14.4" x14ac:dyDescent="0.3">
      <c r="A922" s="3" t="s">
        <v>1603</v>
      </c>
      <c r="B922" s="4">
        <v>45747</v>
      </c>
      <c r="C922" s="3" t="s">
        <v>20</v>
      </c>
      <c r="D922" s="3" t="s">
        <v>57</v>
      </c>
      <c r="E922" s="3" t="s">
        <v>92</v>
      </c>
      <c r="F922" s="3" t="s">
        <v>93</v>
      </c>
      <c r="G922" s="3" t="s">
        <v>666</v>
      </c>
      <c r="H922" s="3" t="s">
        <v>44</v>
      </c>
      <c r="I922" s="3" t="s">
        <v>52</v>
      </c>
      <c r="J922" s="3" t="s">
        <v>113</v>
      </c>
      <c r="K922" s="3" t="s">
        <v>257</v>
      </c>
      <c r="L922" s="5">
        <v>2</v>
      </c>
      <c r="M922" s="5">
        <v>65407.94</v>
      </c>
      <c r="N922" s="5">
        <v>75568.52</v>
      </c>
      <c r="O922" s="5">
        <v>0.15</v>
      </c>
      <c r="P922" s="3" t="s">
        <v>55</v>
      </c>
      <c r="Q922" s="3" t="s">
        <v>84</v>
      </c>
      <c r="R922" s="5">
        <v>2</v>
      </c>
      <c r="S922" s="5">
        <v>17272.990000000002</v>
      </c>
      <c r="T922" s="2"/>
    </row>
    <row r="923" spans="1:20" ht="14.4" x14ac:dyDescent="0.3">
      <c r="A923" s="3" t="s">
        <v>1604</v>
      </c>
      <c r="B923" s="4">
        <v>45747</v>
      </c>
      <c r="C923" s="3" t="s">
        <v>31</v>
      </c>
      <c r="D923" s="3" t="s">
        <v>41</v>
      </c>
      <c r="E923" s="3" t="s">
        <v>42</v>
      </c>
      <c r="F923" s="3" t="s">
        <v>42</v>
      </c>
      <c r="G923" s="3" t="s">
        <v>1605</v>
      </c>
      <c r="H923" s="3" t="s">
        <v>24</v>
      </c>
      <c r="I923" s="3" t="s">
        <v>45</v>
      </c>
      <c r="J923" s="3" t="s">
        <v>102</v>
      </c>
      <c r="K923" s="3" t="s">
        <v>191</v>
      </c>
      <c r="L923" s="5">
        <v>10</v>
      </c>
      <c r="M923" s="5">
        <v>51570.21</v>
      </c>
      <c r="N923" s="5">
        <v>73537.56</v>
      </c>
      <c r="O923" s="5">
        <v>0.1</v>
      </c>
      <c r="P923" s="3" t="s">
        <v>28</v>
      </c>
      <c r="Q923" s="3" t="s">
        <v>29</v>
      </c>
      <c r="R923" s="5">
        <v>12</v>
      </c>
      <c r="S923" s="5">
        <v>197706.2</v>
      </c>
      <c r="T923" s="2"/>
    </row>
    <row r="924" spans="1:20" ht="14.4" x14ac:dyDescent="0.3">
      <c r="A924" s="3" t="s">
        <v>1606</v>
      </c>
      <c r="B924" s="4">
        <v>45889</v>
      </c>
      <c r="C924" s="3" t="s">
        <v>31</v>
      </c>
      <c r="D924" s="3" t="s">
        <v>70</v>
      </c>
      <c r="E924" s="3" t="s">
        <v>71</v>
      </c>
      <c r="F924" s="3" t="s">
        <v>72</v>
      </c>
      <c r="G924" s="3" t="s">
        <v>562</v>
      </c>
      <c r="H924" s="3" t="s">
        <v>35</v>
      </c>
      <c r="I924" s="3" t="s">
        <v>52</v>
      </c>
      <c r="J924" s="3" t="s">
        <v>95</v>
      </c>
      <c r="K924" s="3" t="s">
        <v>96</v>
      </c>
      <c r="L924" s="5">
        <v>22</v>
      </c>
      <c r="M924" s="5">
        <v>61716.81</v>
      </c>
      <c r="N924" s="5">
        <v>78020.58</v>
      </c>
      <c r="O924" s="5">
        <v>0</v>
      </c>
      <c r="P924" s="3" t="s">
        <v>55</v>
      </c>
      <c r="Q924" s="3" t="s">
        <v>29</v>
      </c>
      <c r="R924" s="5">
        <v>13</v>
      </c>
      <c r="S924" s="5">
        <v>358682.9</v>
      </c>
      <c r="T924" s="2"/>
    </row>
    <row r="925" spans="1:20" ht="14.4" x14ac:dyDescent="0.3">
      <c r="A925" s="3" t="s">
        <v>1607</v>
      </c>
      <c r="B925" s="4">
        <v>45863</v>
      </c>
      <c r="C925" s="3" t="s">
        <v>20</v>
      </c>
      <c r="D925" s="3" t="s">
        <v>21</v>
      </c>
      <c r="E925" s="3" t="s">
        <v>105</v>
      </c>
      <c r="F925" s="3" t="s">
        <v>106</v>
      </c>
      <c r="G925" s="3" t="s">
        <v>1159</v>
      </c>
      <c r="H925" s="3" t="s">
        <v>35</v>
      </c>
      <c r="I925" s="3" t="s">
        <v>25</v>
      </c>
      <c r="J925" s="3" t="s">
        <v>61</v>
      </c>
      <c r="K925" s="3" t="s">
        <v>223</v>
      </c>
      <c r="L925" s="5">
        <v>2</v>
      </c>
      <c r="M925" s="5">
        <v>52059.28</v>
      </c>
      <c r="N925" s="5">
        <v>59499.86</v>
      </c>
      <c r="O925" s="5">
        <v>0</v>
      </c>
      <c r="P925" s="3" t="s">
        <v>55</v>
      </c>
      <c r="Q925" s="3" t="s">
        <v>38</v>
      </c>
      <c r="R925" s="5">
        <v>8</v>
      </c>
      <c r="S925" s="5">
        <v>14881.16</v>
      </c>
      <c r="T925" s="2"/>
    </row>
    <row r="926" spans="1:20" ht="14.4" x14ac:dyDescent="0.3">
      <c r="A926" s="3" t="s">
        <v>1608</v>
      </c>
      <c r="B926" s="8">
        <v>45779</v>
      </c>
      <c r="C926" s="3" t="s">
        <v>40</v>
      </c>
      <c r="D926" s="3" t="s">
        <v>41</v>
      </c>
      <c r="E926" s="3" t="s">
        <v>50</v>
      </c>
      <c r="F926" s="3" t="s">
        <v>50</v>
      </c>
      <c r="G926" s="3" t="s">
        <v>876</v>
      </c>
      <c r="H926" s="3" t="s">
        <v>87</v>
      </c>
      <c r="I926" s="3" t="s">
        <v>52</v>
      </c>
      <c r="J926" s="3" t="s">
        <v>157</v>
      </c>
      <c r="K926" s="3" t="s">
        <v>273</v>
      </c>
      <c r="L926" s="5">
        <v>8</v>
      </c>
      <c r="M926" s="5">
        <v>65370.63</v>
      </c>
      <c r="N926" s="5">
        <v>95595.09</v>
      </c>
      <c r="O926" s="5">
        <v>0.1</v>
      </c>
      <c r="P926" s="3" t="s">
        <v>55</v>
      </c>
      <c r="Q926" s="3" t="s">
        <v>38</v>
      </c>
      <c r="R926" s="5">
        <v>2</v>
      </c>
      <c r="S926" s="5">
        <v>217616.1</v>
      </c>
      <c r="T926" s="2"/>
    </row>
    <row r="927" spans="1:20" ht="14.4" x14ac:dyDescent="0.3">
      <c r="A927" s="3" t="s">
        <v>1609</v>
      </c>
      <c r="B927" s="4">
        <v>45742</v>
      </c>
      <c r="C927" s="3" t="s">
        <v>31</v>
      </c>
      <c r="D927" s="3" t="s">
        <v>41</v>
      </c>
      <c r="E927" s="3" t="s">
        <v>42</v>
      </c>
      <c r="F927" s="3" t="s">
        <v>42</v>
      </c>
      <c r="G927" s="3" t="s">
        <v>247</v>
      </c>
      <c r="H927" s="3" t="s">
        <v>87</v>
      </c>
      <c r="I927" s="3" t="s">
        <v>52</v>
      </c>
      <c r="J927" s="3" t="s">
        <v>113</v>
      </c>
      <c r="K927" s="3" t="s">
        <v>557</v>
      </c>
      <c r="L927" s="5">
        <v>35</v>
      </c>
      <c r="M927" s="5">
        <v>68498.070000000007</v>
      </c>
      <c r="N927" s="5">
        <v>93064.91</v>
      </c>
      <c r="O927" s="5">
        <v>0.1</v>
      </c>
      <c r="P927" s="3" t="s">
        <v>55</v>
      </c>
      <c r="Q927" s="3" t="s">
        <v>38</v>
      </c>
      <c r="R927" s="5">
        <v>13</v>
      </c>
      <c r="S927" s="5">
        <v>773855.5</v>
      </c>
      <c r="T927" s="2"/>
    </row>
    <row r="928" spans="1:20" ht="14.4" x14ac:dyDescent="0.3">
      <c r="A928" s="3" t="s">
        <v>1610</v>
      </c>
      <c r="B928" s="8">
        <v>45779</v>
      </c>
      <c r="C928" s="3" t="s">
        <v>31</v>
      </c>
      <c r="D928" s="3" t="s">
        <v>21</v>
      </c>
      <c r="E928" s="3" t="s">
        <v>105</v>
      </c>
      <c r="F928" s="3" t="s">
        <v>106</v>
      </c>
      <c r="G928" s="3" t="s">
        <v>1134</v>
      </c>
      <c r="H928" s="3" t="s">
        <v>35</v>
      </c>
      <c r="I928" s="3" t="s">
        <v>25</v>
      </c>
      <c r="J928" s="3" t="s">
        <v>146</v>
      </c>
      <c r="K928" s="3" t="s">
        <v>416</v>
      </c>
      <c r="L928" s="5">
        <v>45</v>
      </c>
      <c r="M928" s="5">
        <v>958.7</v>
      </c>
      <c r="N928" s="5">
        <v>1330.86</v>
      </c>
      <c r="O928" s="5">
        <v>0.15</v>
      </c>
      <c r="P928" s="3" t="s">
        <v>55</v>
      </c>
      <c r="Q928" s="3" t="s">
        <v>84</v>
      </c>
      <c r="R928" s="5">
        <v>6</v>
      </c>
      <c r="S928" s="5">
        <v>14235.12</v>
      </c>
      <c r="T928" s="2"/>
    </row>
    <row r="929" spans="1:20" ht="14.4" x14ac:dyDescent="0.3">
      <c r="A929" s="3" t="s">
        <v>1611</v>
      </c>
      <c r="B929" s="4">
        <v>45888</v>
      </c>
      <c r="C929" s="3" t="s">
        <v>49</v>
      </c>
      <c r="D929" s="3" t="s">
        <v>41</v>
      </c>
      <c r="E929" s="3" t="s">
        <v>42</v>
      </c>
      <c r="F929" s="3" t="s">
        <v>42</v>
      </c>
      <c r="G929" s="3" t="s">
        <v>1612</v>
      </c>
      <c r="H929" s="3" t="s">
        <v>24</v>
      </c>
      <c r="I929" s="3" t="s">
        <v>25</v>
      </c>
      <c r="J929" s="3" t="s">
        <v>36</v>
      </c>
      <c r="K929" s="3" t="s">
        <v>37</v>
      </c>
      <c r="L929" s="5">
        <v>11</v>
      </c>
      <c r="M929" s="5">
        <v>71602.509999999995</v>
      </c>
      <c r="N929" s="5">
        <v>98774.399999999994</v>
      </c>
      <c r="O929" s="5">
        <v>0.1</v>
      </c>
      <c r="P929" s="3" t="s">
        <v>28</v>
      </c>
      <c r="Q929" s="3" t="s">
        <v>38</v>
      </c>
      <c r="R929" s="5">
        <v>8</v>
      </c>
      <c r="S929" s="5">
        <v>269001.7</v>
      </c>
      <c r="T929" s="2"/>
    </row>
    <row r="930" spans="1:20" ht="14.4" x14ac:dyDescent="0.3">
      <c r="A930" s="3" t="s">
        <v>1613</v>
      </c>
      <c r="B930" s="4">
        <v>45680</v>
      </c>
      <c r="C930" s="3" t="s">
        <v>31</v>
      </c>
      <c r="D930" s="3" t="s">
        <v>70</v>
      </c>
      <c r="E930" s="3" t="s">
        <v>125</v>
      </c>
      <c r="F930" s="3" t="s">
        <v>125</v>
      </c>
      <c r="G930" s="3" t="s">
        <v>1614</v>
      </c>
      <c r="H930" s="3" t="s">
        <v>35</v>
      </c>
      <c r="I930" s="3" t="s">
        <v>25</v>
      </c>
      <c r="J930" s="3" t="s">
        <v>61</v>
      </c>
      <c r="K930" s="3" t="s">
        <v>62</v>
      </c>
      <c r="L930" s="5">
        <v>19</v>
      </c>
      <c r="M930" s="5">
        <v>35603.79</v>
      </c>
      <c r="N930" s="5">
        <v>39830.980000000003</v>
      </c>
      <c r="O930" s="5">
        <v>0.15</v>
      </c>
      <c r="P930" s="3" t="s">
        <v>28</v>
      </c>
      <c r="Q930" s="3" t="s">
        <v>29</v>
      </c>
      <c r="R930" s="5">
        <v>1</v>
      </c>
      <c r="S930" s="5">
        <v>68269.119999999995</v>
      </c>
      <c r="T930" s="2"/>
    </row>
    <row r="931" spans="1:20" ht="14.4" x14ac:dyDescent="0.3">
      <c r="A931" s="3" t="s">
        <v>1615</v>
      </c>
      <c r="B931" s="4">
        <v>45893</v>
      </c>
      <c r="C931" s="3" t="s">
        <v>49</v>
      </c>
      <c r="D931" s="3" t="s">
        <v>70</v>
      </c>
      <c r="E931" s="3" t="s">
        <v>71</v>
      </c>
      <c r="F931" s="3" t="s">
        <v>72</v>
      </c>
      <c r="G931" s="3" t="s">
        <v>1267</v>
      </c>
      <c r="H931" s="3" t="s">
        <v>44</v>
      </c>
      <c r="I931" s="3" t="s">
        <v>52</v>
      </c>
      <c r="J931" s="3" t="s">
        <v>157</v>
      </c>
      <c r="K931" s="3" t="s">
        <v>188</v>
      </c>
      <c r="L931" s="5">
        <v>40</v>
      </c>
      <c r="M931" s="5">
        <v>34233</v>
      </c>
      <c r="N931" s="5">
        <v>43832.39</v>
      </c>
      <c r="O931" s="5">
        <v>0.15</v>
      </c>
      <c r="P931" s="3" t="s">
        <v>55</v>
      </c>
      <c r="Q931" s="3" t="s">
        <v>29</v>
      </c>
      <c r="R931" s="5">
        <v>3</v>
      </c>
      <c r="S931" s="5">
        <v>326379.3</v>
      </c>
      <c r="T931" s="2"/>
    </row>
    <row r="932" spans="1:20" ht="14.4" x14ac:dyDescent="0.3">
      <c r="A932" s="3" t="s">
        <v>1616</v>
      </c>
      <c r="B932" s="4">
        <v>45707</v>
      </c>
      <c r="C932" s="3" t="s">
        <v>31</v>
      </c>
      <c r="D932" s="3" t="s">
        <v>70</v>
      </c>
      <c r="E932" s="3" t="s">
        <v>71</v>
      </c>
      <c r="F932" s="3" t="s">
        <v>72</v>
      </c>
      <c r="G932" s="3" t="s">
        <v>966</v>
      </c>
      <c r="H932" s="3" t="s">
        <v>87</v>
      </c>
      <c r="I932" s="3" t="s">
        <v>25</v>
      </c>
      <c r="J932" s="3" t="s">
        <v>146</v>
      </c>
      <c r="K932" s="3" t="s">
        <v>411</v>
      </c>
      <c r="L932" s="5">
        <v>37</v>
      </c>
      <c r="M932" s="5">
        <v>41268.43</v>
      </c>
      <c r="N932" s="5">
        <v>54183.77</v>
      </c>
      <c r="O932" s="5">
        <v>0</v>
      </c>
      <c r="P932" s="3" t="s">
        <v>28</v>
      </c>
      <c r="Q932" s="3" t="s">
        <v>29</v>
      </c>
      <c r="R932" s="5">
        <v>12</v>
      </c>
      <c r="S932" s="5">
        <v>477867.6</v>
      </c>
      <c r="T932" s="2"/>
    </row>
    <row r="933" spans="1:20" ht="14.4" x14ac:dyDescent="0.3">
      <c r="A933" s="3" t="s">
        <v>1617</v>
      </c>
      <c r="B933" s="4">
        <v>45863</v>
      </c>
      <c r="C933" s="3" t="s">
        <v>20</v>
      </c>
      <c r="D933" s="3" t="s">
        <v>70</v>
      </c>
      <c r="E933" s="3" t="s">
        <v>71</v>
      </c>
      <c r="F933" s="3" t="s">
        <v>72</v>
      </c>
      <c r="G933" s="3" t="s">
        <v>428</v>
      </c>
      <c r="H933" s="3" t="s">
        <v>24</v>
      </c>
      <c r="I933" s="3" t="s">
        <v>52</v>
      </c>
      <c r="J933" s="3" t="s">
        <v>113</v>
      </c>
      <c r="K933" s="3" t="s">
        <v>114</v>
      </c>
      <c r="L933" s="5">
        <v>40</v>
      </c>
      <c r="M933" s="5">
        <v>72035.19</v>
      </c>
      <c r="N933" s="5">
        <v>104015.9</v>
      </c>
      <c r="O933" s="5">
        <v>0.1</v>
      </c>
      <c r="P933" s="3" t="s">
        <v>28</v>
      </c>
      <c r="Q933" s="3" t="s">
        <v>84</v>
      </c>
      <c r="R933" s="5">
        <v>15</v>
      </c>
      <c r="S933" s="5">
        <v>1151306</v>
      </c>
      <c r="T933" s="2"/>
    </row>
    <row r="934" spans="1:20" ht="14.4" x14ac:dyDescent="0.3">
      <c r="A934" s="3" t="s">
        <v>1618</v>
      </c>
      <c r="B934" s="6">
        <v>45844</v>
      </c>
      <c r="C934" s="3" t="s">
        <v>49</v>
      </c>
      <c r="D934" s="3" t="s">
        <v>70</v>
      </c>
      <c r="E934" s="3" t="s">
        <v>125</v>
      </c>
      <c r="F934" s="3" t="s">
        <v>125</v>
      </c>
      <c r="G934" s="3" t="s">
        <v>1619</v>
      </c>
      <c r="H934" s="3" t="s">
        <v>44</v>
      </c>
      <c r="I934" s="3" t="s">
        <v>52</v>
      </c>
      <c r="J934" s="3" t="s">
        <v>113</v>
      </c>
      <c r="K934" s="3" t="s">
        <v>557</v>
      </c>
      <c r="L934" s="5">
        <v>33</v>
      </c>
      <c r="M934" s="5">
        <v>42006.49</v>
      </c>
      <c r="N934" s="5">
        <v>62816.6</v>
      </c>
      <c r="O934" s="5">
        <v>0.1</v>
      </c>
      <c r="P934" s="3" t="s">
        <v>28</v>
      </c>
      <c r="Q934" s="3" t="s">
        <v>38</v>
      </c>
      <c r="R934" s="5">
        <v>2</v>
      </c>
      <c r="S934" s="5">
        <v>618060.30000000005</v>
      </c>
      <c r="T934" s="2"/>
    </row>
    <row r="935" spans="1:20" ht="14.4" x14ac:dyDescent="0.3">
      <c r="A935" s="3" t="s">
        <v>1620</v>
      </c>
      <c r="B935" s="4">
        <v>45776</v>
      </c>
      <c r="C935" s="3" t="s">
        <v>20</v>
      </c>
      <c r="D935" s="3" t="s">
        <v>70</v>
      </c>
      <c r="E935" s="3" t="s">
        <v>71</v>
      </c>
      <c r="F935" s="3" t="s">
        <v>72</v>
      </c>
      <c r="G935" s="3" t="s">
        <v>966</v>
      </c>
      <c r="H935" s="3" t="s">
        <v>44</v>
      </c>
      <c r="I935" s="3" t="s">
        <v>52</v>
      </c>
      <c r="J935" s="3" t="s">
        <v>53</v>
      </c>
      <c r="K935" s="3" t="s">
        <v>90</v>
      </c>
      <c r="L935" s="5">
        <v>19</v>
      </c>
      <c r="M935" s="5">
        <v>75014.55</v>
      </c>
      <c r="N935" s="5">
        <v>93011.07</v>
      </c>
      <c r="O935" s="5">
        <v>0.1</v>
      </c>
      <c r="P935" s="3" t="s">
        <v>28</v>
      </c>
      <c r="Q935" s="3" t="s">
        <v>38</v>
      </c>
      <c r="R935" s="5">
        <v>17</v>
      </c>
      <c r="S935" s="5">
        <v>307740.5</v>
      </c>
      <c r="T935" s="2"/>
    </row>
    <row r="936" spans="1:20" ht="14.4" x14ac:dyDescent="0.3">
      <c r="A936" s="3" t="s">
        <v>1621</v>
      </c>
      <c r="B936" s="6">
        <v>45846</v>
      </c>
      <c r="C936" s="3" t="s">
        <v>31</v>
      </c>
      <c r="D936" s="3" t="s">
        <v>21</v>
      </c>
      <c r="E936" s="3" t="s">
        <v>105</v>
      </c>
      <c r="F936" s="3" t="s">
        <v>106</v>
      </c>
      <c r="G936" s="3" t="s">
        <v>1622</v>
      </c>
      <c r="H936" s="3" t="s">
        <v>44</v>
      </c>
      <c r="I936" s="3" t="s">
        <v>25</v>
      </c>
      <c r="J936" s="3" t="s">
        <v>146</v>
      </c>
      <c r="K936" s="3" t="s">
        <v>177</v>
      </c>
      <c r="L936" s="5">
        <v>22</v>
      </c>
      <c r="M936" s="5">
        <v>40533.96</v>
      </c>
      <c r="N936" s="5">
        <v>59411.93</v>
      </c>
      <c r="O936" s="5">
        <v>0.05</v>
      </c>
      <c r="P936" s="3" t="s">
        <v>28</v>
      </c>
      <c r="Q936" s="3" t="s">
        <v>38</v>
      </c>
      <c r="R936" s="5">
        <v>6</v>
      </c>
      <c r="S936" s="5">
        <v>394549.6</v>
      </c>
      <c r="T936" s="2"/>
    </row>
    <row r="937" spans="1:20" ht="14.4" x14ac:dyDescent="0.3">
      <c r="A937" s="3" t="s">
        <v>1623</v>
      </c>
      <c r="B937" s="4">
        <v>45777</v>
      </c>
      <c r="C937" s="3" t="s">
        <v>31</v>
      </c>
      <c r="D937" s="3" t="s">
        <v>21</v>
      </c>
      <c r="E937" s="3" t="s">
        <v>22</v>
      </c>
      <c r="F937" s="3" t="s">
        <v>22</v>
      </c>
      <c r="G937" s="3" t="s">
        <v>995</v>
      </c>
      <c r="H937" s="3" t="s">
        <v>35</v>
      </c>
      <c r="I937" s="3" t="s">
        <v>25</v>
      </c>
      <c r="J937" s="3" t="s">
        <v>61</v>
      </c>
      <c r="K937" s="3" t="s">
        <v>62</v>
      </c>
      <c r="L937" s="5">
        <v>37</v>
      </c>
      <c r="M937" s="5">
        <v>38902.17</v>
      </c>
      <c r="N937" s="5">
        <v>49125.31</v>
      </c>
      <c r="O937" s="5">
        <v>0</v>
      </c>
      <c r="P937" s="3" t="s">
        <v>28</v>
      </c>
      <c r="Q937" s="3" t="s">
        <v>84</v>
      </c>
      <c r="R937" s="5">
        <v>11</v>
      </c>
      <c r="S937" s="5">
        <v>378256.2</v>
      </c>
      <c r="T937" s="2"/>
    </row>
    <row r="938" spans="1:20" ht="14.4" x14ac:dyDescent="0.3">
      <c r="A938" s="3" t="s">
        <v>1624</v>
      </c>
      <c r="B938" s="4">
        <v>45680</v>
      </c>
      <c r="C938" s="3" t="s">
        <v>31</v>
      </c>
      <c r="D938" s="3" t="s">
        <v>21</v>
      </c>
      <c r="E938" s="3" t="s">
        <v>32</v>
      </c>
      <c r="F938" s="3" t="s">
        <v>33</v>
      </c>
      <c r="G938" s="3" t="s">
        <v>426</v>
      </c>
      <c r="H938" s="3" t="s">
        <v>44</v>
      </c>
      <c r="I938" s="3" t="s">
        <v>45</v>
      </c>
      <c r="J938" s="3" t="s">
        <v>132</v>
      </c>
      <c r="K938" s="3" t="s">
        <v>241</v>
      </c>
      <c r="L938" s="5">
        <v>21</v>
      </c>
      <c r="M938" s="5">
        <v>58410.42</v>
      </c>
      <c r="N938" s="5">
        <v>82930.3</v>
      </c>
      <c r="O938" s="5">
        <v>0.1</v>
      </c>
      <c r="P938" s="3" t="s">
        <v>28</v>
      </c>
      <c r="Q938" s="3" t="s">
        <v>84</v>
      </c>
      <c r="R938" s="5">
        <v>13</v>
      </c>
      <c r="S938" s="5">
        <v>463425.7</v>
      </c>
      <c r="T938" s="2"/>
    </row>
    <row r="939" spans="1:20" ht="14.4" x14ac:dyDescent="0.3">
      <c r="A939" s="3" t="s">
        <v>1625</v>
      </c>
      <c r="B939" s="4">
        <v>45774</v>
      </c>
      <c r="C939" s="3" t="s">
        <v>31</v>
      </c>
      <c r="D939" s="3" t="s">
        <v>21</v>
      </c>
      <c r="E939" s="3" t="s">
        <v>22</v>
      </c>
      <c r="F939" s="3" t="s">
        <v>22</v>
      </c>
      <c r="G939" s="3" t="s">
        <v>1626</v>
      </c>
      <c r="H939" s="3" t="s">
        <v>44</v>
      </c>
      <c r="I939" s="3" t="s">
        <v>45</v>
      </c>
      <c r="J939" s="3" t="s">
        <v>132</v>
      </c>
      <c r="K939" s="3" t="s">
        <v>248</v>
      </c>
      <c r="L939" s="5">
        <v>17</v>
      </c>
      <c r="M939" s="5">
        <v>21071.05</v>
      </c>
      <c r="N939" s="5">
        <v>27963.37</v>
      </c>
      <c r="O939" s="5">
        <v>0.05</v>
      </c>
      <c r="P939" s="3" t="s">
        <v>55</v>
      </c>
      <c r="Q939" s="3" t="s">
        <v>29</v>
      </c>
      <c r="R939" s="5">
        <v>13</v>
      </c>
      <c r="S939" s="5">
        <v>111311</v>
      </c>
      <c r="T939" s="2"/>
    </row>
    <row r="940" spans="1:20" ht="14.4" x14ac:dyDescent="0.3">
      <c r="A940" s="3" t="s">
        <v>1627</v>
      </c>
      <c r="B940" s="6">
        <v>45749</v>
      </c>
      <c r="C940" s="3" t="s">
        <v>31</v>
      </c>
      <c r="D940" s="3" t="s">
        <v>70</v>
      </c>
      <c r="E940" s="3" t="s">
        <v>71</v>
      </c>
      <c r="F940" s="3" t="s">
        <v>72</v>
      </c>
      <c r="G940" s="3" t="s">
        <v>837</v>
      </c>
      <c r="H940" s="3" t="s">
        <v>35</v>
      </c>
      <c r="I940" s="3" t="s">
        <v>45</v>
      </c>
      <c r="J940" s="3" t="s">
        <v>132</v>
      </c>
      <c r="K940" s="3" t="s">
        <v>241</v>
      </c>
      <c r="L940" s="5">
        <v>39</v>
      </c>
      <c r="M940" s="5">
        <v>14389.73</v>
      </c>
      <c r="N940" s="5">
        <v>17415.650000000001</v>
      </c>
      <c r="O940" s="5">
        <v>0</v>
      </c>
      <c r="P940" s="3" t="s">
        <v>55</v>
      </c>
      <c r="Q940" s="3" t="s">
        <v>84</v>
      </c>
      <c r="R940" s="5">
        <v>5</v>
      </c>
      <c r="S940" s="5">
        <v>118010.9</v>
      </c>
      <c r="T940" s="2"/>
    </row>
    <row r="941" spans="1:20" ht="14.4" x14ac:dyDescent="0.3">
      <c r="A941" s="3" t="s">
        <v>1628</v>
      </c>
      <c r="B941" s="6">
        <v>45690</v>
      </c>
      <c r="C941" s="3" t="s">
        <v>31</v>
      </c>
      <c r="D941" s="3" t="s">
        <v>21</v>
      </c>
      <c r="E941" s="3" t="s">
        <v>105</v>
      </c>
      <c r="F941" s="3" t="s">
        <v>106</v>
      </c>
      <c r="G941" s="3" t="s">
        <v>664</v>
      </c>
      <c r="H941" s="3" t="s">
        <v>44</v>
      </c>
      <c r="I941" s="3" t="s">
        <v>25</v>
      </c>
      <c r="J941" s="3" t="s">
        <v>61</v>
      </c>
      <c r="K941" s="3" t="s">
        <v>62</v>
      </c>
      <c r="L941" s="5">
        <v>34</v>
      </c>
      <c r="M941" s="5">
        <v>52915.12</v>
      </c>
      <c r="N941" s="5">
        <v>77477.95</v>
      </c>
      <c r="O941" s="5">
        <v>0</v>
      </c>
      <c r="P941" s="3" t="s">
        <v>55</v>
      </c>
      <c r="Q941" s="3" t="s">
        <v>29</v>
      </c>
      <c r="R941" s="5">
        <v>20</v>
      </c>
      <c r="S941" s="5">
        <v>835136.2</v>
      </c>
      <c r="T941" s="2"/>
    </row>
    <row r="942" spans="1:20" ht="14.4" x14ac:dyDescent="0.3">
      <c r="A942" s="3" t="s">
        <v>1629</v>
      </c>
      <c r="B942" s="7">
        <v>45800</v>
      </c>
      <c r="C942" s="3" t="s">
        <v>31</v>
      </c>
      <c r="D942" s="3" t="s">
        <v>57</v>
      </c>
      <c r="E942" s="3" t="s">
        <v>92</v>
      </c>
      <c r="F942" s="3" t="s">
        <v>93</v>
      </c>
      <c r="G942" s="3" t="s">
        <v>252</v>
      </c>
      <c r="H942" s="3" t="s">
        <v>87</v>
      </c>
      <c r="I942" s="3" t="s">
        <v>45</v>
      </c>
      <c r="J942" s="3" t="s">
        <v>46</v>
      </c>
      <c r="K942" s="3" t="s">
        <v>117</v>
      </c>
      <c r="L942" s="5">
        <v>46</v>
      </c>
      <c r="M942" s="5">
        <v>34863.9</v>
      </c>
      <c r="N942" s="5">
        <v>44229.760000000002</v>
      </c>
      <c r="O942" s="5">
        <v>0</v>
      </c>
      <c r="P942" s="3" t="s">
        <v>28</v>
      </c>
      <c r="Q942" s="3" t="s">
        <v>29</v>
      </c>
      <c r="R942" s="5">
        <v>3</v>
      </c>
      <c r="S942" s="5">
        <v>430829.6</v>
      </c>
      <c r="T942" s="2"/>
    </row>
    <row r="943" spans="1:20" ht="14.4" x14ac:dyDescent="0.3">
      <c r="A943" s="3" t="s">
        <v>1630</v>
      </c>
      <c r="B943" s="4">
        <v>45880</v>
      </c>
      <c r="C943" s="3" t="s">
        <v>49</v>
      </c>
      <c r="D943" s="3" t="s">
        <v>57</v>
      </c>
      <c r="E943" s="3" t="s">
        <v>58</v>
      </c>
      <c r="F943" s="3" t="s">
        <v>59</v>
      </c>
      <c r="G943" s="3" t="s">
        <v>738</v>
      </c>
      <c r="H943" s="3" t="s">
        <v>24</v>
      </c>
      <c r="I943" s="3" t="s">
        <v>25</v>
      </c>
      <c r="J943" s="3" t="s">
        <v>146</v>
      </c>
      <c r="K943" s="3" t="s">
        <v>177</v>
      </c>
      <c r="L943" s="5">
        <v>28</v>
      </c>
      <c r="M943" s="5">
        <v>72571.72</v>
      </c>
      <c r="N943" s="5">
        <v>108603.1</v>
      </c>
      <c r="O943" s="5">
        <v>0.05</v>
      </c>
      <c r="P943" s="3" t="s">
        <v>28</v>
      </c>
      <c r="Q943" s="3" t="s">
        <v>77</v>
      </c>
      <c r="R943" s="5">
        <v>1</v>
      </c>
      <c r="S943" s="5">
        <v>958435</v>
      </c>
      <c r="T943" s="2"/>
    </row>
    <row r="944" spans="1:20" ht="14.4" x14ac:dyDescent="0.3">
      <c r="A944" s="3" t="s">
        <v>1631</v>
      </c>
      <c r="B944" s="8">
        <v>45783</v>
      </c>
      <c r="C944" s="3" t="s">
        <v>49</v>
      </c>
      <c r="D944" s="3" t="s">
        <v>41</v>
      </c>
      <c r="E944" s="3" t="s">
        <v>50</v>
      </c>
      <c r="F944" s="3" t="s">
        <v>50</v>
      </c>
      <c r="G944" s="3" t="s">
        <v>1332</v>
      </c>
      <c r="H944" s="3" t="s">
        <v>24</v>
      </c>
      <c r="I944" s="3" t="s">
        <v>25</v>
      </c>
      <c r="J944" s="3" t="s">
        <v>26</v>
      </c>
      <c r="K944" s="3" t="s">
        <v>216</v>
      </c>
      <c r="L944" s="5">
        <v>30</v>
      </c>
      <c r="M944" s="5">
        <v>59082.22</v>
      </c>
      <c r="N944" s="5">
        <v>75959.789999999994</v>
      </c>
      <c r="O944" s="5">
        <v>0</v>
      </c>
      <c r="P944" s="3" t="s">
        <v>55</v>
      </c>
      <c r="Q944" s="3" t="s">
        <v>84</v>
      </c>
      <c r="R944" s="5">
        <v>6</v>
      </c>
      <c r="S944" s="5">
        <v>506327.1</v>
      </c>
      <c r="T944" s="2"/>
    </row>
    <row r="945" spans="1:20" ht="14.4" x14ac:dyDescent="0.3">
      <c r="A945" s="3" t="s">
        <v>1632</v>
      </c>
      <c r="B945" s="6">
        <v>45846</v>
      </c>
      <c r="C945" s="3" t="s">
        <v>31</v>
      </c>
      <c r="D945" s="3" t="s">
        <v>57</v>
      </c>
      <c r="E945" s="3" t="s">
        <v>58</v>
      </c>
      <c r="F945" s="3" t="s">
        <v>59</v>
      </c>
      <c r="G945" s="3" t="s">
        <v>326</v>
      </c>
      <c r="H945" s="3" t="s">
        <v>35</v>
      </c>
      <c r="I945" s="3" t="s">
        <v>45</v>
      </c>
      <c r="J945" s="3" t="s">
        <v>132</v>
      </c>
      <c r="K945" s="3" t="s">
        <v>248</v>
      </c>
      <c r="L945" s="5">
        <v>34</v>
      </c>
      <c r="M945" s="5">
        <v>9762.35</v>
      </c>
      <c r="N945" s="5">
        <v>12624.76</v>
      </c>
      <c r="O945" s="5">
        <v>0.15</v>
      </c>
      <c r="P945" s="3" t="s">
        <v>55</v>
      </c>
      <c r="Q945" s="3" t="s">
        <v>29</v>
      </c>
      <c r="R945" s="5">
        <v>10</v>
      </c>
      <c r="S945" s="5">
        <v>82723.649999999994</v>
      </c>
      <c r="T945" s="2"/>
    </row>
    <row r="946" spans="1:20" ht="14.4" x14ac:dyDescent="0.3">
      <c r="A946" s="3" t="s">
        <v>1633</v>
      </c>
      <c r="B946" s="4">
        <v>45758</v>
      </c>
      <c r="C946" s="3" t="s">
        <v>40</v>
      </c>
      <c r="D946" s="3" t="s">
        <v>57</v>
      </c>
      <c r="E946" s="3" t="s">
        <v>64</v>
      </c>
      <c r="F946" s="3" t="s">
        <v>65</v>
      </c>
      <c r="G946" s="3" t="s">
        <v>1455</v>
      </c>
      <c r="H946" s="3" t="s">
        <v>87</v>
      </c>
      <c r="I946" s="3" t="s">
        <v>25</v>
      </c>
      <c r="J946" s="3" t="s">
        <v>36</v>
      </c>
      <c r="K946" s="3" t="s">
        <v>169</v>
      </c>
      <c r="L946" s="5">
        <v>6</v>
      </c>
      <c r="M946" s="5">
        <v>65768.009999999995</v>
      </c>
      <c r="N946" s="5">
        <v>94085.02</v>
      </c>
      <c r="O946" s="5">
        <v>0.05</v>
      </c>
      <c r="P946" s="3" t="s">
        <v>28</v>
      </c>
      <c r="Q946" s="3" t="s">
        <v>38</v>
      </c>
      <c r="R946" s="5">
        <v>3</v>
      </c>
      <c r="S946" s="5">
        <v>161407</v>
      </c>
      <c r="T946" s="2"/>
    </row>
    <row r="947" spans="1:20" ht="14.4" x14ac:dyDescent="0.3">
      <c r="A947" s="3" t="s">
        <v>1634</v>
      </c>
      <c r="B947" s="4">
        <v>45831</v>
      </c>
      <c r="C947" s="3" t="s">
        <v>40</v>
      </c>
      <c r="D947" s="3" t="s">
        <v>41</v>
      </c>
      <c r="E947" s="3" t="s">
        <v>50</v>
      </c>
      <c r="F947" s="3" t="s">
        <v>50</v>
      </c>
      <c r="G947" s="3" t="s">
        <v>112</v>
      </c>
      <c r="H947" s="3" t="s">
        <v>24</v>
      </c>
      <c r="I947" s="3" t="s">
        <v>45</v>
      </c>
      <c r="J947" s="3" t="s">
        <v>132</v>
      </c>
      <c r="K947" s="3" t="s">
        <v>248</v>
      </c>
      <c r="L947" s="5">
        <v>36</v>
      </c>
      <c r="M947" s="5">
        <v>73280.89</v>
      </c>
      <c r="N947" s="5">
        <v>100928.9</v>
      </c>
      <c r="O947" s="5">
        <v>0.05</v>
      </c>
      <c r="P947" s="3" t="s">
        <v>55</v>
      </c>
      <c r="Q947" s="3" t="s">
        <v>29</v>
      </c>
      <c r="R947" s="5">
        <v>8</v>
      </c>
      <c r="S947" s="5">
        <v>945562.3</v>
      </c>
      <c r="T947" s="2"/>
    </row>
    <row r="948" spans="1:20" ht="14.4" x14ac:dyDescent="0.3">
      <c r="A948" s="3" t="s">
        <v>1635</v>
      </c>
      <c r="B948" s="4">
        <v>45851</v>
      </c>
      <c r="C948" s="3" t="s">
        <v>31</v>
      </c>
      <c r="D948" s="3" t="s">
        <v>21</v>
      </c>
      <c r="E948" s="3" t="s">
        <v>32</v>
      </c>
      <c r="F948" s="3" t="s">
        <v>33</v>
      </c>
      <c r="G948" s="3" t="s">
        <v>575</v>
      </c>
      <c r="H948" s="3" t="s">
        <v>87</v>
      </c>
      <c r="I948" s="3" t="s">
        <v>45</v>
      </c>
      <c r="J948" s="3" t="s">
        <v>67</v>
      </c>
      <c r="K948" s="3" t="s">
        <v>199</v>
      </c>
      <c r="L948" s="5">
        <v>7</v>
      </c>
      <c r="M948" s="5">
        <v>59961.13</v>
      </c>
      <c r="N948" s="5">
        <v>89317.37</v>
      </c>
      <c r="O948" s="5">
        <v>0.1</v>
      </c>
      <c r="P948" s="3" t="s">
        <v>55</v>
      </c>
      <c r="Q948" s="3" t="s">
        <v>77</v>
      </c>
      <c r="R948" s="5">
        <v>11</v>
      </c>
      <c r="S948" s="5">
        <v>184944.3</v>
      </c>
      <c r="T948" s="2"/>
    </row>
    <row r="949" spans="1:20" ht="14.4" x14ac:dyDescent="0.3">
      <c r="A949" s="3" t="s">
        <v>1636</v>
      </c>
      <c r="B949" s="4">
        <v>45764</v>
      </c>
      <c r="C949" s="3" t="s">
        <v>49</v>
      </c>
      <c r="D949" s="3" t="s">
        <v>21</v>
      </c>
      <c r="E949" s="3" t="s">
        <v>105</v>
      </c>
      <c r="F949" s="3" t="s">
        <v>106</v>
      </c>
      <c r="G949" s="3" t="s">
        <v>1348</v>
      </c>
      <c r="H949" s="3" t="s">
        <v>87</v>
      </c>
      <c r="I949" s="3" t="s">
        <v>45</v>
      </c>
      <c r="J949" s="3" t="s">
        <v>102</v>
      </c>
      <c r="K949" s="3" t="s">
        <v>203</v>
      </c>
      <c r="L949" s="5">
        <v>13</v>
      </c>
      <c r="M949" s="5">
        <v>18224.509999999998</v>
      </c>
      <c r="N949" s="5">
        <v>26323.4</v>
      </c>
      <c r="O949" s="5">
        <v>0</v>
      </c>
      <c r="P949" s="3" t="s">
        <v>55</v>
      </c>
      <c r="Q949" s="3" t="s">
        <v>38</v>
      </c>
      <c r="R949" s="5">
        <v>18</v>
      </c>
      <c r="S949" s="5">
        <v>105285.6</v>
      </c>
      <c r="T949" s="2"/>
    </row>
    <row r="950" spans="1:20" ht="14.4" x14ac:dyDescent="0.3">
      <c r="A950" s="3" t="s">
        <v>1637</v>
      </c>
      <c r="B950" s="4">
        <v>45888</v>
      </c>
      <c r="C950" s="3" t="s">
        <v>49</v>
      </c>
      <c r="D950" s="3" t="s">
        <v>21</v>
      </c>
      <c r="E950" s="3" t="s">
        <v>105</v>
      </c>
      <c r="F950" s="3" t="s">
        <v>106</v>
      </c>
      <c r="G950" s="3" t="s">
        <v>516</v>
      </c>
      <c r="H950" s="3" t="s">
        <v>87</v>
      </c>
      <c r="I950" s="3" t="s">
        <v>45</v>
      </c>
      <c r="J950" s="3" t="s">
        <v>132</v>
      </c>
      <c r="K950" s="3" t="s">
        <v>241</v>
      </c>
      <c r="L950" s="5">
        <v>35</v>
      </c>
      <c r="M950" s="5">
        <v>6262.48</v>
      </c>
      <c r="N950" s="5">
        <v>8829.43</v>
      </c>
      <c r="O950" s="5">
        <v>0.1</v>
      </c>
      <c r="P950" s="3" t="s">
        <v>55</v>
      </c>
      <c r="Q950" s="3" t="s">
        <v>38</v>
      </c>
      <c r="R950" s="5">
        <v>13</v>
      </c>
      <c r="S950" s="5">
        <v>80858.929999999993</v>
      </c>
      <c r="T950" s="2"/>
    </row>
    <row r="951" spans="1:20" ht="14.4" x14ac:dyDescent="0.3">
      <c r="A951" s="3" t="s">
        <v>1638</v>
      </c>
      <c r="B951" s="6">
        <v>45719</v>
      </c>
      <c r="C951" s="3" t="s">
        <v>49</v>
      </c>
      <c r="D951" s="3" t="s">
        <v>70</v>
      </c>
      <c r="E951" s="3" t="s">
        <v>71</v>
      </c>
      <c r="F951" s="3" t="s">
        <v>72</v>
      </c>
      <c r="G951" s="3" t="s">
        <v>1639</v>
      </c>
      <c r="H951" s="3" t="s">
        <v>44</v>
      </c>
      <c r="I951" s="3" t="s">
        <v>52</v>
      </c>
      <c r="J951" s="3" t="s">
        <v>157</v>
      </c>
      <c r="K951" s="3" t="s">
        <v>158</v>
      </c>
      <c r="L951" s="5">
        <v>45</v>
      </c>
      <c r="M951" s="5">
        <v>16724.060000000001</v>
      </c>
      <c r="N951" s="5">
        <v>23756.41</v>
      </c>
      <c r="O951" s="5">
        <v>0.05</v>
      </c>
      <c r="P951" s="3" t="s">
        <v>55</v>
      </c>
      <c r="Q951" s="3" t="s">
        <v>84</v>
      </c>
      <c r="R951" s="5">
        <v>9</v>
      </c>
      <c r="S951" s="5">
        <v>300633</v>
      </c>
      <c r="T951" s="2"/>
    </row>
    <row r="952" spans="1:20" ht="14.4" x14ac:dyDescent="0.3">
      <c r="A952" s="3" t="s">
        <v>1640</v>
      </c>
      <c r="B952" s="7">
        <v>45804</v>
      </c>
      <c r="C952" s="3" t="s">
        <v>31</v>
      </c>
      <c r="D952" s="3" t="s">
        <v>57</v>
      </c>
      <c r="E952" s="3" t="s">
        <v>92</v>
      </c>
      <c r="F952" s="3" t="s">
        <v>93</v>
      </c>
      <c r="G952" s="3" t="s">
        <v>1641</v>
      </c>
      <c r="H952" s="3" t="s">
        <v>44</v>
      </c>
      <c r="I952" s="3" t="s">
        <v>25</v>
      </c>
      <c r="J952" s="3" t="s">
        <v>146</v>
      </c>
      <c r="K952" s="3" t="s">
        <v>416</v>
      </c>
      <c r="L952" s="5">
        <v>16</v>
      </c>
      <c r="M952" s="5">
        <v>38668.75</v>
      </c>
      <c r="N952" s="5">
        <v>43064.51</v>
      </c>
      <c r="O952" s="5">
        <v>0</v>
      </c>
      <c r="P952" s="3" t="s">
        <v>55</v>
      </c>
      <c r="Q952" s="3" t="s">
        <v>77</v>
      </c>
      <c r="R952" s="5">
        <v>2</v>
      </c>
      <c r="S952" s="5">
        <v>70332.160000000003</v>
      </c>
      <c r="T952" s="2"/>
    </row>
    <row r="953" spans="1:20" ht="14.4" x14ac:dyDescent="0.3">
      <c r="A953" s="3" t="s">
        <v>1642</v>
      </c>
      <c r="B953" s="4">
        <v>45673</v>
      </c>
      <c r="C953" s="3" t="s">
        <v>49</v>
      </c>
      <c r="D953" s="3" t="s">
        <v>41</v>
      </c>
      <c r="E953" s="3" t="s">
        <v>42</v>
      </c>
      <c r="F953" s="3" t="s">
        <v>42</v>
      </c>
      <c r="G953" s="3" t="s">
        <v>986</v>
      </c>
      <c r="H953" s="3" t="s">
        <v>24</v>
      </c>
      <c r="I953" s="3" t="s">
        <v>25</v>
      </c>
      <c r="J953" s="3" t="s">
        <v>61</v>
      </c>
      <c r="K953" s="3" t="s">
        <v>62</v>
      </c>
      <c r="L953" s="5">
        <v>40</v>
      </c>
      <c r="M953" s="5">
        <v>46074.44</v>
      </c>
      <c r="N953" s="5">
        <v>58937.88</v>
      </c>
      <c r="O953" s="5">
        <v>0</v>
      </c>
      <c r="P953" s="3" t="s">
        <v>55</v>
      </c>
      <c r="Q953" s="3" t="s">
        <v>29</v>
      </c>
      <c r="R953" s="5">
        <v>19</v>
      </c>
      <c r="S953" s="5">
        <v>514537.6</v>
      </c>
      <c r="T953" s="2"/>
    </row>
    <row r="954" spans="1:20" ht="14.4" x14ac:dyDescent="0.3">
      <c r="A954" s="3" t="s">
        <v>1643</v>
      </c>
      <c r="B954" s="6">
        <v>45755</v>
      </c>
      <c r="C954" s="3" t="s">
        <v>20</v>
      </c>
      <c r="D954" s="3" t="s">
        <v>70</v>
      </c>
      <c r="E954" s="3" t="s">
        <v>71</v>
      </c>
      <c r="F954" s="3" t="s">
        <v>72</v>
      </c>
      <c r="G954" s="3" t="s">
        <v>358</v>
      </c>
      <c r="H954" s="3" t="s">
        <v>35</v>
      </c>
      <c r="I954" s="3" t="s">
        <v>45</v>
      </c>
      <c r="J954" s="3" t="s">
        <v>102</v>
      </c>
      <c r="K954" s="3" t="s">
        <v>203</v>
      </c>
      <c r="L954" s="5">
        <v>15</v>
      </c>
      <c r="M954" s="5">
        <v>64171.92</v>
      </c>
      <c r="N954" s="5">
        <v>72282.44</v>
      </c>
      <c r="O954" s="5">
        <v>0.15</v>
      </c>
      <c r="P954" s="3" t="s">
        <v>28</v>
      </c>
      <c r="Q954" s="3" t="s">
        <v>84</v>
      </c>
      <c r="R954" s="5">
        <v>19</v>
      </c>
      <c r="S954" s="5">
        <v>103409.1</v>
      </c>
      <c r="T954" s="2"/>
    </row>
    <row r="955" spans="1:20" ht="14.4" x14ac:dyDescent="0.3">
      <c r="A955" s="3" t="s">
        <v>1644</v>
      </c>
      <c r="B955" s="6">
        <v>45692</v>
      </c>
      <c r="C955" s="3" t="s">
        <v>31</v>
      </c>
      <c r="D955" s="3" t="s">
        <v>21</v>
      </c>
      <c r="E955" s="3" t="s">
        <v>22</v>
      </c>
      <c r="F955" s="3" t="s">
        <v>22</v>
      </c>
      <c r="G955" s="3" t="s">
        <v>605</v>
      </c>
      <c r="H955" s="3" t="s">
        <v>87</v>
      </c>
      <c r="I955" s="3" t="s">
        <v>45</v>
      </c>
      <c r="J955" s="3" t="s">
        <v>132</v>
      </c>
      <c r="K955" s="3" t="s">
        <v>248</v>
      </c>
      <c r="L955" s="5">
        <v>19</v>
      </c>
      <c r="M955" s="5">
        <v>81.17</v>
      </c>
      <c r="N955" s="5">
        <v>90.93</v>
      </c>
      <c r="O955" s="5">
        <v>0.05</v>
      </c>
      <c r="P955" s="3" t="s">
        <v>28</v>
      </c>
      <c r="Q955" s="3" t="s">
        <v>29</v>
      </c>
      <c r="R955" s="5">
        <v>9</v>
      </c>
      <c r="S955" s="5">
        <v>176.17</v>
      </c>
      <c r="T955" s="2"/>
    </row>
    <row r="956" spans="1:20" ht="14.4" x14ac:dyDescent="0.3">
      <c r="A956" s="3" t="s">
        <v>1645</v>
      </c>
      <c r="B956" s="8">
        <v>45782</v>
      </c>
      <c r="C956" s="3" t="s">
        <v>40</v>
      </c>
      <c r="D956" s="3" t="s">
        <v>57</v>
      </c>
      <c r="E956" s="3" t="s">
        <v>92</v>
      </c>
      <c r="F956" s="3" t="s">
        <v>93</v>
      </c>
      <c r="G956" s="3" t="s">
        <v>509</v>
      </c>
      <c r="H956" s="3" t="s">
        <v>35</v>
      </c>
      <c r="I956" s="3" t="s">
        <v>25</v>
      </c>
      <c r="J956" s="3" t="s">
        <v>36</v>
      </c>
      <c r="K956" s="3" t="s">
        <v>37</v>
      </c>
      <c r="L956" s="5">
        <v>7</v>
      </c>
      <c r="M956" s="5">
        <v>45803.41</v>
      </c>
      <c r="N956" s="5">
        <v>63648.81</v>
      </c>
      <c r="O956" s="5">
        <v>0.05</v>
      </c>
      <c r="P956" s="3" t="s">
        <v>55</v>
      </c>
      <c r="Q956" s="3" t="s">
        <v>38</v>
      </c>
      <c r="R956" s="5">
        <v>3</v>
      </c>
      <c r="S956" s="5">
        <v>118671.9</v>
      </c>
      <c r="T956" s="2"/>
    </row>
    <row r="957" spans="1:20" ht="14.4" x14ac:dyDescent="0.3">
      <c r="A957" s="3" t="s">
        <v>1646</v>
      </c>
      <c r="B957" s="4">
        <v>45830</v>
      </c>
      <c r="C957" s="3" t="s">
        <v>49</v>
      </c>
      <c r="D957" s="3" t="s">
        <v>70</v>
      </c>
      <c r="E957" s="3" t="s">
        <v>125</v>
      </c>
      <c r="F957" s="3" t="s">
        <v>125</v>
      </c>
      <c r="G957" s="3" t="s">
        <v>1647</v>
      </c>
      <c r="H957" s="3" t="s">
        <v>44</v>
      </c>
      <c r="I957" s="3" t="s">
        <v>25</v>
      </c>
      <c r="J957" s="3" t="s">
        <v>146</v>
      </c>
      <c r="K957" s="3" t="s">
        <v>411</v>
      </c>
      <c r="L957" s="5">
        <v>45</v>
      </c>
      <c r="M957" s="5">
        <v>48150.62</v>
      </c>
      <c r="N957" s="5">
        <v>65168.54</v>
      </c>
      <c r="O957" s="5">
        <v>0.15</v>
      </c>
      <c r="P957" s="3" t="s">
        <v>28</v>
      </c>
      <c r="Q957" s="3" t="s">
        <v>77</v>
      </c>
      <c r="R957" s="5">
        <v>1</v>
      </c>
      <c r="S957" s="5">
        <v>650935.4</v>
      </c>
      <c r="T957" s="2"/>
    </row>
    <row r="958" spans="1:20" ht="14.4" x14ac:dyDescent="0.3">
      <c r="A958" s="3" t="s">
        <v>1648</v>
      </c>
      <c r="B958" s="4">
        <v>45763</v>
      </c>
      <c r="C958" s="3" t="s">
        <v>31</v>
      </c>
      <c r="D958" s="3" t="s">
        <v>41</v>
      </c>
      <c r="E958" s="3" t="s">
        <v>42</v>
      </c>
      <c r="F958" s="3" t="s">
        <v>42</v>
      </c>
      <c r="G958" s="3" t="s">
        <v>1174</v>
      </c>
      <c r="H958" s="3" t="s">
        <v>87</v>
      </c>
      <c r="I958" s="3" t="s">
        <v>45</v>
      </c>
      <c r="J958" s="3" t="s">
        <v>67</v>
      </c>
      <c r="K958" s="3" t="s">
        <v>74</v>
      </c>
      <c r="L958" s="5">
        <v>15</v>
      </c>
      <c r="M958" s="5">
        <v>10035.040000000001</v>
      </c>
      <c r="N958" s="5">
        <v>12544.71</v>
      </c>
      <c r="O958" s="5">
        <v>0.1</v>
      </c>
      <c r="P958" s="3" t="s">
        <v>28</v>
      </c>
      <c r="Q958" s="3" t="s">
        <v>38</v>
      </c>
      <c r="R958" s="5">
        <v>13</v>
      </c>
      <c r="S958" s="5">
        <v>33880.54</v>
      </c>
      <c r="T958" s="2"/>
    </row>
    <row r="959" spans="1:20" ht="14.4" x14ac:dyDescent="0.3">
      <c r="A959" s="3" t="s">
        <v>1649</v>
      </c>
      <c r="B959" s="4">
        <v>45890</v>
      </c>
      <c r="C959" s="3" t="s">
        <v>40</v>
      </c>
      <c r="D959" s="3" t="s">
        <v>41</v>
      </c>
      <c r="E959" s="3" t="s">
        <v>42</v>
      </c>
      <c r="F959" s="3" t="s">
        <v>42</v>
      </c>
      <c r="G959" s="3" t="s">
        <v>1650</v>
      </c>
      <c r="H959" s="3" t="s">
        <v>24</v>
      </c>
      <c r="I959" s="3" t="s">
        <v>45</v>
      </c>
      <c r="J959" s="3" t="s">
        <v>67</v>
      </c>
      <c r="K959" s="3" t="s">
        <v>68</v>
      </c>
      <c r="L959" s="5">
        <v>36</v>
      </c>
      <c r="M959" s="5">
        <v>995.25</v>
      </c>
      <c r="N959" s="5">
        <v>1432.98</v>
      </c>
      <c r="O959" s="5">
        <v>0.05</v>
      </c>
      <c r="P959" s="3" t="s">
        <v>55</v>
      </c>
      <c r="Q959" s="3" t="s">
        <v>38</v>
      </c>
      <c r="R959" s="5">
        <v>9</v>
      </c>
      <c r="S959" s="5">
        <v>14970.37</v>
      </c>
      <c r="T959" s="2"/>
    </row>
    <row r="960" spans="1:20" ht="14.4" x14ac:dyDescent="0.3">
      <c r="A960" s="3" t="s">
        <v>1651</v>
      </c>
      <c r="B960" s="7">
        <v>45800</v>
      </c>
      <c r="C960" s="3" t="s">
        <v>40</v>
      </c>
      <c r="D960" s="3" t="s">
        <v>21</v>
      </c>
      <c r="E960" s="3" t="s">
        <v>22</v>
      </c>
      <c r="F960" s="3" t="s">
        <v>22</v>
      </c>
      <c r="G960" s="3" t="s">
        <v>1652</v>
      </c>
      <c r="H960" s="3" t="s">
        <v>24</v>
      </c>
      <c r="I960" s="3" t="s">
        <v>25</v>
      </c>
      <c r="J960" s="3" t="s">
        <v>36</v>
      </c>
      <c r="K960" s="3" t="s">
        <v>280</v>
      </c>
      <c r="L960" s="5">
        <v>10</v>
      </c>
      <c r="M960" s="5">
        <v>31261.72</v>
      </c>
      <c r="N960" s="5">
        <v>37888.959999999999</v>
      </c>
      <c r="O960" s="5">
        <v>0.1</v>
      </c>
      <c r="P960" s="3" t="s">
        <v>55</v>
      </c>
      <c r="Q960" s="3" t="s">
        <v>29</v>
      </c>
      <c r="R960" s="5">
        <v>8</v>
      </c>
      <c r="S960" s="5">
        <v>59645.16</v>
      </c>
      <c r="T960" s="2"/>
    </row>
    <row r="961" spans="1:20" ht="14.4" x14ac:dyDescent="0.3">
      <c r="A961" s="3" t="s">
        <v>1653</v>
      </c>
      <c r="B961" s="4">
        <v>45733</v>
      </c>
      <c r="C961" s="3" t="s">
        <v>31</v>
      </c>
      <c r="D961" s="3" t="s">
        <v>21</v>
      </c>
      <c r="E961" s="3" t="s">
        <v>22</v>
      </c>
      <c r="F961" s="3" t="s">
        <v>22</v>
      </c>
      <c r="G961" s="3" t="s">
        <v>980</v>
      </c>
      <c r="H961" s="3" t="s">
        <v>87</v>
      </c>
      <c r="I961" s="3" t="s">
        <v>45</v>
      </c>
      <c r="J961" s="3" t="s">
        <v>67</v>
      </c>
      <c r="K961" s="3" t="s">
        <v>83</v>
      </c>
      <c r="L961" s="5">
        <v>30</v>
      </c>
      <c r="M961" s="5">
        <v>48388.19</v>
      </c>
      <c r="N961" s="5">
        <v>70419.47</v>
      </c>
      <c r="O961" s="5">
        <v>0.1</v>
      </c>
      <c r="P961" s="3" t="s">
        <v>28</v>
      </c>
      <c r="Q961" s="3" t="s">
        <v>84</v>
      </c>
      <c r="R961" s="5">
        <v>20</v>
      </c>
      <c r="S961" s="5">
        <v>594844.6</v>
      </c>
      <c r="T961" s="2"/>
    </row>
    <row r="962" spans="1:20" ht="14.4" x14ac:dyDescent="0.3">
      <c r="A962" s="3" t="s">
        <v>1654</v>
      </c>
      <c r="B962" s="4">
        <v>45899</v>
      </c>
      <c r="C962" s="3" t="s">
        <v>40</v>
      </c>
      <c r="D962" s="3" t="s">
        <v>57</v>
      </c>
      <c r="E962" s="3" t="s">
        <v>92</v>
      </c>
      <c r="F962" s="3" t="s">
        <v>93</v>
      </c>
      <c r="G962" s="3" t="s">
        <v>1655</v>
      </c>
      <c r="H962" s="3" t="s">
        <v>87</v>
      </c>
      <c r="I962" s="3" t="s">
        <v>52</v>
      </c>
      <c r="J962" s="3" t="s">
        <v>53</v>
      </c>
      <c r="K962" s="3" t="s">
        <v>99</v>
      </c>
      <c r="L962" s="5">
        <v>15</v>
      </c>
      <c r="M962" s="5">
        <v>4093.76</v>
      </c>
      <c r="N962" s="5">
        <v>5237.2700000000004</v>
      </c>
      <c r="O962" s="5">
        <v>0.1</v>
      </c>
      <c r="P962" s="3" t="s">
        <v>55</v>
      </c>
      <c r="Q962" s="3" t="s">
        <v>29</v>
      </c>
      <c r="R962" s="5">
        <v>15</v>
      </c>
      <c r="S962" s="5">
        <v>15437.39</v>
      </c>
      <c r="T962" s="2"/>
    </row>
    <row r="963" spans="1:20" ht="14.4" x14ac:dyDescent="0.3">
      <c r="A963" s="3" t="s">
        <v>1656</v>
      </c>
      <c r="B963" s="4">
        <v>45884</v>
      </c>
      <c r="C963" s="3" t="s">
        <v>49</v>
      </c>
      <c r="D963" s="3" t="s">
        <v>21</v>
      </c>
      <c r="E963" s="3" t="s">
        <v>32</v>
      </c>
      <c r="F963" s="3" t="s">
        <v>33</v>
      </c>
      <c r="G963" s="3" t="s">
        <v>1308</v>
      </c>
      <c r="H963" s="3" t="s">
        <v>35</v>
      </c>
      <c r="I963" s="3" t="s">
        <v>25</v>
      </c>
      <c r="J963" s="3" t="s">
        <v>61</v>
      </c>
      <c r="K963" s="3" t="s">
        <v>211</v>
      </c>
      <c r="L963" s="5">
        <v>50</v>
      </c>
      <c r="M963" s="5">
        <v>74166.39</v>
      </c>
      <c r="N963" s="5">
        <v>96508.77</v>
      </c>
      <c r="O963" s="5">
        <v>0.1</v>
      </c>
      <c r="P963" s="3" t="s">
        <v>28</v>
      </c>
      <c r="Q963" s="3" t="s">
        <v>84</v>
      </c>
      <c r="R963" s="5">
        <v>11</v>
      </c>
      <c r="S963" s="5">
        <v>1005407</v>
      </c>
      <c r="T963" s="2"/>
    </row>
    <row r="964" spans="1:20" ht="14.4" x14ac:dyDescent="0.3">
      <c r="A964" s="3" t="s">
        <v>1657</v>
      </c>
      <c r="B964" s="6">
        <v>45658</v>
      </c>
      <c r="C964" s="3" t="s">
        <v>40</v>
      </c>
      <c r="D964" s="3" t="s">
        <v>70</v>
      </c>
      <c r="E964" s="3" t="s">
        <v>125</v>
      </c>
      <c r="F964" s="3" t="s">
        <v>125</v>
      </c>
      <c r="G964" s="3" t="s">
        <v>326</v>
      </c>
      <c r="H964" s="3" t="s">
        <v>44</v>
      </c>
      <c r="I964" s="3" t="s">
        <v>52</v>
      </c>
      <c r="J964" s="3" t="s">
        <v>53</v>
      </c>
      <c r="K964" s="3" t="s">
        <v>99</v>
      </c>
      <c r="L964" s="5">
        <v>18</v>
      </c>
      <c r="M964" s="5">
        <v>7808.09</v>
      </c>
      <c r="N964" s="5">
        <v>8679.73</v>
      </c>
      <c r="O964" s="5">
        <v>0.1</v>
      </c>
      <c r="P964" s="3" t="s">
        <v>55</v>
      </c>
      <c r="Q964" s="3" t="s">
        <v>29</v>
      </c>
      <c r="R964" s="5">
        <v>12</v>
      </c>
      <c r="S964" s="5">
        <v>14120.57</v>
      </c>
      <c r="T964" s="2"/>
    </row>
    <row r="965" spans="1:20" ht="14.4" x14ac:dyDescent="0.3">
      <c r="A965" s="3" t="s">
        <v>1658</v>
      </c>
      <c r="B965" s="4">
        <v>45672</v>
      </c>
      <c r="C965" s="3" t="s">
        <v>20</v>
      </c>
      <c r="D965" s="3" t="s">
        <v>57</v>
      </c>
      <c r="E965" s="3" t="s">
        <v>64</v>
      </c>
      <c r="F965" s="3" t="s">
        <v>65</v>
      </c>
      <c r="G965" s="3" t="s">
        <v>629</v>
      </c>
      <c r="H965" s="3" t="s">
        <v>44</v>
      </c>
      <c r="I965" s="3" t="s">
        <v>52</v>
      </c>
      <c r="J965" s="3" t="s">
        <v>113</v>
      </c>
      <c r="K965" s="3" t="s">
        <v>557</v>
      </c>
      <c r="L965" s="5">
        <v>37</v>
      </c>
      <c r="M965" s="5">
        <v>27398.76</v>
      </c>
      <c r="N965" s="5">
        <v>35743.1</v>
      </c>
      <c r="O965" s="5">
        <v>0.1</v>
      </c>
      <c r="P965" s="3" t="s">
        <v>28</v>
      </c>
      <c r="Q965" s="3" t="s">
        <v>38</v>
      </c>
      <c r="R965" s="5">
        <v>2</v>
      </c>
      <c r="S965" s="5">
        <v>277866.5</v>
      </c>
      <c r="T965" s="2"/>
    </row>
    <row r="966" spans="1:20" ht="14.4" x14ac:dyDescent="0.3">
      <c r="A966" s="3" t="s">
        <v>1659</v>
      </c>
      <c r="B966" s="6">
        <v>45658</v>
      </c>
      <c r="C966" s="3" t="s">
        <v>20</v>
      </c>
      <c r="D966" s="3" t="s">
        <v>41</v>
      </c>
      <c r="E966" s="3" t="s">
        <v>42</v>
      </c>
      <c r="F966" s="3" t="s">
        <v>42</v>
      </c>
      <c r="G966" s="3" t="s">
        <v>644</v>
      </c>
      <c r="H966" s="3" t="s">
        <v>24</v>
      </c>
      <c r="I966" s="3" t="s">
        <v>45</v>
      </c>
      <c r="J966" s="3" t="s">
        <v>46</v>
      </c>
      <c r="K966" s="3" t="s">
        <v>333</v>
      </c>
      <c r="L966" s="5">
        <v>33</v>
      </c>
      <c r="M966" s="5">
        <v>5270.18</v>
      </c>
      <c r="N966" s="5">
        <v>6740.68</v>
      </c>
      <c r="O966" s="5">
        <v>0</v>
      </c>
      <c r="P966" s="3" t="s">
        <v>28</v>
      </c>
      <c r="Q966" s="3" t="s">
        <v>38</v>
      </c>
      <c r="R966" s="5">
        <v>4</v>
      </c>
      <c r="S966" s="5">
        <v>48526.5</v>
      </c>
      <c r="T966" s="2"/>
    </row>
    <row r="967" spans="1:20" ht="14.4" x14ac:dyDescent="0.3">
      <c r="A967" s="3" t="s">
        <v>1660</v>
      </c>
      <c r="B967" s="4">
        <v>45767</v>
      </c>
      <c r="C967" s="3" t="s">
        <v>20</v>
      </c>
      <c r="D967" s="3" t="s">
        <v>21</v>
      </c>
      <c r="E967" s="3" t="s">
        <v>22</v>
      </c>
      <c r="F967" s="3" t="s">
        <v>22</v>
      </c>
      <c r="G967" s="3" t="s">
        <v>922</v>
      </c>
      <c r="H967" s="3" t="s">
        <v>24</v>
      </c>
      <c r="I967" s="3" t="s">
        <v>25</v>
      </c>
      <c r="J967" s="3" t="s">
        <v>26</v>
      </c>
      <c r="K967" s="3" t="s">
        <v>27</v>
      </c>
      <c r="L967" s="5">
        <v>45</v>
      </c>
      <c r="M967" s="5">
        <v>58463.11</v>
      </c>
      <c r="N967" s="5">
        <v>85816.66</v>
      </c>
      <c r="O967" s="5">
        <v>0.05</v>
      </c>
      <c r="P967" s="3" t="s">
        <v>28</v>
      </c>
      <c r="Q967" s="3" t="s">
        <v>38</v>
      </c>
      <c r="R967" s="5">
        <v>9</v>
      </c>
      <c r="S967" s="5">
        <v>1169364</v>
      </c>
      <c r="T967" s="2"/>
    </row>
    <row r="968" spans="1:20" ht="14.4" x14ac:dyDescent="0.3">
      <c r="A968" s="3" t="s">
        <v>1661</v>
      </c>
      <c r="B968" s="4">
        <v>45683</v>
      </c>
      <c r="C968" s="3" t="s">
        <v>49</v>
      </c>
      <c r="D968" s="3" t="s">
        <v>21</v>
      </c>
      <c r="E968" s="3" t="s">
        <v>32</v>
      </c>
      <c r="F968" s="3" t="s">
        <v>33</v>
      </c>
      <c r="G968" s="3" t="s">
        <v>320</v>
      </c>
      <c r="H968" s="3" t="s">
        <v>87</v>
      </c>
      <c r="I968" s="3" t="s">
        <v>25</v>
      </c>
      <c r="J968" s="3" t="s">
        <v>61</v>
      </c>
      <c r="K968" s="3" t="s">
        <v>223</v>
      </c>
      <c r="L968" s="5">
        <v>49</v>
      </c>
      <c r="M968" s="5">
        <v>53734.55</v>
      </c>
      <c r="N968" s="5">
        <v>74185.289999999994</v>
      </c>
      <c r="O968" s="5">
        <v>0</v>
      </c>
      <c r="P968" s="3" t="s">
        <v>28</v>
      </c>
      <c r="Q968" s="3" t="s">
        <v>77</v>
      </c>
      <c r="R968" s="5">
        <v>7</v>
      </c>
      <c r="S968" s="5">
        <v>1002086</v>
      </c>
      <c r="T968" s="2"/>
    </row>
    <row r="969" spans="1:20" ht="14.4" x14ac:dyDescent="0.3">
      <c r="A969" s="3" t="s">
        <v>1662</v>
      </c>
      <c r="B969" s="4">
        <v>45699</v>
      </c>
      <c r="C969" s="3" t="s">
        <v>20</v>
      </c>
      <c r="D969" s="3" t="s">
        <v>41</v>
      </c>
      <c r="E969" s="3" t="s">
        <v>42</v>
      </c>
      <c r="F969" s="3" t="s">
        <v>42</v>
      </c>
      <c r="G969" s="3" t="s">
        <v>1663</v>
      </c>
      <c r="H969" s="3" t="s">
        <v>87</v>
      </c>
      <c r="I969" s="3" t="s">
        <v>25</v>
      </c>
      <c r="J969" s="3" t="s">
        <v>26</v>
      </c>
      <c r="K969" s="3" t="s">
        <v>80</v>
      </c>
      <c r="L969" s="5">
        <v>16</v>
      </c>
      <c r="M969" s="5">
        <v>73927.14</v>
      </c>
      <c r="N969" s="5">
        <v>94754.61</v>
      </c>
      <c r="O969" s="5">
        <v>0.15</v>
      </c>
      <c r="P969" s="3" t="s">
        <v>55</v>
      </c>
      <c r="Q969" s="3" t="s">
        <v>38</v>
      </c>
      <c r="R969" s="5">
        <v>17</v>
      </c>
      <c r="S969" s="5">
        <v>283253.59999999998</v>
      </c>
      <c r="T969" s="2"/>
    </row>
    <row r="970" spans="1:20" ht="14.4" x14ac:dyDescent="0.3">
      <c r="A970" s="3" t="s">
        <v>1664</v>
      </c>
      <c r="B970" s="4">
        <v>45668</v>
      </c>
      <c r="C970" s="3" t="s">
        <v>40</v>
      </c>
      <c r="D970" s="3" t="s">
        <v>70</v>
      </c>
      <c r="E970" s="3" t="s">
        <v>71</v>
      </c>
      <c r="F970" s="3" t="s">
        <v>72</v>
      </c>
      <c r="G970" s="3" t="s">
        <v>306</v>
      </c>
      <c r="H970" s="3" t="s">
        <v>35</v>
      </c>
      <c r="I970" s="3" t="s">
        <v>25</v>
      </c>
      <c r="J970" s="3" t="s">
        <v>61</v>
      </c>
      <c r="K970" s="3" t="s">
        <v>223</v>
      </c>
      <c r="L970" s="5">
        <v>49</v>
      </c>
      <c r="M970" s="5">
        <v>50839.94</v>
      </c>
      <c r="N970" s="5">
        <v>71368</v>
      </c>
      <c r="O970" s="5">
        <v>0.05</v>
      </c>
      <c r="P970" s="3" t="s">
        <v>28</v>
      </c>
      <c r="Q970" s="3" t="s">
        <v>84</v>
      </c>
      <c r="R970" s="5">
        <v>5</v>
      </c>
      <c r="S970" s="5">
        <v>955581.2</v>
      </c>
      <c r="T970" s="2"/>
    </row>
    <row r="971" spans="1:20" ht="14.4" x14ac:dyDescent="0.3">
      <c r="A971" s="3" t="s">
        <v>1665</v>
      </c>
      <c r="B971" s="4">
        <v>45683</v>
      </c>
      <c r="C971" s="3" t="s">
        <v>49</v>
      </c>
      <c r="D971" s="3" t="s">
        <v>57</v>
      </c>
      <c r="E971" s="3" t="s">
        <v>64</v>
      </c>
      <c r="F971" s="3" t="s">
        <v>65</v>
      </c>
      <c r="G971" s="3" t="s">
        <v>880</v>
      </c>
      <c r="H971" s="3" t="s">
        <v>35</v>
      </c>
      <c r="I971" s="3" t="s">
        <v>45</v>
      </c>
      <c r="J971" s="3" t="s">
        <v>132</v>
      </c>
      <c r="K971" s="3" t="s">
        <v>206</v>
      </c>
      <c r="L971" s="5">
        <v>2</v>
      </c>
      <c r="M971" s="5">
        <v>20447.990000000002</v>
      </c>
      <c r="N971" s="5">
        <v>27291.95</v>
      </c>
      <c r="O971" s="5">
        <v>0.05</v>
      </c>
      <c r="P971" s="3" t="s">
        <v>55</v>
      </c>
      <c r="Q971" s="3" t="s">
        <v>84</v>
      </c>
      <c r="R971" s="5">
        <v>18</v>
      </c>
      <c r="S971" s="5">
        <v>13003.52</v>
      </c>
      <c r="T971" s="2"/>
    </row>
    <row r="972" spans="1:20" ht="14.4" x14ac:dyDescent="0.3">
      <c r="A972" s="3" t="s">
        <v>1666</v>
      </c>
      <c r="B972" s="4">
        <v>45879</v>
      </c>
      <c r="C972" s="3" t="s">
        <v>20</v>
      </c>
      <c r="D972" s="3" t="s">
        <v>57</v>
      </c>
      <c r="E972" s="3" t="s">
        <v>58</v>
      </c>
      <c r="F972" s="3" t="s">
        <v>59</v>
      </c>
      <c r="G972" s="3" t="s">
        <v>1667</v>
      </c>
      <c r="H972" s="3" t="s">
        <v>35</v>
      </c>
      <c r="I972" s="3" t="s">
        <v>52</v>
      </c>
      <c r="J972" s="3" t="s">
        <v>53</v>
      </c>
      <c r="K972" s="3" t="s">
        <v>110</v>
      </c>
      <c r="L972" s="5">
        <v>19</v>
      </c>
      <c r="M972" s="5">
        <v>74050.69</v>
      </c>
      <c r="N972" s="5">
        <v>86764.47</v>
      </c>
      <c r="O972" s="5">
        <v>0</v>
      </c>
      <c r="P972" s="3" t="s">
        <v>55</v>
      </c>
      <c r="Q972" s="3" t="s">
        <v>77</v>
      </c>
      <c r="R972" s="5">
        <v>8</v>
      </c>
      <c r="S972" s="5">
        <v>241561.8</v>
      </c>
      <c r="T972" s="2"/>
    </row>
    <row r="973" spans="1:20" ht="14.4" x14ac:dyDescent="0.3">
      <c r="A973" s="3" t="s">
        <v>1668</v>
      </c>
      <c r="B973" s="4">
        <v>45831</v>
      </c>
      <c r="C973" s="3" t="s">
        <v>31</v>
      </c>
      <c r="D973" s="3" t="s">
        <v>70</v>
      </c>
      <c r="E973" s="3" t="s">
        <v>125</v>
      </c>
      <c r="F973" s="3" t="s">
        <v>125</v>
      </c>
      <c r="G973" s="3" t="s">
        <v>1439</v>
      </c>
      <c r="H973" s="3" t="s">
        <v>44</v>
      </c>
      <c r="I973" s="3" t="s">
        <v>25</v>
      </c>
      <c r="J973" s="3" t="s">
        <v>61</v>
      </c>
      <c r="K973" s="3" t="s">
        <v>211</v>
      </c>
      <c r="L973" s="5">
        <v>33</v>
      </c>
      <c r="M973" s="5">
        <v>59013.75</v>
      </c>
      <c r="N973" s="5">
        <v>74272.09</v>
      </c>
      <c r="O973" s="5">
        <v>0.15</v>
      </c>
      <c r="P973" s="3" t="s">
        <v>55</v>
      </c>
      <c r="Q973" s="3" t="s">
        <v>38</v>
      </c>
      <c r="R973" s="5">
        <v>9</v>
      </c>
      <c r="S973" s="5">
        <v>427996.4</v>
      </c>
      <c r="T973" s="2"/>
    </row>
    <row r="974" spans="1:20" ht="14.4" x14ac:dyDescent="0.3">
      <c r="A974" s="3" t="s">
        <v>1669</v>
      </c>
      <c r="B974" s="6">
        <v>45749</v>
      </c>
      <c r="C974" s="3" t="s">
        <v>20</v>
      </c>
      <c r="D974" s="3" t="s">
        <v>70</v>
      </c>
      <c r="E974" s="3" t="s">
        <v>71</v>
      </c>
      <c r="F974" s="3" t="s">
        <v>72</v>
      </c>
      <c r="G974" s="3" t="s">
        <v>1670</v>
      </c>
      <c r="H974" s="3" t="s">
        <v>44</v>
      </c>
      <c r="I974" s="3" t="s">
        <v>52</v>
      </c>
      <c r="J974" s="3" t="s">
        <v>95</v>
      </c>
      <c r="K974" s="3" t="s">
        <v>182</v>
      </c>
      <c r="L974" s="5">
        <v>50</v>
      </c>
      <c r="M974" s="5">
        <v>12203.99</v>
      </c>
      <c r="N974" s="5">
        <v>17148.849999999999</v>
      </c>
      <c r="O974" s="5">
        <v>0.05</v>
      </c>
      <c r="P974" s="3" t="s">
        <v>55</v>
      </c>
      <c r="Q974" s="3" t="s">
        <v>77</v>
      </c>
      <c r="R974" s="5">
        <v>7</v>
      </c>
      <c r="S974" s="5">
        <v>234880.9</v>
      </c>
      <c r="T974" s="2"/>
    </row>
    <row r="975" spans="1:20" ht="14.4" x14ac:dyDescent="0.3">
      <c r="A975" s="3" t="s">
        <v>1671</v>
      </c>
      <c r="B975" s="4">
        <v>45862</v>
      </c>
      <c r="C975" s="3" t="s">
        <v>49</v>
      </c>
      <c r="D975" s="3" t="s">
        <v>41</v>
      </c>
      <c r="E975" s="3" t="s">
        <v>42</v>
      </c>
      <c r="F975" s="3" t="s">
        <v>42</v>
      </c>
      <c r="G975" s="3" t="s">
        <v>1672</v>
      </c>
      <c r="H975" s="3" t="s">
        <v>35</v>
      </c>
      <c r="I975" s="3" t="s">
        <v>25</v>
      </c>
      <c r="J975" s="3" t="s">
        <v>61</v>
      </c>
      <c r="K975" s="3" t="s">
        <v>223</v>
      </c>
      <c r="L975" s="5">
        <v>36</v>
      </c>
      <c r="M975" s="5">
        <v>25013.47</v>
      </c>
      <c r="N975" s="5">
        <v>33416.81</v>
      </c>
      <c r="O975" s="5">
        <v>0.05</v>
      </c>
      <c r="P975" s="3" t="s">
        <v>55</v>
      </c>
      <c r="Q975" s="3" t="s">
        <v>77</v>
      </c>
      <c r="R975" s="5">
        <v>8</v>
      </c>
      <c r="S975" s="5">
        <v>287394.2</v>
      </c>
      <c r="T975" s="2"/>
    </row>
    <row r="976" spans="1:20" ht="14.4" x14ac:dyDescent="0.3">
      <c r="A976" s="3" t="s">
        <v>1673</v>
      </c>
      <c r="B976" s="6">
        <v>45810</v>
      </c>
      <c r="C976" s="3" t="s">
        <v>20</v>
      </c>
      <c r="D976" s="3" t="s">
        <v>21</v>
      </c>
      <c r="E976" s="3" t="s">
        <v>22</v>
      </c>
      <c r="F976" s="3" t="s">
        <v>22</v>
      </c>
      <c r="G976" s="3" t="s">
        <v>969</v>
      </c>
      <c r="H976" s="3" t="s">
        <v>87</v>
      </c>
      <c r="I976" s="3" t="s">
        <v>25</v>
      </c>
      <c r="J976" s="3" t="s">
        <v>36</v>
      </c>
      <c r="K976" s="3" t="s">
        <v>37</v>
      </c>
      <c r="L976" s="5">
        <v>4</v>
      </c>
      <c r="M976" s="5">
        <v>5346.78</v>
      </c>
      <c r="N976" s="5">
        <v>7653.95</v>
      </c>
      <c r="O976" s="5">
        <v>0.15</v>
      </c>
      <c r="P976" s="3" t="s">
        <v>28</v>
      </c>
      <c r="Q976" s="3" t="s">
        <v>38</v>
      </c>
      <c r="R976" s="5">
        <v>18</v>
      </c>
      <c r="S976" s="5">
        <v>7844.38</v>
      </c>
      <c r="T976" s="2"/>
    </row>
    <row r="977" spans="1:20" ht="14.4" x14ac:dyDescent="0.3">
      <c r="A977" s="3" t="s">
        <v>1674</v>
      </c>
      <c r="B977" s="4">
        <v>45711</v>
      </c>
      <c r="C977" s="3" t="s">
        <v>20</v>
      </c>
      <c r="D977" s="3" t="s">
        <v>70</v>
      </c>
      <c r="E977" s="3" t="s">
        <v>71</v>
      </c>
      <c r="F977" s="3" t="s">
        <v>72</v>
      </c>
      <c r="G977" s="3" t="s">
        <v>332</v>
      </c>
      <c r="H977" s="3" t="s">
        <v>24</v>
      </c>
      <c r="I977" s="3" t="s">
        <v>52</v>
      </c>
      <c r="J977" s="3" t="s">
        <v>157</v>
      </c>
      <c r="K977" s="3" t="s">
        <v>285</v>
      </c>
      <c r="L977" s="5">
        <v>21</v>
      </c>
      <c r="M977" s="5">
        <v>19772.55</v>
      </c>
      <c r="N977" s="5">
        <v>22501.34</v>
      </c>
      <c r="O977" s="5">
        <v>0.15</v>
      </c>
      <c r="P977" s="3" t="s">
        <v>55</v>
      </c>
      <c r="Q977" s="3" t="s">
        <v>29</v>
      </c>
      <c r="R977" s="5">
        <v>19</v>
      </c>
      <c r="S977" s="5">
        <v>48708.9</v>
      </c>
      <c r="T977" s="2"/>
    </row>
    <row r="978" spans="1:20" ht="14.4" x14ac:dyDescent="0.3">
      <c r="A978" s="3" t="s">
        <v>1675</v>
      </c>
      <c r="B978" s="4">
        <v>45833</v>
      </c>
      <c r="C978" s="3" t="s">
        <v>31</v>
      </c>
      <c r="D978" s="3" t="s">
        <v>70</v>
      </c>
      <c r="E978" s="3" t="s">
        <v>125</v>
      </c>
      <c r="F978" s="3" t="s">
        <v>125</v>
      </c>
      <c r="G978" s="3" t="s">
        <v>1676</v>
      </c>
      <c r="H978" s="3" t="s">
        <v>87</v>
      </c>
      <c r="I978" s="3" t="s">
        <v>25</v>
      </c>
      <c r="J978" s="3" t="s">
        <v>26</v>
      </c>
      <c r="K978" s="3" t="s">
        <v>80</v>
      </c>
      <c r="L978" s="5">
        <v>26</v>
      </c>
      <c r="M978" s="5">
        <v>56373.49</v>
      </c>
      <c r="N978" s="5">
        <v>65715.42</v>
      </c>
      <c r="O978" s="5">
        <v>0.05</v>
      </c>
      <c r="P978" s="3" t="s">
        <v>55</v>
      </c>
      <c r="Q978" s="3" t="s">
        <v>84</v>
      </c>
      <c r="R978" s="5">
        <v>4</v>
      </c>
      <c r="S978" s="5">
        <v>230745.7</v>
      </c>
      <c r="T978" s="2"/>
    </row>
    <row r="979" spans="1:20" ht="14.4" x14ac:dyDescent="0.3">
      <c r="A979" s="3" t="s">
        <v>1677</v>
      </c>
      <c r="B979" s="7">
        <v>45796</v>
      </c>
      <c r="C979" s="3" t="s">
        <v>20</v>
      </c>
      <c r="D979" s="3" t="s">
        <v>70</v>
      </c>
      <c r="E979" s="3" t="s">
        <v>125</v>
      </c>
      <c r="F979" s="3" t="s">
        <v>125</v>
      </c>
      <c r="G979" s="3" t="s">
        <v>831</v>
      </c>
      <c r="H979" s="3" t="s">
        <v>24</v>
      </c>
      <c r="I979" s="3" t="s">
        <v>52</v>
      </c>
      <c r="J979" s="3" t="s">
        <v>53</v>
      </c>
      <c r="K979" s="3" t="s">
        <v>54</v>
      </c>
      <c r="L979" s="5">
        <v>40</v>
      </c>
      <c r="M979" s="5">
        <v>56911.34</v>
      </c>
      <c r="N979" s="5">
        <v>81171.98</v>
      </c>
      <c r="O979" s="5">
        <v>0</v>
      </c>
      <c r="P979" s="3" t="s">
        <v>28</v>
      </c>
      <c r="Q979" s="3" t="s">
        <v>29</v>
      </c>
      <c r="R979" s="5">
        <v>13</v>
      </c>
      <c r="S979" s="5">
        <v>970425.6</v>
      </c>
      <c r="T979" s="2"/>
    </row>
    <row r="980" spans="1:20" ht="14.4" x14ac:dyDescent="0.3">
      <c r="A980" s="3" t="s">
        <v>1678</v>
      </c>
      <c r="B980" s="4">
        <v>45866</v>
      </c>
      <c r="C980" s="3" t="s">
        <v>20</v>
      </c>
      <c r="D980" s="3" t="s">
        <v>41</v>
      </c>
      <c r="E980" s="3" t="s">
        <v>50</v>
      </c>
      <c r="F980" s="3" t="s">
        <v>50</v>
      </c>
      <c r="G980" s="3" t="s">
        <v>719</v>
      </c>
      <c r="H980" s="3" t="s">
        <v>24</v>
      </c>
      <c r="I980" s="3" t="s">
        <v>52</v>
      </c>
      <c r="J980" s="3" t="s">
        <v>157</v>
      </c>
      <c r="K980" s="3" t="s">
        <v>158</v>
      </c>
      <c r="L980" s="5">
        <v>43</v>
      </c>
      <c r="M980" s="5">
        <v>23363.47</v>
      </c>
      <c r="N980" s="5">
        <v>33666.980000000003</v>
      </c>
      <c r="O980" s="5">
        <v>0.15</v>
      </c>
      <c r="P980" s="3" t="s">
        <v>55</v>
      </c>
      <c r="Q980" s="3" t="s">
        <v>29</v>
      </c>
      <c r="R980" s="5">
        <v>11</v>
      </c>
      <c r="S980" s="5">
        <v>376593.3</v>
      </c>
      <c r="T980" s="2"/>
    </row>
    <row r="981" spans="1:20" ht="14.4" x14ac:dyDescent="0.3">
      <c r="A981" s="3" t="s">
        <v>1679</v>
      </c>
      <c r="B981" s="4">
        <v>45680</v>
      </c>
      <c r="C981" s="3" t="s">
        <v>31</v>
      </c>
      <c r="D981" s="3" t="s">
        <v>57</v>
      </c>
      <c r="E981" s="3" t="s">
        <v>58</v>
      </c>
      <c r="F981" s="3" t="s">
        <v>59</v>
      </c>
      <c r="G981" s="3" t="s">
        <v>1680</v>
      </c>
      <c r="H981" s="3" t="s">
        <v>35</v>
      </c>
      <c r="I981" s="3" t="s">
        <v>25</v>
      </c>
      <c r="J981" s="3" t="s">
        <v>26</v>
      </c>
      <c r="K981" s="3" t="s">
        <v>80</v>
      </c>
      <c r="L981" s="5">
        <v>27</v>
      </c>
      <c r="M981" s="5">
        <v>77374.36</v>
      </c>
      <c r="N981" s="5">
        <v>91972.4</v>
      </c>
      <c r="O981" s="5">
        <v>0.15</v>
      </c>
      <c r="P981" s="3" t="s">
        <v>28</v>
      </c>
      <c r="Q981" s="3" t="s">
        <v>29</v>
      </c>
      <c r="R981" s="5">
        <v>3</v>
      </c>
      <c r="S981" s="5">
        <v>335025</v>
      </c>
      <c r="T981" s="2"/>
    </row>
    <row r="982" spans="1:20" ht="14.4" x14ac:dyDescent="0.3">
      <c r="A982" s="3" t="s">
        <v>1681</v>
      </c>
      <c r="B982" s="6">
        <v>45872</v>
      </c>
      <c r="C982" s="3" t="s">
        <v>20</v>
      </c>
      <c r="D982" s="3" t="s">
        <v>70</v>
      </c>
      <c r="E982" s="3" t="s">
        <v>71</v>
      </c>
      <c r="F982" s="3" t="s">
        <v>72</v>
      </c>
      <c r="G982" s="3" t="s">
        <v>222</v>
      </c>
      <c r="H982" s="3" t="s">
        <v>24</v>
      </c>
      <c r="I982" s="3" t="s">
        <v>52</v>
      </c>
      <c r="J982" s="3" t="s">
        <v>95</v>
      </c>
      <c r="K982" s="3" t="s">
        <v>237</v>
      </c>
      <c r="L982" s="5">
        <v>12</v>
      </c>
      <c r="M982" s="5">
        <v>44412.9</v>
      </c>
      <c r="N982" s="5">
        <v>52663.91</v>
      </c>
      <c r="O982" s="5">
        <v>0.15</v>
      </c>
      <c r="P982" s="3" t="s">
        <v>55</v>
      </c>
      <c r="Q982" s="3" t="s">
        <v>29</v>
      </c>
      <c r="R982" s="5">
        <v>15</v>
      </c>
      <c r="S982" s="5">
        <v>84160.3</v>
      </c>
      <c r="T982" s="2"/>
    </row>
    <row r="983" spans="1:20" ht="14.4" x14ac:dyDescent="0.3">
      <c r="A983" s="3" t="s">
        <v>1682</v>
      </c>
      <c r="B983" s="4">
        <v>45855</v>
      </c>
      <c r="C983" s="3" t="s">
        <v>49</v>
      </c>
      <c r="D983" s="3" t="s">
        <v>70</v>
      </c>
      <c r="E983" s="3" t="s">
        <v>71</v>
      </c>
      <c r="F983" s="3" t="s">
        <v>72</v>
      </c>
      <c r="G983" s="3" t="s">
        <v>228</v>
      </c>
      <c r="H983" s="3" t="s">
        <v>87</v>
      </c>
      <c r="I983" s="3" t="s">
        <v>52</v>
      </c>
      <c r="J983" s="3" t="s">
        <v>157</v>
      </c>
      <c r="K983" s="3" t="s">
        <v>158</v>
      </c>
      <c r="L983" s="5">
        <v>14</v>
      </c>
      <c r="M983" s="5">
        <v>10168.98</v>
      </c>
      <c r="N983" s="5">
        <v>13146.99</v>
      </c>
      <c r="O983" s="5">
        <v>0.15</v>
      </c>
      <c r="P983" s="3" t="s">
        <v>28</v>
      </c>
      <c r="Q983" s="3" t="s">
        <v>77</v>
      </c>
      <c r="R983" s="5">
        <v>16</v>
      </c>
      <c r="S983" s="5">
        <v>35438.32</v>
      </c>
      <c r="T983" s="2"/>
    </row>
    <row r="984" spans="1:20" ht="14.4" x14ac:dyDescent="0.3">
      <c r="A984" s="3" t="s">
        <v>1683</v>
      </c>
      <c r="B984" s="6">
        <v>45662</v>
      </c>
      <c r="C984" s="3" t="s">
        <v>31</v>
      </c>
      <c r="D984" s="3" t="s">
        <v>70</v>
      </c>
      <c r="E984" s="3" t="s">
        <v>125</v>
      </c>
      <c r="F984" s="3" t="s">
        <v>125</v>
      </c>
      <c r="G984" s="3" t="s">
        <v>1535</v>
      </c>
      <c r="H984" s="3" t="s">
        <v>24</v>
      </c>
      <c r="I984" s="3" t="s">
        <v>52</v>
      </c>
      <c r="J984" s="3" t="s">
        <v>53</v>
      </c>
      <c r="K984" s="3" t="s">
        <v>90</v>
      </c>
      <c r="L984" s="5">
        <v>43</v>
      </c>
      <c r="M984" s="5">
        <v>24299.78</v>
      </c>
      <c r="N984" s="5">
        <v>34478.29</v>
      </c>
      <c r="O984" s="5">
        <v>0.05</v>
      </c>
      <c r="P984" s="3" t="s">
        <v>28</v>
      </c>
      <c r="Q984" s="3" t="s">
        <v>77</v>
      </c>
      <c r="R984" s="5">
        <v>20</v>
      </c>
      <c r="S984" s="5">
        <v>415792.1</v>
      </c>
      <c r="T984" s="2"/>
    </row>
    <row r="985" spans="1:20" ht="14.4" x14ac:dyDescent="0.3">
      <c r="A985" s="3" t="s">
        <v>1684</v>
      </c>
      <c r="B985" s="4">
        <v>45765</v>
      </c>
      <c r="C985" s="3" t="s">
        <v>40</v>
      </c>
      <c r="D985" s="3" t="s">
        <v>70</v>
      </c>
      <c r="E985" s="3" t="s">
        <v>125</v>
      </c>
      <c r="F985" s="3" t="s">
        <v>125</v>
      </c>
      <c r="G985" s="3" t="s">
        <v>236</v>
      </c>
      <c r="H985" s="3" t="s">
        <v>35</v>
      </c>
      <c r="I985" s="3" t="s">
        <v>45</v>
      </c>
      <c r="J985" s="3" t="s">
        <v>46</v>
      </c>
      <c r="K985" s="3" t="s">
        <v>47</v>
      </c>
      <c r="L985" s="5">
        <v>43</v>
      </c>
      <c r="M985" s="5">
        <v>66543.97</v>
      </c>
      <c r="N985" s="5">
        <v>95539.88</v>
      </c>
      <c r="O985" s="5">
        <v>0.05</v>
      </c>
      <c r="P985" s="3" t="s">
        <v>28</v>
      </c>
      <c r="Q985" s="3" t="s">
        <v>29</v>
      </c>
      <c r="R985" s="5">
        <v>13</v>
      </c>
      <c r="S985" s="5">
        <v>1184483</v>
      </c>
      <c r="T985" s="2"/>
    </row>
    <row r="986" spans="1:20" ht="14.4" x14ac:dyDescent="0.3">
      <c r="A986" s="3" t="s">
        <v>1685</v>
      </c>
      <c r="B986" s="4">
        <v>45894</v>
      </c>
      <c r="C986" s="3" t="s">
        <v>40</v>
      </c>
      <c r="D986" s="3" t="s">
        <v>21</v>
      </c>
      <c r="E986" s="3" t="s">
        <v>22</v>
      </c>
      <c r="F986" s="3" t="s">
        <v>22</v>
      </c>
      <c r="G986" s="3" t="s">
        <v>915</v>
      </c>
      <c r="H986" s="3" t="s">
        <v>24</v>
      </c>
      <c r="I986" s="3" t="s">
        <v>45</v>
      </c>
      <c r="J986" s="3" t="s">
        <v>67</v>
      </c>
      <c r="K986" s="3" t="s">
        <v>199</v>
      </c>
      <c r="L986" s="5">
        <v>41</v>
      </c>
      <c r="M986" s="5">
        <v>64507.92</v>
      </c>
      <c r="N986" s="5">
        <v>95198.65</v>
      </c>
      <c r="O986" s="5">
        <v>0.1</v>
      </c>
      <c r="P986" s="3" t="s">
        <v>28</v>
      </c>
      <c r="Q986" s="3" t="s">
        <v>29</v>
      </c>
      <c r="R986" s="5">
        <v>13</v>
      </c>
      <c r="S986" s="5">
        <v>1132488</v>
      </c>
      <c r="T986" s="2"/>
    </row>
    <row r="987" spans="1:20" ht="14.4" x14ac:dyDescent="0.3">
      <c r="A987" s="3" t="s">
        <v>1686</v>
      </c>
      <c r="B987" s="4">
        <v>45897</v>
      </c>
      <c r="C987" s="3" t="s">
        <v>49</v>
      </c>
      <c r="D987" s="3" t="s">
        <v>21</v>
      </c>
      <c r="E987" s="3" t="s">
        <v>32</v>
      </c>
      <c r="F987" s="3" t="s">
        <v>33</v>
      </c>
      <c r="G987" s="3" t="s">
        <v>748</v>
      </c>
      <c r="H987" s="3" t="s">
        <v>87</v>
      </c>
      <c r="I987" s="3" t="s">
        <v>52</v>
      </c>
      <c r="J987" s="3" t="s">
        <v>113</v>
      </c>
      <c r="K987" s="3" t="s">
        <v>257</v>
      </c>
      <c r="L987" s="5">
        <v>13</v>
      </c>
      <c r="M987" s="5">
        <v>50833.41</v>
      </c>
      <c r="N987" s="5">
        <v>56091.44</v>
      </c>
      <c r="O987" s="5">
        <v>0</v>
      </c>
      <c r="P987" s="3" t="s">
        <v>28</v>
      </c>
      <c r="Q987" s="3" t="s">
        <v>77</v>
      </c>
      <c r="R987" s="5">
        <v>3</v>
      </c>
      <c r="S987" s="5">
        <v>68354.39</v>
      </c>
      <c r="T987" s="2"/>
    </row>
    <row r="988" spans="1:20" ht="14.4" x14ac:dyDescent="0.3">
      <c r="A988" s="3" t="s">
        <v>1687</v>
      </c>
      <c r="B988" s="4">
        <v>45868</v>
      </c>
      <c r="C988" s="3" t="s">
        <v>20</v>
      </c>
      <c r="D988" s="3" t="s">
        <v>21</v>
      </c>
      <c r="E988" s="3" t="s">
        <v>22</v>
      </c>
      <c r="F988" s="3" t="s">
        <v>22</v>
      </c>
      <c r="G988" s="3" t="s">
        <v>243</v>
      </c>
      <c r="H988" s="3" t="s">
        <v>87</v>
      </c>
      <c r="I988" s="3" t="s">
        <v>25</v>
      </c>
      <c r="J988" s="3" t="s">
        <v>26</v>
      </c>
      <c r="K988" s="3" t="s">
        <v>127</v>
      </c>
      <c r="L988" s="5">
        <v>26</v>
      </c>
      <c r="M988" s="5">
        <v>62355.71</v>
      </c>
      <c r="N988" s="5">
        <v>77887.070000000007</v>
      </c>
      <c r="O988" s="5">
        <v>0.1</v>
      </c>
      <c r="P988" s="3" t="s">
        <v>28</v>
      </c>
      <c r="Q988" s="3" t="s">
        <v>84</v>
      </c>
      <c r="R988" s="5">
        <v>3</v>
      </c>
      <c r="S988" s="5">
        <v>363433.8</v>
      </c>
      <c r="T988" s="2"/>
    </row>
    <row r="989" spans="1:20" ht="14.4" x14ac:dyDescent="0.3">
      <c r="A989" s="3" t="s">
        <v>1688</v>
      </c>
      <c r="B989" s="6">
        <v>45749</v>
      </c>
      <c r="C989" s="3" t="s">
        <v>40</v>
      </c>
      <c r="D989" s="3" t="s">
        <v>41</v>
      </c>
      <c r="E989" s="3" t="s">
        <v>50</v>
      </c>
      <c r="F989" s="3" t="s">
        <v>50</v>
      </c>
      <c r="G989" s="3" t="s">
        <v>755</v>
      </c>
      <c r="H989" s="3" t="s">
        <v>35</v>
      </c>
      <c r="I989" s="3" t="s">
        <v>52</v>
      </c>
      <c r="J989" s="3" t="s">
        <v>113</v>
      </c>
      <c r="K989" s="3" t="s">
        <v>257</v>
      </c>
      <c r="L989" s="5">
        <v>20</v>
      </c>
      <c r="M989" s="5">
        <v>106.8</v>
      </c>
      <c r="N989" s="5">
        <v>124.12</v>
      </c>
      <c r="O989" s="5">
        <v>0</v>
      </c>
      <c r="P989" s="3" t="s">
        <v>55</v>
      </c>
      <c r="Q989" s="3" t="s">
        <v>77</v>
      </c>
      <c r="R989" s="5">
        <v>11</v>
      </c>
      <c r="S989" s="5">
        <v>346.4</v>
      </c>
      <c r="T989" s="2"/>
    </row>
    <row r="990" spans="1:20" ht="14.4" x14ac:dyDescent="0.3">
      <c r="A990" s="3" t="s">
        <v>1689</v>
      </c>
      <c r="B990" s="4">
        <v>45834</v>
      </c>
      <c r="C990" s="3" t="s">
        <v>49</v>
      </c>
      <c r="D990" s="3" t="s">
        <v>57</v>
      </c>
      <c r="E990" s="3" t="s">
        <v>92</v>
      </c>
      <c r="F990" s="3" t="s">
        <v>93</v>
      </c>
      <c r="G990" s="3" t="s">
        <v>646</v>
      </c>
      <c r="H990" s="3" t="s">
        <v>24</v>
      </c>
      <c r="I990" s="3" t="s">
        <v>25</v>
      </c>
      <c r="J990" s="3" t="s">
        <v>61</v>
      </c>
      <c r="K990" s="3" t="s">
        <v>154</v>
      </c>
      <c r="L990" s="5">
        <v>46</v>
      </c>
      <c r="M990" s="5">
        <v>11235.93</v>
      </c>
      <c r="N990" s="5">
        <v>13041.67</v>
      </c>
      <c r="O990" s="5">
        <v>0</v>
      </c>
      <c r="P990" s="3" t="s">
        <v>55</v>
      </c>
      <c r="Q990" s="3" t="s">
        <v>84</v>
      </c>
      <c r="R990" s="5">
        <v>19</v>
      </c>
      <c r="S990" s="5">
        <v>83064.039999999994</v>
      </c>
      <c r="T990" s="2"/>
    </row>
    <row r="991" spans="1:20" ht="14.4" x14ac:dyDescent="0.3">
      <c r="A991" s="3" t="s">
        <v>1690</v>
      </c>
      <c r="B991" s="6">
        <v>45843</v>
      </c>
      <c r="C991" s="3" t="s">
        <v>20</v>
      </c>
      <c r="D991" s="3" t="s">
        <v>70</v>
      </c>
      <c r="E991" s="3" t="s">
        <v>71</v>
      </c>
      <c r="F991" s="3" t="s">
        <v>72</v>
      </c>
      <c r="G991" s="3" t="s">
        <v>529</v>
      </c>
      <c r="H991" s="3" t="s">
        <v>87</v>
      </c>
      <c r="I991" s="3" t="s">
        <v>52</v>
      </c>
      <c r="J991" s="3" t="s">
        <v>113</v>
      </c>
      <c r="K991" s="3" t="s">
        <v>114</v>
      </c>
      <c r="L991" s="5">
        <v>9</v>
      </c>
      <c r="M991" s="5">
        <v>33215.64</v>
      </c>
      <c r="N991" s="5">
        <v>37064.400000000001</v>
      </c>
      <c r="O991" s="5">
        <v>0.05</v>
      </c>
      <c r="P991" s="3" t="s">
        <v>28</v>
      </c>
      <c r="Q991" s="3" t="s">
        <v>84</v>
      </c>
      <c r="R991" s="5">
        <v>9</v>
      </c>
      <c r="S991" s="5">
        <v>32906.9</v>
      </c>
      <c r="T991" s="2"/>
    </row>
    <row r="992" spans="1:20" ht="14.4" x14ac:dyDescent="0.3">
      <c r="A992" s="3" t="s">
        <v>1691</v>
      </c>
      <c r="B992" s="4">
        <v>45670</v>
      </c>
      <c r="C992" s="3" t="s">
        <v>31</v>
      </c>
      <c r="D992" s="3" t="s">
        <v>41</v>
      </c>
      <c r="E992" s="3" t="s">
        <v>42</v>
      </c>
      <c r="F992" s="3" t="s">
        <v>42</v>
      </c>
      <c r="G992" s="3" t="s">
        <v>295</v>
      </c>
      <c r="H992" s="3" t="s">
        <v>35</v>
      </c>
      <c r="I992" s="3" t="s">
        <v>52</v>
      </c>
      <c r="J992" s="3" t="s">
        <v>113</v>
      </c>
      <c r="K992" s="3" t="s">
        <v>257</v>
      </c>
      <c r="L992" s="5">
        <v>29</v>
      </c>
      <c r="M992" s="5">
        <v>17540.98</v>
      </c>
      <c r="N992" s="5">
        <v>25939.040000000001</v>
      </c>
      <c r="O992" s="5">
        <v>0.15</v>
      </c>
      <c r="P992" s="3" t="s">
        <v>55</v>
      </c>
      <c r="Q992" s="3" t="s">
        <v>29</v>
      </c>
      <c r="R992" s="5">
        <v>14</v>
      </c>
      <c r="S992" s="5">
        <v>207012.2</v>
      </c>
      <c r="T992" s="2"/>
    </row>
    <row r="993" spans="1:20" ht="14.4" x14ac:dyDescent="0.3">
      <c r="A993" s="3" t="s">
        <v>1692</v>
      </c>
      <c r="B993" s="4">
        <v>45827</v>
      </c>
      <c r="C993" s="3" t="s">
        <v>31</v>
      </c>
      <c r="D993" s="3" t="s">
        <v>57</v>
      </c>
      <c r="E993" s="3" t="s">
        <v>64</v>
      </c>
      <c r="F993" s="3" t="s">
        <v>65</v>
      </c>
      <c r="G993" s="3" t="s">
        <v>1693</v>
      </c>
      <c r="H993" s="3" t="s">
        <v>44</v>
      </c>
      <c r="I993" s="3" t="s">
        <v>52</v>
      </c>
      <c r="J993" s="3" t="s">
        <v>157</v>
      </c>
      <c r="K993" s="3" t="s">
        <v>273</v>
      </c>
      <c r="L993" s="5">
        <v>28</v>
      </c>
      <c r="M993" s="5">
        <v>11103.32</v>
      </c>
      <c r="N993" s="5">
        <v>13340.63</v>
      </c>
      <c r="O993" s="5">
        <v>0.05</v>
      </c>
      <c r="P993" s="3" t="s">
        <v>28</v>
      </c>
      <c r="Q993" s="3" t="s">
        <v>29</v>
      </c>
      <c r="R993" s="5">
        <v>19</v>
      </c>
      <c r="S993" s="5">
        <v>59512.45</v>
      </c>
      <c r="T993" s="2"/>
    </row>
    <row r="994" spans="1:20" ht="14.4" x14ac:dyDescent="0.3">
      <c r="A994" s="3" t="s">
        <v>1694</v>
      </c>
      <c r="B994" s="4">
        <v>45822</v>
      </c>
      <c r="C994" s="3" t="s">
        <v>31</v>
      </c>
      <c r="D994" s="3" t="s">
        <v>57</v>
      </c>
      <c r="E994" s="3" t="s">
        <v>92</v>
      </c>
      <c r="F994" s="3" t="s">
        <v>93</v>
      </c>
      <c r="G994" s="3" t="s">
        <v>721</v>
      </c>
      <c r="H994" s="3" t="s">
        <v>24</v>
      </c>
      <c r="I994" s="3" t="s">
        <v>45</v>
      </c>
      <c r="J994" s="3" t="s">
        <v>102</v>
      </c>
      <c r="K994" s="3" t="s">
        <v>226</v>
      </c>
      <c r="L994" s="5">
        <v>19</v>
      </c>
      <c r="M994" s="5">
        <v>51455.33</v>
      </c>
      <c r="N994" s="5">
        <v>68349.14</v>
      </c>
      <c r="O994" s="5">
        <v>0.05</v>
      </c>
      <c r="P994" s="3" t="s">
        <v>28</v>
      </c>
      <c r="Q994" s="3" t="s">
        <v>84</v>
      </c>
      <c r="R994" s="5">
        <v>18</v>
      </c>
      <c r="S994" s="5">
        <v>304933.3</v>
      </c>
      <c r="T994" s="2"/>
    </row>
    <row r="995" spans="1:20" ht="14.4" x14ac:dyDescent="0.3">
      <c r="A995" s="3" t="s">
        <v>1695</v>
      </c>
      <c r="B995" s="4">
        <v>45895</v>
      </c>
      <c r="C995" s="3" t="s">
        <v>20</v>
      </c>
      <c r="D995" s="3" t="s">
        <v>70</v>
      </c>
      <c r="E995" s="3" t="s">
        <v>71</v>
      </c>
      <c r="F995" s="3" t="s">
        <v>72</v>
      </c>
      <c r="G995" s="3" t="s">
        <v>1696</v>
      </c>
      <c r="H995" s="3" t="s">
        <v>24</v>
      </c>
      <c r="I995" s="3" t="s">
        <v>45</v>
      </c>
      <c r="J995" s="3" t="s">
        <v>67</v>
      </c>
      <c r="K995" s="3" t="s">
        <v>74</v>
      </c>
      <c r="L995" s="5">
        <v>34</v>
      </c>
      <c r="M995" s="5">
        <v>34142.6</v>
      </c>
      <c r="N995" s="5">
        <v>48354.23</v>
      </c>
      <c r="O995" s="5">
        <v>0.15</v>
      </c>
      <c r="P995" s="3" t="s">
        <v>55</v>
      </c>
      <c r="Q995" s="3" t="s">
        <v>84</v>
      </c>
      <c r="R995" s="5">
        <v>14</v>
      </c>
      <c r="S995" s="5">
        <v>410716.1</v>
      </c>
      <c r="T995" s="2"/>
    </row>
    <row r="996" spans="1:20" ht="14.4" x14ac:dyDescent="0.3">
      <c r="A996" s="3" t="s">
        <v>1697</v>
      </c>
      <c r="B996" s="4">
        <v>45823</v>
      </c>
      <c r="C996" s="3" t="s">
        <v>20</v>
      </c>
      <c r="D996" s="3" t="s">
        <v>70</v>
      </c>
      <c r="E996" s="3" t="s">
        <v>71</v>
      </c>
      <c r="F996" s="3" t="s">
        <v>72</v>
      </c>
      <c r="G996" s="3" t="s">
        <v>1064</v>
      </c>
      <c r="H996" s="3" t="s">
        <v>35</v>
      </c>
      <c r="I996" s="3" t="s">
        <v>52</v>
      </c>
      <c r="J996" s="3" t="s">
        <v>53</v>
      </c>
      <c r="K996" s="3" t="s">
        <v>90</v>
      </c>
      <c r="L996" s="5">
        <v>19</v>
      </c>
      <c r="M996" s="5">
        <v>36527.949999999997</v>
      </c>
      <c r="N996" s="5">
        <v>52072.83</v>
      </c>
      <c r="O996" s="5">
        <v>0.1</v>
      </c>
      <c r="P996" s="3" t="s">
        <v>55</v>
      </c>
      <c r="Q996" s="3" t="s">
        <v>84</v>
      </c>
      <c r="R996" s="5">
        <v>20</v>
      </c>
      <c r="S996" s="5">
        <v>265817.5</v>
      </c>
      <c r="T996" s="2"/>
    </row>
    <row r="997" spans="1:20" ht="14.4" x14ac:dyDescent="0.3">
      <c r="A997" s="3" t="s">
        <v>1698</v>
      </c>
      <c r="B997" s="4">
        <v>45731</v>
      </c>
      <c r="C997" s="3" t="s">
        <v>31</v>
      </c>
      <c r="D997" s="3" t="s">
        <v>41</v>
      </c>
      <c r="E997" s="3" t="s">
        <v>50</v>
      </c>
      <c r="F997" s="3" t="s">
        <v>50</v>
      </c>
      <c r="G997" s="3" t="s">
        <v>811</v>
      </c>
      <c r="H997" s="3" t="s">
        <v>44</v>
      </c>
      <c r="I997" s="3" t="s">
        <v>25</v>
      </c>
      <c r="J997" s="3" t="s">
        <v>36</v>
      </c>
      <c r="K997" s="3" t="s">
        <v>280</v>
      </c>
      <c r="L997" s="5">
        <v>39</v>
      </c>
      <c r="M997" s="5">
        <v>59017.38</v>
      </c>
      <c r="N997" s="5">
        <v>80950.649999999994</v>
      </c>
      <c r="O997" s="5">
        <v>0</v>
      </c>
      <c r="P997" s="3" t="s">
        <v>55</v>
      </c>
      <c r="Q997" s="3" t="s">
        <v>77</v>
      </c>
      <c r="R997" s="5">
        <v>14</v>
      </c>
      <c r="S997" s="5">
        <v>855397.5</v>
      </c>
      <c r="T997" s="2"/>
    </row>
    <row r="998" spans="1:20" ht="14.4" x14ac:dyDescent="0.3">
      <c r="A998" s="3" t="s">
        <v>1699</v>
      </c>
      <c r="B998" s="4">
        <v>45684</v>
      </c>
      <c r="C998" s="3" t="s">
        <v>40</v>
      </c>
      <c r="D998" s="3" t="s">
        <v>41</v>
      </c>
      <c r="E998" s="3" t="s">
        <v>42</v>
      </c>
      <c r="F998" s="3" t="s">
        <v>42</v>
      </c>
      <c r="G998" s="3" t="s">
        <v>1700</v>
      </c>
      <c r="H998" s="3" t="s">
        <v>87</v>
      </c>
      <c r="I998" s="3" t="s">
        <v>45</v>
      </c>
      <c r="J998" s="3" t="s">
        <v>46</v>
      </c>
      <c r="K998" s="3" t="s">
        <v>117</v>
      </c>
      <c r="L998" s="5">
        <v>13</v>
      </c>
      <c r="M998" s="5">
        <v>42535.44</v>
      </c>
      <c r="N998" s="5">
        <v>52928.07</v>
      </c>
      <c r="O998" s="5">
        <v>0.05</v>
      </c>
      <c r="P998" s="3" t="s">
        <v>28</v>
      </c>
      <c r="Q998" s="3" t="s">
        <v>77</v>
      </c>
      <c r="R998" s="5">
        <v>16</v>
      </c>
      <c r="S998" s="5">
        <v>128349</v>
      </c>
      <c r="T998" s="2"/>
    </row>
    <row r="999" spans="1:20" ht="14.4" x14ac:dyDescent="0.3">
      <c r="A999" s="3" t="s">
        <v>1701</v>
      </c>
      <c r="B999" s="4">
        <v>45832</v>
      </c>
      <c r="C999" s="3" t="s">
        <v>31</v>
      </c>
      <c r="D999" s="3" t="s">
        <v>41</v>
      </c>
      <c r="E999" s="3" t="s">
        <v>42</v>
      </c>
      <c r="F999" s="3" t="s">
        <v>42</v>
      </c>
      <c r="G999" s="3" t="s">
        <v>402</v>
      </c>
      <c r="H999" s="3" t="s">
        <v>35</v>
      </c>
      <c r="I999" s="3" t="s">
        <v>45</v>
      </c>
      <c r="J999" s="3" t="s">
        <v>102</v>
      </c>
      <c r="K999" s="3" t="s">
        <v>191</v>
      </c>
      <c r="L999" s="5">
        <v>37</v>
      </c>
      <c r="M999" s="5">
        <v>11479.94</v>
      </c>
      <c r="N999" s="5">
        <v>17186.91</v>
      </c>
      <c r="O999" s="5">
        <v>0.15</v>
      </c>
      <c r="P999" s="3" t="s">
        <v>55</v>
      </c>
      <c r="Q999" s="3" t="s">
        <v>38</v>
      </c>
      <c r="R999" s="5">
        <v>7</v>
      </c>
      <c r="S999" s="5">
        <v>179484.2</v>
      </c>
      <c r="T999" s="2"/>
    </row>
    <row r="1000" spans="1:20" ht="14.4" x14ac:dyDescent="0.3">
      <c r="A1000" s="3" t="s">
        <v>1702</v>
      </c>
      <c r="B1000" s="4">
        <v>45890</v>
      </c>
      <c r="C1000" s="3" t="s">
        <v>31</v>
      </c>
      <c r="D1000" s="3" t="s">
        <v>41</v>
      </c>
      <c r="E1000" s="3" t="s">
        <v>50</v>
      </c>
      <c r="F1000" s="3" t="s">
        <v>50</v>
      </c>
      <c r="G1000" s="3" t="s">
        <v>1703</v>
      </c>
      <c r="H1000" s="3" t="s">
        <v>24</v>
      </c>
      <c r="I1000" s="3" t="s">
        <v>52</v>
      </c>
      <c r="J1000" s="3" t="s">
        <v>157</v>
      </c>
      <c r="K1000" s="3" t="s">
        <v>273</v>
      </c>
      <c r="L1000" s="5">
        <v>49</v>
      </c>
      <c r="M1000" s="5">
        <v>14469.77</v>
      </c>
      <c r="N1000" s="5">
        <v>19084.150000000001</v>
      </c>
      <c r="O1000" s="5">
        <v>0</v>
      </c>
      <c r="P1000" s="3" t="s">
        <v>28</v>
      </c>
      <c r="Q1000" s="3" t="s">
        <v>38</v>
      </c>
      <c r="R1000" s="5">
        <v>8</v>
      </c>
      <c r="S1000" s="5">
        <v>226104.6</v>
      </c>
      <c r="T1000" s="2"/>
    </row>
    <row r="1001" spans="1:20" ht="14.4" x14ac:dyDescent="0.3">
      <c r="A1001" s="3" t="s">
        <v>1704</v>
      </c>
      <c r="B1001" s="4">
        <v>45714</v>
      </c>
      <c r="C1001" s="3" t="s">
        <v>31</v>
      </c>
      <c r="D1001" s="3" t="s">
        <v>41</v>
      </c>
      <c r="E1001" s="3" t="s">
        <v>42</v>
      </c>
      <c r="F1001" s="3" t="s">
        <v>42</v>
      </c>
      <c r="G1001" s="3" t="s">
        <v>1705</v>
      </c>
      <c r="H1001" s="3" t="s">
        <v>87</v>
      </c>
      <c r="I1001" s="3" t="s">
        <v>45</v>
      </c>
      <c r="J1001" s="3" t="s">
        <v>102</v>
      </c>
      <c r="K1001" s="3" t="s">
        <v>226</v>
      </c>
      <c r="L1001" s="5">
        <v>29</v>
      </c>
      <c r="M1001" s="5">
        <v>42246.18</v>
      </c>
      <c r="N1001" s="5">
        <v>53078.55</v>
      </c>
      <c r="O1001" s="5">
        <v>0.1</v>
      </c>
      <c r="P1001" s="3" t="s">
        <v>55</v>
      </c>
      <c r="Q1001" s="3" t="s">
        <v>77</v>
      </c>
      <c r="R1001" s="5">
        <v>10</v>
      </c>
      <c r="S1001" s="5">
        <v>282724.90000000002</v>
      </c>
      <c r="T1001" s="2"/>
    </row>
    <row r="1002" spans="1:20" ht="14.4" x14ac:dyDescent="0.3">
      <c r="A1002" s="3" t="s">
        <v>1706</v>
      </c>
      <c r="B1002" s="4">
        <v>45707</v>
      </c>
      <c r="C1002" s="3" t="s">
        <v>40</v>
      </c>
      <c r="D1002" s="3" t="s">
        <v>41</v>
      </c>
      <c r="E1002" s="3" t="s">
        <v>42</v>
      </c>
      <c r="F1002" s="3" t="s">
        <v>42</v>
      </c>
      <c r="G1002" s="3" t="s">
        <v>587</v>
      </c>
      <c r="H1002" s="3" t="s">
        <v>24</v>
      </c>
      <c r="I1002" s="3" t="s">
        <v>25</v>
      </c>
      <c r="J1002" s="3" t="s">
        <v>36</v>
      </c>
      <c r="K1002" s="3" t="s">
        <v>37</v>
      </c>
      <c r="L1002" s="5">
        <v>26</v>
      </c>
      <c r="M1002" s="5">
        <v>79560.490000000005</v>
      </c>
      <c r="N1002" s="5">
        <v>112808.3</v>
      </c>
      <c r="O1002" s="5">
        <v>0.15</v>
      </c>
      <c r="P1002" s="3" t="s">
        <v>55</v>
      </c>
      <c r="Q1002" s="3" t="s">
        <v>29</v>
      </c>
      <c r="R1002" s="5">
        <v>2</v>
      </c>
      <c r="S1002" s="5">
        <v>734775.5</v>
      </c>
      <c r="T1002" s="2"/>
    </row>
    <row r="1003" spans="1:20" ht="14.4" x14ac:dyDescent="0.3">
      <c r="A1003" s="3" t="s">
        <v>1707</v>
      </c>
      <c r="B1003" s="4">
        <v>45824</v>
      </c>
      <c r="C1003" s="3" t="s">
        <v>49</v>
      </c>
      <c r="D1003" s="3" t="s">
        <v>21</v>
      </c>
      <c r="E1003" s="3" t="s">
        <v>32</v>
      </c>
      <c r="F1003" s="3" t="s">
        <v>33</v>
      </c>
      <c r="G1003" s="3" t="s">
        <v>1708</v>
      </c>
      <c r="H1003" s="3" t="s">
        <v>87</v>
      </c>
      <c r="I1003" s="3" t="s">
        <v>52</v>
      </c>
      <c r="J1003" s="3" t="s">
        <v>113</v>
      </c>
      <c r="K1003" s="3" t="s">
        <v>557</v>
      </c>
      <c r="L1003" s="5">
        <v>12</v>
      </c>
      <c r="M1003" s="5">
        <v>28134.58</v>
      </c>
      <c r="N1003" s="5">
        <v>39196.6</v>
      </c>
      <c r="O1003" s="5">
        <v>0.05</v>
      </c>
      <c r="P1003" s="3" t="s">
        <v>55</v>
      </c>
      <c r="Q1003" s="3" t="s">
        <v>77</v>
      </c>
      <c r="R1003" s="5">
        <v>8</v>
      </c>
      <c r="S1003" s="5">
        <v>126107</v>
      </c>
      <c r="T1003" s="2"/>
    </row>
    <row r="1004" spans="1:20" ht="14.4" x14ac:dyDescent="0.3">
      <c r="A1004" s="3" t="s">
        <v>1709</v>
      </c>
      <c r="B1004" s="4">
        <v>45837</v>
      </c>
      <c r="C1004" s="3" t="s">
        <v>20</v>
      </c>
      <c r="D1004" s="3" t="s">
        <v>57</v>
      </c>
      <c r="E1004" s="3" t="s">
        <v>58</v>
      </c>
      <c r="F1004" s="3" t="s">
        <v>59</v>
      </c>
      <c r="G1004" s="3" t="s">
        <v>1710</v>
      </c>
      <c r="H1004" s="3" t="s">
        <v>35</v>
      </c>
      <c r="I1004" s="3" t="s">
        <v>52</v>
      </c>
      <c r="J1004" s="3" t="s">
        <v>95</v>
      </c>
      <c r="K1004" s="3" t="s">
        <v>237</v>
      </c>
      <c r="L1004" s="5">
        <v>34</v>
      </c>
      <c r="M1004" s="5">
        <v>70119.28</v>
      </c>
      <c r="N1004" s="5">
        <v>81101.899999999994</v>
      </c>
      <c r="O1004" s="5">
        <v>0.05</v>
      </c>
      <c r="P1004" s="3" t="s">
        <v>28</v>
      </c>
      <c r="Q1004" s="3" t="s">
        <v>77</v>
      </c>
      <c r="R1004" s="5">
        <v>9</v>
      </c>
      <c r="S1004" s="5">
        <v>354738.6</v>
      </c>
      <c r="T1004" s="2"/>
    </row>
    <row r="1005" spans="1:20" ht="14.4" x14ac:dyDescent="0.3">
      <c r="A1005" s="3" t="s">
        <v>1711</v>
      </c>
      <c r="B1005" s="6">
        <v>45841</v>
      </c>
      <c r="C1005" s="3" t="s">
        <v>49</v>
      </c>
      <c r="D1005" s="3" t="s">
        <v>21</v>
      </c>
      <c r="E1005" s="3" t="s">
        <v>105</v>
      </c>
      <c r="F1005" s="3" t="s">
        <v>106</v>
      </c>
      <c r="G1005" s="3" t="s">
        <v>1712</v>
      </c>
      <c r="H1005" s="3" t="s">
        <v>35</v>
      </c>
      <c r="I1005" s="3" t="s">
        <v>45</v>
      </c>
      <c r="J1005" s="3" t="s">
        <v>67</v>
      </c>
      <c r="K1005" s="3" t="s">
        <v>83</v>
      </c>
      <c r="L1005" s="5">
        <v>43</v>
      </c>
      <c r="M1005" s="5">
        <v>14906.37</v>
      </c>
      <c r="N1005" s="5">
        <v>19057.919999999998</v>
      </c>
      <c r="O1005" s="5">
        <v>0.15</v>
      </c>
      <c r="P1005" s="3" t="s">
        <v>28</v>
      </c>
      <c r="Q1005" s="3" t="s">
        <v>29</v>
      </c>
      <c r="R1005" s="5">
        <v>1</v>
      </c>
      <c r="S1005" s="5">
        <v>151739.20000000001</v>
      </c>
      <c r="T1005" s="2"/>
    </row>
    <row r="1006" spans="1:20" ht="14.4" x14ac:dyDescent="0.3">
      <c r="A1006" s="3" t="s">
        <v>1713</v>
      </c>
      <c r="B1006" s="7">
        <v>45807</v>
      </c>
      <c r="C1006" s="3" t="s">
        <v>40</v>
      </c>
      <c r="D1006" s="3" t="s">
        <v>41</v>
      </c>
      <c r="E1006" s="3" t="s">
        <v>50</v>
      </c>
      <c r="F1006" s="3" t="s">
        <v>50</v>
      </c>
      <c r="G1006" s="3" t="s">
        <v>1714</v>
      </c>
      <c r="H1006" s="3" t="s">
        <v>35</v>
      </c>
      <c r="I1006" s="3" t="s">
        <v>25</v>
      </c>
      <c r="J1006" s="3" t="s">
        <v>36</v>
      </c>
      <c r="K1006" s="3" t="s">
        <v>37</v>
      </c>
      <c r="L1006" s="5">
        <v>46</v>
      </c>
      <c r="M1006" s="5">
        <v>65113.56</v>
      </c>
      <c r="N1006" s="5">
        <v>94520.11</v>
      </c>
      <c r="O1006" s="5">
        <v>0.15</v>
      </c>
      <c r="P1006" s="3" t="s">
        <v>28</v>
      </c>
      <c r="Q1006" s="3" t="s">
        <v>77</v>
      </c>
      <c r="R1006" s="5">
        <v>13</v>
      </c>
      <c r="S1006" s="5">
        <v>1149796</v>
      </c>
      <c r="T1006" s="2"/>
    </row>
    <row r="1007" spans="1:20" ht="14.4" x14ac:dyDescent="0.3">
      <c r="A1007" s="3" t="s">
        <v>1715</v>
      </c>
      <c r="B1007" s="6">
        <v>45664</v>
      </c>
      <c r="C1007" s="3" t="s">
        <v>20</v>
      </c>
      <c r="D1007" s="3" t="s">
        <v>21</v>
      </c>
      <c r="E1007" s="3" t="s">
        <v>32</v>
      </c>
      <c r="F1007" s="3" t="s">
        <v>33</v>
      </c>
      <c r="G1007" s="3" t="s">
        <v>1139</v>
      </c>
      <c r="H1007" s="3" t="s">
        <v>24</v>
      </c>
      <c r="I1007" s="3" t="s">
        <v>45</v>
      </c>
      <c r="J1007" s="3" t="s">
        <v>102</v>
      </c>
      <c r="K1007" s="3" t="s">
        <v>103</v>
      </c>
      <c r="L1007" s="5">
        <v>1</v>
      </c>
      <c r="M1007" s="5">
        <v>69265.86</v>
      </c>
      <c r="N1007" s="5">
        <v>93868.57</v>
      </c>
      <c r="O1007" s="5">
        <v>0.05</v>
      </c>
      <c r="P1007" s="3" t="s">
        <v>55</v>
      </c>
      <c r="Q1007" s="3" t="s">
        <v>77</v>
      </c>
      <c r="R1007" s="5">
        <v>8</v>
      </c>
      <c r="S1007" s="5">
        <v>23372.57</v>
      </c>
      <c r="T1007" s="2"/>
    </row>
    <row r="1008" spans="1:20" ht="14.4" x14ac:dyDescent="0.3">
      <c r="A1008" s="3" t="s">
        <v>1716</v>
      </c>
      <c r="B1008" s="4">
        <v>45733</v>
      </c>
      <c r="C1008" s="3" t="s">
        <v>49</v>
      </c>
      <c r="D1008" s="3" t="s">
        <v>41</v>
      </c>
      <c r="E1008" s="3" t="s">
        <v>42</v>
      </c>
      <c r="F1008" s="3" t="s">
        <v>42</v>
      </c>
      <c r="G1008" s="3" t="s">
        <v>339</v>
      </c>
      <c r="H1008" s="3" t="s">
        <v>24</v>
      </c>
      <c r="I1008" s="3" t="s">
        <v>45</v>
      </c>
      <c r="J1008" s="3" t="s">
        <v>102</v>
      </c>
      <c r="K1008" s="3" t="s">
        <v>226</v>
      </c>
      <c r="L1008" s="5">
        <v>25</v>
      </c>
      <c r="M1008" s="5">
        <v>7504.06</v>
      </c>
      <c r="N1008" s="5">
        <v>9160.49</v>
      </c>
      <c r="O1008" s="5">
        <v>0</v>
      </c>
      <c r="P1008" s="3" t="s">
        <v>28</v>
      </c>
      <c r="Q1008" s="3" t="s">
        <v>77</v>
      </c>
      <c r="R1008" s="5">
        <v>4</v>
      </c>
      <c r="S1008" s="5">
        <v>41410.75</v>
      </c>
      <c r="T1008" s="2"/>
    </row>
    <row r="1009" spans="1:20" ht="14.4" x14ac:dyDescent="0.3">
      <c r="A1009" s="3" t="s">
        <v>1717</v>
      </c>
      <c r="B1009" s="4">
        <v>45673</v>
      </c>
      <c r="C1009" s="3" t="s">
        <v>49</v>
      </c>
      <c r="D1009" s="3" t="s">
        <v>41</v>
      </c>
      <c r="E1009" s="3" t="s">
        <v>50</v>
      </c>
      <c r="F1009" s="3" t="s">
        <v>50</v>
      </c>
      <c r="G1009" s="3" t="s">
        <v>621</v>
      </c>
      <c r="H1009" s="3" t="s">
        <v>35</v>
      </c>
      <c r="I1009" s="3" t="s">
        <v>45</v>
      </c>
      <c r="J1009" s="3" t="s">
        <v>67</v>
      </c>
      <c r="K1009" s="3" t="s">
        <v>83</v>
      </c>
      <c r="L1009" s="5">
        <v>46</v>
      </c>
      <c r="M1009" s="5">
        <v>59676.78</v>
      </c>
      <c r="N1009" s="5">
        <v>67741.06</v>
      </c>
      <c r="O1009" s="5">
        <v>0.1</v>
      </c>
      <c r="P1009" s="3" t="s">
        <v>55</v>
      </c>
      <c r="Q1009" s="3" t="s">
        <v>29</v>
      </c>
      <c r="R1009" s="5">
        <v>4</v>
      </c>
      <c r="S1009" s="5">
        <v>333861.2</v>
      </c>
      <c r="T1009" s="2"/>
    </row>
    <row r="1010" spans="1:20" ht="14.4" x14ac:dyDescent="0.3">
      <c r="A1010" s="3" t="s">
        <v>1718</v>
      </c>
      <c r="B1010" s="4">
        <v>45865</v>
      </c>
      <c r="C1010" s="3" t="s">
        <v>49</v>
      </c>
      <c r="D1010" s="3" t="s">
        <v>57</v>
      </c>
      <c r="E1010" s="3" t="s">
        <v>92</v>
      </c>
      <c r="F1010" s="3" t="s">
        <v>93</v>
      </c>
      <c r="G1010" s="3" t="s">
        <v>1463</v>
      </c>
      <c r="H1010" s="3" t="s">
        <v>44</v>
      </c>
      <c r="I1010" s="3" t="s">
        <v>25</v>
      </c>
      <c r="J1010" s="3" t="s">
        <v>61</v>
      </c>
      <c r="K1010" s="3" t="s">
        <v>223</v>
      </c>
      <c r="L1010" s="5">
        <v>31</v>
      </c>
      <c r="M1010" s="5">
        <v>47927.65</v>
      </c>
      <c r="N1010" s="5">
        <v>58471.23</v>
      </c>
      <c r="O1010" s="5">
        <v>0.15</v>
      </c>
      <c r="P1010" s="3" t="s">
        <v>28</v>
      </c>
      <c r="Q1010" s="3" t="s">
        <v>84</v>
      </c>
      <c r="R1010" s="5">
        <v>13</v>
      </c>
      <c r="S1010" s="5">
        <v>277823.3</v>
      </c>
      <c r="T1010" s="2"/>
    </row>
    <row r="1011" spans="1:20" ht="14.4" x14ac:dyDescent="0.3">
      <c r="A1011" s="3" t="s">
        <v>1719</v>
      </c>
      <c r="B1011" s="4">
        <v>45834</v>
      </c>
      <c r="C1011" s="3" t="s">
        <v>20</v>
      </c>
      <c r="D1011" s="3" t="s">
        <v>21</v>
      </c>
      <c r="E1011" s="3" t="s">
        <v>22</v>
      </c>
      <c r="F1011" s="3" t="s">
        <v>22</v>
      </c>
      <c r="G1011" s="3" t="s">
        <v>1720</v>
      </c>
      <c r="H1011" s="3" t="s">
        <v>35</v>
      </c>
      <c r="I1011" s="3" t="s">
        <v>52</v>
      </c>
      <c r="J1011" s="3" t="s">
        <v>95</v>
      </c>
      <c r="K1011" s="3" t="s">
        <v>96</v>
      </c>
      <c r="L1011" s="5">
        <v>3</v>
      </c>
      <c r="M1011" s="5">
        <v>59053.63</v>
      </c>
      <c r="N1011" s="5">
        <v>69188.63</v>
      </c>
      <c r="O1011" s="5">
        <v>0.05</v>
      </c>
      <c r="P1011" s="3" t="s">
        <v>55</v>
      </c>
      <c r="Q1011" s="3" t="s">
        <v>84</v>
      </c>
      <c r="R1011" s="5">
        <v>18</v>
      </c>
      <c r="S1011" s="5">
        <v>28884.75</v>
      </c>
      <c r="T1011" s="2"/>
    </row>
    <row r="1012" spans="1:20" ht="14.4" x14ac:dyDescent="0.3">
      <c r="A1012" s="3" t="s">
        <v>1721</v>
      </c>
      <c r="B1012" s="4">
        <v>45772</v>
      </c>
      <c r="C1012" s="3" t="s">
        <v>40</v>
      </c>
      <c r="D1012" s="3" t="s">
        <v>21</v>
      </c>
      <c r="E1012" s="3" t="s">
        <v>32</v>
      </c>
      <c r="F1012" s="3" t="s">
        <v>33</v>
      </c>
      <c r="G1012" s="3" t="s">
        <v>1391</v>
      </c>
      <c r="H1012" s="3" t="s">
        <v>35</v>
      </c>
      <c r="I1012" s="3" t="s">
        <v>52</v>
      </c>
      <c r="J1012" s="3" t="s">
        <v>95</v>
      </c>
      <c r="K1012" s="3" t="s">
        <v>96</v>
      </c>
      <c r="L1012" s="5">
        <v>29</v>
      </c>
      <c r="M1012" s="5">
        <v>10554.06</v>
      </c>
      <c r="N1012" s="5">
        <v>15097.34</v>
      </c>
      <c r="O1012" s="5">
        <v>0.1</v>
      </c>
      <c r="P1012" s="3" t="s">
        <v>55</v>
      </c>
      <c r="Q1012" s="3" t="s">
        <v>84</v>
      </c>
      <c r="R1012" s="5">
        <v>6</v>
      </c>
      <c r="S1012" s="5">
        <v>118579.6</v>
      </c>
      <c r="T1012" s="2"/>
    </row>
    <row r="1013" spans="1:20" ht="14.4" x14ac:dyDescent="0.3">
      <c r="A1013" s="3" t="s">
        <v>1722</v>
      </c>
      <c r="B1013" s="4">
        <v>45820</v>
      </c>
      <c r="C1013" s="3" t="s">
        <v>31</v>
      </c>
      <c r="D1013" s="3" t="s">
        <v>70</v>
      </c>
      <c r="E1013" s="3" t="s">
        <v>71</v>
      </c>
      <c r="F1013" s="3" t="s">
        <v>72</v>
      </c>
      <c r="G1013" s="3" t="s">
        <v>1696</v>
      </c>
      <c r="H1013" s="3" t="s">
        <v>44</v>
      </c>
      <c r="I1013" s="3" t="s">
        <v>52</v>
      </c>
      <c r="J1013" s="3" t="s">
        <v>95</v>
      </c>
      <c r="K1013" s="3" t="s">
        <v>237</v>
      </c>
      <c r="L1013" s="5">
        <v>20</v>
      </c>
      <c r="M1013" s="5">
        <v>37221.11</v>
      </c>
      <c r="N1013" s="5">
        <v>49876.2</v>
      </c>
      <c r="O1013" s="5">
        <v>0.15</v>
      </c>
      <c r="P1013" s="3" t="s">
        <v>55</v>
      </c>
      <c r="Q1013" s="3" t="s">
        <v>84</v>
      </c>
      <c r="R1013" s="5">
        <v>9</v>
      </c>
      <c r="S1013" s="5">
        <v>215136.5</v>
      </c>
      <c r="T1013" s="2"/>
    </row>
    <row r="1014" spans="1:20" ht="14.4" x14ac:dyDescent="0.3">
      <c r="A1014" s="3" t="s">
        <v>1723</v>
      </c>
      <c r="B1014" s="6">
        <v>45810</v>
      </c>
      <c r="C1014" s="3" t="s">
        <v>40</v>
      </c>
      <c r="D1014" s="3" t="s">
        <v>70</v>
      </c>
      <c r="E1014" s="3" t="s">
        <v>125</v>
      </c>
      <c r="F1014" s="3" t="s">
        <v>125</v>
      </c>
      <c r="G1014" s="3" t="s">
        <v>1724</v>
      </c>
      <c r="H1014" s="3" t="s">
        <v>87</v>
      </c>
      <c r="I1014" s="3" t="s">
        <v>45</v>
      </c>
      <c r="J1014" s="3" t="s">
        <v>102</v>
      </c>
      <c r="K1014" s="3" t="s">
        <v>103</v>
      </c>
      <c r="L1014" s="5">
        <v>43</v>
      </c>
      <c r="M1014" s="5">
        <v>657.51</v>
      </c>
      <c r="N1014" s="5">
        <v>828.34</v>
      </c>
      <c r="O1014" s="5">
        <v>0</v>
      </c>
      <c r="P1014" s="3" t="s">
        <v>28</v>
      </c>
      <c r="Q1014" s="3" t="s">
        <v>29</v>
      </c>
      <c r="R1014" s="5">
        <v>9</v>
      </c>
      <c r="S1014" s="5">
        <v>7345.69</v>
      </c>
      <c r="T1014" s="2"/>
    </row>
    <row r="1015" spans="1:20" ht="14.4" x14ac:dyDescent="0.3">
      <c r="A1015" s="3" t="s">
        <v>1725</v>
      </c>
      <c r="B1015" s="4">
        <v>45869</v>
      </c>
      <c r="C1015" s="3" t="s">
        <v>20</v>
      </c>
      <c r="D1015" s="3" t="s">
        <v>21</v>
      </c>
      <c r="E1015" s="3" t="s">
        <v>105</v>
      </c>
      <c r="F1015" s="3" t="s">
        <v>106</v>
      </c>
      <c r="G1015" s="3" t="s">
        <v>165</v>
      </c>
      <c r="H1015" s="3" t="s">
        <v>35</v>
      </c>
      <c r="I1015" s="3" t="s">
        <v>45</v>
      </c>
      <c r="J1015" s="3" t="s">
        <v>132</v>
      </c>
      <c r="K1015" s="3" t="s">
        <v>248</v>
      </c>
      <c r="L1015" s="5">
        <v>13</v>
      </c>
      <c r="M1015" s="5">
        <v>42878.71</v>
      </c>
      <c r="N1015" s="5">
        <v>53245.82</v>
      </c>
      <c r="O1015" s="5">
        <v>0.15</v>
      </c>
      <c r="P1015" s="3" t="s">
        <v>28</v>
      </c>
      <c r="Q1015" s="3" t="s">
        <v>84</v>
      </c>
      <c r="R1015" s="5">
        <v>15</v>
      </c>
      <c r="S1015" s="5">
        <v>114556.6</v>
      </c>
      <c r="T1015" s="2"/>
    </row>
    <row r="1016" spans="1:20" ht="14.4" x14ac:dyDescent="0.3">
      <c r="A1016" s="3" t="s">
        <v>1726</v>
      </c>
      <c r="B1016" s="4">
        <v>45727</v>
      </c>
      <c r="C1016" s="3" t="s">
        <v>49</v>
      </c>
      <c r="D1016" s="3" t="s">
        <v>57</v>
      </c>
      <c r="E1016" s="3" t="s">
        <v>92</v>
      </c>
      <c r="F1016" s="3" t="s">
        <v>93</v>
      </c>
      <c r="G1016" s="3" t="s">
        <v>1727</v>
      </c>
      <c r="H1016" s="3" t="s">
        <v>87</v>
      </c>
      <c r="I1016" s="3" t="s">
        <v>52</v>
      </c>
      <c r="J1016" s="3" t="s">
        <v>95</v>
      </c>
      <c r="K1016" s="3" t="s">
        <v>96</v>
      </c>
      <c r="L1016" s="5">
        <v>4</v>
      </c>
      <c r="M1016" s="5">
        <v>43008.38</v>
      </c>
      <c r="N1016" s="5">
        <v>47975.63</v>
      </c>
      <c r="O1016" s="5">
        <v>0</v>
      </c>
      <c r="P1016" s="3" t="s">
        <v>55</v>
      </c>
      <c r="Q1016" s="3" t="s">
        <v>77</v>
      </c>
      <c r="R1016" s="5">
        <v>3</v>
      </c>
      <c r="S1016" s="5">
        <v>19869</v>
      </c>
      <c r="T1016" s="2"/>
    </row>
    <row r="1017" spans="1:20" ht="14.4" x14ac:dyDescent="0.3">
      <c r="A1017" s="3" t="s">
        <v>1728</v>
      </c>
      <c r="B1017" s="4">
        <v>45822</v>
      </c>
      <c r="C1017" s="3" t="s">
        <v>49</v>
      </c>
      <c r="D1017" s="3" t="s">
        <v>41</v>
      </c>
      <c r="E1017" s="3" t="s">
        <v>50</v>
      </c>
      <c r="F1017" s="3" t="s">
        <v>50</v>
      </c>
      <c r="G1017" s="3" t="s">
        <v>1729</v>
      </c>
      <c r="H1017" s="3" t="s">
        <v>87</v>
      </c>
      <c r="I1017" s="3" t="s">
        <v>52</v>
      </c>
      <c r="J1017" s="3" t="s">
        <v>53</v>
      </c>
      <c r="K1017" s="3" t="s">
        <v>54</v>
      </c>
      <c r="L1017" s="5">
        <v>2</v>
      </c>
      <c r="M1017" s="5">
        <v>74878.47</v>
      </c>
      <c r="N1017" s="5">
        <v>111267.2</v>
      </c>
      <c r="O1017" s="5">
        <v>0.15</v>
      </c>
      <c r="P1017" s="3" t="s">
        <v>28</v>
      </c>
      <c r="Q1017" s="3" t="s">
        <v>29</v>
      </c>
      <c r="R1017" s="5">
        <v>3</v>
      </c>
      <c r="S1017" s="5">
        <v>61860.86</v>
      </c>
      <c r="T1017" s="2"/>
    </row>
    <row r="1018" spans="1:20" ht="14.4" x14ac:dyDescent="0.3">
      <c r="A1018" s="3" t="s">
        <v>1730</v>
      </c>
      <c r="B1018" s="4">
        <v>45882</v>
      </c>
      <c r="C1018" s="3" t="s">
        <v>31</v>
      </c>
      <c r="D1018" s="3" t="s">
        <v>70</v>
      </c>
      <c r="E1018" s="3" t="s">
        <v>125</v>
      </c>
      <c r="F1018" s="3" t="s">
        <v>125</v>
      </c>
      <c r="G1018" s="3" t="s">
        <v>1103</v>
      </c>
      <c r="H1018" s="3" t="s">
        <v>87</v>
      </c>
      <c r="I1018" s="3" t="s">
        <v>52</v>
      </c>
      <c r="J1018" s="3" t="s">
        <v>113</v>
      </c>
      <c r="K1018" s="3" t="s">
        <v>139</v>
      </c>
      <c r="L1018" s="5">
        <v>11</v>
      </c>
      <c r="M1018" s="5">
        <v>33084.39</v>
      </c>
      <c r="N1018" s="5">
        <v>49504.09</v>
      </c>
      <c r="O1018" s="5">
        <v>0.05</v>
      </c>
      <c r="P1018" s="3" t="s">
        <v>28</v>
      </c>
      <c r="Q1018" s="3" t="s">
        <v>38</v>
      </c>
      <c r="R1018" s="5">
        <v>1</v>
      </c>
      <c r="S1018" s="5">
        <v>171585.9</v>
      </c>
      <c r="T1018" s="2"/>
    </row>
    <row r="1019" spans="1:20" ht="14.4" x14ac:dyDescent="0.3">
      <c r="A1019" s="3" t="s">
        <v>1731</v>
      </c>
      <c r="B1019" s="8">
        <v>45779</v>
      </c>
      <c r="C1019" s="3" t="s">
        <v>20</v>
      </c>
      <c r="D1019" s="3" t="s">
        <v>57</v>
      </c>
      <c r="E1019" s="3" t="s">
        <v>58</v>
      </c>
      <c r="F1019" s="3" t="s">
        <v>59</v>
      </c>
      <c r="G1019" s="3" t="s">
        <v>527</v>
      </c>
      <c r="H1019" s="3" t="s">
        <v>35</v>
      </c>
      <c r="I1019" s="3" t="s">
        <v>25</v>
      </c>
      <c r="J1019" s="3" t="s">
        <v>61</v>
      </c>
      <c r="K1019" s="3" t="s">
        <v>154</v>
      </c>
      <c r="L1019" s="5">
        <v>15</v>
      </c>
      <c r="M1019" s="5">
        <v>45249.09</v>
      </c>
      <c r="N1019" s="5">
        <v>52410.25</v>
      </c>
      <c r="O1019" s="5">
        <v>0.1</v>
      </c>
      <c r="P1019" s="3" t="s">
        <v>55</v>
      </c>
      <c r="Q1019" s="3" t="s">
        <v>29</v>
      </c>
      <c r="R1019" s="5">
        <v>13</v>
      </c>
      <c r="S1019" s="5">
        <v>96675.66</v>
      </c>
      <c r="T1019" s="2"/>
    </row>
    <row r="1020" spans="1:20" ht="14.4" x14ac:dyDescent="0.3">
      <c r="A1020" s="3" t="s">
        <v>1732</v>
      </c>
      <c r="B1020" s="6">
        <v>45693</v>
      </c>
      <c r="C1020" s="3" t="s">
        <v>20</v>
      </c>
      <c r="D1020" s="3" t="s">
        <v>41</v>
      </c>
      <c r="E1020" s="3" t="s">
        <v>42</v>
      </c>
      <c r="F1020" s="3" t="s">
        <v>42</v>
      </c>
      <c r="G1020" s="3" t="s">
        <v>562</v>
      </c>
      <c r="H1020" s="3" t="s">
        <v>44</v>
      </c>
      <c r="I1020" s="3" t="s">
        <v>52</v>
      </c>
      <c r="J1020" s="3" t="s">
        <v>157</v>
      </c>
      <c r="K1020" s="3" t="s">
        <v>188</v>
      </c>
      <c r="L1020" s="5">
        <v>17</v>
      </c>
      <c r="M1020" s="5">
        <v>55938.05</v>
      </c>
      <c r="N1020" s="5">
        <v>82324.17</v>
      </c>
      <c r="O1020" s="5">
        <v>0.05</v>
      </c>
      <c r="P1020" s="3" t="s">
        <v>28</v>
      </c>
      <c r="Q1020" s="3" t="s">
        <v>84</v>
      </c>
      <c r="R1020" s="5">
        <v>4</v>
      </c>
      <c r="S1020" s="5">
        <v>426135.8</v>
      </c>
      <c r="T1020" s="2"/>
    </row>
    <row r="1021" spans="1:20" ht="14.4" x14ac:dyDescent="0.3">
      <c r="A1021" s="3" t="s">
        <v>1733</v>
      </c>
      <c r="B1021" s="6">
        <v>45809</v>
      </c>
      <c r="C1021" s="3" t="s">
        <v>40</v>
      </c>
      <c r="D1021" s="3" t="s">
        <v>57</v>
      </c>
      <c r="E1021" s="3" t="s">
        <v>64</v>
      </c>
      <c r="F1021" s="3" t="s">
        <v>65</v>
      </c>
      <c r="G1021" s="3" t="s">
        <v>664</v>
      </c>
      <c r="H1021" s="3" t="s">
        <v>44</v>
      </c>
      <c r="I1021" s="3" t="s">
        <v>45</v>
      </c>
      <c r="J1021" s="3" t="s">
        <v>46</v>
      </c>
      <c r="K1021" s="3" t="s">
        <v>161</v>
      </c>
      <c r="L1021" s="5">
        <v>31</v>
      </c>
      <c r="M1021" s="5">
        <v>53400.33</v>
      </c>
      <c r="N1021" s="5">
        <v>74684.69</v>
      </c>
      <c r="O1021" s="5">
        <v>0.05</v>
      </c>
      <c r="P1021" s="3" t="s">
        <v>28</v>
      </c>
      <c r="Q1021" s="3" t="s">
        <v>77</v>
      </c>
      <c r="R1021" s="5">
        <v>7</v>
      </c>
      <c r="S1021" s="5">
        <v>626824.4</v>
      </c>
      <c r="T1021" s="2"/>
    </row>
    <row r="1022" spans="1:20" ht="14.4" x14ac:dyDescent="0.3">
      <c r="A1022" s="3" t="s">
        <v>1734</v>
      </c>
      <c r="B1022" s="7">
        <v>45789</v>
      </c>
      <c r="C1022" s="3" t="s">
        <v>40</v>
      </c>
      <c r="D1022" s="3" t="s">
        <v>70</v>
      </c>
      <c r="E1022" s="3" t="s">
        <v>71</v>
      </c>
      <c r="F1022" s="3" t="s">
        <v>72</v>
      </c>
      <c r="G1022" s="3" t="s">
        <v>1735</v>
      </c>
      <c r="H1022" s="3" t="s">
        <v>35</v>
      </c>
      <c r="I1022" s="3" t="s">
        <v>52</v>
      </c>
      <c r="J1022" s="3" t="s">
        <v>157</v>
      </c>
      <c r="K1022" s="3" t="s">
        <v>273</v>
      </c>
      <c r="L1022" s="5">
        <v>33</v>
      </c>
      <c r="M1022" s="5">
        <v>44005.19</v>
      </c>
      <c r="N1022" s="5">
        <v>62128.76</v>
      </c>
      <c r="O1022" s="5">
        <v>0.1</v>
      </c>
      <c r="P1022" s="3" t="s">
        <v>28</v>
      </c>
      <c r="Q1022" s="3" t="s">
        <v>77</v>
      </c>
      <c r="R1022" s="5">
        <v>4</v>
      </c>
      <c r="S1022" s="5">
        <v>538270</v>
      </c>
      <c r="T1022" s="2"/>
    </row>
    <row r="1023" spans="1:20" ht="14.4" x14ac:dyDescent="0.3">
      <c r="A1023" s="3" t="s">
        <v>1736</v>
      </c>
      <c r="B1023" s="4">
        <v>45897</v>
      </c>
      <c r="C1023" s="3" t="s">
        <v>20</v>
      </c>
      <c r="D1023" s="3" t="s">
        <v>41</v>
      </c>
      <c r="E1023" s="3" t="s">
        <v>42</v>
      </c>
      <c r="F1023" s="3" t="s">
        <v>42</v>
      </c>
      <c r="G1023" s="3" t="s">
        <v>432</v>
      </c>
      <c r="H1023" s="3" t="s">
        <v>35</v>
      </c>
      <c r="I1023" s="3" t="s">
        <v>25</v>
      </c>
      <c r="J1023" s="3" t="s">
        <v>61</v>
      </c>
      <c r="K1023" s="3" t="s">
        <v>211</v>
      </c>
      <c r="L1023" s="5">
        <v>20</v>
      </c>
      <c r="M1023" s="5">
        <v>23507.01</v>
      </c>
      <c r="N1023" s="5">
        <v>32770.14</v>
      </c>
      <c r="O1023" s="5">
        <v>0.15</v>
      </c>
      <c r="P1023" s="3" t="s">
        <v>55</v>
      </c>
      <c r="Q1023" s="3" t="s">
        <v>29</v>
      </c>
      <c r="R1023" s="5">
        <v>2</v>
      </c>
      <c r="S1023" s="5">
        <v>157473.20000000001</v>
      </c>
      <c r="T1023" s="2"/>
    </row>
    <row r="1024" spans="1:20" ht="14.4" x14ac:dyDescent="0.3">
      <c r="A1024" s="3" t="s">
        <v>1737</v>
      </c>
      <c r="B1024" s="4">
        <v>45819</v>
      </c>
      <c r="C1024" s="3" t="s">
        <v>40</v>
      </c>
      <c r="D1024" s="3" t="s">
        <v>21</v>
      </c>
      <c r="E1024" s="3" t="s">
        <v>105</v>
      </c>
      <c r="F1024" s="3" t="s">
        <v>106</v>
      </c>
      <c r="G1024" s="3" t="s">
        <v>1738</v>
      </c>
      <c r="H1024" s="3" t="s">
        <v>24</v>
      </c>
      <c r="I1024" s="3" t="s">
        <v>25</v>
      </c>
      <c r="J1024" s="3" t="s">
        <v>26</v>
      </c>
      <c r="K1024" s="3" t="s">
        <v>27</v>
      </c>
      <c r="L1024" s="5">
        <v>44</v>
      </c>
      <c r="M1024" s="5">
        <v>35984.89</v>
      </c>
      <c r="N1024" s="5">
        <v>47328.76</v>
      </c>
      <c r="O1024" s="5">
        <v>0.05</v>
      </c>
      <c r="P1024" s="3" t="s">
        <v>28</v>
      </c>
      <c r="Q1024" s="3" t="s">
        <v>84</v>
      </c>
      <c r="R1024" s="5">
        <v>6</v>
      </c>
      <c r="S1024" s="5">
        <v>474173.8</v>
      </c>
      <c r="T1024" s="2"/>
    </row>
    <row r="1025" spans="1:20" ht="14.4" x14ac:dyDescent="0.3">
      <c r="A1025" s="3" t="s">
        <v>1739</v>
      </c>
      <c r="B1025" s="7">
        <v>45792</v>
      </c>
      <c r="C1025" s="3" t="s">
        <v>40</v>
      </c>
      <c r="D1025" s="3" t="s">
        <v>70</v>
      </c>
      <c r="E1025" s="3" t="s">
        <v>125</v>
      </c>
      <c r="F1025" s="3" t="s">
        <v>125</v>
      </c>
      <c r="G1025" s="3" t="s">
        <v>930</v>
      </c>
      <c r="H1025" s="3" t="s">
        <v>24</v>
      </c>
      <c r="I1025" s="3" t="s">
        <v>45</v>
      </c>
      <c r="J1025" s="3" t="s">
        <v>132</v>
      </c>
      <c r="K1025" s="3" t="s">
        <v>206</v>
      </c>
      <c r="L1025" s="5">
        <v>29</v>
      </c>
      <c r="M1025" s="5">
        <v>15868.07</v>
      </c>
      <c r="N1025" s="5">
        <v>23348.09</v>
      </c>
      <c r="O1025" s="5">
        <v>0</v>
      </c>
      <c r="P1025" s="3" t="s">
        <v>28</v>
      </c>
      <c r="Q1025" s="3" t="s">
        <v>84</v>
      </c>
      <c r="R1025" s="5">
        <v>2</v>
      </c>
      <c r="S1025" s="5">
        <v>216920.6</v>
      </c>
      <c r="T1025" s="2"/>
    </row>
    <row r="1026" spans="1:20" ht="14.4" x14ac:dyDescent="0.3">
      <c r="A1026" s="3" t="s">
        <v>1740</v>
      </c>
      <c r="B1026" s="8">
        <v>45778</v>
      </c>
      <c r="C1026" s="3" t="s">
        <v>40</v>
      </c>
      <c r="D1026" s="3" t="s">
        <v>57</v>
      </c>
      <c r="E1026" s="3" t="s">
        <v>64</v>
      </c>
      <c r="F1026" s="3" t="s">
        <v>65</v>
      </c>
      <c r="G1026" s="3" t="s">
        <v>703</v>
      </c>
      <c r="H1026" s="3" t="s">
        <v>24</v>
      </c>
      <c r="I1026" s="3" t="s">
        <v>45</v>
      </c>
      <c r="J1026" s="3" t="s">
        <v>102</v>
      </c>
      <c r="K1026" s="3" t="s">
        <v>203</v>
      </c>
      <c r="L1026" s="5">
        <v>12</v>
      </c>
      <c r="M1026" s="5">
        <v>32430.16</v>
      </c>
      <c r="N1026" s="5">
        <v>46104.03</v>
      </c>
      <c r="O1026" s="5">
        <v>0</v>
      </c>
      <c r="P1026" s="3" t="s">
        <v>55</v>
      </c>
      <c r="Q1026" s="3" t="s">
        <v>29</v>
      </c>
      <c r="R1026" s="5">
        <v>5</v>
      </c>
      <c r="S1026" s="5">
        <v>164086.39999999999</v>
      </c>
      <c r="T1026" s="2"/>
    </row>
    <row r="1027" spans="1:20" ht="14.4" x14ac:dyDescent="0.3">
      <c r="A1027" s="3" t="s">
        <v>1741</v>
      </c>
      <c r="B1027" s="4">
        <v>45678</v>
      </c>
      <c r="C1027" s="3" t="s">
        <v>49</v>
      </c>
      <c r="D1027" s="3" t="s">
        <v>21</v>
      </c>
      <c r="E1027" s="3" t="s">
        <v>105</v>
      </c>
      <c r="F1027" s="3" t="s">
        <v>106</v>
      </c>
      <c r="G1027" s="3" t="s">
        <v>1260</v>
      </c>
      <c r="H1027" s="3" t="s">
        <v>87</v>
      </c>
      <c r="I1027" s="3" t="s">
        <v>52</v>
      </c>
      <c r="J1027" s="3" t="s">
        <v>53</v>
      </c>
      <c r="K1027" s="3" t="s">
        <v>90</v>
      </c>
      <c r="L1027" s="5">
        <v>21</v>
      </c>
      <c r="M1027" s="5">
        <v>73695.070000000007</v>
      </c>
      <c r="N1027" s="5">
        <v>89345.85</v>
      </c>
      <c r="O1027" s="5">
        <v>0</v>
      </c>
      <c r="P1027" s="3" t="s">
        <v>28</v>
      </c>
      <c r="Q1027" s="3" t="s">
        <v>38</v>
      </c>
      <c r="R1027" s="5">
        <v>13</v>
      </c>
      <c r="S1027" s="5">
        <v>328666.40000000002</v>
      </c>
      <c r="T1027" s="2"/>
    </row>
    <row r="1028" spans="1:20" ht="14.4" x14ac:dyDescent="0.3">
      <c r="A1028" s="3" t="s">
        <v>1742</v>
      </c>
      <c r="B1028" s="4">
        <v>45708</v>
      </c>
      <c r="C1028" s="3" t="s">
        <v>49</v>
      </c>
      <c r="D1028" s="3" t="s">
        <v>41</v>
      </c>
      <c r="E1028" s="3" t="s">
        <v>50</v>
      </c>
      <c r="F1028" s="3" t="s">
        <v>50</v>
      </c>
      <c r="G1028" s="3" t="s">
        <v>369</v>
      </c>
      <c r="H1028" s="3" t="s">
        <v>24</v>
      </c>
      <c r="I1028" s="3" t="s">
        <v>45</v>
      </c>
      <c r="J1028" s="3" t="s">
        <v>102</v>
      </c>
      <c r="K1028" s="3" t="s">
        <v>203</v>
      </c>
      <c r="L1028" s="5">
        <v>18</v>
      </c>
      <c r="M1028" s="5">
        <v>67981.679999999993</v>
      </c>
      <c r="N1028" s="5">
        <v>76821.740000000005</v>
      </c>
      <c r="O1028" s="5">
        <v>0.1</v>
      </c>
      <c r="P1028" s="3" t="s">
        <v>28</v>
      </c>
      <c r="Q1028" s="3" t="s">
        <v>84</v>
      </c>
      <c r="R1028" s="5">
        <v>4</v>
      </c>
      <c r="S1028" s="5">
        <v>143209</v>
      </c>
      <c r="T1028" s="2"/>
    </row>
    <row r="1029" spans="1:20" ht="14.4" x14ac:dyDescent="0.3">
      <c r="A1029" s="3" t="s">
        <v>1743</v>
      </c>
      <c r="B1029" s="4">
        <v>45736</v>
      </c>
      <c r="C1029" s="3" t="s">
        <v>20</v>
      </c>
      <c r="D1029" s="3" t="s">
        <v>41</v>
      </c>
      <c r="E1029" s="3" t="s">
        <v>42</v>
      </c>
      <c r="F1029" s="3" t="s">
        <v>42</v>
      </c>
      <c r="G1029" s="3" t="s">
        <v>1744</v>
      </c>
      <c r="H1029" s="3" t="s">
        <v>44</v>
      </c>
      <c r="I1029" s="3" t="s">
        <v>45</v>
      </c>
      <c r="J1029" s="3" t="s">
        <v>132</v>
      </c>
      <c r="K1029" s="3" t="s">
        <v>206</v>
      </c>
      <c r="L1029" s="5">
        <v>9</v>
      </c>
      <c r="M1029" s="5">
        <v>25743.06</v>
      </c>
      <c r="N1029" s="5">
        <v>31591.87</v>
      </c>
      <c r="O1029" s="5">
        <v>0.05</v>
      </c>
      <c r="P1029" s="3" t="s">
        <v>55</v>
      </c>
      <c r="Q1029" s="3" t="s">
        <v>29</v>
      </c>
      <c r="R1029" s="5">
        <v>16</v>
      </c>
      <c r="S1029" s="5">
        <v>50007.33</v>
      </c>
      <c r="T1029" s="2"/>
    </row>
    <row r="1030" spans="1:20" ht="14.4" x14ac:dyDescent="0.3">
      <c r="A1030" s="3" t="s">
        <v>1745</v>
      </c>
      <c r="B1030" s="4">
        <v>45858</v>
      </c>
      <c r="C1030" s="3" t="s">
        <v>40</v>
      </c>
      <c r="D1030" s="3" t="s">
        <v>21</v>
      </c>
      <c r="E1030" s="3" t="s">
        <v>105</v>
      </c>
      <c r="F1030" s="3" t="s">
        <v>106</v>
      </c>
      <c r="G1030" s="3" t="s">
        <v>564</v>
      </c>
      <c r="H1030" s="3" t="s">
        <v>44</v>
      </c>
      <c r="I1030" s="3" t="s">
        <v>52</v>
      </c>
      <c r="J1030" s="3" t="s">
        <v>53</v>
      </c>
      <c r="K1030" s="3" t="s">
        <v>110</v>
      </c>
      <c r="L1030" s="5">
        <v>7</v>
      </c>
      <c r="M1030" s="5">
        <v>69997.39</v>
      </c>
      <c r="N1030" s="5">
        <v>83780.149999999994</v>
      </c>
      <c r="O1030" s="5">
        <v>0</v>
      </c>
      <c r="P1030" s="3" t="s">
        <v>28</v>
      </c>
      <c r="Q1030" s="3" t="s">
        <v>84</v>
      </c>
      <c r="R1030" s="5">
        <v>3</v>
      </c>
      <c r="S1030" s="5">
        <v>96479.32</v>
      </c>
      <c r="T1030" s="2"/>
    </row>
    <row r="1031" spans="1:20" ht="14.4" x14ac:dyDescent="0.3">
      <c r="A1031" s="3" t="s">
        <v>1746</v>
      </c>
      <c r="B1031" s="7">
        <v>45789</v>
      </c>
      <c r="C1031" s="3" t="s">
        <v>49</v>
      </c>
      <c r="D1031" s="3" t="s">
        <v>57</v>
      </c>
      <c r="E1031" s="3" t="s">
        <v>92</v>
      </c>
      <c r="F1031" s="3" t="s">
        <v>93</v>
      </c>
      <c r="G1031" s="3" t="s">
        <v>1744</v>
      </c>
      <c r="H1031" s="3" t="s">
        <v>35</v>
      </c>
      <c r="I1031" s="3" t="s">
        <v>45</v>
      </c>
      <c r="J1031" s="3" t="s">
        <v>67</v>
      </c>
      <c r="K1031" s="3" t="s">
        <v>199</v>
      </c>
      <c r="L1031" s="5">
        <v>40</v>
      </c>
      <c r="M1031" s="5">
        <v>53897.59</v>
      </c>
      <c r="N1031" s="5">
        <v>68029.009999999995</v>
      </c>
      <c r="O1031" s="5">
        <v>0.05</v>
      </c>
      <c r="P1031" s="3" t="s">
        <v>28</v>
      </c>
      <c r="Q1031" s="3" t="s">
        <v>77</v>
      </c>
      <c r="R1031" s="5">
        <v>6</v>
      </c>
      <c r="S1031" s="5">
        <v>536994</v>
      </c>
      <c r="T1031" s="2"/>
    </row>
    <row r="1032" spans="1:20" ht="14.4" x14ac:dyDescent="0.3">
      <c r="A1032" s="3" t="s">
        <v>1747</v>
      </c>
      <c r="B1032" s="6">
        <v>45814</v>
      </c>
      <c r="C1032" s="3" t="s">
        <v>49</v>
      </c>
      <c r="D1032" s="3" t="s">
        <v>41</v>
      </c>
      <c r="E1032" s="3" t="s">
        <v>50</v>
      </c>
      <c r="F1032" s="3" t="s">
        <v>50</v>
      </c>
      <c r="G1032" s="3" t="s">
        <v>1748</v>
      </c>
      <c r="H1032" s="3" t="s">
        <v>87</v>
      </c>
      <c r="I1032" s="3" t="s">
        <v>45</v>
      </c>
      <c r="J1032" s="3" t="s">
        <v>67</v>
      </c>
      <c r="K1032" s="3" t="s">
        <v>68</v>
      </c>
      <c r="L1032" s="5">
        <v>38</v>
      </c>
      <c r="M1032" s="5">
        <v>76497.14</v>
      </c>
      <c r="N1032" s="5">
        <v>96788.49</v>
      </c>
      <c r="O1032" s="5">
        <v>0.15</v>
      </c>
      <c r="P1032" s="3" t="s">
        <v>28</v>
      </c>
      <c r="Q1032" s="3" t="s">
        <v>38</v>
      </c>
      <c r="R1032" s="5">
        <v>19</v>
      </c>
      <c r="S1032" s="5">
        <v>655410.6</v>
      </c>
      <c r="T1032" s="2"/>
    </row>
    <row r="1033" spans="1:20" ht="14.4" x14ac:dyDescent="0.3">
      <c r="A1033" s="3" t="s">
        <v>1749</v>
      </c>
      <c r="B1033" s="4">
        <v>45853</v>
      </c>
      <c r="C1033" s="3" t="s">
        <v>31</v>
      </c>
      <c r="D1033" s="3" t="s">
        <v>21</v>
      </c>
      <c r="E1033" s="3" t="s">
        <v>105</v>
      </c>
      <c r="F1033" s="3" t="s">
        <v>106</v>
      </c>
      <c r="G1033" s="3" t="s">
        <v>277</v>
      </c>
      <c r="H1033" s="3" t="s">
        <v>87</v>
      </c>
      <c r="I1033" s="3" t="s">
        <v>25</v>
      </c>
      <c r="J1033" s="3" t="s">
        <v>61</v>
      </c>
      <c r="K1033" s="3" t="s">
        <v>62</v>
      </c>
      <c r="L1033" s="5">
        <v>32</v>
      </c>
      <c r="M1033" s="5">
        <v>58691.24</v>
      </c>
      <c r="N1033" s="5">
        <v>67319.89</v>
      </c>
      <c r="O1033" s="5">
        <v>0.15</v>
      </c>
      <c r="P1033" s="3" t="s">
        <v>28</v>
      </c>
      <c r="Q1033" s="3" t="s">
        <v>77</v>
      </c>
      <c r="R1033" s="5">
        <v>1</v>
      </c>
      <c r="S1033" s="5">
        <v>234699.3</v>
      </c>
      <c r="T1033" s="2"/>
    </row>
    <row r="1034" spans="1:20" ht="14.4" x14ac:dyDescent="0.3">
      <c r="A1034" s="3" t="s">
        <v>1750</v>
      </c>
      <c r="B1034" s="4">
        <v>45852</v>
      </c>
      <c r="C1034" s="3" t="s">
        <v>49</v>
      </c>
      <c r="D1034" s="3" t="s">
        <v>21</v>
      </c>
      <c r="E1034" s="3" t="s">
        <v>22</v>
      </c>
      <c r="F1034" s="3" t="s">
        <v>22</v>
      </c>
      <c r="G1034" s="3" t="s">
        <v>883</v>
      </c>
      <c r="H1034" s="3" t="s">
        <v>87</v>
      </c>
      <c r="I1034" s="3" t="s">
        <v>45</v>
      </c>
      <c r="J1034" s="3" t="s">
        <v>132</v>
      </c>
      <c r="K1034" s="3" t="s">
        <v>133</v>
      </c>
      <c r="L1034" s="5">
        <v>17</v>
      </c>
      <c r="M1034" s="5">
        <v>22270.23</v>
      </c>
      <c r="N1034" s="5">
        <v>32252.29</v>
      </c>
      <c r="O1034" s="5">
        <v>0.05</v>
      </c>
      <c r="P1034" s="3" t="s">
        <v>28</v>
      </c>
      <c r="Q1034" s="3" t="s">
        <v>38</v>
      </c>
      <c r="R1034" s="5">
        <v>7</v>
      </c>
      <c r="S1034" s="5">
        <v>161210.29999999999</v>
      </c>
      <c r="T1034" s="2"/>
    </row>
    <row r="1035" spans="1:20" ht="14.4" x14ac:dyDescent="0.3">
      <c r="A1035" s="3" t="s">
        <v>1751</v>
      </c>
      <c r="B1035" s="6">
        <v>45753</v>
      </c>
      <c r="C1035" s="3" t="s">
        <v>49</v>
      </c>
      <c r="D1035" s="3" t="s">
        <v>21</v>
      </c>
      <c r="E1035" s="3" t="s">
        <v>32</v>
      </c>
      <c r="F1035" s="3" t="s">
        <v>33</v>
      </c>
      <c r="G1035" s="3" t="s">
        <v>1639</v>
      </c>
      <c r="H1035" s="3" t="s">
        <v>35</v>
      </c>
      <c r="I1035" s="3" t="s">
        <v>52</v>
      </c>
      <c r="J1035" s="3" t="s">
        <v>95</v>
      </c>
      <c r="K1035" s="3" t="s">
        <v>237</v>
      </c>
      <c r="L1035" s="5">
        <v>30</v>
      </c>
      <c r="M1035" s="5">
        <v>65586.19</v>
      </c>
      <c r="N1035" s="5">
        <v>97331.26</v>
      </c>
      <c r="O1035" s="5">
        <v>0</v>
      </c>
      <c r="P1035" s="3" t="s">
        <v>28</v>
      </c>
      <c r="Q1035" s="3" t="s">
        <v>38</v>
      </c>
      <c r="R1035" s="5">
        <v>12</v>
      </c>
      <c r="S1035" s="5">
        <v>952352.1</v>
      </c>
      <c r="T1035" s="2"/>
    </row>
    <row r="1036" spans="1:20" ht="14.4" x14ac:dyDescent="0.3">
      <c r="A1036" s="3" t="s">
        <v>1752</v>
      </c>
      <c r="B1036" s="6">
        <v>45724</v>
      </c>
      <c r="C1036" s="3" t="s">
        <v>20</v>
      </c>
      <c r="D1036" s="3" t="s">
        <v>21</v>
      </c>
      <c r="E1036" s="3" t="s">
        <v>32</v>
      </c>
      <c r="F1036" s="3" t="s">
        <v>33</v>
      </c>
      <c r="G1036" s="3" t="s">
        <v>402</v>
      </c>
      <c r="H1036" s="3" t="s">
        <v>87</v>
      </c>
      <c r="I1036" s="3" t="s">
        <v>25</v>
      </c>
      <c r="J1036" s="3" t="s">
        <v>36</v>
      </c>
      <c r="K1036" s="3" t="s">
        <v>136</v>
      </c>
      <c r="L1036" s="5">
        <v>37</v>
      </c>
      <c r="M1036" s="5">
        <v>55393.11</v>
      </c>
      <c r="N1036" s="5">
        <v>77515.789999999994</v>
      </c>
      <c r="O1036" s="5">
        <v>0</v>
      </c>
      <c r="P1036" s="3" t="s">
        <v>55</v>
      </c>
      <c r="Q1036" s="3" t="s">
        <v>77</v>
      </c>
      <c r="R1036" s="5">
        <v>19</v>
      </c>
      <c r="S1036" s="5">
        <v>818539.2</v>
      </c>
      <c r="T1036" s="2"/>
    </row>
    <row r="1037" spans="1:20" ht="14.4" x14ac:dyDescent="0.3">
      <c r="A1037" s="3" t="s">
        <v>1753</v>
      </c>
      <c r="B1037" s="6">
        <v>45724</v>
      </c>
      <c r="C1037" s="3" t="s">
        <v>49</v>
      </c>
      <c r="D1037" s="3" t="s">
        <v>70</v>
      </c>
      <c r="E1037" s="3" t="s">
        <v>125</v>
      </c>
      <c r="F1037" s="3" t="s">
        <v>125</v>
      </c>
      <c r="G1037" s="3" t="s">
        <v>1754</v>
      </c>
      <c r="H1037" s="3" t="s">
        <v>44</v>
      </c>
      <c r="I1037" s="3" t="s">
        <v>52</v>
      </c>
      <c r="J1037" s="3" t="s">
        <v>113</v>
      </c>
      <c r="K1037" s="3" t="s">
        <v>557</v>
      </c>
      <c r="L1037" s="5">
        <v>1</v>
      </c>
      <c r="M1037" s="5">
        <v>53415.47</v>
      </c>
      <c r="N1037" s="5">
        <v>75546.320000000007</v>
      </c>
      <c r="O1037" s="5">
        <v>0</v>
      </c>
      <c r="P1037" s="3" t="s">
        <v>55</v>
      </c>
      <c r="Q1037" s="3" t="s">
        <v>29</v>
      </c>
      <c r="R1037" s="5">
        <v>7</v>
      </c>
      <c r="S1037" s="5">
        <v>22130.85</v>
      </c>
      <c r="T1037" s="2"/>
    </row>
    <row r="1038" spans="1:20" ht="14.4" x14ac:dyDescent="0.3">
      <c r="A1038" s="3" t="s">
        <v>1755</v>
      </c>
      <c r="B1038" s="6">
        <v>45846</v>
      </c>
      <c r="C1038" s="3" t="s">
        <v>20</v>
      </c>
      <c r="D1038" s="3" t="s">
        <v>21</v>
      </c>
      <c r="E1038" s="3" t="s">
        <v>105</v>
      </c>
      <c r="F1038" s="3" t="s">
        <v>106</v>
      </c>
      <c r="G1038" s="3" t="s">
        <v>1756</v>
      </c>
      <c r="H1038" s="3" t="s">
        <v>35</v>
      </c>
      <c r="I1038" s="3" t="s">
        <v>25</v>
      </c>
      <c r="J1038" s="3" t="s">
        <v>146</v>
      </c>
      <c r="K1038" s="3" t="s">
        <v>416</v>
      </c>
      <c r="L1038" s="5">
        <v>30</v>
      </c>
      <c r="M1038" s="5">
        <v>77673.42</v>
      </c>
      <c r="N1038" s="5">
        <v>88726.45</v>
      </c>
      <c r="O1038" s="5">
        <v>0.05</v>
      </c>
      <c r="P1038" s="3" t="s">
        <v>55</v>
      </c>
      <c r="Q1038" s="3" t="s">
        <v>84</v>
      </c>
      <c r="R1038" s="5">
        <v>10</v>
      </c>
      <c r="S1038" s="5">
        <v>315011.40000000002</v>
      </c>
      <c r="T1038" s="2"/>
    </row>
    <row r="1039" spans="1:20" ht="14.4" x14ac:dyDescent="0.3">
      <c r="A1039" s="3" t="s">
        <v>1757</v>
      </c>
      <c r="B1039" s="4">
        <v>45884</v>
      </c>
      <c r="C1039" s="3" t="s">
        <v>40</v>
      </c>
      <c r="D1039" s="3" t="s">
        <v>41</v>
      </c>
      <c r="E1039" s="3" t="s">
        <v>42</v>
      </c>
      <c r="F1039" s="3" t="s">
        <v>42</v>
      </c>
      <c r="G1039" s="3" t="s">
        <v>1758</v>
      </c>
      <c r="H1039" s="3" t="s">
        <v>24</v>
      </c>
      <c r="I1039" s="3" t="s">
        <v>52</v>
      </c>
      <c r="J1039" s="3" t="s">
        <v>95</v>
      </c>
      <c r="K1039" s="3" t="s">
        <v>237</v>
      </c>
      <c r="L1039" s="5">
        <v>6</v>
      </c>
      <c r="M1039" s="5">
        <v>50199.74</v>
      </c>
      <c r="N1039" s="5">
        <v>75257.919999999998</v>
      </c>
      <c r="O1039" s="5">
        <v>0</v>
      </c>
      <c r="P1039" s="3" t="s">
        <v>55</v>
      </c>
      <c r="Q1039" s="3" t="s">
        <v>38</v>
      </c>
      <c r="R1039" s="5">
        <v>3</v>
      </c>
      <c r="S1039" s="5">
        <v>150349.1</v>
      </c>
      <c r="T1039" s="2"/>
    </row>
    <row r="1040" spans="1:20" ht="14.4" x14ac:dyDescent="0.3">
      <c r="A1040" s="3" t="s">
        <v>1759</v>
      </c>
      <c r="B1040" s="4">
        <v>45887</v>
      </c>
      <c r="C1040" s="3" t="s">
        <v>31</v>
      </c>
      <c r="D1040" s="3" t="s">
        <v>41</v>
      </c>
      <c r="E1040" s="3" t="s">
        <v>42</v>
      </c>
      <c r="F1040" s="3" t="s">
        <v>42</v>
      </c>
      <c r="G1040" s="3" t="s">
        <v>1760</v>
      </c>
      <c r="H1040" s="3" t="s">
        <v>44</v>
      </c>
      <c r="I1040" s="3" t="s">
        <v>45</v>
      </c>
      <c r="J1040" s="3" t="s">
        <v>46</v>
      </c>
      <c r="K1040" s="3" t="s">
        <v>333</v>
      </c>
      <c r="L1040" s="5">
        <v>7</v>
      </c>
      <c r="M1040" s="5">
        <v>72557.09</v>
      </c>
      <c r="N1040" s="5">
        <v>86691.67</v>
      </c>
      <c r="O1040" s="5">
        <v>0</v>
      </c>
      <c r="P1040" s="3" t="s">
        <v>55</v>
      </c>
      <c r="Q1040" s="3" t="s">
        <v>84</v>
      </c>
      <c r="R1040" s="5">
        <v>18</v>
      </c>
      <c r="S1040" s="5">
        <v>98942.06</v>
      </c>
      <c r="T1040" s="2"/>
    </row>
    <row r="1041" spans="1:20" ht="14.4" x14ac:dyDescent="0.3">
      <c r="A1041" s="3" t="s">
        <v>1761</v>
      </c>
      <c r="B1041" s="4">
        <v>45892</v>
      </c>
      <c r="C1041" s="3" t="s">
        <v>40</v>
      </c>
      <c r="D1041" s="3" t="s">
        <v>57</v>
      </c>
      <c r="E1041" s="3" t="s">
        <v>58</v>
      </c>
      <c r="F1041" s="3" t="s">
        <v>59</v>
      </c>
      <c r="G1041" s="3" t="s">
        <v>322</v>
      </c>
      <c r="H1041" s="3" t="s">
        <v>35</v>
      </c>
      <c r="I1041" s="3" t="s">
        <v>52</v>
      </c>
      <c r="J1041" s="3" t="s">
        <v>157</v>
      </c>
      <c r="K1041" s="3" t="s">
        <v>273</v>
      </c>
      <c r="L1041" s="5">
        <v>7</v>
      </c>
      <c r="M1041" s="5">
        <v>33121.07</v>
      </c>
      <c r="N1041" s="5">
        <v>48340.21</v>
      </c>
      <c r="O1041" s="5">
        <v>0.1</v>
      </c>
      <c r="P1041" s="3" t="s">
        <v>55</v>
      </c>
      <c r="Q1041" s="3" t="s">
        <v>77</v>
      </c>
      <c r="R1041" s="5">
        <v>10</v>
      </c>
      <c r="S1041" s="5">
        <v>95880.58</v>
      </c>
      <c r="T1041" s="2"/>
    </row>
    <row r="1042" spans="1:20" ht="14.4" x14ac:dyDescent="0.3">
      <c r="A1042" s="3" t="s">
        <v>1762</v>
      </c>
      <c r="B1042" s="4">
        <v>45716</v>
      </c>
      <c r="C1042" s="3" t="s">
        <v>49</v>
      </c>
      <c r="D1042" s="3" t="s">
        <v>57</v>
      </c>
      <c r="E1042" s="3" t="s">
        <v>64</v>
      </c>
      <c r="F1042" s="3" t="s">
        <v>65</v>
      </c>
      <c r="G1042" s="3" t="s">
        <v>1763</v>
      </c>
      <c r="H1042" s="3" t="s">
        <v>44</v>
      </c>
      <c r="I1042" s="3" t="s">
        <v>52</v>
      </c>
      <c r="J1042" s="3" t="s">
        <v>95</v>
      </c>
      <c r="K1042" s="3" t="s">
        <v>96</v>
      </c>
      <c r="L1042" s="5">
        <v>2</v>
      </c>
      <c r="M1042" s="5">
        <v>46099.35</v>
      </c>
      <c r="N1042" s="5">
        <v>55816.06</v>
      </c>
      <c r="O1042" s="5">
        <v>0.15</v>
      </c>
      <c r="P1042" s="3" t="s">
        <v>28</v>
      </c>
      <c r="Q1042" s="3" t="s">
        <v>38</v>
      </c>
      <c r="R1042" s="5">
        <v>3</v>
      </c>
      <c r="S1042" s="5">
        <v>16518.41</v>
      </c>
      <c r="T1042" s="2"/>
    </row>
    <row r="1043" spans="1:20" ht="14.4" x14ac:dyDescent="0.3">
      <c r="A1043" s="3" t="s">
        <v>1764</v>
      </c>
      <c r="B1043" s="4">
        <v>45831</v>
      </c>
      <c r="C1043" s="3" t="s">
        <v>49</v>
      </c>
      <c r="D1043" s="3" t="s">
        <v>57</v>
      </c>
      <c r="E1043" s="3" t="s">
        <v>58</v>
      </c>
      <c r="F1043" s="3" t="s">
        <v>59</v>
      </c>
      <c r="G1043" s="3" t="s">
        <v>963</v>
      </c>
      <c r="H1043" s="3" t="s">
        <v>87</v>
      </c>
      <c r="I1043" s="3" t="s">
        <v>52</v>
      </c>
      <c r="J1043" s="3" t="s">
        <v>53</v>
      </c>
      <c r="K1043" s="3" t="s">
        <v>54</v>
      </c>
      <c r="L1043" s="5">
        <v>1</v>
      </c>
      <c r="M1043" s="5">
        <v>29813.74</v>
      </c>
      <c r="N1043" s="5">
        <v>43496.91</v>
      </c>
      <c r="O1043" s="5">
        <v>0.05</v>
      </c>
      <c r="P1043" s="3" t="s">
        <v>55</v>
      </c>
      <c r="Q1043" s="3" t="s">
        <v>84</v>
      </c>
      <c r="R1043" s="5">
        <v>11</v>
      </c>
      <c r="S1043" s="5">
        <v>12999.01</v>
      </c>
      <c r="T1043" s="2"/>
    </row>
    <row r="1044" spans="1:20" ht="14.4" x14ac:dyDescent="0.3">
      <c r="A1044" s="3" t="s">
        <v>1765</v>
      </c>
      <c r="B1044" s="4">
        <v>45894</v>
      </c>
      <c r="C1044" s="3" t="s">
        <v>31</v>
      </c>
      <c r="D1044" s="3" t="s">
        <v>41</v>
      </c>
      <c r="E1044" s="3" t="s">
        <v>50</v>
      </c>
      <c r="F1044" s="3" t="s">
        <v>50</v>
      </c>
      <c r="G1044" s="3" t="s">
        <v>297</v>
      </c>
      <c r="H1044" s="3" t="s">
        <v>87</v>
      </c>
      <c r="I1044" s="3" t="s">
        <v>25</v>
      </c>
      <c r="J1044" s="3" t="s">
        <v>36</v>
      </c>
      <c r="K1044" s="3" t="s">
        <v>136</v>
      </c>
      <c r="L1044" s="5">
        <v>49</v>
      </c>
      <c r="M1044" s="5">
        <v>9497.59</v>
      </c>
      <c r="N1044" s="5">
        <v>13006.92</v>
      </c>
      <c r="O1044" s="5">
        <v>0.05</v>
      </c>
      <c r="P1044" s="3" t="s">
        <v>28</v>
      </c>
      <c r="Q1044" s="3" t="s">
        <v>29</v>
      </c>
      <c r="R1044" s="5">
        <v>2</v>
      </c>
      <c r="S1044" s="5">
        <v>163359.29999999999</v>
      </c>
      <c r="T1044" s="2"/>
    </row>
    <row r="1045" spans="1:20" ht="14.4" x14ac:dyDescent="0.3">
      <c r="A1045" s="3" t="s">
        <v>1766</v>
      </c>
      <c r="B1045" s="6">
        <v>45724</v>
      </c>
      <c r="C1045" s="3" t="s">
        <v>31</v>
      </c>
      <c r="D1045" s="3" t="s">
        <v>70</v>
      </c>
      <c r="E1045" s="3" t="s">
        <v>71</v>
      </c>
      <c r="F1045" s="3" t="s">
        <v>72</v>
      </c>
      <c r="G1045" s="3" t="s">
        <v>350</v>
      </c>
      <c r="H1045" s="3" t="s">
        <v>24</v>
      </c>
      <c r="I1045" s="3" t="s">
        <v>52</v>
      </c>
      <c r="J1045" s="3" t="s">
        <v>113</v>
      </c>
      <c r="K1045" s="3" t="s">
        <v>139</v>
      </c>
      <c r="L1045" s="5">
        <v>2</v>
      </c>
      <c r="M1045" s="5">
        <v>51125.39</v>
      </c>
      <c r="N1045" s="5">
        <v>59365.2</v>
      </c>
      <c r="O1045" s="5">
        <v>0</v>
      </c>
      <c r="P1045" s="3" t="s">
        <v>55</v>
      </c>
      <c r="Q1045" s="3" t="s">
        <v>29</v>
      </c>
      <c r="R1045" s="5">
        <v>10</v>
      </c>
      <c r="S1045" s="5">
        <v>16479.62</v>
      </c>
      <c r="T1045" s="2"/>
    </row>
    <row r="1046" spans="1:20" ht="14.4" x14ac:dyDescent="0.3">
      <c r="A1046" s="3" t="s">
        <v>1767</v>
      </c>
      <c r="B1046" s="6">
        <v>45870</v>
      </c>
      <c r="C1046" s="3" t="s">
        <v>31</v>
      </c>
      <c r="D1046" s="3" t="s">
        <v>21</v>
      </c>
      <c r="E1046" s="3" t="s">
        <v>105</v>
      </c>
      <c r="F1046" s="3" t="s">
        <v>106</v>
      </c>
      <c r="G1046" s="3" t="s">
        <v>1226</v>
      </c>
      <c r="H1046" s="3" t="s">
        <v>24</v>
      </c>
      <c r="I1046" s="3" t="s">
        <v>25</v>
      </c>
      <c r="J1046" s="3" t="s">
        <v>26</v>
      </c>
      <c r="K1046" s="3" t="s">
        <v>80</v>
      </c>
      <c r="L1046" s="5">
        <v>36</v>
      </c>
      <c r="M1046" s="5">
        <v>51314.62</v>
      </c>
      <c r="N1046" s="5">
        <v>56739.55</v>
      </c>
      <c r="O1046" s="5">
        <v>0.1</v>
      </c>
      <c r="P1046" s="3" t="s">
        <v>28</v>
      </c>
      <c r="Q1046" s="3" t="s">
        <v>84</v>
      </c>
      <c r="R1046" s="5">
        <v>17</v>
      </c>
      <c r="S1046" s="5">
        <v>175767.7</v>
      </c>
      <c r="T1046" s="2"/>
    </row>
    <row r="1047" spans="1:20" ht="14.4" x14ac:dyDescent="0.3">
      <c r="A1047" s="3" t="s">
        <v>1768</v>
      </c>
      <c r="B1047" s="7">
        <v>45799</v>
      </c>
      <c r="C1047" s="3" t="s">
        <v>49</v>
      </c>
      <c r="D1047" s="3" t="s">
        <v>70</v>
      </c>
      <c r="E1047" s="3" t="s">
        <v>125</v>
      </c>
      <c r="F1047" s="3" t="s">
        <v>125</v>
      </c>
      <c r="G1047" s="3" t="s">
        <v>1769</v>
      </c>
      <c r="H1047" s="3" t="s">
        <v>87</v>
      </c>
      <c r="I1047" s="3" t="s">
        <v>25</v>
      </c>
      <c r="J1047" s="3" t="s">
        <v>146</v>
      </c>
      <c r="K1047" s="3" t="s">
        <v>147</v>
      </c>
      <c r="L1047" s="5">
        <v>4</v>
      </c>
      <c r="M1047" s="5">
        <v>47887.08</v>
      </c>
      <c r="N1047" s="5">
        <v>59746.21</v>
      </c>
      <c r="O1047" s="5">
        <v>0.05</v>
      </c>
      <c r="P1047" s="3" t="s">
        <v>28</v>
      </c>
      <c r="Q1047" s="3" t="s">
        <v>77</v>
      </c>
      <c r="R1047" s="5">
        <v>4</v>
      </c>
      <c r="S1047" s="5">
        <v>45064.69</v>
      </c>
      <c r="T1047" s="2"/>
    </row>
    <row r="1048" spans="1:20" ht="14.4" x14ac:dyDescent="0.3">
      <c r="A1048" s="3" t="s">
        <v>1770</v>
      </c>
      <c r="B1048" s="6">
        <v>45721</v>
      </c>
      <c r="C1048" s="3" t="s">
        <v>20</v>
      </c>
      <c r="D1048" s="3" t="s">
        <v>21</v>
      </c>
      <c r="E1048" s="3" t="s">
        <v>32</v>
      </c>
      <c r="F1048" s="3" t="s">
        <v>33</v>
      </c>
      <c r="G1048" s="3" t="s">
        <v>1771</v>
      </c>
      <c r="H1048" s="3" t="s">
        <v>44</v>
      </c>
      <c r="I1048" s="3" t="s">
        <v>52</v>
      </c>
      <c r="J1048" s="3" t="s">
        <v>53</v>
      </c>
      <c r="K1048" s="3" t="s">
        <v>90</v>
      </c>
      <c r="L1048" s="5">
        <v>20</v>
      </c>
      <c r="M1048" s="5">
        <v>10801.64</v>
      </c>
      <c r="N1048" s="5">
        <v>12981.27</v>
      </c>
      <c r="O1048" s="5">
        <v>0.05</v>
      </c>
      <c r="P1048" s="3" t="s">
        <v>28</v>
      </c>
      <c r="Q1048" s="3" t="s">
        <v>77</v>
      </c>
      <c r="R1048" s="5">
        <v>18</v>
      </c>
      <c r="S1048" s="5">
        <v>41412.97</v>
      </c>
      <c r="T1048" s="2"/>
    </row>
    <row r="1049" spans="1:20" ht="14.4" x14ac:dyDescent="0.3">
      <c r="A1049" s="3" t="s">
        <v>1772</v>
      </c>
      <c r="B1049" s="4">
        <v>45727</v>
      </c>
      <c r="C1049" s="3" t="s">
        <v>40</v>
      </c>
      <c r="D1049" s="3" t="s">
        <v>41</v>
      </c>
      <c r="E1049" s="3" t="s">
        <v>42</v>
      </c>
      <c r="F1049" s="3" t="s">
        <v>42</v>
      </c>
      <c r="G1049" s="3" t="s">
        <v>1773</v>
      </c>
      <c r="H1049" s="3" t="s">
        <v>44</v>
      </c>
      <c r="I1049" s="3" t="s">
        <v>52</v>
      </c>
      <c r="J1049" s="3" t="s">
        <v>113</v>
      </c>
      <c r="K1049" s="3" t="s">
        <v>114</v>
      </c>
      <c r="L1049" s="5">
        <v>20</v>
      </c>
      <c r="M1049" s="5">
        <v>71660.490000000005</v>
      </c>
      <c r="N1049" s="5">
        <v>85179.88</v>
      </c>
      <c r="O1049" s="5">
        <v>0</v>
      </c>
      <c r="P1049" s="3" t="s">
        <v>55</v>
      </c>
      <c r="Q1049" s="3" t="s">
        <v>29</v>
      </c>
      <c r="R1049" s="5">
        <v>8</v>
      </c>
      <c r="S1049" s="5">
        <v>270387.8</v>
      </c>
      <c r="T1049" s="2"/>
    </row>
    <row r="1050" spans="1:20" ht="14.4" x14ac:dyDescent="0.3">
      <c r="A1050" s="3" t="s">
        <v>1774</v>
      </c>
      <c r="B1050" s="6">
        <v>45659</v>
      </c>
      <c r="C1050" s="3" t="s">
        <v>20</v>
      </c>
      <c r="D1050" s="3" t="s">
        <v>41</v>
      </c>
      <c r="E1050" s="3" t="s">
        <v>50</v>
      </c>
      <c r="F1050" s="3" t="s">
        <v>50</v>
      </c>
      <c r="G1050" s="3" t="s">
        <v>1775</v>
      </c>
      <c r="H1050" s="3" t="s">
        <v>87</v>
      </c>
      <c r="I1050" s="3" t="s">
        <v>25</v>
      </c>
      <c r="J1050" s="3" t="s">
        <v>36</v>
      </c>
      <c r="K1050" s="3" t="s">
        <v>37</v>
      </c>
      <c r="L1050" s="5">
        <v>45</v>
      </c>
      <c r="M1050" s="5">
        <v>42103.78</v>
      </c>
      <c r="N1050" s="5">
        <v>59209.2</v>
      </c>
      <c r="O1050" s="5">
        <v>0.05</v>
      </c>
      <c r="P1050" s="3" t="s">
        <v>28</v>
      </c>
      <c r="Q1050" s="3" t="s">
        <v>77</v>
      </c>
      <c r="R1050" s="5">
        <v>11</v>
      </c>
      <c r="S1050" s="5">
        <v>731256.7</v>
      </c>
      <c r="T1050" s="2"/>
    </row>
    <row r="1051" spans="1:20" ht="14.4" x14ac:dyDescent="0.3">
      <c r="A1051" s="3" t="s">
        <v>1776</v>
      </c>
      <c r="B1051" s="8">
        <v>45780</v>
      </c>
      <c r="C1051" s="3" t="s">
        <v>31</v>
      </c>
      <c r="D1051" s="3" t="s">
        <v>41</v>
      </c>
      <c r="E1051" s="3" t="s">
        <v>50</v>
      </c>
      <c r="F1051" s="3" t="s">
        <v>50</v>
      </c>
      <c r="G1051" s="3" t="s">
        <v>1777</v>
      </c>
      <c r="H1051" s="3" t="s">
        <v>35</v>
      </c>
      <c r="I1051" s="3" t="s">
        <v>45</v>
      </c>
      <c r="J1051" s="3" t="s">
        <v>46</v>
      </c>
      <c r="K1051" s="3" t="s">
        <v>47</v>
      </c>
      <c r="L1051" s="5">
        <v>42</v>
      </c>
      <c r="M1051" s="5">
        <v>1900.14</v>
      </c>
      <c r="N1051" s="5">
        <v>2357.59</v>
      </c>
      <c r="O1051" s="5">
        <v>0.05</v>
      </c>
      <c r="P1051" s="3" t="s">
        <v>28</v>
      </c>
      <c r="Q1051" s="3" t="s">
        <v>77</v>
      </c>
      <c r="R1051" s="5">
        <v>13</v>
      </c>
      <c r="S1051" s="5">
        <v>18252.259999999998</v>
      </c>
      <c r="T1051" s="2"/>
    </row>
    <row r="1052" spans="1:20" ht="14.4" x14ac:dyDescent="0.3">
      <c r="A1052" s="3" t="s">
        <v>1778</v>
      </c>
      <c r="B1052" s="6">
        <v>45689</v>
      </c>
      <c r="C1052" s="3" t="s">
        <v>31</v>
      </c>
      <c r="D1052" s="3" t="s">
        <v>57</v>
      </c>
      <c r="E1052" s="3" t="s">
        <v>64</v>
      </c>
      <c r="F1052" s="3" t="s">
        <v>65</v>
      </c>
      <c r="G1052" s="3" t="s">
        <v>1564</v>
      </c>
      <c r="H1052" s="3" t="s">
        <v>44</v>
      </c>
      <c r="I1052" s="3" t="s">
        <v>45</v>
      </c>
      <c r="J1052" s="3" t="s">
        <v>132</v>
      </c>
      <c r="K1052" s="3" t="s">
        <v>206</v>
      </c>
      <c r="L1052" s="5">
        <v>20</v>
      </c>
      <c r="M1052" s="5">
        <v>77962.98</v>
      </c>
      <c r="N1052" s="5">
        <v>91719.14</v>
      </c>
      <c r="O1052" s="5">
        <v>0</v>
      </c>
      <c r="P1052" s="3" t="s">
        <v>28</v>
      </c>
      <c r="Q1052" s="3" t="s">
        <v>84</v>
      </c>
      <c r="R1052" s="5">
        <v>4</v>
      </c>
      <c r="S1052" s="5">
        <v>275123.20000000001</v>
      </c>
      <c r="T1052" s="2"/>
    </row>
    <row r="1053" spans="1:20" ht="14.4" x14ac:dyDescent="0.3">
      <c r="A1053" s="3" t="s">
        <v>1779</v>
      </c>
      <c r="B1053" s="7">
        <v>45791</v>
      </c>
      <c r="C1053" s="3" t="s">
        <v>20</v>
      </c>
      <c r="D1053" s="3" t="s">
        <v>70</v>
      </c>
      <c r="E1053" s="3" t="s">
        <v>71</v>
      </c>
      <c r="F1053" s="3" t="s">
        <v>72</v>
      </c>
      <c r="G1053" s="3" t="s">
        <v>1265</v>
      </c>
      <c r="H1053" s="3" t="s">
        <v>87</v>
      </c>
      <c r="I1053" s="3" t="s">
        <v>52</v>
      </c>
      <c r="J1053" s="3" t="s">
        <v>95</v>
      </c>
      <c r="K1053" s="3" t="s">
        <v>96</v>
      </c>
      <c r="L1053" s="5">
        <v>45</v>
      </c>
      <c r="M1053" s="5">
        <v>25414.74</v>
      </c>
      <c r="N1053" s="5">
        <v>29187.279999999999</v>
      </c>
      <c r="O1053" s="5">
        <v>0.1</v>
      </c>
      <c r="P1053" s="3" t="s">
        <v>28</v>
      </c>
      <c r="Q1053" s="3" t="s">
        <v>38</v>
      </c>
      <c r="R1053" s="5">
        <v>11</v>
      </c>
      <c r="S1053" s="5">
        <v>152787.9</v>
      </c>
      <c r="T1053" s="2"/>
    </row>
    <row r="1054" spans="1:20" ht="14.4" x14ac:dyDescent="0.3">
      <c r="A1054" s="3" t="s">
        <v>1780</v>
      </c>
      <c r="B1054" s="6">
        <v>45840</v>
      </c>
      <c r="C1054" s="3" t="s">
        <v>31</v>
      </c>
      <c r="D1054" s="3" t="s">
        <v>21</v>
      </c>
      <c r="E1054" s="3" t="s">
        <v>22</v>
      </c>
      <c r="F1054" s="3" t="s">
        <v>22</v>
      </c>
      <c r="G1054" s="3" t="s">
        <v>268</v>
      </c>
      <c r="H1054" s="3" t="s">
        <v>44</v>
      </c>
      <c r="I1054" s="3" t="s">
        <v>25</v>
      </c>
      <c r="J1054" s="3" t="s">
        <v>146</v>
      </c>
      <c r="K1054" s="3" t="s">
        <v>411</v>
      </c>
      <c r="L1054" s="5">
        <v>12</v>
      </c>
      <c r="M1054" s="5">
        <v>7983.27</v>
      </c>
      <c r="N1054" s="5">
        <v>10631.56</v>
      </c>
      <c r="O1054" s="5">
        <v>0.15</v>
      </c>
      <c r="P1054" s="3" t="s">
        <v>28</v>
      </c>
      <c r="Q1054" s="3" t="s">
        <v>84</v>
      </c>
      <c r="R1054" s="5">
        <v>9</v>
      </c>
      <c r="S1054" s="5">
        <v>27012.560000000001</v>
      </c>
      <c r="T1054" s="2"/>
    </row>
    <row r="1055" spans="1:20" ht="14.4" x14ac:dyDescent="0.3">
      <c r="A1055" s="3" t="s">
        <v>1781</v>
      </c>
      <c r="B1055" s="4">
        <v>45683</v>
      </c>
      <c r="C1055" s="3" t="s">
        <v>49</v>
      </c>
      <c r="D1055" s="3" t="s">
        <v>57</v>
      </c>
      <c r="E1055" s="3" t="s">
        <v>92</v>
      </c>
      <c r="F1055" s="3" t="s">
        <v>93</v>
      </c>
      <c r="G1055" s="3" t="s">
        <v>1545</v>
      </c>
      <c r="H1055" s="3" t="s">
        <v>87</v>
      </c>
      <c r="I1055" s="3" t="s">
        <v>45</v>
      </c>
      <c r="J1055" s="3" t="s">
        <v>46</v>
      </c>
      <c r="K1055" s="3" t="s">
        <v>333</v>
      </c>
      <c r="L1055" s="5">
        <v>9</v>
      </c>
      <c r="M1055" s="5">
        <v>19436.939999999999</v>
      </c>
      <c r="N1055" s="5">
        <v>25432.49</v>
      </c>
      <c r="O1055" s="5">
        <v>0.05</v>
      </c>
      <c r="P1055" s="3" t="s">
        <v>28</v>
      </c>
      <c r="Q1055" s="3" t="s">
        <v>84</v>
      </c>
      <c r="R1055" s="5">
        <v>12</v>
      </c>
      <c r="S1055" s="5">
        <v>51261.95</v>
      </c>
      <c r="T1055" s="2"/>
    </row>
    <row r="1056" spans="1:20" ht="14.4" x14ac:dyDescent="0.3">
      <c r="A1056" s="3" t="s">
        <v>1782</v>
      </c>
      <c r="B1056" s="7">
        <v>45807</v>
      </c>
      <c r="C1056" s="3" t="s">
        <v>20</v>
      </c>
      <c r="D1056" s="3" t="s">
        <v>70</v>
      </c>
      <c r="E1056" s="3" t="s">
        <v>125</v>
      </c>
      <c r="F1056" s="3" t="s">
        <v>125</v>
      </c>
      <c r="G1056" s="3" t="s">
        <v>619</v>
      </c>
      <c r="H1056" s="3" t="s">
        <v>87</v>
      </c>
      <c r="I1056" s="3" t="s">
        <v>52</v>
      </c>
      <c r="J1056" s="3" t="s">
        <v>95</v>
      </c>
      <c r="K1056" s="3" t="s">
        <v>298</v>
      </c>
      <c r="L1056" s="5">
        <v>6</v>
      </c>
      <c r="M1056" s="5">
        <v>20103.080000000002</v>
      </c>
      <c r="N1056" s="5">
        <v>29998.7</v>
      </c>
      <c r="O1056" s="5">
        <v>0</v>
      </c>
      <c r="P1056" s="3" t="s">
        <v>55</v>
      </c>
      <c r="Q1056" s="3" t="s">
        <v>29</v>
      </c>
      <c r="R1056" s="5">
        <v>11</v>
      </c>
      <c r="S1056" s="5">
        <v>59373.72</v>
      </c>
      <c r="T1056" s="2"/>
    </row>
    <row r="1057" spans="1:20" ht="14.4" x14ac:dyDescent="0.3">
      <c r="A1057" s="3" t="s">
        <v>1783</v>
      </c>
      <c r="B1057" s="4">
        <v>45700</v>
      </c>
      <c r="C1057" s="3" t="s">
        <v>40</v>
      </c>
      <c r="D1057" s="3" t="s">
        <v>21</v>
      </c>
      <c r="E1057" s="3" t="s">
        <v>32</v>
      </c>
      <c r="F1057" s="3" t="s">
        <v>33</v>
      </c>
      <c r="G1057" s="3" t="s">
        <v>398</v>
      </c>
      <c r="H1057" s="3" t="s">
        <v>87</v>
      </c>
      <c r="I1057" s="3" t="s">
        <v>25</v>
      </c>
      <c r="J1057" s="3" t="s">
        <v>61</v>
      </c>
      <c r="K1057" s="3" t="s">
        <v>211</v>
      </c>
      <c r="L1057" s="5">
        <v>14</v>
      </c>
      <c r="M1057" s="5">
        <v>7901.68</v>
      </c>
      <c r="N1057" s="5">
        <v>9389.7000000000007</v>
      </c>
      <c r="O1057" s="5">
        <v>0</v>
      </c>
      <c r="P1057" s="3" t="s">
        <v>28</v>
      </c>
      <c r="Q1057" s="3" t="s">
        <v>84</v>
      </c>
      <c r="R1057" s="5">
        <v>3</v>
      </c>
      <c r="S1057" s="5">
        <v>20832.28</v>
      </c>
      <c r="T1057" s="2"/>
    </row>
    <row r="1058" spans="1:20" ht="14.4" x14ac:dyDescent="0.3">
      <c r="A1058" s="3" t="s">
        <v>1784</v>
      </c>
      <c r="B1058" s="4">
        <v>45699</v>
      </c>
      <c r="C1058" s="3" t="s">
        <v>49</v>
      </c>
      <c r="D1058" s="3" t="s">
        <v>57</v>
      </c>
      <c r="E1058" s="3" t="s">
        <v>58</v>
      </c>
      <c r="F1058" s="3" t="s">
        <v>59</v>
      </c>
      <c r="G1058" s="3" t="s">
        <v>909</v>
      </c>
      <c r="H1058" s="3" t="s">
        <v>44</v>
      </c>
      <c r="I1058" s="3" t="s">
        <v>45</v>
      </c>
      <c r="J1058" s="3" t="s">
        <v>102</v>
      </c>
      <c r="K1058" s="3" t="s">
        <v>203</v>
      </c>
      <c r="L1058" s="5">
        <v>3</v>
      </c>
      <c r="M1058" s="5">
        <v>24450.52</v>
      </c>
      <c r="N1058" s="5">
        <v>33223.480000000003</v>
      </c>
      <c r="O1058" s="5">
        <v>0.05</v>
      </c>
      <c r="P1058" s="3" t="s">
        <v>55</v>
      </c>
      <c r="Q1058" s="3" t="s">
        <v>38</v>
      </c>
      <c r="R1058" s="5">
        <v>9</v>
      </c>
      <c r="S1058" s="5">
        <v>25002.94</v>
      </c>
      <c r="T1058" s="2"/>
    </row>
    <row r="1059" spans="1:20" ht="14.4" x14ac:dyDescent="0.3">
      <c r="A1059" s="3" t="s">
        <v>1785</v>
      </c>
      <c r="B1059" s="4">
        <v>45889</v>
      </c>
      <c r="C1059" s="3" t="s">
        <v>31</v>
      </c>
      <c r="D1059" s="3" t="s">
        <v>21</v>
      </c>
      <c r="E1059" s="3" t="s">
        <v>22</v>
      </c>
      <c r="F1059" s="3" t="s">
        <v>22</v>
      </c>
      <c r="G1059" s="3" t="s">
        <v>876</v>
      </c>
      <c r="H1059" s="3" t="s">
        <v>35</v>
      </c>
      <c r="I1059" s="3" t="s">
        <v>52</v>
      </c>
      <c r="J1059" s="3" t="s">
        <v>95</v>
      </c>
      <c r="K1059" s="3" t="s">
        <v>237</v>
      </c>
      <c r="L1059" s="5">
        <v>6</v>
      </c>
      <c r="M1059" s="5">
        <v>18411.13</v>
      </c>
      <c r="N1059" s="5">
        <v>27560.49</v>
      </c>
      <c r="O1059" s="5">
        <v>0.1</v>
      </c>
      <c r="P1059" s="3" t="s">
        <v>28</v>
      </c>
      <c r="Q1059" s="3" t="s">
        <v>38</v>
      </c>
      <c r="R1059" s="5">
        <v>16</v>
      </c>
      <c r="S1059" s="5">
        <v>49406.54</v>
      </c>
      <c r="T1059" s="2"/>
    </row>
    <row r="1060" spans="1:20" ht="14.4" x14ac:dyDescent="0.3">
      <c r="A1060" s="3" t="s">
        <v>1786</v>
      </c>
      <c r="B1060" s="6">
        <v>45847</v>
      </c>
      <c r="C1060" s="3" t="s">
        <v>49</v>
      </c>
      <c r="D1060" s="3" t="s">
        <v>57</v>
      </c>
      <c r="E1060" s="3" t="s">
        <v>58</v>
      </c>
      <c r="F1060" s="3" t="s">
        <v>59</v>
      </c>
      <c r="G1060" s="3" t="s">
        <v>1787</v>
      </c>
      <c r="H1060" s="3" t="s">
        <v>24</v>
      </c>
      <c r="I1060" s="3" t="s">
        <v>45</v>
      </c>
      <c r="J1060" s="3" t="s">
        <v>46</v>
      </c>
      <c r="K1060" s="3" t="s">
        <v>161</v>
      </c>
      <c r="L1060" s="5">
        <v>7</v>
      </c>
      <c r="M1060" s="5">
        <v>54876.39</v>
      </c>
      <c r="N1060" s="5">
        <v>80537.31</v>
      </c>
      <c r="O1060" s="5">
        <v>0.15</v>
      </c>
      <c r="P1060" s="3" t="s">
        <v>55</v>
      </c>
      <c r="Q1060" s="3" t="s">
        <v>29</v>
      </c>
      <c r="R1060" s="5">
        <v>14</v>
      </c>
      <c r="S1060" s="5">
        <v>152682.5</v>
      </c>
      <c r="T1060" s="2"/>
    </row>
    <row r="1061" spans="1:20" ht="14.4" x14ac:dyDescent="0.3">
      <c r="A1061" s="3" t="s">
        <v>1788</v>
      </c>
      <c r="B1061" s="4">
        <v>45701</v>
      </c>
      <c r="C1061" s="3" t="s">
        <v>49</v>
      </c>
      <c r="D1061" s="3" t="s">
        <v>70</v>
      </c>
      <c r="E1061" s="3" t="s">
        <v>71</v>
      </c>
      <c r="F1061" s="3" t="s">
        <v>72</v>
      </c>
      <c r="G1061" s="3" t="s">
        <v>1789</v>
      </c>
      <c r="H1061" s="3" t="s">
        <v>35</v>
      </c>
      <c r="I1061" s="3" t="s">
        <v>45</v>
      </c>
      <c r="J1061" s="3" t="s">
        <v>46</v>
      </c>
      <c r="K1061" s="3" t="s">
        <v>333</v>
      </c>
      <c r="L1061" s="5">
        <v>38</v>
      </c>
      <c r="M1061" s="5">
        <v>7940.32</v>
      </c>
      <c r="N1061" s="5">
        <v>9297.32</v>
      </c>
      <c r="O1061" s="5">
        <v>0.05</v>
      </c>
      <c r="P1061" s="3" t="s">
        <v>28</v>
      </c>
      <c r="Q1061" s="3" t="s">
        <v>77</v>
      </c>
      <c r="R1061" s="5">
        <v>7</v>
      </c>
      <c r="S1061" s="5">
        <v>48987.7</v>
      </c>
      <c r="T1061" s="2"/>
    </row>
    <row r="1062" spans="1:20" ht="14.4" x14ac:dyDescent="0.3">
      <c r="A1062" s="3" t="s">
        <v>1790</v>
      </c>
      <c r="B1062" s="6">
        <v>45665</v>
      </c>
      <c r="C1062" s="3" t="s">
        <v>31</v>
      </c>
      <c r="D1062" s="3" t="s">
        <v>70</v>
      </c>
      <c r="E1062" s="3" t="s">
        <v>125</v>
      </c>
      <c r="F1062" s="3" t="s">
        <v>125</v>
      </c>
      <c r="G1062" s="3" t="s">
        <v>1791</v>
      </c>
      <c r="H1062" s="3" t="s">
        <v>87</v>
      </c>
      <c r="I1062" s="3" t="s">
        <v>45</v>
      </c>
      <c r="J1062" s="3" t="s">
        <v>46</v>
      </c>
      <c r="K1062" s="3" t="s">
        <v>47</v>
      </c>
      <c r="L1062" s="5">
        <v>29</v>
      </c>
      <c r="M1062" s="5">
        <v>54392.6</v>
      </c>
      <c r="N1062" s="5">
        <v>68036.679999999993</v>
      </c>
      <c r="O1062" s="5">
        <v>0.15</v>
      </c>
      <c r="P1062" s="3" t="s">
        <v>55</v>
      </c>
      <c r="Q1062" s="3" t="s">
        <v>84</v>
      </c>
      <c r="R1062" s="5">
        <v>20</v>
      </c>
      <c r="S1062" s="5">
        <v>336326.6</v>
      </c>
      <c r="T1062" s="2"/>
    </row>
    <row r="1063" spans="1:20" ht="14.4" x14ac:dyDescent="0.3">
      <c r="A1063" s="3" t="s">
        <v>1792</v>
      </c>
      <c r="B1063" s="4">
        <v>45740</v>
      </c>
      <c r="C1063" s="3" t="s">
        <v>49</v>
      </c>
      <c r="D1063" s="3" t="s">
        <v>57</v>
      </c>
      <c r="E1063" s="3" t="s">
        <v>64</v>
      </c>
      <c r="F1063" s="3" t="s">
        <v>65</v>
      </c>
      <c r="G1063" s="3" t="s">
        <v>587</v>
      </c>
      <c r="H1063" s="3" t="s">
        <v>35</v>
      </c>
      <c r="I1063" s="3" t="s">
        <v>52</v>
      </c>
      <c r="J1063" s="3" t="s">
        <v>95</v>
      </c>
      <c r="K1063" s="3" t="s">
        <v>182</v>
      </c>
      <c r="L1063" s="5">
        <v>6</v>
      </c>
      <c r="M1063" s="5">
        <v>41598.75</v>
      </c>
      <c r="N1063" s="5">
        <v>49491.63</v>
      </c>
      <c r="O1063" s="5">
        <v>0</v>
      </c>
      <c r="P1063" s="3" t="s">
        <v>55</v>
      </c>
      <c r="Q1063" s="3" t="s">
        <v>29</v>
      </c>
      <c r="R1063" s="5">
        <v>13</v>
      </c>
      <c r="S1063" s="5">
        <v>47357.279999999999</v>
      </c>
      <c r="T1063" s="2"/>
    </row>
    <row r="1064" spans="1:20" ht="14.4" x14ac:dyDescent="0.3">
      <c r="A1064" s="3" t="s">
        <v>1793</v>
      </c>
      <c r="B1064" s="7">
        <v>45806</v>
      </c>
      <c r="C1064" s="3" t="s">
        <v>20</v>
      </c>
      <c r="D1064" s="3" t="s">
        <v>21</v>
      </c>
      <c r="E1064" s="3" t="s">
        <v>22</v>
      </c>
      <c r="F1064" s="3" t="s">
        <v>22</v>
      </c>
      <c r="G1064" s="3" t="s">
        <v>1384</v>
      </c>
      <c r="H1064" s="3" t="s">
        <v>35</v>
      </c>
      <c r="I1064" s="3" t="s">
        <v>52</v>
      </c>
      <c r="J1064" s="3" t="s">
        <v>53</v>
      </c>
      <c r="K1064" s="3" t="s">
        <v>110</v>
      </c>
      <c r="L1064" s="5">
        <v>16</v>
      </c>
      <c r="M1064" s="5">
        <v>67508.070000000007</v>
      </c>
      <c r="N1064" s="5">
        <v>91115.77</v>
      </c>
      <c r="O1064" s="5">
        <v>0.1</v>
      </c>
      <c r="P1064" s="3" t="s">
        <v>28</v>
      </c>
      <c r="Q1064" s="3" t="s">
        <v>77</v>
      </c>
      <c r="R1064" s="5">
        <v>13</v>
      </c>
      <c r="S1064" s="5">
        <v>339950.9</v>
      </c>
      <c r="T1064" s="2"/>
    </row>
    <row r="1065" spans="1:20" ht="14.4" x14ac:dyDescent="0.3">
      <c r="A1065" s="3" t="s">
        <v>1794</v>
      </c>
      <c r="B1065" s="8">
        <v>45779</v>
      </c>
      <c r="C1065" s="3" t="s">
        <v>40</v>
      </c>
      <c r="D1065" s="3" t="s">
        <v>21</v>
      </c>
      <c r="E1065" s="3" t="s">
        <v>32</v>
      </c>
      <c r="F1065" s="3" t="s">
        <v>33</v>
      </c>
      <c r="G1065" s="3" t="s">
        <v>1795</v>
      </c>
      <c r="H1065" s="3" t="s">
        <v>24</v>
      </c>
      <c r="I1065" s="3" t="s">
        <v>45</v>
      </c>
      <c r="J1065" s="3" t="s">
        <v>102</v>
      </c>
      <c r="K1065" s="3" t="s">
        <v>226</v>
      </c>
      <c r="L1065" s="5">
        <v>19</v>
      </c>
      <c r="M1065" s="5">
        <v>78620.52</v>
      </c>
      <c r="N1065" s="5">
        <v>93412.59</v>
      </c>
      <c r="O1065" s="5">
        <v>0.05</v>
      </c>
      <c r="P1065" s="3" t="s">
        <v>28</v>
      </c>
      <c r="Q1065" s="3" t="s">
        <v>29</v>
      </c>
      <c r="R1065" s="5">
        <v>4</v>
      </c>
      <c r="S1065" s="5">
        <v>266996.90000000002</v>
      </c>
      <c r="T1065" s="2"/>
    </row>
    <row r="1066" spans="1:20" ht="14.4" x14ac:dyDescent="0.3">
      <c r="A1066" s="3" t="s">
        <v>1796</v>
      </c>
      <c r="B1066" s="4">
        <v>45701</v>
      </c>
      <c r="C1066" s="3" t="s">
        <v>31</v>
      </c>
      <c r="D1066" s="3" t="s">
        <v>70</v>
      </c>
      <c r="E1066" s="3" t="s">
        <v>71</v>
      </c>
      <c r="F1066" s="3" t="s">
        <v>72</v>
      </c>
      <c r="G1066" s="3" t="s">
        <v>1797</v>
      </c>
      <c r="H1066" s="3" t="s">
        <v>35</v>
      </c>
      <c r="I1066" s="3" t="s">
        <v>45</v>
      </c>
      <c r="J1066" s="3" t="s">
        <v>102</v>
      </c>
      <c r="K1066" s="3" t="s">
        <v>103</v>
      </c>
      <c r="L1066" s="5">
        <v>28</v>
      </c>
      <c r="M1066" s="5">
        <v>38720.21</v>
      </c>
      <c r="N1066" s="5">
        <v>56195.49</v>
      </c>
      <c r="O1066" s="5">
        <v>0.15</v>
      </c>
      <c r="P1066" s="3" t="s">
        <v>55</v>
      </c>
      <c r="Q1066" s="3" t="s">
        <v>84</v>
      </c>
      <c r="R1066" s="5">
        <v>12</v>
      </c>
      <c r="S1066" s="5">
        <v>415911.7</v>
      </c>
      <c r="T1066" s="2"/>
    </row>
    <row r="1067" spans="1:20" ht="14.4" x14ac:dyDescent="0.3">
      <c r="A1067" s="3" t="s">
        <v>1798</v>
      </c>
      <c r="B1067" s="7">
        <v>45796</v>
      </c>
      <c r="C1067" s="3" t="s">
        <v>31</v>
      </c>
      <c r="D1067" s="3" t="s">
        <v>41</v>
      </c>
      <c r="E1067" s="3" t="s">
        <v>42</v>
      </c>
      <c r="F1067" s="3" t="s">
        <v>42</v>
      </c>
      <c r="G1067" s="3" t="s">
        <v>1799</v>
      </c>
      <c r="H1067" s="3" t="s">
        <v>24</v>
      </c>
      <c r="I1067" s="3" t="s">
        <v>52</v>
      </c>
      <c r="J1067" s="3" t="s">
        <v>113</v>
      </c>
      <c r="K1067" s="3" t="s">
        <v>557</v>
      </c>
      <c r="L1067" s="5">
        <v>10</v>
      </c>
      <c r="M1067" s="5">
        <v>73079.820000000007</v>
      </c>
      <c r="N1067" s="5">
        <v>96985.96</v>
      </c>
      <c r="O1067" s="5">
        <v>0</v>
      </c>
      <c r="P1067" s="3" t="s">
        <v>55</v>
      </c>
      <c r="Q1067" s="3" t="s">
        <v>29</v>
      </c>
      <c r="R1067" s="5">
        <v>14</v>
      </c>
      <c r="S1067" s="5">
        <v>239061.4</v>
      </c>
      <c r="T1067" s="2"/>
    </row>
    <row r="1068" spans="1:20" ht="14.4" x14ac:dyDescent="0.3">
      <c r="A1068" s="3" t="s">
        <v>1800</v>
      </c>
      <c r="B1068" s="6">
        <v>45841</v>
      </c>
      <c r="C1068" s="3" t="s">
        <v>40</v>
      </c>
      <c r="D1068" s="3" t="s">
        <v>41</v>
      </c>
      <c r="E1068" s="3" t="s">
        <v>42</v>
      </c>
      <c r="F1068" s="3" t="s">
        <v>42</v>
      </c>
      <c r="G1068" s="3" t="s">
        <v>1801</v>
      </c>
      <c r="H1068" s="3" t="s">
        <v>35</v>
      </c>
      <c r="I1068" s="3" t="s">
        <v>45</v>
      </c>
      <c r="J1068" s="3" t="s">
        <v>46</v>
      </c>
      <c r="K1068" s="3" t="s">
        <v>47</v>
      </c>
      <c r="L1068" s="5">
        <v>37</v>
      </c>
      <c r="M1068" s="5">
        <v>11110.95</v>
      </c>
      <c r="N1068" s="5">
        <v>14973.66</v>
      </c>
      <c r="O1068" s="5">
        <v>0.1</v>
      </c>
      <c r="P1068" s="3" t="s">
        <v>55</v>
      </c>
      <c r="Q1068" s="3" t="s">
        <v>29</v>
      </c>
      <c r="R1068" s="5">
        <v>12</v>
      </c>
      <c r="S1068" s="5">
        <v>128628.2</v>
      </c>
      <c r="T1068" s="2"/>
    </row>
    <row r="1069" spans="1:20" ht="14.4" x14ac:dyDescent="0.3">
      <c r="A1069" s="3" t="s">
        <v>1802</v>
      </c>
      <c r="B1069" s="6">
        <v>45811</v>
      </c>
      <c r="C1069" s="3" t="s">
        <v>40</v>
      </c>
      <c r="D1069" s="3" t="s">
        <v>70</v>
      </c>
      <c r="E1069" s="3" t="s">
        <v>71</v>
      </c>
      <c r="F1069" s="3" t="s">
        <v>72</v>
      </c>
      <c r="G1069" s="3" t="s">
        <v>1803</v>
      </c>
      <c r="H1069" s="3" t="s">
        <v>87</v>
      </c>
      <c r="I1069" s="3" t="s">
        <v>52</v>
      </c>
      <c r="J1069" s="3" t="s">
        <v>113</v>
      </c>
      <c r="K1069" s="3" t="s">
        <v>557</v>
      </c>
      <c r="L1069" s="5">
        <v>45</v>
      </c>
      <c r="M1069" s="5">
        <v>25852.68</v>
      </c>
      <c r="N1069" s="5">
        <v>29006.29</v>
      </c>
      <c r="O1069" s="5">
        <v>0</v>
      </c>
      <c r="P1069" s="3" t="s">
        <v>55</v>
      </c>
      <c r="Q1069" s="3" t="s">
        <v>29</v>
      </c>
      <c r="R1069" s="5">
        <v>20</v>
      </c>
      <c r="S1069" s="5">
        <v>141912.5</v>
      </c>
      <c r="T1069" s="2"/>
    </row>
    <row r="1070" spans="1:20" ht="14.4" x14ac:dyDescent="0.3">
      <c r="A1070" s="3" t="s">
        <v>1804</v>
      </c>
      <c r="B1070" s="4">
        <v>45667</v>
      </c>
      <c r="C1070" s="3" t="s">
        <v>40</v>
      </c>
      <c r="D1070" s="3" t="s">
        <v>21</v>
      </c>
      <c r="E1070" s="3" t="s">
        <v>22</v>
      </c>
      <c r="F1070" s="3" t="s">
        <v>22</v>
      </c>
      <c r="G1070" s="3" t="s">
        <v>941</v>
      </c>
      <c r="H1070" s="3" t="s">
        <v>35</v>
      </c>
      <c r="I1070" s="3" t="s">
        <v>52</v>
      </c>
      <c r="J1070" s="3" t="s">
        <v>157</v>
      </c>
      <c r="K1070" s="3" t="s">
        <v>285</v>
      </c>
      <c r="L1070" s="5">
        <v>48</v>
      </c>
      <c r="M1070" s="5">
        <v>75662.78</v>
      </c>
      <c r="N1070" s="5">
        <v>105359.7</v>
      </c>
      <c r="O1070" s="5">
        <v>0</v>
      </c>
      <c r="P1070" s="3" t="s">
        <v>28</v>
      </c>
      <c r="Q1070" s="3" t="s">
        <v>29</v>
      </c>
      <c r="R1070" s="5">
        <v>10</v>
      </c>
      <c r="S1070" s="5">
        <v>1425452</v>
      </c>
      <c r="T1070" s="2"/>
    </row>
    <row r="1071" spans="1:20" ht="14.4" x14ac:dyDescent="0.3">
      <c r="A1071" s="3" t="s">
        <v>1805</v>
      </c>
      <c r="B1071" s="8">
        <v>45778</v>
      </c>
      <c r="C1071" s="3" t="s">
        <v>31</v>
      </c>
      <c r="D1071" s="3" t="s">
        <v>21</v>
      </c>
      <c r="E1071" s="3" t="s">
        <v>22</v>
      </c>
      <c r="F1071" s="3" t="s">
        <v>22</v>
      </c>
      <c r="G1071" s="3" t="s">
        <v>391</v>
      </c>
      <c r="H1071" s="3" t="s">
        <v>44</v>
      </c>
      <c r="I1071" s="3" t="s">
        <v>52</v>
      </c>
      <c r="J1071" s="3" t="s">
        <v>53</v>
      </c>
      <c r="K1071" s="3" t="s">
        <v>54</v>
      </c>
      <c r="L1071" s="5">
        <v>22</v>
      </c>
      <c r="M1071" s="5">
        <v>30169.35</v>
      </c>
      <c r="N1071" s="5">
        <v>37321.72</v>
      </c>
      <c r="O1071" s="5">
        <v>0.15</v>
      </c>
      <c r="P1071" s="3" t="s">
        <v>55</v>
      </c>
      <c r="Q1071" s="3" t="s">
        <v>38</v>
      </c>
      <c r="R1071" s="5">
        <v>14</v>
      </c>
      <c r="S1071" s="5">
        <v>133749.29999999999</v>
      </c>
      <c r="T1071" s="2"/>
    </row>
    <row r="1072" spans="1:20" ht="14.4" x14ac:dyDescent="0.3">
      <c r="A1072" s="3" t="s">
        <v>1806</v>
      </c>
      <c r="B1072" s="4">
        <v>45824</v>
      </c>
      <c r="C1072" s="3" t="s">
        <v>40</v>
      </c>
      <c r="D1072" s="3" t="s">
        <v>21</v>
      </c>
      <c r="E1072" s="3" t="s">
        <v>22</v>
      </c>
      <c r="F1072" s="3" t="s">
        <v>22</v>
      </c>
      <c r="G1072" s="3" t="s">
        <v>479</v>
      </c>
      <c r="H1072" s="3" t="s">
        <v>44</v>
      </c>
      <c r="I1072" s="3" t="s">
        <v>52</v>
      </c>
      <c r="J1072" s="3" t="s">
        <v>53</v>
      </c>
      <c r="K1072" s="3" t="s">
        <v>90</v>
      </c>
      <c r="L1072" s="5">
        <v>49</v>
      </c>
      <c r="M1072" s="5">
        <v>7710.11</v>
      </c>
      <c r="N1072" s="5">
        <v>10426.68</v>
      </c>
      <c r="O1072" s="5">
        <v>0.15</v>
      </c>
      <c r="P1072" s="3" t="s">
        <v>28</v>
      </c>
      <c r="Q1072" s="3" t="s">
        <v>29</v>
      </c>
      <c r="R1072" s="5">
        <v>4</v>
      </c>
      <c r="S1072" s="5">
        <v>113145.1</v>
      </c>
      <c r="T1072" s="2"/>
    </row>
    <row r="1073" spans="1:20" ht="14.4" x14ac:dyDescent="0.3">
      <c r="A1073" s="3" t="s">
        <v>1807</v>
      </c>
      <c r="B1073" s="4">
        <v>45896</v>
      </c>
      <c r="C1073" s="3" t="s">
        <v>20</v>
      </c>
      <c r="D1073" s="3" t="s">
        <v>57</v>
      </c>
      <c r="E1073" s="3" t="s">
        <v>92</v>
      </c>
      <c r="F1073" s="3" t="s">
        <v>93</v>
      </c>
      <c r="G1073" s="3" t="s">
        <v>1100</v>
      </c>
      <c r="H1073" s="3" t="s">
        <v>24</v>
      </c>
      <c r="I1073" s="3" t="s">
        <v>52</v>
      </c>
      <c r="J1073" s="3" t="s">
        <v>113</v>
      </c>
      <c r="K1073" s="3" t="s">
        <v>114</v>
      </c>
      <c r="L1073" s="5">
        <v>3</v>
      </c>
      <c r="M1073" s="5">
        <v>47839.77</v>
      </c>
      <c r="N1073" s="5">
        <v>63257.89</v>
      </c>
      <c r="O1073" s="5">
        <v>0</v>
      </c>
      <c r="P1073" s="3" t="s">
        <v>55</v>
      </c>
      <c r="Q1073" s="3" t="s">
        <v>38</v>
      </c>
      <c r="R1073" s="5">
        <v>4</v>
      </c>
      <c r="S1073" s="5">
        <v>46254.36</v>
      </c>
      <c r="T1073" s="2"/>
    </row>
    <row r="1074" spans="1:20" ht="14.4" x14ac:dyDescent="0.3">
      <c r="A1074" s="3" t="s">
        <v>1808</v>
      </c>
      <c r="B1074" s="6">
        <v>45844</v>
      </c>
      <c r="C1074" s="3" t="s">
        <v>20</v>
      </c>
      <c r="D1074" s="3" t="s">
        <v>57</v>
      </c>
      <c r="E1074" s="3" t="s">
        <v>64</v>
      </c>
      <c r="F1074" s="3" t="s">
        <v>65</v>
      </c>
      <c r="G1074" s="3" t="s">
        <v>593</v>
      </c>
      <c r="H1074" s="3" t="s">
        <v>87</v>
      </c>
      <c r="I1074" s="3" t="s">
        <v>25</v>
      </c>
      <c r="J1074" s="3" t="s">
        <v>146</v>
      </c>
      <c r="K1074" s="3" t="s">
        <v>177</v>
      </c>
      <c r="L1074" s="5">
        <v>26</v>
      </c>
      <c r="M1074" s="5">
        <v>63876.66</v>
      </c>
      <c r="N1074" s="5">
        <v>76881</v>
      </c>
      <c r="O1074" s="5">
        <v>0</v>
      </c>
      <c r="P1074" s="3" t="s">
        <v>55</v>
      </c>
      <c r="Q1074" s="3" t="s">
        <v>38</v>
      </c>
      <c r="R1074" s="5">
        <v>14</v>
      </c>
      <c r="S1074" s="5">
        <v>338112.8</v>
      </c>
      <c r="T1074" s="2"/>
    </row>
    <row r="1075" spans="1:20" ht="14.4" x14ac:dyDescent="0.3">
      <c r="A1075" s="3" t="s">
        <v>1809</v>
      </c>
      <c r="B1075" s="8">
        <v>45780</v>
      </c>
      <c r="C1075" s="3" t="s">
        <v>40</v>
      </c>
      <c r="D1075" s="3" t="s">
        <v>21</v>
      </c>
      <c r="E1075" s="3" t="s">
        <v>32</v>
      </c>
      <c r="F1075" s="3" t="s">
        <v>33</v>
      </c>
      <c r="G1075" s="3" t="s">
        <v>66</v>
      </c>
      <c r="H1075" s="3" t="s">
        <v>35</v>
      </c>
      <c r="I1075" s="3" t="s">
        <v>25</v>
      </c>
      <c r="J1075" s="3" t="s">
        <v>26</v>
      </c>
      <c r="K1075" s="3" t="s">
        <v>216</v>
      </c>
      <c r="L1075" s="5">
        <v>29</v>
      </c>
      <c r="M1075" s="5">
        <v>58192.67</v>
      </c>
      <c r="N1075" s="5">
        <v>82936.67</v>
      </c>
      <c r="O1075" s="5">
        <v>0.15</v>
      </c>
      <c r="P1075" s="3" t="s">
        <v>28</v>
      </c>
      <c r="Q1075" s="3" t="s">
        <v>84</v>
      </c>
      <c r="R1075" s="5">
        <v>2</v>
      </c>
      <c r="S1075" s="5">
        <v>609939.6</v>
      </c>
      <c r="T1075" s="2"/>
    </row>
    <row r="1076" spans="1:20" ht="14.4" x14ac:dyDescent="0.3">
      <c r="A1076" s="3" t="s">
        <v>1810</v>
      </c>
      <c r="B1076" s="6">
        <v>45901</v>
      </c>
      <c r="C1076" s="3" t="s">
        <v>49</v>
      </c>
      <c r="D1076" s="3" t="s">
        <v>41</v>
      </c>
      <c r="E1076" s="3" t="s">
        <v>50</v>
      </c>
      <c r="F1076" s="3" t="s">
        <v>50</v>
      </c>
      <c r="G1076" s="3" t="s">
        <v>1811</v>
      </c>
      <c r="H1076" s="3" t="s">
        <v>35</v>
      </c>
      <c r="I1076" s="3" t="s">
        <v>52</v>
      </c>
      <c r="J1076" s="3" t="s">
        <v>95</v>
      </c>
      <c r="K1076" s="3" t="s">
        <v>298</v>
      </c>
      <c r="L1076" s="5">
        <v>1</v>
      </c>
      <c r="M1076" s="5">
        <v>53776.07</v>
      </c>
      <c r="N1076" s="5">
        <v>67892.600000000006</v>
      </c>
      <c r="O1076" s="5">
        <v>0.15</v>
      </c>
      <c r="P1076" s="3" t="s">
        <v>28</v>
      </c>
      <c r="Q1076" s="3" t="s">
        <v>77</v>
      </c>
      <c r="R1076" s="5">
        <v>10</v>
      </c>
      <c r="S1076" s="5">
        <v>11999.05</v>
      </c>
      <c r="T1076" s="2"/>
    </row>
    <row r="1077" spans="1:20" ht="14.4" x14ac:dyDescent="0.3">
      <c r="A1077" s="3" t="s">
        <v>1812</v>
      </c>
      <c r="B1077" s="4">
        <v>45737</v>
      </c>
      <c r="C1077" s="3" t="s">
        <v>20</v>
      </c>
      <c r="D1077" s="3" t="s">
        <v>57</v>
      </c>
      <c r="E1077" s="3" t="s">
        <v>92</v>
      </c>
      <c r="F1077" s="3" t="s">
        <v>93</v>
      </c>
      <c r="G1077" s="3" t="s">
        <v>673</v>
      </c>
      <c r="H1077" s="3" t="s">
        <v>24</v>
      </c>
      <c r="I1077" s="3" t="s">
        <v>25</v>
      </c>
      <c r="J1077" s="3" t="s">
        <v>26</v>
      </c>
      <c r="K1077" s="3" t="s">
        <v>27</v>
      </c>
      <c r="L1077" s="5">
        <v>20</v>
      </c>
      <c r="M1077" s="5">
        <v>73314.259999999995</v>
      </c>
      <c r="N1077" s="5">
        <v>94516.92</v>
      </c>
      <c r="O1077" s="5">
        <v>0.1</v>
      </c>
      <c r="P1077" s="3" t="s">
        <v>55</v>
      </c>
      <c r="Q1077" s="3" t="s">
        <v>29</v>
      </c>
      <c r="R1077" s="5">
        <v>13</v>
      </c>
      <c r="S1077" s="5">
        <v>381647.9</v>
      </c>
      <c r="T1077" s="2"/>
    </row>
    <row r="1078" spans="1:20" ht="14.4" x14ac:dyDescent="0.3">
      <c r="A1078" s="3" t="s">
        <v>1813</v>
      </c>
      <c r="B1078" s="7">
        <v>45805</v>
      </c>
      <c r="C1078" s="3" t="s">
        <v>20</v>
      </c>
      <c r="D1078" s="3" t="s">
        <v>21</v>
      </c>
      <c r="E1078" s="3" t="s">
        <v>32</v>
      </c>
      <c r="F1078" s="3" t="s">
        <v>33</v>
      </c>
      <c r="G1078" s="3" t="s">
        <v>939</v>
      </c>
      <c r="H1078" s="3" t="s">
        <v>87</v>
      </c>
      <c r="I1078" s="3" t="s">
        <v>25</v>
      </c>
      <c r="J1078" s="3" t="s">
        <v>26</v>
      </c>
      <c r="K1078" s="3" t="s">
        <v>80</v>
      </c>
      <c r="L1078" s="5">
        <v>24</v>
      </c>
      <c r="M1078" s="5">
        <v>70888.84</v>
      </c>
      <c r="N1078" s="5">
        <v>84513.55</v>
      </c>
      <c r="O1078" s="5">
        <v>0.1</v>
      </c>
      <c r="P1078" s="3" t="s">
        <v>55</v>
      </c>
      <c r="Q1078" s="3" t="s">
        <v>84</v>
      </c>
      <c r="R1078" s="5">
        <v>20</v>
      </c>
      <c r="S1078" s="5">
        <v>294293.7</v>
      </c>
      <c r="T1078" s="2"/>
    </row>
    <row r="1079" spans="1:20" ht="14.4" x14ac:dyDescent="0.3">
      <c r="A1079" s="3" t="s">
        <v>1814</v>
      </c>
      <c r="B1079" s="4">
        <v>45758</v>
      </c>
      <c r="C1079" s="3" t="s">
        <v>31</v>
      </c>
      <c r="D1079" s="3" t="s">
        <v>21</v>
      </c>
      <c r="E1079" s="3" t="s">
        <v>22</v>
      </c>
      <c r="F1079" s="3" t="s">
        <v>22</v>
      </c>
      <c r="G1079" s="3" t="s">
        <v>362</v>
      </c>
      <c r="H1079" s="3" t="s">
        <v>87</v>
      </c>
      <c r="I1079" s="3" t="s">
        <v>25</v>
      </c>
      <c r="J1079" s="3" t="s">
        <v>146</v>
      </c>
      <c r="K1079" s="3" t="s">
        <v>416</v>
      </c>
      <c r="L1079" s="5">
        <v>22</v>
      </c>
      <c r="M1079" s="5">
        <v>73233.98</v>
      </c>
      <c r="N1079" s="5">
        <v>83015.8</v>
      </c>
      <c r="O1079" s="5">
        <v>0.1</v>
      </c>
      <c r="P1079" s="3" t="s">
        <v>55</v>
      </c>
      <c r="Q1079" s="3" t="s">
        <v>29</v>
      </c>
      <c r="R1079" s="5">
        <v>20</v>
      </c>
      <c r="S1079" s="5">
        <v>193680</v>
      </c>
      <c r="T1079" s="2"/>
    </row>
    <row r="1080" spans="1:20" ht="14.4" x14ac:dyDescent="0.3">
      <c r="A1080" s="3" t="s">
        <v>1815</v>
      </c>
      <c r="B1080" s="6">
        <v>45810</v>
      </c>
      <c r="C1080" s="3" t="s">
        <v>40</v>
      </c>
      <c r="D1080" s="3" t="s">
        <v>21</v>
      </c>
      <c r="E1080" s="3" t="s">
        <v>105</v>
      </c>
      <c r="F1080" s="3" t="s">
        <v>106</v>
      </c>
      <c r="G1080" s="3" t="s">
        <v>1816</v>
      </c>
      <c r="H1080" s="3" t="s">
        <v>24</v>
      </c>
      <c r="I1080" s="3" t="s">
        <v>45</v>
      </c>
      <c r="J1080" s="3" t="s">
        <v>102</v>
      </c>
      <c r="K1080" s="3" t="s">
        <v>191</v>
      </c>
      <c r="L1080" s="5">
        <v>5</v>
      </c>
      <c r="M1080" s="5">
        <v>50300.86</v>
      </c>
      <c r="N1080" s="5">
        <v>62449.73</v>
      </c>
      <c r="O1080" s="5">
        <v>0.1</v>
      </c>
      <c r="P1080" s="3" t="s">
        <v>28</v>
      </c>
      <c r="Q1080" s="3" t="s">
        <v>38</v>
      </c>
      <c r="R1080" s="5">
        <v>4</v>
      </c>
      <c r="S1080" s="5">
        <v>54669.919999999998</v>
      </c>
      <c r="T1080" s="2"/>
    </row>
    <row r="1081" spans="1:20" ht="14.4" x14ac:dyDescent="0.3">
      <c r="A1081" s="3" t="s">
        <v>1817</v>
      </c>
      <c r="B1081" s="6">
        <v>45692</v>
      </c>
      <c r="C1081" s="3" t="s">
        <v>49</v>
      </c>
      <c r="D1081" s="3" t="s">
        <v>21</v>
      </c>
      <c r="E1081" s="3" t="s">
        <v>32</v>
      </c>
      <c r="F1081" s="3" t="s">
        <v>33</v>
      </c>
      <c r="G1081" s="3" t="s">
        <v>220</v>
      </c>
      <c r="H1081" s="3" t="s">
        <v>24</v>
      </c>
      <c r="I1081" s="3" t="s">
        <v>52</v>
      </c>
      <c r="J1081" s="3" t="s">
        <v>157</v>
      </c>
      <c r="K1081" s="3" t="s">
        <v>273</v>
      </c>
      <c r="L1081" s="5">
        <v>15</v>
      </c>
      <c r="M1081" s="5">
        <v>39396.550000000003</v>
      </c>
      <c r="N1081" s="5">
        <v>52447.75</v>
      </c>
      <c r="O1081" s="5">
        <v>0.05</v>
      </c>
      <c r="P1081" s="3" t="s">
        <v>55</v>
      </c>
      <c r="Q1081" s="3" t="s">
        <v>77</v>
      </c>
      <c r="R1081" s="5">
        <v>16</v>
      </c>
      <c r="S1081" s="5">
        <v>185979.6</v>
      </c>
      <c r="T1081" s="2"/>
    </row>
    <row r="1082" spans="1:20" ht="14.4" x14ac:dyDescent="0.3">
      <c r="A1082" s="3" t="s">
        <v>1818</v>
      </c>
      <c r="B1082" s="4">
        <v>45761</v>
      </c>
      <c r="C1082" s="3" t="s">
        <v>49</v>
      </c>
      <c r="D1082" s="3" t="s">
        <v>41</v>
      </c>
      <c r="E1082" s="3" t="s">
        <v>50</v>
      </c>
      <c r="F1082" s="3" t="s">
        <v>50</v>
      </c>
      <c r="G1082" s="3" t="s">
        <v>116</v>
      </c>
      <c r="H1082" s="3" t="s">
        <v>44</v>
      </c>
      <c r="I1082" s="3" t="s">
        <v>45</v>
      </c>
      <c r="J1082" s="3" t="s">
        <v>46</v>
      </c>
      <c r="K1082" s="3" t="s">
        <v>161</v>
      </c>
      <c r="L1082" s="5">
        <v>22</v>
      </c>
      <c r="M1082" s="5">
        <v>32268.66</v>
      </c>
      <c r="N1082" s="5">
        <v>37901.370000000003</v>
      </c>
      <c r="O1082" s="5">
        <v>0.15</v>
      </c>
      <c r="P1082" s="3" t="s">
        <v>55</v>
      </c>
      <c r="Q1082" s="3" t="s">
        <v>38</v>
      </c>
      <c r="R1082" s="5">
        <v>14</v>
      </c>
      <c r="S1082" s="5">
        <v>105331.7</v>
      </c>
      <c r="T1082" s="2"/>
    </row>
    <row r="1083" spans="1:20" ht="14.4" x14ac:dyDescent="0.3">
      <c r="A1083" s="3" t="s">
        <v>1819</v>
      </c>
      <c r="B1083" s="4">
        <v>45865</v>
      </c>
      <c r="C1083" s="3" t="s">
        <v>49</v>
      </c>
      <c r="D1083" s="3" t="s">
        <v>57</v>
      </c>
      <c r="E1083" s="3" t="s">
        <v>64</v>
      </c>
      <c r="F1083" s="3" t="s">
        <v>65</v>
      </c>
      <c r="G1083" s="3" t="s">
        <v>889</v>
      </c>
      <c r="H1083" s="3" t="s">
        <v>24</v>
      </c>
      <c r="I1083" s="3" t="s">
        <v>45</v>
      </c>
      <c r="J1083" s="3" t="s">
        <v>67</v>
      </c>
      <c r="K1083" s="3" t="s">
        <v>199</v>
      </c>
      <c r="L1083" s="5">
        <v>17</v>
      </c>
      <c r="M1083" s="5">
        <v>48684.07</v>
      </c>
      <c r="N1083" s="5">
        <v>61900.86</v>
      </c>
      <c r="O1083" s="5">
        <v>0.05</v>
      </c>
      <c r="P1083" s="3" t="s">
        <v>28</v>
      </c>
      <c r="Q1083" s="3" t="s">
        <v>77</v>
      </c>
      <c r="R1083" s="5">
        <v>17</v>
      </c>
      <c r="S1083" s="5">
        <v>213451.2</v>
      </c>
      <c r="T1083" s="2"/>
    </row>
    <row r="1084" spans="1:20" ht="14.4" x14ac:dyDescent="0.3">
      <c r="A1084" s="3" t="s">
        <v>1820</v>
      </c>
      <c r="B1084" s="4">
        <v>45686</v>
      </c>
      <c r="C1084" s="3" t="s">
        <v>49</v>
      </c>
      <c r="D1084" s="3" t="s">
        <v>21</v>
      </c>
      <c r="E1084" s="3" t="s">
        <v>32</v>
      </c>
      <c r="F1084" s="3" t="s">
        <v>33</v>
      </c>
      <c r="G1084" s="3" t="s">
        <v>1303</v>
      </c>
      <c r="H1084" s="3" t="s">
        <v>44</v>
      </c>
      <c r="I1084" s="3" t="s">
        <v>25</v>
      </c>
      <c r="J1084" s="3" t="s">
        <v>36</v>
      </c>
      <c r="K1084" s="3" t="s">
        <v>169</v>
      </c>
      <c r="L1084" s="5">
        <v>16</v>
      </c>
      <c r="M1084" s="5">
        <v>17063.740000000002</v>
      </c>
      <c r="N1084" s="5">
        <v>23282.78</v>
      </c>
      <c r="O1084" s="5">
        <v>0</v>
      </c>
      <c r="P1084" s="3" t="s">
        <v>55</v>
      </c>
      <c r="Q1084" s="3" t="s">
        <v>38</v>
      </c>
      <c r="R1084" s="5">
        <v>2</v>
      </c>
      <c r="S1084" s="5">
        <v>99504.639999999999</v>
      </c>
      <c r="T1084" s="2"/>
    </row>
    <row r="1085" spans="1:20" ht="14.4" x14ac:dyDescent="0.3">
      <c r="A1085" s="3" t="s">
        <v>1821</v>
      </c>
      <c r="B1085" s="4">
        <v>45863</v>
      </c>
      <c r="C1085" s="3" t="s">
        <v>40</v>
      </c>
      <c r="D1085" s="3" t="s">
        <v>21</v>
      </c>
      <c r="E1085" s="3" t="s">
        <v>32</v>
      </c>
      <c r="F1085" s="3" t="s">
        <v>33</v>
      </c>
      <c r="G1085" s="3" t="s">
        <v>1822</v>
      </c>
      <c r="H1085" s="3" t="s">
        <v>24</v>
      </c>
      <c r="I1085" s="3" t="s">
        <v>45</v>
      </c>
      <c r="J1085" s="3" t="s">
        <v>102</v>
      </c>
      <c r="K1085" s="3" t="s">
        <v>203</v>
      </c>
      <c r="L1085" s="5">
        <v>40</v>
      </c>
      <c r="M1085" s="5">
        <v>72131.850000000006</v>
      </c>
      <c r="N1085" s="5">
        <v>103792</v>
      </c>
      <c r="O1085" s="5">
        <v>0.1</v>
      </c>
      <c r="P1085" s="3" t="s">
        <v>28</v>
      </c>
      <c r="Q1085" s="3" t="s">
        <v>84</v>
      </c>
      <c r="R1085" s="5">
        <v>13</v>
      </c>
      <c r="S1085" s="5">
        <v>1139764</v>
      </c>
      <c r="T1085" s="2"/>
    </row>
    <row r="1086" spans="1:20" ht="14.4" x14ac:dyDescent="0.3">
      <c r="A1086" s="3" t="s">
        <v>1823</v>
      </c>
      <c r="B1086" s="4">
        <v>45757</v>
      </c>
      <c r="C1086" s="3" t="s">
        <v>31</v>
      </c>
      <c r="D1086" s="3" t="s">
        <v>57</v>
      </c>
      <c r="E1086" s="3" t="s">
        <v>64</v>
      </c>
      <c r="F1086" s="3" t="s">
        <v>65</v>
      </c>
      <c r="G1086" s="3" t="s">
        <v>179</v>
      </c>
      <c r="H1086" s="3" t="s">
        <v>24</v>
      </c>
      <c r="I1086" s="3" t="s">
        <v>52</v>
      </c>
      <c r="J1086" s="3" t="s">
        <v>53</v>
      </c>
      <c r="K1086" s="3" t="s">
        <v>99</v>
      </c>
      <c r="L1086" s="5">
        <v>29</v>
      </c>
      <c r="M1086" s="5">
        <v>50810.37</v>
      </c>
      <c r="N1086" s="5">
        <v>68498.490000000005</v>
      </c>
      <c r="O1086" s="5">
        <v>0.15</v>
      </c>
      <c r="P1086" s="3" t="s">
        <v>28</v>
      </c>
      <c r="Q1086" s="3" t="s">
        <v>77</v>
      </c>
      <c r="R1086" s="5">
        <v>1</v>
      </c>
      <c r="S1086" s="5">
        <v>436012.2</v>
      </c>
      <c r="T1086" s="2"/>
    </row>
    <row r="1087" spans="1:20" ht="14.4" x14ac:dyDescent="0.3">
      <c r="A1087" s="3" t="s">
        <v>1824</v>
      </c>
      <c r="B1087" s="4">
        <v>45687</v>
      </c>
      <c r="C1087" s="3" t="s">
        <v>40</v>
      </c>
      <c r="D1087" s="3" t="s">
        <v>57</v>
      </c>
      <c r="E1087" s="3" t="s">
        <v>64</v>
      </c>
      <c r="F1087" s="3" t="s">
        <v>65</v>
      </c>
      <c r="G1087" s="3" t="s">
        <v>1799</v>
      </c>
      <c r="H1087" s="3" t="s">
        <v>87</v>
      </c>
      <c r="I1087" s="3" t="s">
        <v>25</v>
      </c>
      <c r="J1087" s="3" t="s">
        <v>146</v>
      </c>
      <c r="K1087" s="3" t="s">
        <v>177</v>
      </c>
      <c r="L1087" s="5">
        <v>6</v>
      </c>
      <c r="M1087" s="5">
        <v>51192.62</v>
      </c>
      <c r="N1087" s="5">
        <v>65497.48</v>
      </c>
      <c r="O1087" s="5">
        <v>0.15</v>
      </c>
      <c r="P1087" s="3" t="s">
        <v>55</v>
      </c>
      <c r="Q1087" s="3" t="s">
        <v>29</v>
      </c>
      <c r="R1087" s="5">
        <v>4</v>
      </c>
      <c r="S1087" s="5">
        <v>72954.789999999994</v>
      </c>
      <c r="T1087" s="2"/>
    </row>
    <row r="1088" spans="1:20" ht="14.4" x14ac:dyDescent="0.3">
      <c r="A1088" s="3" t="s">
        <v>1825</v>
      </c>
      <c r="B1088" s="7">
        <v>45804</v>
      </c>
      <c r="C1088" s="3" t="s">
        <v>20</v>
      </c>
      <c r="D1088" s="3" t="s">
        <v>41</v>
      </c>
      <c r="E1088" s="3" t="s">
        <v>42</v>
      </c>
      <c r="F1088" s="3" t="s">
        <v>42</v>
      </c>
      <c r="G1088" s="3" t="s">
        <v>406</v>
      </c>
      <c r="H1088" s="3" t="s">
        <v>44</v>
      </c>
      <c r="I1088" s="3" t="s">
        <v>52</v>
      </c>
      <c r="J1088" s="3" t="s">
        <v>95</v>
      </c>
      <c r="K1088" s="3" t="s">
        <v>237</v>
      </c>
      <c r="L1088" s="5">
        <v>41</v>
      </c>
      <c r="M1088" s="5">
        <v>12788.32</v>
      </c>
      <c r="N1088" s="5">
        <v>14917.65</v>
      </c>
      <c r="O1088" s="5">
        <v>0.15</v>
      </c>
      <c r="P1088" s="3" t="s">
        <v>55</v>
      </c>
      <c r="Q1088" s="3" t="s">
        <v>77</v>
      </c>
      <c r="R1088" s="5">
        <v>4</v>
      </c>
      <c r="S1088" s="5">
        <v>74207.149999999994</v>
      </c>
      <c r="T1088" s="2"/>
    </row>
    <row r="1089" spans="1:20" ht="14.4" x14ac:dyDescent="0.3">
      <c r="A1089" s="3" t="s">
        <v>1826</v>
      </c>
      <c r="B1089" s="4">
        <v>45859</v>
      </c>
      <c r="C1089" s="3" t="s">
        <v>20</v>
      </c>
      <c r="D1089" s="3" t="s">
        <v>57</v>
      </c>
      <c r="E1089" s="3" t="s">
        <v>58</v>
      </c>
      <c r="F1089" s="3" t="s">
        <v>59</v>
      </c>
      <c r="G1089" s="3" t="s">
        <v>1827</v>
      </c>
      <c r="H1089" s="3" t="s">
        <v>87</v>
      </c>
      <c r="I1089" s="3" t="s">
        <v>52</v>
      </c>
      <c r="J1089" s="3" t="s">
        <v>157</v>
      </c>
      <c r="K1089" s="3" t="s">
        <v>273</v>
      </c>
      <c r="L1089" s="5">
        <v>31</v>
      </c>
      <c r="M1089" s="5">
        <v>14267.8</v>
      </c>
      <c r="N1089" s="5">
        <v>19668.080000000002</v>
      </c>
      <c r="O1089" s="5">
        <v>0.15</v>
      </c>
      <c r="P1089" s="3" t="s">
        <v>55</v>
      </c>
      <c r="Q1089" s="3" t="s">
        <v>38</v>
      </c>
      <c r="R1089" s="5">
        <v>13</v>
      </c>
      <c r="S1089" s="5">
        <v>142297.4</v>
      </c>
      <c r="T1089" s="2"/>
    </row>
    <row r="1090" spans="1:20" ht="14.4" x14ac:dyDescent="0.3">
      <c r="A1090" s="3" t="s">
        <v>1828</v>
      </c>
      <c r="B1090" s="6">
        <v>45689</v>
      </c>
      <c r="C1090" s="3" t="s">
        <v>20</v>
      </c>
      <c r="D1090" s="3" t="s">
        <v>57</v>
      </c>
      <c r="E1090" s="3" t="s">
        <v>64</v>
      </c>
      <c r="F1090" s="3" t="s">
        <v>65</v>
      </c>
      <c r="G1090" s="3" t="s">
        <v>86</v>
      </c>
      <c r="H1090" s="3" t="s">
        <v>24</v>
      </c>
      <c r="I1090" s="3" t="s">
        <v>45</v>
      </c>
      <c r="J1090" s="3" t="s">
        <v>102</v>
      </c>
      <c r="K1090" s="3" t="s">
        <v>226</v>
      </c>
      <c r="L1090" s="5">
        <v>13</v>
      </c>
      <c r="M1090" s="5">
        <v>10777.67</v>
      </c>
      <c r="N1090" s="5">
        <v>15235.63</v>
      </c>
      <c r="O1090" s="5">
        <v>0.05</v>
      </c>
      <c r="P1090" s="3" t="s">
        <v>28</v>
      </c>
      <c r="Q1090" s="3" t="s">
        <v>29</v>
      </c>
      <c r="R1090" s="5">
        <v>9</v>
      </c>
      <c r="S1090" s="5">
        <v>55055.81</v>
      </c>
      <c r="T1090" s="2"/>
    </row>
    <row r="1091" spans="1:20" ht="14.4" x14ac:dyDescent="0.3">
      <c r="A1091" s="3" t="s">
        <v>1829</v>
      </c>
      <c r="B1091" s="4">
        <v>45762</v>
      </c>
      <c r="C1091" s="3" t="s">
        <v>20</v>
      </c>
      <c r="D1091" s="3" t="s">
        <v>41</v>
      </c>
      <c r="E1091" s="3" t="s">
        <v>50</v>
      </c>
      <c r="F1091" s="3" t="s">
        <v>50</v>
      </c>
      <c r="G1091" s="3" t="s">
        <v>1830</v>
      </c>
      <c r="H1091" s="3" t="s">
        <v>44</v>
      </c>
      <c r="I1091" s="3" t="s">
        <v>25</v>
      </c>
      <c r="J1091" s="3" t="s">
        <v>36</v>
      </c>
      <c r="K1091" s="3" t="s">
        <v>169</v>
      </c>
      <c r="L1091" s="5">
        <v>30</v>
      </c>
      <c r="M1091" s="5">
        <v>6043.28</v>
      </c>
      <c r="N1091" s="5">
        <v>8762.75</v>
      </c>
      <c r="O1091" s="5">
        <v>0.15</v>
      </c>
      <c r="P1091" s="3" t="s">
        <v>55</v>
      </c>
      <c r="Q1091" s="3" t="s">
        <v>29</v>
      </c>
      <c r="R1091" s="5">
        <v>9</v>
      </c>
      <c r="S1091" s="5">
        <v>69346.490000000005</v>
      </c>
      <c r="T1091" s="2"/>
    </row>
    <row r="1092" spans="1:20" ht="14.4" x14ac:dyDescent="0.3">
      <c r="A1092" s="3" t="s">
        <v>1831</v>
      </c>
      <c r="B1092" s="6">
        <v>45753</v>
      </c>
      <c r="C1092" s="3" t="s">
        <v>20</v>
      </c>
      <c r="D1092" s="3" t="s">
        <v>41</v>
      </c>
      <c r="E1092" s="3" t="s">
        <v>42</v>
      </c>
      <c r="F1092" s="3" t="s">
        <v>42</v>
      </c>
      <c r="G1092" s="3" t="s">
        <v>880</v>
      </c>
      <c r="H1092" s="3" t="s">
        <v>35</v>
      </c>
      <c r="I1092" s="3" t="s">
        <v>45</v>
      </c>
      <c r="J1092" s="3" t="s">
        <v>102</v>
      </c>
      <c r="K1092" s="3" t="s">
        <v>191</v>
      </c>
      <c r="L1092" s="5">
        <v>36</v>
      </c>
      <c r="M1092" s="5">
        <v>4914.2700000000004</v>
      </c>
      <c r="N1092" s="5">
        <v>7313.36</v>
      </c>
      <c r="O1092" s="5">
        <v>0</v>
      </c>
      <c r="P1092" s="3" t="s">
        <v>55</v>
      </c>
      <c r="Q1092" s="3" t="s">
        <v>38</v>
      </c>
      <c r="R1092" s="5">
        <v>17</v>
      </c>
      <c r="S1092" s="5">
        <v>86367.24</v>
      </c>
      <c r="T1092" s="2"/>
    </row>
    <row r="1093" spans="1:20" ht="14.4" x14ac:dyDescent="0.3">
      <c r="A1093" s="3" t="s">
        <v>1832</v>
      </c>
      <c r="B1093" s="4">
        <v>45683</v>
      </c>
      <c r="C1093" s="3" t="s">
        <v>31</v>
      </c>
      <c r="D1093" s="3" t="s">
        <v>57</v>
      </c>
      <c r="E1093" s="3" t="s">
        <v>58</v>
      </c>
      <c r="F1093" s="3" t="s">
        <v>59</v>
      </c>
      <c r="G1093" s="3" t="s">
        <v>1833</v>
      </c>
      <c r="H1093" s="3" t="s">
        <v>24</v>
      </c>
      <c r="I1093" s="3" t="s">
        <v>25</v>
      </c>
      <c r="J1093" s="3" t="s">
        <v>36</v>
      </c>
      <c r="K1093" s="3" t="s">
        <v>136</v>
      </c>
      <c r="L1093" s="5">
        <v>13</v>
      </c>
      <c r="M1093" s="5">
        <v>72659.22</v>
      </c>
      <c r="N1093" s="5">
        <v>97616.66</v>
      </c>
      <c r="O1093" s="5">
        <v>0.05</v>
      </c>
      <c r="P1093" s="3" t="s">
        <v>55</v>
      </c>
      <c r="Q1093" s="3" t="s">
        <v>38</v>
      </c>
      <c r="R1093" s="5">
        <v>1</v>
      </c>
      <c r="S1093" s="5">
        <v>308224.40000000002</v>
      </c>
      <c r="T1093" s="2"/>
    </row>
    <row r="1094" spans="1:20" ht="14.4" x14ac:dyDescent="0.3">
      <c r="A1094" s="3" t="s">
        <v>1834</v>
      </c>
      <c r="B1094" s="4">
        <v>45733</v>
      </c>
      <c r="C1094" s="3" t="s">
        <v>31</v>
      </c>
      <c r="D1094" s="3" t="s">
        <v>21</v>
      </c>
      <c r="E1094" s="3" t="s">
        <v>22</v>
      </c>
      <c r="F1094" s="3" t="s">
        <v>22</v>
      </c>
      <c r="G1094" s="3" t="s">
        <v>1835</v>
      </c>
      <c r="H1094" s="3" t="s">
        <v>35</v>
      </c>
      <c r="I1094" s="3" t="s">
        <v>25</v>
      </c>
      <c r="J1094" s="3" t="s">
        <v>146</v>
      </c>
      <c r="K1094" s="3" t="s">
        <v>416</v>
      </c>
      <c r="L1094" s="5">
        <v>24</v>
      </c>
      <c r="M1094" s="5">
        <v>73398.02</v>
      </c>
      <c r="N1094" s="5">
        <v>108639.3</v>
      </c>
      <c r="O1094" s="5">
        <v>0.05</v>
      </c>
      <c r="P1094" s="3" t="s">
        <v>55</v>
      </c>
      <c r="Q1094" s="3" t="s">
        <v>84</v>
      </c>
      <c r="R1094" s="5">
        <v>5</v>
      </c>
      <c r="S1094" s="5">
        <v>803500.7</v>
      </c>
      <c r="T1094" s="2"/>
    </row>
    <row r="1095" spans="1:20" ht="14.4" x14ac:dyDescent="0.3">
      <c r="A1095" s="3" t="s">
        <v>1836</v>
      </c>
      <c r="B1095" s="4">
        <v>45673</v>
      </c>
      <c r="C1095" s="3" t="s">
        <v>20</v>
      </c>
      <c r="D1095" s="3" t="s">
        <v>70</v>
      </c>
      <c r="E1095" s="3" t="s">
        <v>125</v>
      </c>
      <c r="F1095" s="3" t="s">
        <v>125</v>
      </c>
      <c r="G1095" s="3" t="s">
        <v>179</v>
      </c>
      <c r="H1095" s="3" t="s">
        <v>24</v>
      </c>
      <c r="I1095" s="3" t="s">
        <v>25</v>
      </c>
      <c r="J1095" s="3" t="s">
        <v>146</v>
      </c>
      <c r="K1095" s="3" t="s">
        <v>177</v>
      </c>
      <c r="L1095" s="5">
        <v>50</v>
      </c>
      <c r="M1095" s="5">
        <v>2620.71</v>
      </c>
      <c r="N1095" s="5">
        <v>3594.63</v>
      </c>
      <c r="O1095" s="5">
        <v>0.05</v>
      </c>
      <c r="P1095" s="3" t="s">
        <v>28</v>
      </c>
      <c r="Q1095" s="3" t="s">
        <v>77</v>
      </c>
      <c r="R1095" s="5">
        <v>12</v>
      </c>
      <c r="S1095" s="5">
        <v>46261.2</v>
      </c>
      <c r="T1095" s="2"/>
    </row>
    <row r="1096" spans="1:20" ht="14.4" x14ac:dyDescent="0.3">
      <c r="A1096" s="3" t="s">
        <v>1837</v>
      </c>
      <c r="B1096" s="6">
        <v>45904</v>
      </c>
      <c r="C1096" s="3" t="s">
        <v>20</v>
      </c>
      <c r="D1096" s="3" t="s">
        <v>57</v>
      </c>
      <c r="E1096" s="3" t="s">
        <v>92</v>
      </c>
      <c r="F1096" s="3" t="s">
        <v>93</v>
      </c>
      <c r="G1096" s="3" t="s">
        <v>1838</v>
      </c>
      <c r="H1096" s="3" t="s">
        <v>87</v>
      </c>
      <c r="I1096" s="3" t="s">
        <v>25</v>
      </c>
      <c r="J1096" s="3" t="s">
        <v>26</v>
      </c>
      <c r="K1096" s="3" t="s">
        <v>80</v>
      </c>
      <c r="L1096" s="5">
        <v>2</v>
      </c>
      <c r="M1096" s="5">
        <v>32390.05</v>
      </c>
      <c r="N1096" s="5">
        <v>42168.66</v>
      </c>
      <c r="O1096" s="5">
        <v>0.15</v>
      </c>
      <c r="P1096" s="3" t="s">
        <v>28</v>
      </c>
      <c r="Q1096" s="3" t="s">
        <v>38</v>
      </c>
      <c r="R1096" s="5">
        <v>14</v>
      </c>
      <c r="S1096" s="5">
        <v>16623.64</v>
      </c>
      <c r="T1096" s="2"/>
    </row>
    <row r="1097" spans="1:20" ht="14.4" x14ac:dyDescent="0.3">
      <c r="A1097" s="3" t="s">
        <v>1839</v>
      </c>
      <c r="B1097" s="4">
        <v>45897</v>
      </c>
      <c r="C1097" s="3" t="s">
        <v>20</v>
      </c>
      <c r="D1097" s="3" t="s">
        <v>57</v>
      </c>
      <c r="E1097" s="3" t="s">
        <v>92</v>
      </c>
      <c r="F1097" s="3" t="s">
        <v>93</v>
      </c>
      <c r="G1097" s="3" t="s">
        <v>1103</v>
      </c>
      <c r="H1097" s="3" t="s">
        <v>44</v>
      </c>
      <c r="I1097" s="3" t="s">
        <v>45</v>
      </c>
      <c r="J1097" s="3" t="s">
        <v>46</v>
      </c>
      <c r="K1097" s="3" t="s">
        <v>333</v>
      </c>
      <c r="L1097" s="5">
        <v>23</v>
      </c>
      <c r="M1097" s="5">
        <v>61351.29</v>
      </c>
      <c r="N1097" s="5">
        <v>82511.13</v>
      </c>
      <c r="O1097" s="5">
        <v>0.1</v>
      </c>
      <c r="P1097" s="3" t="s">
        <v>55</v>
      </c>
      <c r="Q1097" s="3" t="s">
        <v>29</v>
      </c>
      <c r="R1097" s="5">
        <v>4</v>
      </c>
      <c r="S1097" s="5">
        <v>438008.7</v>
      </c>
      <c r="T1097" s="2"/>
    </row>
    <row r="1098" spans="1:20" ht="14.4" x14ac:dyDescent="0.3">
      <c r="A1098" s="3" t="s">
        <v>1840</v>
      </c>
      <c r="B1098" s="6">
        <v>45902</v>
      </c>
      <c r="C1098" s="3" t="s">
        <v>20</v>
      </c>
      <c r="D1098" s="3" t="s">
        <v>57</v>
      </c>
      <c r="E1098" s="3" t="s">
        <v>64</v>
      </c>
      <c r="F1098" s="3" t="s">
        <v>65</v>
      </c>
      <c r="G1098" s="3" t="s">
        <v>1841</v>
      </c>
      <c r="H1098" s="3" t="s">
        <v>87</v>
      </c>
      <c r="I1098" s="3" t="s">
        <v>52</v>
      </c>
      <c r="J1098" s="3" t="s">
        <v>157</v>
      </c>
      <c r="K1098" s="3" t="s">
        <v>285</v>
      </c>
      <c r="L1098" s="5">
        <v>22</v>
      </c>
      <c r="M1098" s="5">
        <v>73987.73</v>
      </c>
      <c r="N1098" s="5">
        <v>104276.1</v>
      </c>
      <c r="O1098" s="5">
        <v>0.05</v>
      </c>
      <c r="P1098" s="3" t="s">
        <v>55</v>
      </c>
      <c r="Q1098" s="3" t="s">
        <v>84</v>
      </c>
      <c r="R1098" s="5">
        <v>2</v>
      </c>
      <c r="S1098" s="5">
        <v>633026.30000000005</v>
      </c>
      <c r="T1098" s="2"/>
    </row>
    <row r="1099" spans="1:20" ht="14.4" x14ac:dyDescent="0.3">
      <c r="A1099" s="3" t="s">
        <v>1842</v>
      </c>
      <c r="B1099" s="6">
        <v>45721</v>
      </c>
      <c r="C1099" s="3" t="s">
        <v>49</v>
      </c>
      <c r="D1099" s="3" t="s">
        <v>70</v>
      </c>
      <c r="E1099" s="3" t="s">
        <v>125</v>
      </c>
      <c r="F1099" s="3" t="s">
        <v>125</v>
      </c>
      <c r="G1099" s="3" t="s">
        <v>1843</v>
      </c>
      <c r="H1099" s="3" t="s">
        <v>24</v>
      </c>
      <c r="I1099" s="3" t="s">
        <v>52</v>
      </c>
      <c r="J1099" s="3" t="s">
        <v>95</v>
      </c>
      <c r="K1099" s="3" t="s">
        <v>237</v>
      </c>
      <c r="L1099" s="5">
        <v>2</v>
      </c>
      <c r="M1099" s="5">
        <v>45535.67</v>
      </c>
      <c r="N1099" s="5">
        <v>59274.21</v>
      </c>
      <c r="O1099" s="5">
        <v>0</v>
      </c>
      <c r="P1099" s="3" t="s">
        <v>28</v>
      </c>
      <c r="Q1099" s="3" t="s">
        <v>84</v>
      </c>
      <c r="R1099" s="5">
        <v>16</v>
      </c>
      <c r="S1099" s="5">
        <v>27477.08</v>
      </c>
      <c r="T1099" s="2"/>
    </row>
    <row r="1100" spans="1:20" ht="14.4" x14ac:dyDescent="0.3">
      <c r="A1100" s="3" t="s">
        <v>1844</v>
      </c>
      <c r="B1100" s="4">
        <v>45858</v>
      </c>
      <c r="C1100" s="3" t="s">
        <v>49</v>
      </c>
      <c r="D1100" s="3" t="s">
        <v>41</v>
      </c>
      <c r="E1100" s="3" t="s">
        <v>50</v>
      </c>
      <c r="F1100" s="3" t="s">
        <v>50</v>
      </c>
      <c r="G1100" s="3" t="s">
        <v>1311</v>
      </c>
      <c r="H1100" s="3" t="s">
        <v>35</v>
      </c>
      <c r="I1100" s="3" t="s">
        <v>25</v>
      </c>
      <c r="J1100" s="3" t="s">
        <v>146</v>
      </c>
      <c r="K1100" s="3" t="s">
        <v>411</v>
      </c>
      <c r="L1100" s="5">
        <v>38</v>
      </c>
      <c r="M1100" s="5">
        <v>38431.15</v>
      </c>
      <c r="N1100" s="5">
        <v>53081.51</v>
      </c>
      <c r="O1100" s="5">
        <v>0.15</v>
      </c>
      <c r="P1100" s="3" t="s">
        <v>55</v>
      </c>
      <c r="Q1100" s="3" t="s">
        <v>29</v>
      </c>
      <c r="R1100" s="5">
        <v>18</v>
      </c>
      <c r="S1100" s="5">
        <v>473206.6</v>
      </c>
      <c r="T1100" s="2"/>
    </row>
    <row r="1101" spans="1:20" ht="14.4" x14ac:dyDescent="0.3">
      <c r="A1101" s="3" t="s">
        <v>1845</v>
      </c>
      <c r="B1101" s="6">
        <v>45664</v>
      </c>
      <c r="C1101" s="3" t="s">
        <v>31</v>
      </c>
      <c r="D1101" s="3" t="s">
        <v>57</v>
      </c>
      <c r="E1101" s="3" t="s">
        <v>64</v>
      </c>
      <c r="F1101" s="3" t="s">
        <v>65</v>
      </c>
      <c r="G1101" s="3" t="s">
        <v>279</v>
      </c>
      <c r="H1101" s="3" t="s">
        <v>35</v>
      </c>
      <c r="I1101" s="3" t="s">
        <v>45</v>
      </c>
      <c r="J1101" s="3" t="s">
        <v>132</v>
      </c>
      <c r="K1101" s="3" t="s">
        <v>248</v>
      </c>
      <c r="L1101" s="5">
        <v>5</v>
      </c>
      <c r="M1101" s="5">
        <v>7346.67</v>
      </c>
      <c r="N1101" s="5">
        <v>9682.0499999999993</v>
      </c>
      <c r="O1101" s="5">
        <v>0</v>
      </c>
      <c r="P1101" s="3" t="s">
        <v>55</v>
      </c>
      <c r="Q1101" s="3" t="s">
        <v>84</v>
      </c>
      <c r="R1101" s="5">
        <v>3</v>
      </c>
      <c r="S1101" s="5">
        <v>11676.9</v>
      </c>
      <c r="T1101" s="2"/>
    </row>
    <row r="1102" spans="1:20" ht="14.4" x14ac:dyDescent="0.3">
      <c r="A1102" s="3" t="s">
        <v>1846</v>
      </c>
      <c r="B1102" s="4">
        <v>45744</v>
      </c>
      <c r="C1102" s="3" t="s">
        <v>49</v>
      </c>
      <c r="D1102" s="3" t="s">
        <v>57</v>
      </c>
      <c r="E1102" s="3" t="s">
        <v>58</v>
      </c>
      <c r="F1102" s="3" t="s">
        <v>59</v>
      </c>
      <c r="G1102" s="3" t="s">
        <v>941</v>
      </c>
      <c r="H1102" s="3" t="s">
        <v>44</v>
      </c>
      <c r="I1102" s="3" t="s">
        <v>52</v>
      </c>
      <c r="J1102" s="3" t="s">
        <v>95</v>
      </c>
      <c r="K1102" s="3" t="s">
        <v>237</v>
      </c>
      <c r="L1102" s="5">
        <v>28</v>
      </c>
      <c r="M1102" s="5">
        <v>19788.099999999999</v>
      </c>
      <c r="N1102" s="5">
        <v>22383</v>
      </c>
      <c r="O1102" s="5">
        <v>0.1</v>
      </c>
      <c r="P1102" s="3" t="s">
        <v>28</v>
      </c>
      <c r="Q1102" s="3" t="s">
        <v>29</v>
      </c>
      <c r="R1102" s="5">
        <v>7</v>
      </c>
      <c r="S1102" s="5">
        <v>65391.48</v>
      </c>
      <c r="T1102" s="2"/>
    </row>
    <row r="1103" spans="1:20" ht="14.4" x14ac:dyDescent="0.3">
      <c r="A1103" s="3" t="s">
        <v>1847</v>
      </c>
      <c r="B1103" s="6">
        <v>45846</v>
      </c>
      <c r="C1103" s="3" t="s">
        <v>20</v>
      </c>
      <c r="D1103" s="3" t="s">
        <v>21</v>
      </c>
      <c r="E1103" s="3" t="s">
        <v>32</v>
      </c>
      <c r="F1103" s="3" t="s">
        <v>33</v>
      </c>
      <c r="G1103" s="3" t="s">
        <v>691</v>
      </c>
      <c r="H1103" s="3" t="s">
        <v>35</v>
      </c>
      <c r="I1103" s="3" t="s">
        <v>25</v>
      </c>
      <c r="J1103" s="3" t="s">
        <v>146</v>
      </c>
      <c r="K1103" s="3" t="s">
        <v>416</v>
      </c>
      <c r="L1103" s="5">
        <v>41</v>
      </c>
      <c r="M1103" s="5">
        <v>31332.58</v>
      </c>
      <c r="N1103" s="5">
        <v>39562.949999999997</v>
      </c>
      <c r="O1103" s="5">
        <v>0</v>
      </c>
      <c r="P1103" s="3" t="s">
        <v>28</v>
      </c>
      <c r="Q1103" s="3" t="s">
        <v>77</v>
      </c>
      <c r="R1103" s="5">
        <v>9</v>
      </c>
      <c r="S1103" s="5">
        <v>337445.2</v>
      </c>
      <c r="T1103" s="2"/>
    </row>
    <row r="1104" spans="1:20" ht="14.4" x14ac:dyDescent="0.3">
      <c r="A1104" s="3" t="s">
        <v>1848</v>
      </c>
      <c r="B1104" s="4">
        <v>45772</v>
      </c>
      <c r="C1104" s="3" t="s">
        <v>31</v>
      </c>
      <c r="D1104" s="3" t="s">
        <v>70</v>
      </c>
      <c r="E1104" s="3" t="s">
        <v>71</v>
      </c>
      <c r="F1104" s="3" t="s">
        <v>72</v>
      </c>
      <c r="G1104" s="3" t="s">
        <v>284</v>
      </c>
      <c r="H1104" s="3" t="s">
        <v>44</v>
      </c>
      <c r="I1104" s="3" t="s">
        <v>45</v>
      </c>
      <c r="J1104" s="3" t="s">
        <v>67</v>
      </c>
      <c r="K1104" s="3" t="s">
        <v>68</v>
      </c>
      <c r="L1104" s="5">
        <v>12</v>
      </c>
      <c r="M1104" s="5">
        <v>1803.84</v>
      </c>
      <c r="N1104" s="5">
        <v>2697.71</v>
      </c>
      <c r="O1104" s="5">
        <v>0.1</v>
      </c>
      <c r="P1104" s="3" t="s">
        <v>28</v>
      </c>
      <c r="Q1104" s="3" t="s">
        <v>29</v>
      </c>
      <c r="R1104" s="5">
        <v>16</v>
      </c>
      <c r="S1104" s="5">
        <v>9653.7999999999993</v>
      </c>
      <c r="T1104" s="2"/>
    </row>
    <row r="1105" spans="1:20" ht="14.4" x14ac:dyDescent="0.3">
      <c r="A1105" s="3" t="s">
        <v>1849</v>
      </c>
      <c r="B1105" s="4">
        <v>45698</v>
      </c>
      <c r="C1105" s="3" t="s">
        <v>20</v>
      </c>
      <c r="D1105" s="3" t="s">
        <v>41</v>
      </c>
      <c r="E1105" s="3" t="s">
        <v>42</v>
      </c>
      <c r="F1105" s="3" t="s">
        <v>42</v>
      </c>
      <c r="G1105" s="3" t="s">
        <v>1850</v>
      </c>
      <c r="H1105" s="3" t="s">
        <v>87</v>
      </c>
      <c r="I1105" s="3" t="s">
        <v>45</v>
      </c>
      <c r="J1105" s="3" t="s">
        <v>46</v>
      </c>
      <c r="K1105" s="3" t="s">
        <v>333</v>
      </c>
      <c r="L1105" s="5">
        <v>49</v>
      </c>
      <c r="M1105" s="5">
        <v>40262.97</v>
      </c>
      <c r="N1105" s="5">
        <v>55327.57</v>
      </c>
      <c r="O1105" s="5">
        <v>0.1</v>
      </c>
      <c r="P1105" s="3" t="s">
        <v>55</v>
      </c>
      <c r="Q1105" s="3" t="s">
        <v>38</v>
      </c>
      <c r="R1105" s="5">
        <v>8</v>
      </c>
      <c r="S1105" s="5">
        <v>664348.9</v>
      </c>
      <c r="T1105" s="2"/>
    </row>
    <row r="1106" spans="1:20" ht="14.4" x14ac:dyDescent="0.3">
      <c r="A1106" s="3" t="s">
        <v>1851</v>
      </c>
      <c r="B1106" s="4">
        <v>45827</v>
      </c>
      <c r="C1106" s="3" t="s">
        <v>49</v>
      </c>
      <c r="D1106" s="3" t="s">
        <v>21</v>
      </c>
      <c r="E1106" s="3" t="s">
        <v>22</v>
      </c>
      <c r="F1106" s="3" t="s">
        <v>22</v>
      </c>
      <c r="G1106" s="3" t="s">
        <v>1852</v>
      </c>
      <c r="H1106" s="3" t="s">
        <v>44</v>
      </c>
      <c r="I1106" s="3" t="s">
        <v>45</v>
      </c>
      <c r="J1106" s="3" t="s">
        <v>67</v>
      </c>
      <c r="K1106" s="3" t="s">
        <v>74</v>
      </c>
      <c r="L1106" s="5">
        <v>47</v>
      </c>
      <c r="M1106" s="5">
        <v>74918.720000000001</v>
      </c>
      <c r="N1106" s="5">
        <v>107056.2</v>
      </c>
      <c r="O1106" s="5">
        <v>0.15</v>
      </c>
      <c r="P1106" s="3" t="s">
        <v>55</v>
      </c>
      <c r="Q1106" s="3" t="s">
        <v>77</v>
      </c>
      <c r="R1106" s="5">
        <v>3</v>
      </c>
      <c r="S1106" s="5">
        <v>1283893</v>
      </c>
      <c r="T1106" s="2"/>
    </row>
    <row r="1107" spans="1:20" ht="14.4" x14ac:dyDescent="0.3">
      <c r="A1107" s="3" t="s">
        <v>1853</v>
      </c>
      <c r="B1107" s="4">
        <v>45827</v>
      </c>
      <c r="C1107" s="3" t="s">
        <v>31</v>
      </c>
      <c r="D1107" s="3" t="s">
        <v>57</v>
      </c>
      <c r="E1107" s="3" t="s">
        <v>58</v>
      </c>
      <c r="F1107" s="3" t="s">
        <v>59</v>
      </c>
      <c r="G1107" s="3" t="s">
        <v>1663</v>
      </c>
      <c r="H1107" s="3" t="s">
        <v>87</v>
      </c>
      <c r="I1107" s="3" t="s">
        <v>52</v>
      </c>
      <c r="J1107" s="3" t="s">
        <v>95</v>
      </c>
      <c r="K1107" s="3" t="s">
        <v>182</v>
      </c>
      <c r="L1107" s="5">
        <v>22</v>
      </c>
      <c r="M1107" s="5">
        <v>55709.57</v>
      </c>
      <c r="N1107" s="5">
        <v>63578</v>
      </c>
      <c r="O1107" s="5">
        <v>0.05</v>
      </c>
      <c r="P1107" s="3" t="s">
        <v>28</v>
      </c>
      <c r="Q1107" s="3" t="s">
        <v>77</v>
      </c>
      <c r="R1107" s="5">
        <v>13</v>
      </c>
      <c r="S1107" s="5">
        <v>164450.20000000001</v>
      </c>
      <c r="T1107" s="2"/>
    </row>
    <row r="1108" spans="1:20" ht="14.4" x14ac:dyDescent="0.3">
      <c r="A1108" s="3" t="s">
        <v>1854</v>
      </c>
      <c r="B1108" s="4">
        <v>45853</v>
      </c>
      <c r="C1108" s="3" t="s">
        <v>49</v>
      </c>
      <c r="D1108" s="3" t="s">
        <v>57</v>
      </c>
      <c r="E1108" s="3" t="s">
        <v>64</v>
      </c>
      <c r="F1108" s="3" t="s">
        <v>65</v>
      </c>
      <c r="G1108" s="3" t="s">
        <v>1855</v>
      </c>
      <c r="H1108" s="3" t="s">
        <v>44</v>
      </c>
      <c r="I1108" s="3" t="s">
        <v>25</v>
      </c>
      <c r="J1108" s="3" t="s">
        <v>36</v>
      </c>
      <c r="K1108" s="3" t="s">
        <v>280</v>
      </c>
      <c r="L1108" s="5">
        <v>47</v>
      </c>
      <c r="M1108" s="5">
        <v>27957.02</v>
      </c>
      <c r="N1108" s="5">
        <v>32105.72</v>
      </c>
      <c r="O1108" s="5">
        <v>0.15</v>
      </c>
      <c r="P1108" s="3" t="s">
        <v>28</v>
      </c>
      <c r="Q1108" s="3" t="s">
        <v>29</v>
      </c>
      <c r="R1108" s="5">
        <v>4</v>
      </c>
      <c r="S1108" s="5">
        <v>165740.6</v>
      </c>
      <c r="T1108" s="2"/>
    </row>
    <row r="1109" spans="1:20" ht="14.4" x14ac:dyDescent="0.3">
      <c r="A1109" s="3" t="s">
        <v>1856</v>
      </c>
      <c r="B1109" s="6">
        <v>45692</v>
      </c>
      <c r="C1109" s="3" t="s">
        <v>40</v>
      </c>
      <c r="D1109" s="3" t="s">
        <v>21</v>
      </c>
      <c r="E1109" s="3" t="s">
        <v>22</v>
      </c>
      <c r="F1109" s="3" t="s">
        <v>22</v>
      </c>
      <c r="G1109" s="3" t="s">
        <v>1136</v>
      </c>
      <c r="H1109" s="3" t="s">
        <v>87</v>
      </c>
      <c r="I1109" s="3" t="s">
        <v>52</v>
      </c>
      <c r="J1109" s="3" t="s">
        <v>113</v>
      </c>
      <c r="K1109" s="3" t="s">
        <v>114</v>
      </c>
      <c r="L1109" s="5">
        <v>24</v>
      </c>
      <c r="M1109" s="5">
        <v>45999.45</v>
      </c>
      <c r="N1109" s="5">
        <v>57520.04</v>
      </c>
      <c r="O1109" s="5">
        <v>0.05</v>
      </c>
      <c r="P1109" s="3" t="s">
        <v>55</v>
      </c>
      <c r="Q1109" s="3" t="s">
        <v>38</v>
      </c>
      <c r="R1109" s="5">
        <v>18</v>
      </c>
      <c r="S1109" s="5">
        <v>262669.5</v>
      </c>
      <c r="T1109" s="2"/>
    </row>
    <row r="1110" spans="1:20" ht="14.4" x14ac:dyDescent="0.3">
      <c r="A1110" s="3" t="s">
        <v>1857</v>
      </c>
      <c r="B1110" s="4">
        <v>45762</v>
      </c>
      <c r="C1110" s="3" t="s">
        <v>31</v>
      </c>
      <c r="D1110" s="3" t="s">
        <v>21</v>
      </c>
      <c r="E1110" s="3" t="s">
        <v>22</v>
      </c>
      <c r="F1110" s="3" t="s">
        <v>22</v>
      </c>
      <c r="G1110" s="3" t="s">
        <v>1738</v>
      </c>
      <c r="H1110" s="3" t="s">
        <v>24</v>
      </c>
      <c r="I1110" s="3" t="s">
        <v>45</v>
      </c>
      <c r="J1110" s="3" t="s">
        <v>67</v>
      </c>
      <c r="K1110" s="3" t="s">
        <v>83</v>
      </c>
      <c r="L1110" s="5">
        <v>11</v>
      </c>
      <c r="M1110" s="5">
        <v>65517.17</v>
      </c>
      <c r="N1110" s="5">
        <v>90406.44</v>
      </c>
      <c r="O1110" s="5">
        <v>0.05</v>
      </c>
      <c r="P1110" s="3" t="s">
        <v>55</v>
      </c>
      <c r="Q1110" s="3" t="s">
        <v>77</v>
      </c>
      <c r="R1110" s="5">
        <v>16</v>
      </c>
      <c r="S1110" s="5">
        <v>260092.9</v>
      </c>
      <c r="T1110" s="2"/>
    </row>
    <row r="1111" spans="1:20" ht="14.4" x14ac:dyDescent="0.3">
      <c r="A1111" s="3" t="s">
        <v>1858</v>
      </c>
      <c r="B1111" s="6">
        <v>45845</v>
      </c>
      <c r="C1111" s="3" t="s">
        <v>40</v>
      </c>
      <c r="D1111" s="3" t="s">
        <v>41</v>
      </c>
      <c r="E1111" s="3" t="s">
        <v>42</v>
      </c>
      <c r="F1111" s="3" t="s">
        <v>42</v>
      </c>
      <c r="G1111" s="3" t="s">
        <v>1198</v>
      </c>
      <c r="H1111" s="3" t="s">
        <v>87</v>
      </c>
      <c r="I1111" s="3" t="s">
        <v>45</v>
      </c>
      <c r="J1111" s="3" t="s">
        <v>102</v>
      </c>
      <c r="K1111" s="3" t="s">
        <v>191</v>
      </c>
      <c r="L1111" s="5">
        <v>31</v>
      </c>
      <c r="M1111" s="5">
        <v>15573.84</v>
      </c>
      <c r="N1111" s="5">
        <v>19230.45</v>
      </c>
      <c r="O1111" s="5">
        <v>0.1</v>
      </c>
      <c r="P1111" s="3" t="s">
        <v>28</v>
      </c>
      <c r="Q1111" s="3" t="s">
        <v>84</v>
      </c>
      <c r="R1111" s="5">
        <v>2</v>
      </c>
      <c r="S1111" s="5">
        <v>102019.4</v>
      </c>
      <c r="T1111" s="2"/>
    </row>
    <row r="1112" spans="1:20" ht="14.4" x14ac:dyDescent="0.3">
      <c r="A1112" s="3" t="s">
        <v>1859</v>
      </c>
      <c r="B1112" s="4">
        <v>45892</v>
      </c>
      <c r="C1112" s="3" t="s">
        <v>20</v>
      </c>
      <c r="D1112" s="3" t="s">
        <v>57</v>
      </c>
      <c r="E1112" s="3" t="s">
        <v>92</v>
      </c>
      <c r="F1112" s="3" t="s">
        <v>93</v>
      </c>
      <c r="G1112" s="3" t="s">
        <v>1090</v>
      </c>
      <c r="H1112" s="3" t="s">
        <v>24</v>
      </c>
      <c r="I1112" s="3" t="s">
        <v>25</v>
      </c>
      <c r="J1112" s="3" t="s">
        <v>36</v>
      </c>
      <c r="K1112" s="3" t="s">
        <v>169</v>
      </c>
      <c r="L1112" s="5">
        <v>30</v>
      </c>
      <c r="M1112" s="5">
        <v>2432.15</v>
      </c>
      <c r="N1112" s="5">
        <v>2836.94</v>
      </c>
      <c r="O1112" s="5">
        <v>0.05</v>
      </c>
      <c r="P1112" s="3" t="s">
        <v>55</v>
      </c>
      <c r="Q1112" s="3" t="s">
        <v>77</v>
      </c>
      <c r="R1112" s="5">
        <v>8</v>
      </c>
      <c r="S1112" s="5">
        <v>11536.51</v>
      </c>
      <c r="T1112" s="2"/>
    </row>
    <row r="1113" spans="1:20" ht="14.4" x14ac:dyDescent="0.3">
      <c r="A1113" s="3" t="s">
        <v>1860</v>
      </c>
      <c r="B1113" s="4">
        <v>45727</v>
      </c>
      <c r="C1113" s="3" t="s">
        <v>20</v>
      </c>
      <c r="D1113" s="3" t="s">
        <v>21</v>
      </c>
      <c r="E1113" s="3" t="s">
        <v>32</v>
      </c>
      <c r="F1113" s="3" t="s">
        <v>33</v>
      </c>
      <c r="G1113" s="3" t="s">
        <v>1421</v>
      </c>
      <c r="H1113" s="3" t="s">
        <v>87</v>
      </c>
      <c r="I1113" s="3" t="s">
        <v>52</v>
      </c>
      <c r="J1113" s="3" t="s">
        <v>157</v>
      </c>
      <c r="K1113" s="3" t="s">
        <v>188</v>
      </c>
      <c r="L1113" s="5">
        <v>28</v>
      </c>
      <c r="M1113" s="5">
        <v>62390.36</v>
      </c>
      <c r="N1113" s="5">
        <v>74540.63</v>
      </c>
      <c r="O1113" s="5">
        <v>0.1</v>
      </c>
      <c r="P1113" s="3" t="s">
        <v>28</v>
      </c>
      <c r="Q1113" s="3" t="s">
        <v>38</v>
      </c>
      <c r="R1113" s="5">
        <v>4</v>
      </c>
      <c r="S1113" s="5">
        <v>306186.8</v>
      </c>
      <c r="T1113" s="2"/>
    </row>
    <row r="1114" spans="1:20" ht="14.4" x14ac:dyDescent="0.3">
      <c r="A1114" s="3" t="s">
        <v>1861</v>
      </c>
      <c r="B1114" s="6">
        <v>45841</v>
      </c>
      <c r="C1114" s="3" t="s">
        <v>20</v>
      </c>
      <c r="D1114" s="3" t="s">
        <v>21</v>
      </c>
      <c r="E1114" s="3" t="s">
        <v>32</v>
      </c>
      <c r="F1114" s="3" t="s">
        <v>33</v>
      </c>
      <c r="G1114" s="3" t="s">
        <v>1119</v>
      </c>
      <c r="H1114" s="3" t="s">
        <v>35</v>
      </c>
      <c r="I1114" s="3" t="s">
        <v>45</v>
      </c>
      <c r="J1114" s="3" t="s">
        <v>46</v>
      </c>
      <c r="K1114" s="3" t="s">
        <v>47</v>
      </c>
      <c r="L1114" s="5">
        <v>45</v>
      </c>
      <c r="M1114" s="5">
        <v>167.89</v>
      </c>
      <c r="N1114" s="5">
        <v>243.34</v>
      </c>
      <c r="O1114" s="5">
        <v>0.1</v>
      </c>
      <c r="P1114" s="3" t="s">
        <v>55</v>
      </c>
      <c r="Q1114" s="3" t="s">
        <v>38</v>
      </c>
      <c r="R1114" s="5">
        <v>2</v>
      </c>
      <c r="S1114" s="5">
        <v>3055.73</v>
      </c>
      <c r="T1114" s="2"/>
    </row>
    <row r="1115" spans="1:20" ht="14.4" x14ac:dyDescent="0.3">
      <c r="A1115" s="3" t="s">
        <v>1862</v>
      </c>
      <c r="B1115" s="4">
        <v>45858</v>
      </c>
      <c r="C1115" s="3" t="s">
        <v>31</v>
      </c>
      <c r="D1115" s="3" t="s">
        <v>57</v>
      </c>
      <c r="E1115" s="3" t="s">
        <v>64</v>
      </c>
      <c r="F1115" s="3" t="s">
        <v>65</v>
      </c>
      <c r="G1115" s="3" t="s">
        <v>646</v>
      </c>
      <c r="H1115" s="3" t="s">
        <v>24</v>
      </c>
      <c r="I1115" s="3" t="s">
        <v>25</v>
      </c>
      <c r="J1115" s="3" t="s">
        <v>36</v>
      </c>
      <c r="K1115" s="3" t="s">
        <v>37</v>
      </c>
      <c r="L1115" s="5">
        <v>29</v>
      </c>
      <c r="M1115" s="5">
        <v>30548.52</v>
      </c>
      <c r="N1115" s="5">
        <v>36288.120000000003</v>
      </c>
      <c r="O1115" s="5">
        <v>0.1</v>
      </c>
      <c r="P1115" s="3" t="s">
        <v>55</v>
      </c>
      <c r="Q1115" s="3" t="s">
        <v>29</v>
      </c>
      <c r="R1115" s="5">
        <v>17</v>
      </c>
      <c r="S1115" s="5">
        <v>149803.6</v>
      </c>
      <c r="T1115" s="2"/>
    </row>
    <row r="1116" spans="1:20" ht="14.4" x14ac:dyDescent="0.3">
      <c r="A1116" s="3" t="s">
        <v>1863</v>
      </c>
      <c r="B1116" s="6">
        <v>45722</v>
      </c>
      <c r="C1116" s="3" t="s">
        <v>31</v>
      </c>
      <c r="D1116" s="3" t="s">
        <v>57</v>
      </c>
      <c r="E1116" s="3" t="s">
        <v>58</v>
      </c>
      <c r="F1116" s="3" t="s">
        <v>59</v>
      </c>
      <c r="G1116" s="3" t="s">
        <v>1077</v>
      </c>
      <c r="H1116" s="3" t="s">
        <v>87</v>
      </c>
      <c r="I1116" s="3" t="s">
        <v>52</v>
      </c>
      <c r="J1116" s="3" t="s">
        <v>53</v>
      </c>
      <c r="K1116" s="3" t="s">
        <v>90</v>
      </c>
      <c r="L1116" s="5">
        <v>39</v>
      </c>
      <c r="M1116" s="5">
        <v>43719.19</v>
      </c>
      <c r="N1116" s="5">
        <v>53887.15</v>
      </c>
      <c r="O1116" s="5">
        <v>0.05</v>
      </c>
      <c r="P1116" s="3" t="s">
        <v>28</v>
      </c>
      <c r="Q1116" s="3" t="s">
        <v>77</v>
      </c>
      <c r="R1116" s="5">
        <v>18</v>
      </c>
      <c r="S1116" s="5">
        <v>376722.9</v>
      </c>
      <c r="T1116" s="2"/>
    </row>
    <row r="1117" spans="1:20" ht="14.4" x14ac:dyDescent="0.3">
      <c r="A1117" s="3" t="s">
        <v>1864</v>
      </c>
      <c r="B1117" s="4">
        <v>45771</v>
      </c>
      <c r="C1117" s="3" t="s">
        <v>31</v>
      </c>
      <c r="D1117" s="3" t="s">
        <v>70</v>
      </c>
      <c r="E1117" s="3" t="s">
        <v>125</v>
      </c>
      <c r="F1117" s="3" t="s">
        <v>125</v>
      </c>
      <c r="G1117" s="3" t="s">
        <v>160</v>
      </c>
      <c r="H1117" s="3" t="s">
        <v>24</v>
      </c>
      <c r="I1117" s="3" t="s">
        <v>52</v>
      </c>
      <c r="J1117" s="3" t="s">
        <v>113</v>
      </c>
      <c r="K1117" s="3" t="s">
        <v>139</v>
      </c>
      <c r="L1117" s="5">
        <v>33</v>
      </c>
      <c r="M1117" s="5">
        <v>53657.84</v>
      </c>
      <c r="N1117" s="5">
        <v>71028.490000000005</v>
      </c>
      <c r="O1117" s="5">
        <v>0.05</v>
      </c>
      <c r="P1117" s="3" t="s">
        <v>55</v>
      </c>
      <c r="Q1117" s="3" t="s">
        <v>38</v>
      </c>
      <c r="R1117" s="5">
        <v>5</v>
      </c>
      <c r="S1117" s="5">
        <v>544569.9</v>
      </c>
      <c r="T1117" s="2"/>
    </row>
    <row r="1118" spans="1:20" ht="14.4" x14ac:dyDescent="0.3">
      <c r="A1118" s="3" t="s">
        <v>1865</v>
      </c>
      <c r="B1118" s="6">
        <v>45721</v>
      </c>
      <c r="C1118" s="3" t="s">
        <v>20</v>
      </c>
      <c r="D1118" s="3" t="s">
        <v>21</v>
      </c>
      <c r="E1118" s="3" t="s">
        <v>22</v>
      </c>
      <c r="F1118" s="3" t="s">
        <v>22</v>
      </c>
      <c r="G1118" s="3" t="s">
        <v>995</v>
      </c>
      <c r="H1118" s="3" t="s">
        <v>24</v>
      </c>
      <c r="I1118" s="3" t="s">
        <v>25</v>
      </c>
      <c r="J1118" s="3" t="s">
        <v>26</v>
      </c>
      <c r="K1118" s="3" t="s">
        <v>216</v>
      </c>
      <c r="L1118" s="5">
        <v>42</v>
      </c>
      <c r="M1118" s="5">
        <v>56490.35</v>
      </c>
      <c r="N1118" s="5">
        <v>69486.67</v>
      </c>
      <c r="O1118" s="5">
        <v>0.05</v>
      </c>
      <c r="P1118" s="3" t="s">
        <v>28</v>
      </c>
      <c r="Q1118" s="3" t="s">
        <v>29</v>
      </c>
      <c r="R1118" s="5">
        <v>3</v>
      </c>
      <c r="S1118" s="5">
        <v>518553.2</v>
      </c>
      <c r="T1118" s="2"/>
    </row>
    <row r="1119" spans="1:20" ht="14.4" x14ac:dyDescent="0.3">
      <c r="A1119" s="3" t="s">
        <v>1866</v>
      </c>
      <c r="B1119" s="4">
        <v>45709</v>
      </c>
      <c r="C1119" s="3" t="s">
        <v>31</v>
      </c>
      <c r="D1119" s="3" t="s">
        <v>70</v>
      </c>
      <c r="E1119" s="3" t="s">
        <v>71</v>
      </c>
      <c r="F1119" s="3" t="s">
        <v>72</v>
      </c>
      <c r="G1119" s="3" t="s">
        <v>1867</v>
      </c>
      <c r="H1119" s="3" t="s">
        <v>44</v>
      </c>
      <c r="I1119" s="3" t="s">
        <v>25</v>
      </c>
      <c r="J1119" s="3" t="s">
        <v>26</v>
      </c>
      <c r="K1119" s="3" t="s">
        <v>216</v>
      </c>
      <c r="L1119" s="5">
        <v>15</v>
      </c>
      <c r="M1119" s="5">
        <v>29957.64</v>
      </c>
      <c r="N1119" s="5">
        <v>42753.21</v>
      </c>
      <c r="O1119" s="5">
        <v>0.15</v>
      </c>
      <c r="P1119" s="3" t="s">
        <v>55</v>
      </c>
      <c r="Q1119" s="3" t="s">
        <v>38</v>
      </c>
      <c r="R1119" s="5">
        <v>19</v>
      </c>
      <c r="S1119" s="5">
        <v>163143.5</v>
      </c>
      <c r="T1119" s="2"/>
    </row>
    <row r="1120" spans="1:20" ht="14.4" x14ac:dyDescent="0.3">
      <c r="A1120" s="3" t="s">
        <v>1868</v>
      </c>
      <c r="B1120" s="4">
        <v>45714</v>
      </c>
      <c r="C1120" s="3" t="s">
        <v>49</v>
      </c>
      <c r="D1120" s="3" t="s">
        <v>41</v>
      </c>
      <c r="E1120" s="3" t="s">
        <v>50</v>
      </c>
      <c r="F1120" s="3" t="s">
        <v>50</v>
      </c>
      <c r="G1120" s="3" t="s">
        <v>1067</v>
      </c>
      <c r="H1120" s="3" t="s">
        <v>35</v>
      </c>
      <c r="I1120" s="3" t="s">
        <v>52</v>
      </c>
      <c r="J1120" s="3" t="s">
        <v>95</v>
      </c>
      <c r="K1120" s="3" t="s">
        <v>237</v>
      </c>
      <c r="L1120" s="5">
        <v>29</v>
      </c>
      <c r="M1120" s="5">
        <v>74889.81</v>
      </c>
      <c r="N1120" s="5">
        <v>98366</v>
      </c>
      <c r="O1120" s="5">
        <v>0</v>
      </c>
      <c r="P1120" s="3" t="s">
        <v>55</v>
      </c>
      <c r="Q1120" s="3" t="s">
        <v>38</v>
      </c>
      <c r="R1120" s="5">
        <v>15</v>
      </c>
      <c r="S1120" s="5">
        <v>680809.5</v>
      </c>
      <c r="T1120" s="2"/>
    </row>
    <row r="1121" spans="1:20" ht="14.4" x14ac:dyDescent="0.3">
      <c r="A1121" s="3" t="s">
        <v>1869</v>
      </c>
      <c r="B1121" s="6">
        <v>45692</v>
      </c>
      <c r="C1121" s="3" t="s">
        <v>49</v>
      </c>
      <c r="D1121" s="3" t="s">
        <v>57</v>
      </c>
      <c r="E1121" s="3" t="s">
        <v>58</v>
      </c>
      <c r="F1121" s="3" t="s">
        <v>59</v>
      </c>
      <c r="G1121" s="3" t="s">
        <v>1870</v>
      </c>
      <c r="H1121" s="3" t="s">
        <v>24</v>
      </c>
      <c r="I1121" s="3" t="s">
        <v>52</v>
      </c>
      <c r="J1121" s="3" t="s">
        <v>95</v>
      </c>
      <c r="K1121" s="3" t="s">
        <v>96</v>
      </c>
      <c r="L1121" s="5">
        <v>23</v>
      </c>
      <c r="M1121" s="5">
        <v>26051.93</v>
      </c>
      <c r="N1121" s="5">
        <v>30995.86</v>
      </c>
      <c r="O1121" s="5">
        <v>0.1</v>
      </c>
      <c r="P1121" s="3" t="s">
        <v>55</v>
      </c>
      <c r="Q1121" s="3" t="s">
        <v>77</v>
      </c>
      <c r="R1121" s="5">
        <v>17</v>
      </c>
      <c r="S1121" s="5">
        <v>102339.4</v>
      </c>
      <c r="T1121" s="2"/>
    </row>
    <row r="1122" spans="1:20" ht="14.4" x14ac:dyDescent="0.3">
      <c r="A1122" s="3" t="s">
        <v>1871</v>
      </c>
      <c r="B1122" s="6">
        <v>45756</v>
      </c>
      <c r="C1122" s="3" t="s">
        <v>40</v>
      </c>
      <c r="D1122" s="3" t="s">
        <v>21</v>
      </c>
      <c r="E1122" s="3" t="s">
        <v>32</v>
      </c>
      <c r="F1122" s="3" t="s">
        <v>33</v>
      </c>
      <c r="G1122" s="3" t="s">
        <v>141</v>
      </c>
      <c r="H1122" s="3" t="s">
        <v>44</v>
      </c>
      <c r="I1122" s="3" t="s">
        <v>45</v>
      </c>
      <c r="J1122" s="3" t="s">
        <v>67</v>
      </c>
      <c r="K1122" s="3" t="s">
        <v>83</v>
      </c>
      <c r="L1122" s="5">
        <v>13</v>
      </c>
      <c r="M1122" s="5">
        <v>13163.96</v>
      </c>
      <c r="N1122" s="5">
        <v>18589.439999999999</v>
      </c>
      <c r="O1122" s="5">
        <v>0</v>
      </c>
      <c r="P1122" s="3" t="s">
        <v>55</v>
      </c>
      <c r="Q1122" s="3" t="s">
        <v>29</v>
      </c>
      <c r="R1122" s="5">
        <v>9</v>
      </c>
      <c r="S1122" s="5">
        <v>70531.240000000005</v>
      </c>
      <c r="T1122" s="2"/>
    </row>
    <row r="1123" spans="1:20" ht="14.4" x14ac:dyDescent="0.3">
      <c r="A1123" s="3" t="s">
        <v>1872</v>
      </c>
      <c r="B1123" s="6">
        <v>45845</v>
      </c>
      <c r="C1123" s="3" t="s">
        <v>20</v>
      </c>
      <c r="D1123" s="3" t="s">
        <v>70</v>
      </c>
      <c r="E1123" s="3" t="s">
        <v>71</v>
      </c>
      <c r="F1123" s="3" t="s">
        <v>72</v>
      </c>
      <c r="G1123" s="3" t="s">
        <v>487</v>
      </c>
      <c r="H1123" s="3" t="s">
        <v>35</v>
      </c>
      <c r="I1123" s="3" t="s">
        <v>52</v>
      </c>
      <c r="J1123" s="3" t="s">
        <v>113</v>
      </c>
      <c r="K1123" s="3" t="s">
        <v>257</v>
      </c>
      <c r="L1123" s="5">
        <v>22</v>
      </c>
      <c r="M1123" s="5">
        <v>33816.19</v>
      </c>
      <c r="N1123" s="5">
        <v>50138.400000000001</v>
      </c>
      <c r="O1123" s="5">
        <v>0</v>
      </c>
      <c r="P1123" s="3" t="s">
        <v>55</v>
      </c>
      <c r="Q1123" s="3" t="s">
        <v>84</v>
      </c>
      <c r="R1123" s="5">
        <v>16</v>
      </c>
      <c r="S1123" s="5">
        <v>359088.6</v>
      </c>
      <c r="T1123" s="2"/>
    </row>
    <row r="1124" spans="1:20" ht="14.4" x14ac:dyDescent="0.3">
      <c r="A1124" s="3" t="s">
        <v>1873</v>
      </c>
      <c r="B1124" s="4">
        <v>45732</v>
      </c>
      <c r="C1124" s="3" t="s">
        <v>20</v>
      </c>
      <c r="D1124" s="3" t="s">
        <v>21</v>
      </c>
      <c r="E1124" s="3" t="s">
        <v>22</v>
      </c>
      <c r="F1124" s="3" t="s">
        <v>22</v>
      </c>
      <c r="G1124" s="3" t="s">
        <v>1013</v>
      </c>
      <c r="H1124" s="3" t="s">
        <v>87</v>
      </c>
      <c r="I1124" s="3" t="s">
        <v>25</v>
      </c>
      <c r="J1124" s="3" t="s">
        <v>146</v>
      </c>
      <c r="K1124" s="3" t="s">
        <v>177</v>
      </c>
      <c r="L1124" s="5">
        <v>42</v>
      </c>
      <c r="M1124" s="5">
        <v>14453.35</v>
      </c>
      <c r="N1124" s="5">
        <v>19214.689999999999</v>
      </c>
      <c r="O1124" s="5">
        <v>0.05</v>
      </c>
      <c r="P1124" s="3" t="s">
        <v>55</v>
      </c>
      <c r="Q1124" s="3" t="s">
        <v>84</v>
      </c>
      <c r="R1124" s="5">
        <v>8</v>
      </c>
      <c r="S1124" s="5">
        <v>189977.5</v>
      </c>
      <c r="T1124" s="2"/>
    </row>
    <row r="1125" spans="1:20" ht="14.4" x14ac:dyDescent="0.3">
      <c r="A1125" s="3" t="s">
        <v>1874</v>
      </c>
      <c r="B1125" s="4">
        <v>45834</v>
      </c>
      <c r="C1125" s="3" t="s">
        <v>49</v>
      </c>
      <c r="D1125" s="3" t="s">
        <v>41</v>
      </c>
      <c r="E1125" s="3" t="s">
        <v>42</v>
      </c>
      <c r="F1125" s="3" t="s">
        <v>42</v>
      </c>
      <c r="G1125" s="3" t="s">
        <v>171</v>
      </c>
      <c r="H1125" s="3" t="s">
        <v>35</v>
      </c>
      <c r="I1125" s="3" t="s">
        <v>25</v>
      </c>
      <c r="J1125" s="3" t="s">
        <v>36</v>
      </c>
      <c r="K1125" s="3" t="s">
        <v>169</v>
      </c>
      <c r="L1125" s="5">
        <v>35</v>
      </c>
      <c r="M1125" s="5">
        <v>11757.76</v>
      </c>
      <c r="N1125" s="5">
        <v>15015.92</v>
      </c>
      <c r="O1125" s="5">
        <v>0.05</v>
      </c>
      <c r="P1125" s="3" t="s">
        <v>28</v>
      </c>
      <c r="Q1125" s="3" t="s">
        <v>84</v>
      </c>
      <c r="R1125" s="5">
        <v>1</v>
      </c>
      <c r="S1125" s="5">
        <v>108333.8</v>
      </c>
      <c r="T1125" s="2"/>
    </row>
    <row r="1126" spans="1:20" ht="14.4" x14ac:dyDescent="0.3">
      <c r="A1126" s="3" t="s">
        <v>1875</v>
      </c>
      <c r="B1126" s="4">
        <v>45857</v>
      </c>
      <c r="C1126" s="3" t="s">
        <v>31</v>
      </c>
      <c r="D1126" s="3" t="s">
        <v>21</v>
      </c>
      <c r="E1126" s="3" t="s">
        <v>105</v>
      </c>
      <c r="F1126" s="3" t="s">
        <v>106</v>
      </c>
      <c r="G1126" s="3" t="s">
        <v>1876</v>
      </c>
      <c r="H1126" s="3" t="s">
        <v>24</v>
      </c>
      <c r="I1126" s="3" t="s">
        <v>25</v>
      </c>
      <c r="J1126" s="3" t="s">
        <v>36</v>
      </c>
      <c r="K1126" s="3" t="s">
        <v>136</v>
      </c>
      <c r="L1126" s="5">
        <v>12</v>
      </c>
      <c r="M1126" s="5">
        <v>29888.1</v>
      </c>
      <c r="N1126" s="5">
        <v>36806.76</v>
      </c>
      <c r="O1126" s="5">
        <v>0.15</v>
      </c>
      <c r="P1126" s="3" t="s">
        <v>55</v>
      </c>
      <c r="Q1126" s="3" t="s">
        <v>77</v>
      </c>
      <c r="R1126" s="5">
        <v>5</v>
      </c>
      <c r="S1126" s="5">
        <v>70570.33</v>
      </c>
      <c r="T1126" s="2"/>
    </row>
    <row r="1127" spans="1:20" ht="14.4" x14ac:dyDescent="0.3">
      <c r="A1127" s="3" t="s">
        <v>1877</v>
      </c>
      <c r="B1127" s="6">
        <v>45692</v>
      </c>
      <c r="C1127" s="3" t="s">
        <v>49</v>
      </c>
      <c r="D1127" s="3" t="s">
        <v>57</v>
      </c>
      <c r="E1127" s="3" t="s">
        <v>64</v>
      </c>
      <c r="F1127" s="3" t="s">
        <v>65</v>
      </c>
      <c r="G1127" s="3" t="s">
        <v>364</v>
      </c>
      <c r="H1127" s="3" t="s">
        <v>87</v>
      </c>
      <c r="I1127" s="3" t="s">
        <v>52</v>
      </c>
      <c r="J1127" s="3" t="s">
        <v>157</v>
      </c>
      <c r="K1127" s="3" t="s">
        <v>158</v>
      </c>
      <c r="L1127" s="5">
        <v>32</v>
      </c>
      <c r="M1127" s="5">
        <v>64428.88</v>
      </c>
      <c r="N1127" s="5">
        <v>85662.74</v>
      </c>
      <c r="O1127" s="5">
        <v>0.1</v>
      </c>
      <c r="P1127" s="3" t="s">
        <v>28</v>
      </c>
      <c r="Q1127" s="3" t="s">
        <v>84</v>
      </c>
      <c r="R1127" s="5">
        <v>20</v>
      </c>
      <c r="S1127" s="5">
        <v>611535.19999999995</v>
      </c>
      <c r="T1127" s="2"/>
    </row>
    <row r="1128" spans="1:20" ht="14.4" x14ac:dyDescent="0.3">
      <c r="A1128" s="3" t="s">
        <v>1878</v>
      </c>
      <c r="B1128" s="4">
        <v>45825</v>
      </c>
      <c r="C1128" s="3" t="s">
        <v>31</v>
      </c>
      <c r="D1128" s="3" t="s">
        <v>70</v>
      </c>
      <c r="E1128" s="3" t="s">
        <v>125</v>
      </c>
      <c r="F1128" s="3" t="s">
        <v>125</v>
      </c>
      <c r="G1128" s="3" t="s">
        <v>1176</v>
      </c>
      <c r="H1128" s="3" t="s">
        <v>87</v>
      </c>
      <c r="I1128" s="3" t="s">
        <v>52</v>
      </c>
      <c r="J1128" s="3" t="s">
        <v>157</v>
      </c>
      <c r="K1128" s="3" t="s">
        <v>188</v>
      </c>
      <c r="L1128" s="5">
        <v>8</v>
      </c>
      <c r="M1128" s="5">
        <v>61849.05</v>
      </c>
      <c r="N1128" s="5">
        <v>92521.04</v>
      </c>
      <c r="O1128" s="5">
        <v>0.15</v>
      </c>
      <c r="P1128" s="3" t="s">
        <v>55</v>
      </c>
      <c r="Q1128" s="3" t="s">
        <v>29</v>
      </c>
      <c r="R1128" s="5">
        <v>18</v>
      </c>
      <c r="S1128" s="5">
        <v>208569.5</v>
      </c>
      <c r="T1128" s="2"/>
    </row>
    <row r="1129" spans="1:20" ht="14.4" x14ac:dyDescent="0.3">
      <c r="A1129" s="3" t="s">
        <v>1879</v>
      </c>
      <c r="B1129" s="7">
        <v>45792</v>
      </c>
      <c r="C1129" s="3" t="s">
        <v>31</v>
      </c>
      <c r="D1129" s="3" t="s">
        <v>21</v>
      </c>
      <c r="E1129" s="3" t="s">
        <v>105</v>
      </c>
      <c r="F1129" s="3" t="s">
        <v>106</v>
      </c>
      <c r="G1129" s="3" t="s">
        <v>379</v>
      </c>
      <c r="H1129" s="3" t="s">
        <v>87</v>
      </c>
      <c r="I1129" s="3" t="s">
        <v>52</v>
      </c>
      <c r="J1129" s="3" t="s">
        <v>53</v>
      </c>
      <c r="K1129" s="3" t="s">
        <v>54</v>
      </c>
      <c r="L1129" s="5">
        <v>30</v>
      </c>
      <c r="M1129" s="5">
        <v>15910.3</v>
      </c>
      <c r="N1129" s="5">
        <v>23100.400000000001</v>
      </c>
      <c r="O1129" s="5">
        <v>0.05</v>
      </c>
      <c r="P1129" s="3" t="s">
        <v>55</v>
      </c>
      <c r="Q1129" s="3" t="s">
        <v>38</v>
      </c>
      <c r="R1129" s="5">
        <v>6</v>
      </c>
      <c r="S1129" s="5">
        <v>204917.9</v>
      </c>
      <c r="T1129" s="2"/>
    </row>
    <row r="1130" spans="1:20" ht="14.4" x14ac:dyDescent="0.3">
      <c r="A1130" s="3" t="s">
        <v>1880</v>
      </c>
      <c r="B1130" s="6">
        <v>45870</v>
      </c>
      <c r="C1130" s="3" t="s">
        <v>40</v>
      </c>
      <c r="D1130" s="3" t="s">
        <v>21</v>
      </c>
      <c r="E1130" s="3" t="s">
        <v>22</v>
      </c>
      <c r="F1130" s="3" t="s">
        <v>22</v>
      </c>
      <c r="G1130" s="3" t="s">
        <v>1881</v>
      </c>
      <c r="H1130" s="3" t="s">
        <v>24</v>
      </c>
      <c r="I1130" s="3" t="s">
        <v>25</v>
      </c>
      <c r="J1130" s="3" t="s">
        <v>36</v>
      </c>
      <c r="K1130" s="3" t="s">
        <v>280</v>
      </c>
      <c r="L1130" s="5">
        <v>12</v>
      </c>
      <c r="M1130" s="5">
        <v>50575.83</v>
      </c>
      <c r="N1130" s="5">
        <v>56172.21</v>
      </c>
      <c r="O1130" s="5">
        <v>0.15</v>
      </c>
      <c r="P1130" s="3" t="s">
        <v>55</v>
      </c>
      <c r="Q1130" s="3" t="s">
        <v>29</v>
      </c>
      <c r="R1130" s="5">
        <v>6</v>
      </c>
      <c r="S1130" s="5">
        <v>57083.08</v>
      </c>
      <c r="T1130" s="2"/>
    </row>
    <row r="1131" spans="1:20" ht="14.4" x14ac:dyDescent="0.3">
      <c r="A1131" s="3" t="s">
        <v>1882</v>
      </c>
      <c r="B1131" s="6">
        <v>45661</v>
      </c>
      <c r="C1131" s="3" t="s">
        <v>31</v>
      </c>
      <c r="D1131" s="3" t="s">
        <v>21</v>
      </c>
      <c r="E1131" s="3" t="s">
        <v>22</v>
      </c>
      <c r="F1131" s="3" t="s">
        <v>22</v>
      </c>
      <c r="G1131" s="3" t="s">
        <v>1883</v>
      </c>
      <c r="H1131" s="3" t="s">
        <v>35</v>
      </c>
      <c r="I1131" s="3" t="s">
        <v>52</v>
      </c>
      <c r="J1131" s="3" t="s">
        <v>113</v>
      </c>
      <c r="K1131" s="3" t="s">
        <v>114</v>
      </c>
      <c r="L1131" s="5">
        <v>6</v>
      </c>
      <c r="M1131" s="5">
        <v>50059.5</v>
      </c>
      <c r="N1131" s="5">
        <v>58684.56</v>
      </c>
      <c r="O1131" s="5">
        <v>0.1</v>
      </c>
      <c r="P1131" s="3" t="s">
        <v>28</v>
      </c>
      <c r="Q1131" s="3" t="s">
        <v>84</v>
      </c>
      <c r="R1131" s="5">
        <v>14</v>
      </c>
      <c r="S1131" s="5">
        <v>46575.32</v>
      </c>
      <c r="T1131" s="2"/>
    </row>
    <row r="1132" spans="1:20" ht="14.4" x14ac:dyDescent="0.3">
      <c r="A1132" s="3" t="s">
        <v>1884</v>
      </c>
      <c r="B1132" s="6">
        <v>45718</v>
      </c>
      <c r="C1132" s="3" t="s">
        <v>20</v>
      </c>
      <c r="D1132" s="3" t="s">
        <v>21</v>
      </c>
      <c r="E1132" s="3" t="s">
        <v>22</v>
      </c>
      <c r="F1132" s="3" t="s">
        <v>22</v>
      </c>
      <c r="G1132" s="3" t="s">
        <v>625</v>
      </c>
      <c r="H1132" s="3" t="s">
        <v>35</v>
      </c>
      <c r="I1132" s="3" t="s">
        <v>25</v>
      </c>
      <c r="J1132" s="3" t="s">
        <v>36</v>
      </c>
      <c r="K1132" s="3" t="s">
        <v>169</v>
      </c>
      <c r="L1132" s="5">
        <v>7</v>
      </c>
      <c r="M1132" s="5">
        <v>22932.97</v>
      </c>
      <c r="N1132" s="5">
        <v>30640.74</v>
      </c>
      <c r="O1132" s="5">
        <v>0.05</v>
      </c>
      <c r="P1132" s="3" t="s">
        <v>28</v>
      </c>
      <c r="Q1132" s="3" t="s">
        <v>84</v>
      </c>
      <c r="R1132" s="5">
        <v>1</v>
      </c>
      <c r="S1132" s="5">
        <v>51256.67</v>
      </c>
      <c r="T1132" s="2"/>
    </row>
    <row r="1133" spans="1:20" ht="14.4" x14ac:dyDescent="0.3">
      <c r="A1133" s="3" t="s">
        <v>1885</v>
      </c>
      <c r="B1133" s="4">
        <v>45688</v>
      </c>
      <c r="C1133" s="3" t="s">
        <v>31</v>
      </c>
      <c r="D1133" s="3" t="s">
        <v>70</v>
      </c>
      <c r="E1133" s="3" t="s">
        <v>125</v>
      </c>
      <c r="F1133" s="3" t="s">
        <v>125</v>
      </c>
      <c r="G1133" s="3" t="s">
        <v>436</v>
      </c>
      <c r="H1133" s="3" t="s">
        <v>24</v>
      </c>
      <c r="I1133" s="3" t="s">
        <v>25</v>
      </c>
      <c r="J1133" s="3" t="s">
        <v>36</v>
      </c>
      <c r="K1133" s="3" t="s">
        <v>169</v>
      </c>
      <c r="L1133" s="5">
        <v>16</v>
      </c>
      <c r="M1133" s="5">
        <v>39409.9</v>
      </c>
      <c r="N1133" s="5">
        <v>43415.39</v>
      </c>
      <c r="O1133" s="5">
        <v>0</v>
      </c>
      <c r="P1133" s="3" t="s">
        <v>55</v>
      </c>
      <c r="Q1133" s="3" t="s">
        <v>38</v>
      </c>
      <c r="R1133" s="5">
        <v>19</v>
      </c>
      <c r="S1133" s="5">
        <v>64087.839999999997</v>
      </c>
      <c r="T1133" s="2"/>
    </row>
    <row r="1134" spans="1:20" ht="14.4" x14ac:dyDescent="0.3">
      <c r="A1134" s="3" t="s">
        <v>1886</v>
      </c>
      <c r="B1134" s="6">
        <v>45752</v>
      </c>
      <c r="C1134" s="3" t="s">
        <v>20</v>
      </c>
      <c r="D1134" s="3" t="s">
        <v>70</v>
      </c>
      <c r="E1134" s="3" t="s">
        <v>71</v>
      </c>
      <c r="F1134" s="3" t="s">
        <v>72</v>
      </c>
      <c r="G1134" s="3" t="s">
        <v>909</v>
      </c>
      <c r="H1134" s="3" t="s">
        <v>24</v>
      </c>
      <c r="I1134" s="3" t="s">
        <v>52</v>
      </c>
      <c r="J1134" s="3" t="s">
        <v>95</v>
      </c>
      <c r="K1134" s="3" t="s">
        <v>237</v>
      </c>
      <c r="L1134" s="5">
        <v>28</v>
      </c>
      <c r="M1134" s="5">
        <v>78645.320000000007</v>
      </c>
      <c r="N1134" s="5">
        <v>111863.9</v>
      </c>
      <c r="O1134" s="5">
        <v>0</v>
      </c>
      <c r="P1134" s="3" t="s">
        <v>28</v>
      </c>
      <c r="Q1134" s="3" t="s">
        <v>84</v>
      </c>
      <c r="R1134" s="5">
        <v>16</v>
      </c>
      <c r="S1134" s="5">
        <v>930119.4</v>
      </c>
      <c r="T1134" s="2"/>
    </row>
    <row r="1135" spans="1:20" ht="14.4" x14ac:dyDescent="0.3">
      <c r="A1135" s="3" t="s">
        <v>1887</v>
      </c>
      <c r="B1135" s="6">
        <v>45756</v>
      </c>
      <c r="C1135" s="3" t="s">
        <v>20</v>
      </c>
      <c r="D1135" s="3" t="s">
        <v>70</v>
      </c>
      <c r="E1135" s="3" t="s">
        <v>125</v>
      </c>
      <c r="F1135" s="3" t="s">
        <v>125</v>
      </c>
      <c r="G1135" s="3" t="s">
        <v>165</v>
      </c>
      <c r="H1135" s="3" t="s">
        <v>24</v>
      </c>
      <c r="I1135" s="3" t="s">
        <v>25</v>
      </c>
      <c r="J1135" s="3" t="s">
        <v>61</v>
      </c>
      <c r="K1135" s="3" t="s">
        <v>223</v>
      </c>
      <c r="L1135" s="5">
        <v>45</v>
      </c>
      <c r="M1135" s="5">
        <v>10931.49</v>
      </c>
      <c r="N1135" s="5">
        <v>13822.3</v>
      </c>
      <c r="O1135" s="5">
        <v>0</v>
      </c>
      <c r="P1135" s="3" t="s">
        <v>28</v>
      </c>
      <c r="Q1135" s="3" t="s">
        <v>84</v>
      </c>
      <c r="R1135" s="5">
        <v>1</v>
      </c>
      <c r="S1135" s="5">
        <v>130086.5</v>
      </c>
      <c r="T1135" s="2"/>
    </row>
    <row r="1136" spans="1:20" ht="14.4" x14ac:dyDescent="0.3">
      <c r="A1136" s="3" t="s">
        <v>1888</v>
      </c>
      <c r="B1136" s="6">
        <v>45810</v>
      </c>
      <c r="C1136" s="3" t="s">
        <v>40</v>
      </c>
      <c r="D1136" s="3" t="s">
        <v>21</v>
      </c>
      <c r="E1136" s="3" t="s">
        <v>32</v>
      </c>
      <c r="F1136" s="3" t="s">
        <v>33</v>
      </c>
      <c r="G1136" s="3" t="s">
        <v>741</v>
      </c>
      <c r="H1136" s="3" t="s">
        <v>35</v>
      </c>
      <c r="I1136" s="3" t="s">
        <v>45</v>
      </c>
      <c r="J1136" s="3" t="s">
        <v>102</v>
      </c>
      <c r="K1136" s="3" t="s">
        <v>191</v>
      </c>
      <c r="L1136" s="5">
        <v>6</v>
      </c>
      <c r="M1136" s="5">
        <v>19754.509999999998</v>
      </c>
      <c r="N1136" s="5">
        <v>22553.81</v>
      </c>
      <c r="O1136" s="5">
        <v>0.15</v>
      </c>
      <c r="P1136" s="3" t="s">
        <v>28</v>
      </c>
      <c r="Q1136" s="3" t="s">
        <v>29</v>
      </c>
      <c r="R1136" s="5">
        <v>4</v>
      </c>
      <c r="S1136" s="5">
        <v>14276.43</v>
      </c>
      <c r="T1136" s="2"/>
    </row>
    <row r="1137" spans="1:20" ht="14.4" x14ac:dyDescent="0.3">
      <c r="A1137" s="3" t="s">
        <v>1889</v>
      </c>
      <c r="B1137" s="4">
        <v>45763</v>
      </c>
      <c r="C1137" s="3" t="s">
        <v>31</v>
      </c>
      <c r="D1137" s="3" t="s">
        <v>70</v>
      </c>
      <c r="E1137" s="3" t="s">
        <v>125</v>
      </c>
      <c r="F1137" s="3" t="s">
        <v>125</v>
      </c>
      <c r="G1137" s="3" t="s">
        <v>1890</v>
      </c>
      <c r="H1137" s="3" t="s">
        <v>44</v>
      </c>
      <c r="I1137" s="3" t="s">
        <v>52</v>
      </c>
      <c r="J1137" s="3" t="s">
        <v>53</v>
      </c>
      <c r="K1137" s="3" t="s">
        <v>99</v>
      </c>
      <c r="L1137" s="5">
        <v>4</v>
      </c>
      <c r="M1137" s="5">
        <v>12326.19</v>
      </c>
      <c r="N1137" s="5">
        <v>16911.57</v>
      </c>
      <c r="O1137" s="5">
        <v>0.1</v>
      </c>
      <c r="P1137" s="3" t="s">
        <v>28</v>
      </c>
      <c r="Q1137" s="3" t="s">
        <v>29</v>
      </c>
      <c r="R1137" s="5">
        <v>5</v>
      </c>
      <c r="S1137" s="5">
        <v>16507.37</v>
      </c>
      <c r="T1137" s="2"/>
    </row>
    <row r="1138" spans="1:20" ht="14.4" x14ac:dyDescent="0.3">
      <c r="A1138" s="3" t="s">
        <v>1891</v>
      </c>
      <c r="B1138" s="4">
        <v>45827</v>
      </c>
      <c r="C1138" s="3" t="s">
        <v>49</v>
      </c>
      <c r="D1138" s="3" t="s">
        <v>70</v>
      </c>
      <c r="E1138" s="3" t="s">
        <v>125</v>
      </c>
      <c r="F1138" s="3" t="s">
        <v>125</v>
      </c>
      <c r="G1138" s="3" t="s">
        <v>1892</v>
      </c>
      <c r="H1138" s="3" t="s">
        <v>44</v>
      </c>
      <c r="I1138" s="3" t="s">
        <v>45</v>
      </c>
      <c r="J1138" s="3" t="s">
        <v>132</v>
      </c>
      <c r="K1138" s="3" t="s">
        <v>133</v>
      </c>
      <c r="L1138" s="5">
        <v>7</v>
      </c>
      <c r="M1138" s="5">
        <v>28055.27</v>
      </c>
      <c r="N1138" s="5">
        <v>39483.919999999998</v>
      </c>
      <c r="O1138" s="5">
        <v>0.1</v>
      </c>
      <c r="P1138" s="3" t="s">
        <v>55</v>
      </c>
      <c r="Q1138" s="3" t="s">
        <v>38</v>
      </c>
      <c r="R1138" s="5">
        <v>8</v>
      </c>
      <c r="S1138" s="5">
        <v>72000.490000000005</v>
      </c>
      <c r="T1138" s="2"/>
    </row>
    <row r="1139" spans="1:20" ht="14.4" x14ac:dyDescent="0.3">
      <c r="A1139" s="3" t="s">
        <v>1893</v>
      </c>
      <c r="B1139" s="4">
        <v>45743</v>
      </c>
      <c r="C1139" s="3" t="s">
        <v>31</v>
      </c>
      <c r="D1139" s="3" t="s">
        <v>57</v>
      </c>
      <c r="E1139" s="3" t="s">
        <v>58</v>
      </c>
      <c r="F1139" s="3" t="s">
        <v>59</v>
      </c>
      <c r="G1139" s="3" t="s">
        <v>308</v>
      </c>
      <c r="H1139" s="3" t="s">
        <v>44</v>
      </c>
      <c r="I1139" s="3" t="s">
        <v>52</v>
      </c>
      <c r="J1139" s="3" t="s">
        <v>53</v>
      </c>
      <c r="K1139" s="3" t="s">
        <v>54</v>
      </c>
      <c r="L1139" s="5">
        <v>4</v>
      </c>
      <c r="M1139" s="5">
        <v>60699.95</v>
      </c>
      <c r="N1139" s="5">
        <v>89684.46</v>
      </c>
      <c r="O1139" s="5">
        <v>0.1</v>
      </c>
      <c r="P1139" s="3" t="s">
        <v>55</v>
      </c>
      <c r="Q1139" s="3" t="s">
        <v>38</v>
      </c>
      <c r="R1139" s="5">
        <v>2</v>
      </c>
      <c r="S1139" s="5">
        <v>104344.2</v>
      </c>
      <c r="T1139" s="2"/>
    </row>
    <row r="1140" spans="1:20" ht="14.4" x14ac:dyDescent="0.3">
      <c r="A1140" s="3" t="s">
        <v>1894</v>
      </c>
      <c r="B1140" s="4">
        <v>45771</v>
      </c>
      <c r="C1140" s="3" t="s">
        <v>20</v>
      </c>
      <c r="D1140" s="3" t="s">
        <v>21</v>
      </c>
      <c r="E1140" s="3" t="s">
        <v>32</v>
      </c>
      <c r="F1140" s="3" t="s">
        <v>33</v>
      </c>
      <c r="G1140" s="3" t="s">
        <v>1895</v>
      </c>
      <c r="H1140" s="3" t="s">
        <v>24</v>
      </c>
      <c r="I1140" s="3" t="s">
        <v>25</v>
      </c>
      <c r="J1140" s="3" t="s">
        <v>146</v>
      </c>
      <c r="K1140" s="3" t="s">
        <v>411</v>
      </c>
      <c r="L1140" s="5">
        <v>11</v>
      </c>
      <c r="M1140" s="5">
        <v>63297.34</v>
      </c>
      <c r="N1140" s="5">
        <v>93826.82</v>
      </c>
      <c r="O1140" s="5">
        <v>0</v>
      </c>
      <c r="P1140" s="3" t="s">
        <v>28</v>
      </c>
      <c r="Q1140" s="3" t="s">
        <v>38</v>
      </c>
      <c r="R1140" s="5">
        <v>4</v>
      </c>
      <c r="S1140" s="5">
        <v>335824.3</v>
      </c>
      <c r="T1140" s="2"/>
    </row>
    <row r="1141" spans="1:20" ht="14.4" x14ac:dyDescent="0.3">
      <c r="A1141" s="3" t="s">
        <v>1896</v>
      </c>
      <c r="B1141" s="4">
        <v>45770</v>
      </c>
      <c r="C1141" s="3" t="s">
        <v>31</v>
      </c>
      <c r="D1141" s="3" t="s">
        <v>57</v>
      </c>
      <c r="E1141" s="3" t="s">
        <v>58</v>
      </c>
      <c r="F1141" s="3" t="s">
        <v>59</v>
      </c>
      <c r="G1141" s="3" t="s">
        <v>657</v>
      </c>
      <c r="H1141" s="3" t="s">
        <v>44</v>
      </c>
      <c r="I1141" s="3" t="s">
        <v>25</v>
      </c>
      <c r="J1141" s="3" t="s">
        <v>146</v>
      </c>
      <c r="K1141" s="3" t="s">
        <v>177</v>
      </c>
      <c r="L1141" s="5">
        <v>38</v>
      </c>
      <c r="M1141" s="5">
        <v>48107.54</v>
      </c>
      <c r="N1141" s="5">
        <v>64314.400000000001</v>
      </c>
      <c r="O1141" s="5">
        <v>0.05</v>
      </c>
      <c r="P1141" s="3" t="s">
        <v>28</v>
      </c>
      <c r="Q1141" s="3" t="s">
        <v>84</v>
      </c>
      <c r="R1141" s="5">
        <v>16</v>
      </c>
      <c r="S1141" s="5">
        <v>585067.69999999995</v>
      </c>
      <c r="T1141" s="2"/>
    </row>
    <row r="1142" spans="1:20" ht="14.4" x14ac:dyDescent="0.3">
      <c r="A1142" s="3" t="s">
        <v>1897</v>
      </c>
      <c r="B1142" s="7">
        <v>45792</v>
      </c>
      <c r="C1142" s="3" t="s">
        <v>49</v>
      </c>
      <c r="D1142" s="3" t="s">
        <v>41</v>
      </c>
      <c r="E1142" s="3" t="s">
        <v>50</v>
      </c>
      <c r="F1142" s="3" t="s">
        <v>50</v>
      </c>
      <c r="G1142" s="3" t="s">
        <v>671</v>
      </c>
      <c r="H1142" s="3" t="s">
        <v>24</v>
      </c>
      <c r="I1142" s="3" t="s">
        <v>25</v>
      </c>
      <c r="J1142" s="3" t="s">
        <v>36</v>
      </c>
      <c r="K1142" s="3" t="s">
        <v>169</v>
      </c>
      <c r="L1142" s="5">
        <v>40</v>
      </c>
      <c r="M1142" s="5">
        <v>54472.39</v>
      </c>
      <c r="N1142" s="5">
        <v>78309.83</v>
      </c>
      <c r="O1142" s="5">
        <v>0.1</v>
      </c>
      <c r="P1142" s="3" t="s">
        <v>28</v>
      </c>
      <c r="Q1142" s="3" t="s">
        <v>84</v>
      </c>
      <c r="R1142" s="5">
        <v>12</v>
      </c>
      <c r="S1142" s="5">
        <v>858147.8</v>
      </c>
      <c r="T1142" s="2"/>
    </row>
    <row r="1143" spans="1:20" ht="14.4" x14ac:dyDescent="0.3">
      <c r="A1143" s="3" t="s">
        <v>1898</v>
      </c>
      <c r="B1143" s="6">
        <v>45876</v>
      </c>
      <c r="C1143" s="3" t="s">
        <v>40</v>
      </c>
      <c r="D1143" s="3" t="s">
        <v>57</v>
      </c>
      <c r="E1143" s="3" t="s">
        <v>64</v>
      </c>
      <c r="F1143" s="3" t="s">
        <v>65</v>
      </c>
      <c r="G1143" s="3" t="s">
        <v>941</v>
      </c>
      <c r="H1143" s="3" t="s">
        <v>35</v>
      </c>
      <c r="I1143" s="3" t="s">
        <v>25</v>
      </c>
      <c r="J1143" s="3" t="s">
        <v>146</v>
      </c>
      <c r="K1143" s="3" t="s">
        <v>177</v>
      </c>
      <c r="L1143" s="5">
        <v>15</v>
      </c>
      <c r="M1143" s="5">
        <v>8978.67</v>
      </c>
      <c r="N1143" s="5">
        <v>10218.450000000001</v>
      </c>
      <c r="O1143" s="5">
        <v>0.05</v>
      </c>
      <c r="P1143" s="3" t="s">
        <v>28</v>
      </c>
      <c r="Q1143" s="3" t="s">
        <v>29</v>
      </c>
      <c r="R1143" s="5">
        <v>10</v>
      </c>
      <c r="S1143" s="5">
        <v>17666.87</v>
      </c>
      <c r="T1143" s="2"/>
    </row>
    <row r="1144" spans="1:20" ht="14.4" x14ac:dyDescent="0.3">
      <c r="A1144" s="3" t="s">
        <v>1899</v>
      </c>
      <c r="B1144" s="6">
        <v>45810</v>
      </c>
      <c r="C1144" s="3" t="s">
        <v>40</v>
      </c>
      <c r="D1144" s="3" t="s">
        <v>21</v>
      </c>
      <c r="E1144" s="3" t="s">
        <v>32</v>
      </c>
      <c r="F1144" s="3" t="s">
        <v>33</v>
      </c>
      <c r="G1144" s="3" t="s">
        <v>1663</v>
      </c>
      <c r="H1144" s="3" t="s">
        <v>87</v>
      </c>
      <c r="I1144" s="3" t="s">
        <v>45</v>
      </c>
      <c r="J1144" s="3" t="s">
        <v>46</v>
      </c>
      <c r="K1144" s="3" t="s">
        <v>47</v>
      </c>
      <c r="L1144" s="5">
        <v>14</v>
      </c>
      <c r="M1144" s="5">
        <v>26727.71</v>
      </c>
      <c r="N1144" s="5">
        <v>35281.879999999997</v>
      </c>
      <c r="O1144" s="5">
        <v>0.1</v>
      </c>
      <c r="P1144" s="3" t="s">
        <v>55</v>
      </c>
      <c r="Q1144" s="3" t="s">
        <v>29</v>
      </c>
      <c r="R1144" s="5">
        <v>7</v>
      </c>
      <c r="S1144" s="5">
        <v>107782.5</v>
      </c>
      <c r="T1144" s="2"/>
    </row>
    <row r="1145" spans="1:20" ht="14.4" x14ac:dyDescent="0.3">
      <c r="A1145" s="3" t="s">
        <v>1900</v>
      </c>
      <c r="B1145" s="4">
        <v>45707</v>
      </c>
      <c r="C1145" s="3" t="s">
        <v>40</v>
      </c>
      <c r="D1145" s="3" t="s">
        <v>41</v>
      </c>
      <c r="E1145" s="3" t="s">
        <v>42</v>
      </c>
      <c r="F1145" s="3" t="s">
        <v>42</v>
      </c>
      <c r="G1145" s="3" t="s">
        <v>1901</v>
      </c>
      <c r="H1145" s="3" t="s">
        <v>24</v>
      </c>
      <c r="I1145" s="3" t="s">
        <v>52</v>
      </c>
      <c r="J1145" s="3" t="s">
        <v>113</v>
      </c>
      <c r="K1145" s="3" t="s">
        <v>139</v>
      </c>
      <c r="L1145" s="5">
        <v>43</v>
      </c>
      <c r="M1145" s="5">
        <v>69668.929999999993</v>
      </c>
      <c r="N1145" s="5">
        <v>103757.4</v>
      </c>
      <c r="O1145" s="5">
        <v>0.05</v>
      </c>
      <c r="P1145" s="3" t="s">
        <v>28</v>
      </c>
      <c r="Q1145" s="3" t="s">
        <v>29</v>
      </c>
      <c r="R1145" s="5">
        <v>13</v>
      </c>
      <c r="S1145" s="5">
        <v>1392513</v>
      </c>
      <c r="T1145" s="2"/>
    </row>
    <row r="1146" spans="1:20" ht="14.4" x14ac:dyDescent="0.3">
      <c r="A1146" s="3" t="s">
        <v>1902</v>
      </c>
      <c r="B1146" s="7">
        <v>45799</v>
      </c>
      <c r="C1146" s="3" t="s">
        <v>31</v>
      </c>
      <c r="D1146" s="3" t="s">
        <v>41</v>
      </c>
      <c r="E1146" s="3" t="s">
        <v>50</v>
      </c>
      <c r="F1146" s="3" t="s">
        <v>50</v>
      </c>
      <c r="G1146" s="3" t="s">
        <v>1903</v>
      </c>
      <c r="H1146" s="3" t="s">
        <v>35</v>
      </c>
      <c r="I1146" s="3" t="s">
        <v>45</v>
      </c>
      <c r="J1146" s="3" t="s">
        <v>132</v>
      </c>
      <c r="K1146" s="3" t="s">
        <v>206</v>
      </c>
      <c r="L1146" s="5">
        <v>2</v>
      </c>
      <c r="M1146" s="5">
        <v>29171.51</v>
      </c>
      <c r="N1146" s="5">
        <v>36592.6</v>
      </c>
      <c r="O1146" s="5">
        <v>0.05</v>
      </c>
      <c r="P1146" s="3" t="s">
        <v>28</v>
      </c>
      <c r="Q1146" s="3" t="s">
        <v>38</v>
      </c>
      <c r="R1146" s="5">
        <v>11</v>
      </c>
      <c r="S1146" s="5">
        <v>14100.07</v>
      </c>
      <c r="T1146" s="2"/>
    </row>
    <row r="1147" spans="1:20" ht="14.4" x14ac:dyDescent="0.3">
      <c r="A1147" s="3" t="s">
        <v>1904</v>
      </c>
      <c r="B1147" s="4">
        <v>45667</v>
      </c>
      <c r="C1147" s="3" t="s">
        <v>40</v>
      </c>
      <c r="D1147" s="3" t="s">
        <v>70</v>
      </c>
      <c r="E1147" s="3" t="s">
        <v>125</v>
      </c>
      <c r="F1147" s="3" t="s">
        <v>125</v>
      </c>
      <c r="G1147" s="3" t="s">
        <v>1015</v>
      </c>
      <c r="H1147" s="3" t="s">
        <v>87</v>
      </c>
      <c r="I1147" s="3" t="s">
        <v>25</v>
      </c>
      <c r="J1147" s="3" t="s">
        <v>61</v>
      </c>
      <c r="K1147" s="3" t="s">
        <v>223</v>
      </c>
      <c r="L1147" s="5">
        <v>49</v>
      </c>
      <c r="M1147" s="5">
        <v>43317.31</v>
      </c>
      <c r="N1147" s="5">
        <v>61892.24</v>
      </c>
      <c r="O1147" s="5">
        <v>0.15</v>
      </c>
      <c r="P1147" s="3" t="s">
        <v>55</v>
      </c>
      <c r="Q1147" s="3" t="s">
        <v>77</v>
      </c>
      <c r="R1147" s="5">
        <v>10</v>
      </c>
      <c r="S1147" s="5">
        <v>773645.8</v>
      </c>
      <c r="T1147" s="2"/>
    </row>
    <row r="1148" spans="1:20" ht="14.4" x14ac:dyDescent="0.3">
      <c r="A1148" s="3" t="s">
        <v>1905</v>
      </c>
      <c r="B1148" s="7">
        <v>45804</v>
      </c>
      <c r="C1148" s="3" t="s">
        <v>31</v>
      </c>
      <c r="D1148" s="3" t="s">
        <v>70</v>
      </c>
      <c r="E1148" s="3" t="s">
        <v>125</v>
      </c>
      <c r="F1148" s="3" t="s">
        <v>125</v>
      </c>
      <c r="G1148" s="3" t="s">
        <v>372</v>
      </c>
      <c r="H1148" s="3" t="s">
        <v>87</v>
      </c>
      <c r="I1148" s="3" t="s">
        <v>25</v>
      </c>
      <c r="J1148" s="3" t="s">
        <v>36</v>
      </c>
      <c r="K1148" s="3" t="s">
        <v>169</v>
      </c>
      <c r="L1148" s="5">
        <v>13</v>
      </c>
      <c r="M1148" s="5">
        <v>68795.710000000006</v>
      </c>
      <c r="N1148" s="5">
        <v>87361.43</v>
      </c>
      <c r="O1148" s="5">
        <v>0.15</v>
      </c>
      <c r="P1148" s="3" t="s">
        <v>55</v>
      </c>
      <c r="Q1148" s="3" t="s">
        <v>77</v>
      </c>
      <c r="R1148" s="5">
        <v>3</v>
      </c>
      <c r="S1148" s="5">
        <v>205151.2</v>
      </c>
      <c r="T1148" s="2"/>
    </row>
    <row r="1149" spans="1:20" ht="14.4" x14ac:dyDescent="0.3">
      <c r="A1149" s="3" t="s">
        <v>1906</v>
      </c>
      <c r="B1149" s="4">
        <v>45683</v>
      </c>
      <c r="C1149" s="3" t="s">
        <v>49</v>
      </c>
      <c r="D1149" s="3" t="s">
        <v>70</v>
      </c>
      <c r="E1149" s="3" t="s">
        <v>71</v>
      </c>
      <c r="F1149" s="3" t="s">
        <v>72</v>
      </c>
      <c r="G1149" s="3" t="s">
        <v>1907</v>
      </c>
      <c r="H1149" s="3" t="s">
        <v>44</v>
      </c>
      <c r="I1149" s="3" t="s">
        <v>25</v>
      </c>
      <c r="J1149" s="3" t="s">
        <v>61</v>
      </c>
      <c r="K1149" s="3" t="s">
        <v>154</v>
      </c>
      <c r="L1149" s="5">
        <v>44</v>
      </c>
      <c r="M1149" s="5">
        <v>53837.91</v>
      </c>
      <c r="N1149" s="5">
        <v>60130.92</v>
      </c>
      <c r="O1149" s="5">
        <v>0</v>
      </c>
      <c r="P1149" s="3" t="s">
        <v>28</v>
      </c>
      <c r="Q1149" s="3" t="s">
        <v>38</v>
      </c>
      <c r="R1149" s="5">
        <v>19</v>
      </c>
      <c r="S1149" s="5">
        <v>276892.40000000002</v>
      </c>
      <c r="T1149" s="2"/>
    </row>
    <row r="1150" spans="1:20" ht="14.4" x14ac:dyDescent="0.3">
      <c r="A1150" s="3" t="s">
        <v>1908</v>
      </c>
      <c r="B1150" s="4">
        <v>45675</v>
      </c>
      <c r="C1150" s="3" t="s">
        <v>49</v>
      </c>
      <c r="D1150" s="3" t="s">
        <v>21</v>
      </c>
      <c r="E1150" s="3" t="s">
        <v>22</v>
      </c>
      <c r="F1150" s="3" t="s">
        <v>22</v>
      </c>
      <c r="G1150" s="3" t="s">
        <v>821</v>
      </c>
      <c r="H1150" s="3" t="s">
        <v>44</v>
      </c>
      <c r="I1150" s="3" t="s">
        <v>45</v>
      </c>
      <c r="J1150" s="3" t="s">
        <v>102</v>
      </c>
      <c r="K1150" s="3" t="s">
        <v>191</v>
      </c>
      <c r="L1150" s="5">
        <v>47</v>
      </c>
      <c r="M1150" s="5">
        <v>24704.51</v>
      </c>
      <c r="N1150" s="5">
        <v>34953.300000000003</v>
      </c>
      <c r="O1150" s="5">
        <v>0.1</v>
      </c>
      <c r="P1150" s="3" t="s">
        <v>28</v>
      </c>
      <c r="Q1150" s="3" t="s">
        <v>38</v>
      </c>
      <c r="R1150" s="5">
        <v>6</v>
      </c>
      <c r="S1150" s="5">
        <v>433523.8</v>
      </c>
      <c r="T1150" s="2"/>
    </row>
    <row r="1151" spans="1:20" ht="14.4" x14ac:dyDescent="0.3">
      <c r="A1151" s="3" t="s">
        <v>1909</v>
      </c>
      <c r="B1151" s="7">
        <v>45797</v>
      </c>
      <c r="C1151" s="3" t="s">
        <v>20</v>
      </c>
      <c r="D1151" s="3" t="s">
        <v>21</v>
      </c>
      <c r="E1151" s="3" t="s">
        <v>105</v>
      </c>
      <c r="F1151" s="3" t="s">
        <v>106</v>
      </c>
      <c r="G1151" s="3" t="s">
        <v>1094</v>
      </c>
      <c r="H1151" s="3" t="s">
        <v>87</v>
      </c>
      <c r="I1151" s="3" t="s">
        <v>45</v>
      </c>
      <c r="J1151" s="3" t="s">
        <v>46</v>
      </c>
      <c r="K1151" s="3" t="s">
        <v>47</v>
      </c>
      <c r="L1151" s="5">
        <v>48</v>
      </c>
      <c r="M1151" s="5">
        <v>39486.85</v>
      </c>
      <c r="N1151" s="5">
        <v>58063.92</v>
      </c>
      <c r="O1151" s="5">
        <v>0</v>
      </c>
      <c r="P1151" s="3" t="s">
        <v>28</v>
      </c>
      <c r="Q1151" s="3" t="s">
        <v>84</v>
      </c>
      <c r="R1151" s="5">
        <v>18</v>
      </c>
      <c r="S1151" s="5">
        <v>891699.4</v>
      </c>
      <c r="T1151" s="2"/>
    </row>
    <row r="1152" spans="1:20" ht="14.4" x14ac:dyDescent="0.3">
      <c r="A1152" s="3" t="s">
        <v>1910</v>
      </c>
      <c r="B1152" s="4">
        <v>45835</v>
      </c>
      <c r="C1152" s="3" t="s">
        <v>40</v>
      </c>
      <c r="D1152" s="3" t="s">
        <v>21</v>
      </c>
      <c r="E1152" s="3" t="s">
        <v>105</v>
      </c>
      <c r="F1152" s="3" t="s">
        <v>106</v>
      </c>
      <c r="G1152" s="3" t="s">
        <v>934</v>
      </c>
      <c r="H1152" s="3" t="s">
        <v>44</v>
      </c>
      <c r="I1152" s="3" t="s">
        <v>45</v>
      </c>
      <c r="J1152" s="3" t="s">
        <v>132</v>
      </c>
      <c r="K1152" s="3" t="s">
        <v>133</v>
      </c>
      <c r="L1152" s="5">
        <v>32</v>
      </c>
      <c r="M1152" s="5">
        <v>35216.04</v>
      </c>
      <c r="N1152" s="5">
        <v>44358.3</v>
      </c>
      <c r="O1152" s="5">
        <v>0.1</v>
      </c>
      <c r="P1152" s="3" t="s">
        <v>28</v>
      </c>
      <c r="Q1152" s="3" t="s">
        <v>84</v>
      </c>
      <c r="R1152" s="5">
        <v>6</v>
      </c>
      <c r="S1152" s="5">
        <v>263297.09999999998</v>
      </c>
      <c r="T1152" s="2"/>
    </row>
    <row r="1153" spans="1:20" ht="14.4" x14ac:dyDescent="0.3">
      <c r="A1153" s="3" t="s">
        <v>1911</v>
      </c>
      <c r="B1153" s="6">
        <v>45817</v>
      </c>
      <c r="C1153" s="3" t="s">
        <v>20</v>
      </c>
      <c r="D1153" s="3" t="s">
        <v>41</v>
      </c>
      <c r="E1153" s="3" t="s">
        <v>50</v>
      </c>
      <c r="F1153" s="3" t="s">
        <v>50</v>
      </c>
      <c r="G1153" s="3" t="s">
        <v>295</v>
      </c>
      <c r="H1153" s="3" t="s">
        <v>24</v>
      </c>
      <c r="I1153" s="3" t="s">
        <v>45</v>
      </c>
      <c r="J1153" s="3" t="s">
        <v>67</v>
      </c>
      <c r="K1153" s="3" t="s">
        <v>68</v>
      </c>
      <c r="L1153" s="5">
        <v>37</v>
      </c>
      <c r="M1153" s="5">
        <v>33150.18</v>
      </c>
      <c r="N1153" s="5">
        <v>47031.66</v>
      </c>
      <c r="O1153" s="5">
        <v>0.05</v>
      </c>
      <c r="P1153" s="3" t="s">
        <v>28</v>
      </c>
      <c r="Q1153" s="3" t="s">
        <v>29</v>
      </c>
      <c r="R1153" s="5">
        <v>4</v>
      </c>
      <c r="S1153" s="5">
        <v>487934</v>
      </c>
      <c r="T1153" s="2"/>
    </row>
    <row r="1154" spans="1:20" ht="14.4" x14ac:dyDescent="0.3">
      <c r="A1154" s="3" t="s">
        <v>1912</v>
      </c>
      <c r="B1154" s="6">
        <v>45842</v>
      </c>
      <c r="C1154" s="3" t="s">
        <v>20</v>
      </c>
      <c r="D1154" s="3" t="s">
        <v>21</v>
      </c>
      <c r="E1154" s="3" t="s">
        <v>105</v>
      </c>
      <c r="F1154" s="3" t="s">
        <v>106</v>
      </c>
      <c r="G1154" s="3" t="s">
        <v>367</v>
      </c>
      <c r="H1154" s="3" t="s">
        <v>35</v>
      </c>
      <c r="I1154" s="3" t="s">
        <v>45</v>
      </c>
      <c r="J1154" s="3" t="s">
        <v>132</v>
      </c>
      <c r="K1154" s="3" t="s">
        <v>241</v>
      </c>
      <c r="L1154" s="5">
        <v>28</v>
      </c>
      <c r="M1154" s="5">
        <v>24882</v>
      </c>
      <c r="N1154" s="5">
        <v>31657.599999999999</v>
      </c>
      <c r="O1154" s="5">
        <v>0.05</v>
      </c>
      <c r="P1154" s="3" t="s">
        <v>55</v>
      </c>
      <c r="Q1154" s="3" t="s">
        <v>77</v>
      </c>
      <c r="R1154" s="5">
        <v>18</v>
      </c>
      <c r="S1154" s="5">
        <v>180231</v>
      </c>
      <c r="T1154" s="2"/>
    </row>
    <row r="1155" spans="1:20" ht="14.4" x14ac:dyDescent="0.3">
      <c r="A1155" s="3" t="s">
        <v>1913</v>
      </c>
      <c r="B1155" s="4">
        <v>45757</v>
      </c>
      <c r="C1155" s="3" t="s">
        <v>49</v>
      </c>
      <c r="D1155" s="3" t="s">
        <v>70</v>
      </c>
      <c r="E1155" s="3" t="s">
        <v>71</v>
      </c>
      <c r="F1155" s="3" t="s">
        <v>72</v>
      </c>
      <c r="G1155" s="3" t="s">
        <v>112</v>
      </c>
      <c r="H1155" s="3" t="s">
        <v>87</v>
      </c>
      <c r="I1155" s="3" t="s">
        <v>25</v>
      </c>
      <c r="J1155" s="3" t="s">
        <v>146</v>
      </c>
      <c r="K1155" s="3" t="s">
        <v>411</v>
      </c>
      <c r="L1155" s="5">
        <v>26</v>
      </c>
      <c r="M1155" s="5">
        <v>22370.53</v>
      </c>
      <c r="N1155" s="5">
        <v>30428.3</v>
      </c>
      <c r="O1155" s="5">
        <v>0.15</v>
      </c>
      <c r="P1155" s="3" t="s">
        <v>28</v>
      </c>
      <c r="Q1155" s="3" t="s">
        <v>84</v>
      </c>
      <c r="R1155" s="5">
        <v>5</v>
      </c>
      <c r="S1155" s="5">
        <v>178076.7</v>
      </c>
      <c r="T1155" s="2"/>
    </row>
    <row r="1156" spans="1:20" ht="14.4" x14ac:dyDescent="0.3">
      <c r="A1156" s="3" t="s">
        <v>1914</v>
      </c>
      <c r="B1156" s="4">
        <v>45680</v>
      </c>
      <c r="C1156" s="3" t="s">
        <v>40</v>
      </c>
      <c r="D1156" s="3" t="s">
        <v>57</v>
      </c>
      <c r="E1156" s="3" t="s">
        <v>58</v>
      </c>
      <c r="F1156" s="3" t="s">
        <v>59</v>
      </c>
      <c r="G1156" s="3" t="s">
        <v>1650</v>
      </c>
      <c r="H1156" s="3" t="s">
        <v>24</v>
      </c>
      <c r="I1156" s="3" t="s">
        <v>25</v>
      </c>
      <c r="J1156" s="3" t="s">
        <v>36</v>
      </c>
      <c r="K1156" s="3" t="s">
        <v>136</v>
      </c>
      <c r="L1156" s="5">
        <v>9</v>
      </c>
      <c r="M1156" s="5">
        <v>73945.52</v>
      </c>
      <c r="N1156" s="5">
        <v>95827.22</v>
      </c>
      <c r="O1156" s="5">
        <v>0</v>
      </c>
      <c r="P1156" s="3" t="s">
        <v>28</v>
      </c>
      <c r="Q1156" s="3" t="s">
        <v>29</v>
      </c>
      <c r="R1156" s="5">
        <v>18</v>
      </c>
      <c r="S1156" s="5">
        <v>196935.3</v>
      </c>
      <c r="T1156" s="2"/>
    </row>
    <row r="1157" spans="1:20" ht="14.4" x14ac:dyDescent="0.3">
      <c r="A1157" s="3" t="s">
        <v>1915</v>
      </c>
      <c r="B1157" s="4">
        <v>45825</v>
      </c>
      <c r="C1157" s="3" t="s">
        <v>40</v>
      </c>
      <c r="D1157" s="3" t="s">
        <v>41</v>
      </c>
      <c r="E1157" s="3" t="s">
        <v>42</v>
      </c>
      <c r="F1157" s="3" t="s">
        <v>42</v>
      </c>
      <c r="G1157" s="3" t="s">
        <v>1916</v>
      </c>
      <c r="H1157" s="3" t="s">
        <v>87</v>
      </c>
      <c r="I1157" s="3" t="s">
        <v>25</v>
      </c>
      <c r="J1157" s="3" t="s">
        <v>36</v>
      </c>
      <c r="K1157" s="3" t="s">
        <v>136</v>
      </c>
      <c r="L1157" s="5">
        <v>37</v>
      </c>
      <c r="M1157" s="5">
        <v>69225.789999999994</v>
      </c>
      <c r="N1157" s="5">
        <v>93784.26</v>
      </c>
      <c r="O1157" s="5">
        <v>0</v>
      </c>
      <c r="P1157" s="3" t="s">
        <v>55</v>
      </c>
      <c r="Q1157" s="3" t="s">
        <v>84</v>
      </c>
      <c r="R1157" s="5">
        <v>1</v>
      </c>
      <c r="S1157" s="5">
        <v>908663.4</v>
      </c>
      <c r="T1157" s="2"/>
    </row>
    <row r="1158" spans="1:20" ht="14.4" x14ac:dyDescent="0.3">
      <c r="A1158" s="3" t="s">
        <v>1917</v>
      </c>
      <c r="B1158" s="6">
        <v>45904</v>
      </c>
      <c r="C1158" s="3" t="s">
        <v>40</v>
      </c>
      <c r="D1158" s="3" t="s">
        <v>21</v>
      </c>
      <c r="E1158" s="3" t="s">
        <v>105</v>
      </c>
      <c r="F1158" s="3" t="s">
        <v>106</v>
      </c>
      <c r="G1158" s="3" t="s">
        <v>1918</v>
      </c>
      <c r="H1158" s="3" t="s">
        <v>44</v>
      </c>
      <c r="I1158" s="3" t="s">
        <v>25</v>
      </c>
      <c r="J1158" s="3" t="s">
        <v>146</v>
      </c>
      <c r="K1158" s="3" t="s">
        <v>147</v>
      </c>
      <c r="L1158" s="5">
        <v>19</v>
      </c>
      <c r="M1158" s="5">
        <v>50026.05</v>
      </c>
      <c r="N1158" s="5">
        <v>63587.6</v>
      </c>
      <c r="O1158" s="5">
        <v>0.1</v>
      </c>
      <c r="P1158" s="3" t="s">
        <v>28</v>
      </c>
      <c r="Q1158" s="3" t="s">
        <v>77</v>
      </c>
      <c r="R1158" s="5">
        <v>5</v>
      </c>
      <c r="S1158" s="5">
        <v>231902.5</v>
      </c>
      <c r="T1158" s="2"/>
    </row>
    <row r="1159" spans="1:20" ht="14.4" x14ac:dyDescent="0.3">
      <c r="A1159" s="3" t="s">
        <v>1919</v>
      </c>
      <c r="B1159" s="4">
        <v>45698</v>
      </c>
      <c r="C1159" s="3" t="s">
        <v>31</v>
      </c>
      <c r="D1159" s="3" t="s">
        <v>70</v>
      </c>
      <c r="E1159" s="3" t="s">
        <v>71</v>
      </c>
      <c r="F1159" s="3" t="s">
        <v>72</v>
      </c>
      <c r="G1159" s="3" t="s">
        <v>1081</v>
      </c>
      <c r="H1159" s="3" t="s">
        <v>44</v>
      </c>
      <c r="I1159" s="3" t="s">
        <v>25</v>
      </c>
      <c r="J1159" s="3" t="s">
        <v>26</v>
      </c>
      <c r="K1159" s="3" t="s">
        <v>127</v>
      </c>
      <c r="L1159" s="5">
        <v>47</v>
      </c>
      <c r="M1159" s="5">
        <v>36489.82</v>
      </c>
      <c r="N1159" s="5">
        <v>43489.95</v>
      </c>
      <c r="O1159" s="5">
        <v>0</v>
      </c>
      <c r="P1159" s="3" t="s">
        <v>28</v>
      </c>
      <c r="Q1159" s="3" t="s">
        <v>84</v>
      </c>
      <c r="R1159" s="5">
        <v>15</v>
      </c>
      <c r="S1159" s="5">
        <v>329006.09999999998</v>
      </c>
      <c r="T1159" s="2"/>
    </row>
    <row r="1160" spans="1:20" ht="14.4" x14ac:dyDescent="0.3">
      <c r="A1160" s="3" t="s">
        <v>1920</v>
      </c>
      <c r="B1160" s="4">
        <v>45733</v>
      </c>
      <c r="C1160" s="3" t="s">
        <v>31</v>
      </c>
      <c r="D1160" s="3" t="s">
        <v>21</v>
      </c>
      <c r="E1160" s="3" t="s">
        <v>105</v>
      </c>
      <c r="F1160" s="3" t="s">
        <v>106</v>
      </c>
      <c r="G1160" s="3" t="s">
        <v>585</v>
      </c>
      <c r="H1160" s="3" t="s">
        <v>24</v>
      </c>
      <c r="I1160" s="3" t="s">
        <v>45</v>
      </c>
      <c r="J1160" s="3" t="s">
        <v>67</v>
      </c>
      <c r="K1160" s="3" t="s">
        <v>83</v>
      </c>
      <c r="L1160" s="5">
        <v>49</v>
      </c>
      <c r="M1160" s="5">
        <v>72232.72</v>
      </c>
      <c r="N1160" s="5">
        <v>103438.5</v>
      </c>
      <c r="O1160" s="5">
        <v>0</v>
      </c>
      <c r="P1160" s="3" t="s">
        <v>55</v>
      </c>
      <c r="Q1160" s="3" t="s">
        <v>84</v>
      </c>
      <c r="R1160" s="5">
        <v>18</v>
      </c>
      <c r="S1160" s="5">
        <v>1529083</v>
      </c>
      <c r="T1160" s="2"/>
    </row>
    <row r="1161" spans="1:20" ht="14.4" x14ac:dyDescent="0.3">
      <c r="A1161" s="3" t="s">
        <v>1921</v>
      </c>
      <c r="B1161" s="6">
        <v>45691</v>
      </c>
      <c r="C1161" s="3" t="s">
        <v>20</v>
      </c>
      <c r="D1161" s="3" t="s">
        <v>21</v>
      </c>
      <c r="E1161" s="3" t="s">
        <v>32</v>
      </c>
      <c r="F1161" s="3" t="s">
        <v>33</v>
      </c>
      <c r="G1161" s="3" t="s">
        <v>1922</v>
      </c>
      <c r="H1161" s="3" t="s">
        <v>44</v>
      </c>
      <c r="I1161" s="3" t="s">
        <v>52</v>
      </c>
      <c r="J1161" s="3" t="s">
        <v>157</v>
      </c>
      <c r="K1161" s="3" t="s">
        <v>285</v>
      </c>
      <c r="L1161" s="5">
        <v>2</v>
      </c>
      <c r="M1161" s="5">
        <v>45677.69</v>
      </c>
      <c r="N1161" s="5">
        <v>63484.1</v>
      </c>
      <c r="O1161" s="5">
        <v>0.15</v>
      </c>
      <c r="P1161" s="3" t="s">
        <v>28</v>
      </c>
      <c r="Q1161" s="3" t="s">
        <v>38</v>
      </c>
      <c r="R1161" s="5">
        <v>11</v>
      </c>
      <c r="S1161" s="5">
        <v>30270.9</v>
      </c>
      <c r="T1161" s="2"/>
    </row>
    <row r="1162" spans="1:20" ht="14.4" x14ac:dyDescent="0.3">
      <c r="A1162" s="3" t="s">
        <v>1923</v>
      </c>
      <c r="B1162" s="4">
        <v>45838</v>
      </c>
      <c r="C1162" s="3" t="s">
        <v>49</v>
      </c>
      <c r="D1162" s="3" t="s">
        <v>70</v>
      </c>
      <c r="E1162" s="3" t="s">
        <v>71</v>
      </c>
      <c r="F1162" s="3" t="s">
        <v>72</v>
      </c>
      <c r="G1162" s="3" t="s">
        <v>907</v>
      </c>
      <c r="H1162" s="3" t="s">
        <v>44</v>
      </c>
      <c r="I1162" s="3" t="s">
        <v>52</v>
      </c>
      <c r="J1162" s="3" t="s">
        <v>53</v>
      </c>
      <c r="K1162" s="3" t="s">
        <v>99</v>
      </c>
      <c r="L1162" s="5">
        <v>16</v>
      </c>
      <c r="M1162" s="5">
        <v>3632.33</v>
      </c>
      <c r="N1162" s="5">
        <v>4190.38</v>
      </c>
      <c r="O1162" s="5">
        <v>0.05</v>
      </c>
      <c r="P1162" s="3" t="s">
        <v>55</v>
      </c>
      <c r="Q1162" s="3" t="s">
        <v>29</v>
      </c>
      <c r="R1162" s="5">
        <v>10</v>
      </c>
      <c r="S1162" s="5">
        <v>8482.36</v>
      </c>
      <c r="T1162" s="2"/>
    </row>
    <row r="1163" spans="1:20" ht="14.4" x14ac:dyDescent="0.3">
      <c r="A1163" s="3" t="s">
        <v>1924</v>
      </c>
      <c r="B1163" s="6">
        <v>45816</v>
      </c>
      <c r="C1163" s="3" t="s">
        <v>49</v>
      </c>
      <c r="D1163" s="3" t="s">
        <v>70</v>
      </c>
      <c r="E1163" s="3" t="s">
        <v>71</v>
      </c>
      <c r="F1163" s="3" t="s">
        <v>72</v>
      </c>
      <c r="G1163" s="3" t="s">
        <v>755</v>
      </c>
      <c r="H1163" s="3" t="s">
        <v>44</v>
      </c>
      <c r="I1163" s="3" t="s">
        <v>45</v>
      </c>
      <c r="J1163" s="3" t="s">
        <v>132</v>
      </c>
      <c r="K1163" s="3" t="s">
        <v>241</v>
      </c>
      <c r="L1163" s="5">
        <v>14</v>
      </c>
      <c r="M1163" s="5">
        <v>19106.900000000001</v>
      </c>
      <c r="N1163" s="5">
        <v>21871.51</v>
      </c>
      <c r="O1163" s="5">
        <v>0</v>
      </c>
      <c r="P1163" s="3" t="s">
        <v>28</v>
      </c>
      <c r="Q1163" s="3" t="s">
        <v>29</v>
      </c>
      <c r="R1163" s="5">
        <v>9</v>
      </c>
      <c r="S1163" s="5">
        <v>38704.54</v>
      </c>
      <c r="T1163" s="2"/>
    </row>
    <row r="1164" spans="1:20" ht="14.4" x14ac:dyDescent="0.3">
      <c r="A1164" s="3" t="s">
        <v>1925</v>
      </c>
      <c r="B1164" s="4">
        <v>45676</v>
      </c>
      <c r="C1164" s="3" t="s">
        <v>31</v>
      </c>
      <c r="D1164" s="3" t="s">
        <v>41</v>
      </c>
      <c r="E1164" s="3" t="s">
        <v>42</v>
      </c>
      <c r="F1164" s="3" t="s">
        <v>42</v>
      </c>
      <c r="G1164" s="3" t="s">
        <v>1469</v>
      </c>
      <c r="H1164" s="3" t="s">
        <v>44</v>
      </c>
      <c r="I1164" s="3" t="s">
        <v>45</v>
      </c>
      <c r="J1164" s="3" t="s">
        <v>132</v>
      </c>
      <c r="K1164" s="3" t="s">
        <v>241</v>
      </c>
      <c r="L1164" s="5">
        <v>39</v>
      </c>
      <c r="M1164" s="5">
        <v>8490.19</v>
      </c>
      <c r="N1164" s="5">
        <v>10781.96</v>
      </c>
      <c r="O1164" s="5">
        <v>0</v>
      </c>
      <c r="P1164" s="3" t="s">
        <v>55</v>
      </c>
      <c r="Q1164" s="3" t="s">
        <v>77</v>
      </c>
      <c r="R1164" s="5">
        <v>17</v>
      </c>
      <c r="S1164" s="5">
        <v>89379.03</v>
      </c>
      <c r="T1164" s="2"/>
    </row>
    <row r="1165" spans="1:20" ht="14.4" x14ac:dyDescent="0.3">
      <c r="A1165" s="3" t="s">
        <v>1926</v>
      </c>
      <c r="B1165" s="4">
        <v>45672</v>
      </c>
      <c r="C1165" s="3" t="s">
        <v>20</v>
      </c>
      <c r="D1165" s="3" t="s">
        <v>21</v>
      </c>
      <c r="E1165" s="3" t="s">
        <v>105</v>
      </c>
      <c r="F1165" s="3" t="s">
        <v>106</v>
      </c>
      <c r="G1165" s="3" t="s">
        <v>1795</v>
      </c>
      <c r="H1165" s="3" t="s">
        <v>87</v>
      </c>
      <c r="I1165" s="3" t="s">
        <v>52</v>
      </c>
      <c r="J1165" s="3" t="s">
        <v>95</v>
      </c>
      <c r="K1165" s="3" t="s">
        <v>237</v>
      </c>
      <c r="L1165" s="5">
        <v>38</v>
      </c>
      <c r="M1165" s="5">
        <v>76468.179999999993</v>
      </c>
      <c r="N1165" s="5">
        <v>87496.61</v>
      </c>
      <c r="O1165" s="5">
        <v>0.1</v>
      </c>
      <c r="P1165" s="3" t="s">
        <v>28</v>
      </c>
      <c r="Q1165" s="3" t="s">
        <v>77</v>
      </c>
      <c r="R1165" s="5">
        <v>5</v>
      </c>
      <c r="S1165" s="5">
        <v>377172.3</v>
      </c>
      <c r="T1165" s="2"/>
    </row>
    <row r="1166" spans="1:20" ht="14.4" x14ac:dyDescent="0.3">
      <c r="A1166" s="3" t="s">
        <v>1927</v>
      </c>
      <c r="B1166" s="8">
        <v>45782</v>
      </c>
      <c r="C1166" s="3" t="s">
        <v>20</v>
      </c>
      <c r="D1166" s="3" t="s">
        <v>41</v>
      </c>
      <c r="E1166" s="3" t="s">
        <v>42</v>
      </c>
      <c r="F1166" s="3" t="s">
        <v>42</v>
      </c>
      <c r="G1166" s="3" t="s">
        <v>1928</v>
      </c>
      <c r="H1166" s="3" t="s">
        <v>44</v>
      </c>
      <c r="I1166" s="3" t="s">
        <v>45</v>
      </c>
      <c r="J1166" s="3" t="s">
        <v>132</v>
      </c>
      <c r="K1166" s="3" t="s">
        <v>248</v>
      </c>
      <c r="L1166" s="5">
        <v>7</v>
      </c>
      <c r="M1166" s="5">
        <v>75240.98</v>
      </c>
      <c r="N1166" s="5">
        <v>112334.7</v>
      </c>
      <c r="O1166" s="5">
        <v>0.05</v>
      </c>
      <c r="P1166" s="3" t="s">
        <v>55</v>
      </c>
      <c r="Q1166" s="3" t="s">
        <v>29</v>
      </c>
      <c r="R1166" s="5">
        <v>14</v>
      </c>
      <c r="S1166" s="5">
        <v>246673.3</v>
      </c>
      <c r="T1166" s="2"/>
    </row>
    <row r="1167" spans="1:20" ht="14.4" x14ac:dyDescent="0.3">
      <c r="A1167" s="3" t="s">
        <v>1929</v>
      </c>
      <c r="B1167" s="4">
        <v>45900</v>
      </c>
      <c r="C1167" s="3" t="s">
        <v>40</v>
      </c>
      <c r="D1167" s="3" t="s">
        <v>41</v>
      </c>
      <c r="E1167" s="3" t="s">
        <v>50</v>
      </c>
      <c r="F1167" s="3" t="s">
        <v>50</v>
      </c>
      <c r="G1167" s="3" t="s">
        <v>1348</v>
      </c>
      <c r="H1167" s="3" t="s">
        <v>87</v>
      </c>
      <c r="I1167" s="3" t="s">
        <v>52</v>
      </c>
      <c r="J1167" s="3" t="s">
        <v>53</v>
      </c>
      <c r="K1167" s="3" t="s">
        <v>99</v>
      </c>
      <c r="L1167" s="5">
        <v>30</v>
      </c>
      <c r="M1167" s="5">
        <v>30105.78</v>
      </c>
      <c r="N1167" s="5">
        <v>41952.2</v>
      </c>
      <c r="O1167" s="5">
        <v>0.1</v>
      </c>
      <c r="P1167" s="3" t="s">
        <v>55</v>
      </c>
      <c r="Q1167" s="3" t="s">
        <v>29</v>
      </c>
      <c r="R1167" s="5">
        <v>20</v>
      </c>
      <c r="S1167" s="5">
        <v>319853.3</v>
      </c>
      <c r="T1167" s="2"/>
    </row>
    <row r="1168" spans="1:20" ht="14.4" x14ac:dyDescent="0.3">
      <c r="A1168" s="3" t="s">
        <v>1930</v>
      </c>
      <c r="B1168" s="4">
        <v>45768</v>
      </c>
      <c r="C1168" s="3" t="s">
        <v>20</v>
      </c>
      <c r="D1168" s="3" t="s">
        <v>21</v>
      </c>
      <c r="E1168" s="3" t="s">
        <v>22</v>
      </c>
      <c r="F1168" s="3" t="s">
        <v>22</v>
      </c>
      <c r="G1168" s="3" t="s">
        <v>1931</v>
      </c>
      <c r="H1168" s="3" t="s">
        <v>87</v>
      </c>
      <c r="I1168" s="3" t="s">
        <v>45</v>
      </c>
      <c r="J1168" s="3" t="s">
        <v>132</v>
      </c>
      <c r="K1168" s="3" t="s">
        <v>206</v>
      </c>
      <c r="L1168" s="5">
        <v>46</v>
      </c>
      <c r="M1168" s="5">
        <v>49140.4</v>
      </c>
      <c r="N1168" s="5">
        <v>62906.11</v>
      </c>
      <c r="O1168" s="5">
        <v>0.05</v>
      </c>
      <c r="P1168" s="3" t="s">
        <v>55</v>
      </c>
      <c r="Q1168" s="3" t="s">
        <v>77</v>
      </c>
      <c r="R1168" s="5">
        <v>10</v>
      </c>
      <c r="S1168" s="5">
        <v>601561.5</v>
      </c>
      <c r="T1168" s="2"/>
    </row>
    <row r="1169" spans="1:20" ht="14.4" x14ac:dyDescent="0.3">
      <c r="A1169" s="3" t="s">
        <v>1932</v>
      </c>
      <c r="B1169" s="4">
        <v>45770</v>
      </c>
      <c r="C1169" s="3" t="s">
        <v>49</v>
      </c>
      <c r="D1169" s="3" t="s">
        <v>57</v>
      </c>
      <c r="E1169" s="3" t="s">
        <v>58</v>
      </c>
      <c r="F1169" s="3" t="s">
        <v>59</v>
      </c>
      <c r="G1169" s="3" t="s">
        <v>210</v>
      </c>
      <c r="H1169" s="3" t="s">
        <v>24</v>
      </c>
      <c r="I1169" s="3" t="s">
        <v>52</v>
      </c>
      <c r="J1169" s="3" t="s">
        <v>53</v>
      </c>
      <c r="K1169" s="3" t="s">
        <v>54</v>
      </c>
      <c r="L1169" s="5">
        <v>4</v>
      </c>
      <c r="M1169" s="5">
        <v>54243.72</v>
      </c>
      <c r="N1169" s="5">
        <v>61244.12</v>
      </c>
      <c r="O1169" s="5">
        <v>0.05</v>
      </c>
      <c r="P1169" s="3" t="s">
        <v>28</v>
      </c>
      <c r="Q1169" s="3" t="s">
        <v>77</v>
      </c>
      <c r="R1169" s="5">
        <v>6</v>
      </c>
      <c r="S1169" s="5">
        <v>26601.52</v>
      </c>
      <c r="T1169" s="2"/>
    </row>
    <row r="1170" spans="1:20" ht="14.4" x14ac:dyDescent="0.3">
      <c r="A1170" s="3" t="s">
        <v>1933</v>
      </c>
      <c r="B1170" s="7">
        <v>45795</v>
      </c>
      <c r="C1170" s="3" t="s">
        <v>49</v>
      </c>
      <c r="D1170" s="3" t="s">
        <v>21</v>
      </c>
      <c r="E1170" s="3" t="s">
        <v>32</v>
      </c>
      <c r="F1170" s="3" t="s">
        <v>33</v>
      </c>
      <c r="G1170" s="3" t="s">
        <v>1934</v>
      </c>
      <c r="H1170" s="3" t="s">
        <v>24</v>
      </c>
      <c r="I1170" s="3" t="s">
        <v>52</v>
      </c>
      <c r="J1170" s="3" t="s">
        <v>157</v>
      </c>
      <c r="K1170" s="3" t="s">
        <v>285</v>
      </c>
      <c r="L1170" s="5">
        <v>23</v>
      </c>
      <c r="M1170" s="5">
        <v>50244.58</v>
      </c>
      <c r="N1170" s="5">
        <v>60624.83</v>
      </c>
      <c r="O1170" s="5">
        <v>0.05</v>
      </c>
      <c r="P1170" s="3" t="s">
        <v>55</v>
      </c>
      <c r="Q1170" s="3" t="s">
        <v>77</v>
      </c>
      <c r="R1170" s="5">
        <v>1</v>
      </c>
      <c r="S1170" s="5">
        <v>226808.5</v>
      </c>
      <c r="T1170" s="2"/>
    </row>
    <row r="1171" spans="1:20" ht="14.4" x14ac:dyDescent="0.3">
      <c r="A1171" s="3" t="s">
        <v>1935</v>
      </c>
      <c r="B1171" s="6">
        <v>45816</v>
      </c>
      <c r="C1171" s="3" t="s">
        <v>49</v>
      </c>
      <c r="D1171" s="3" t="s">
        <v>57</v>
      </c>
      <c r="E1171" s="3" t="s">
        <v>64</v>
      </c>
      <c r="F1171" s="3" t="s">
        <v>65</v>
      </c>
      <c r="G1171" s="3" t="s">
        <v>1936</v>
      </c>
      <c r="H1171" s="3" t="s">
        <v>35</v>
      </c>
      <c r="I1171" s="3" t="s">
        <v>25</v>
      </c>
      <c r="J1171" s="3" t="s">
        <v>146</v>
      </c>
      <c r="K1171" s="3" t="s">
        <v>411</v>
      </c>
      <c r="L1171" s="5">
        <v>32</v>
      </c>
      <c r="M1171" s="5">
        <v>17711.46</v>
      </c>
      <c r="N1171" s="5">
        <v>26163.4</v>
      </c>
      <c r="O1171" s="5">
        <v>0.15</v>
      </c>
      <c r="P1171" s="3" t="s">
        <v>55</v>
      </c>
      <c r="Q1171" s="3" t="s">
        <v>84</v>
      </c>
      <c r="R1171" s="5">
        <v>9</v>
      </c>
      <c r="S1171" s="5">
        <v>229892.8</v>
      </c>
      <c r="T1171" s="2"/>
    </row>
    <row r="1172" spans="1:20" ht="14.4" x14ac:dyDescent="0.3">
      <c r="A1172" s="3" t="s">
        <v>1937</v>
      </c>
      <c r="B1172" s="6">
        <v>45749</v>
      </c>
      <c r="C1172" s="3" t="s">
        <v>49</v>
      </c>
      <c r="D1172" s="3" t="s">
        <v>21</v>
      </c>
      <c r="E1172" s="3" t="s">
        <v>32</v>
      </c>
      <c r="F1172" s="3" t="s">
        <v>33</v>
      </c>
      <c r="G1172" s="3" t="s">
        <v>1938</v>
      </c>
      <c r="H1172" s="3" t="s">
        <v>24</v>
      </c>
      <c r="I1172" s="3" t="s">
        <v>45</v>
      </c>
      <c r="J1172" s="3" t="s">
        <v>102</v>
      </c>
      <c r="K1172" s="3" t="s">
        <v>103</v>
      </c>
      <c r="L1172" s="5">
        <v>10</v>
      </c>
      <c r="M1172" s="5">
        <v>75532.72</v>
      </c>
      <c r="N1172" s="5">
        <v>103975.9</v>
      </c>
      <c r="O1172" s="5">
        <v>0</v>
      </c>
      <c r="P1172" s="3" t="s">
        <v>55</v>
      </c>
      <c r="Q1172" s="3" t="s">
        <v>29</v>
      </c>
      <c r="R1172" s="5">
        <v>14</v>
      </c>
      <c r="S1172" s="5">
        <v>284432.2</v>
      </c>
      <c r="T1172" s="2"/>
    </row>
    <row r="1173" spans="1:20" ht="14.4" x14ac:dyDescent="0.3">
      <c r="A1173" s="3" t="s">
        <v>1939</v>
      </c>
      <c r="B1173" s="6">
        <v>45658</v>
      </c>
      <c r="C1173" s="3" t="s">
        <v>40</v>
      </c>
      <c r="D1173" s="3" t="s">
        <v>57</v>
      </c>
      <c r="E1173" s="3" t="s">
        <v>64</v>
      </c>
      <c r="F1173" s="3" t="s">
        <v>65</v>
      </c>
      <c r="G1173" s="3" t="s">
        <v>1389</v>
      </c>
      <c r="H1173" s="3" t="s">
        <v>44</v>
      </c>
      <c r="I1173" s="3" t="s">
        <v>52</v>
      </c>
      <c r="J1173" s="3" t="s">
        <v>53</v>
      </c>
      <c r="K1173" s="3" t="s">
        <v>90</v>
      </c>
      <c r="L1173" s="5">
        <v>25</v>
      </c>
      <c r="M1173" s="5">
        <v>57146.09</v>
      </c>
      <c r="N1173" s="5">
        <v>76464.100000000006</v>
      </c>
      <c r="O1173" s="5">
        <v>0.15</v>
      </c>
      <c r="P1173" s="3" t="s">
        <v>55</v>
      </c>
      <c r="Q1173" s="3" t="s">
        <v>38</v>
      </c>
      <c r="R1173" s="5">
        <v>18</v>
      </c>
      <c r="S1173" s="5">
        <v>410507.7</v>
      </c>
      <c r="T1173" s="2"/>
    </row>
    <row r="1174" spans="1:20" ht="14.4" x14ac:dyDescent="0.3">
      <c r="A1174" s="3" t="s">
        <v>1940</v>
      </c>
      <c r="B1174" s="4">
        <v>45856</v>
      </c>
      <c r="C1174" s="3" t="s">
        <v>40</v>
      </c>
      <c r="D1174" s="3" t="s">
        <v>21</v>
      </c>
      <c r="E1174" s="3" t="s">
        <v>32</v>
      </c>
      <c r="F1174" s="3" t="s">
        <v>33</v>
      </c>
      <c r="G1174" s="3" t="s">
        <v>1941</v>
      </c>
      <c r="H1174" s="3" t="s">
        <v>24</v>
      </c>
      <c r="I1174" s="3" t="s">
        <v>52</v>
      </c>
      <c r="J1174" s="3" t="s">
        <v>53</v>
      </c>
      <c r="K1174" s="3" t="s">
        <v>90</v>
      </c>
      <c r="L1174" s="5">
        <v>28</v>
      </c>
      <c r="M1174" s="5">
        <v>79265.73</v>
      </c>
      <c r="N1174" s="5">
        <v>95959.29</v>
      </c>
      <c r="O1174" s="5">
        <v>0.1</v>
      </c>
      <c r="P1174" s="3" t="s">
        <v>55</v>
      </c>
      <c r="Q1174" s="3" t="s">
        <v>77</v>
      </c>
      <c r="R1174" s="5">
        <v>20</v>
      </c>
      <c r="S1174" s="5">
        <v>420677.7</v>
      </c>
      <c r="T1174" s="2"/>
    </row>
    <row r="1175" spans="1:20" ht="14.4" x14ac:dyDescent="0.3">
      <c r="A1175" s="3" t="s">
        <v>1942</v>
      </c>
      <c r="B1175" s="4">
        <v>45851</v>
      </c>
      <c r="C1175" s="3" t="s">
        <v>49</v>
      </c>
      <c r="D1175" s="3" t="s">
        <v>70</v>
      </c>
      <c r="E1175" s="3" t="s">
        <v>125</v>
      </c>
      <c r="F1175" s="3" t="s">
        <v>125</v>
      </c>
      <c r="G1175" s="3" t="s">
        <v>1150</v>
      </c>
      <c r="H1175" s="3" t="s">
        <v>87</v>
      </c>
      <c r="I1175" s="3" t="s">
        <v>45</v>
      </c>
      <c r="J1175" s="3" t="s">
        <v>102</v>
      </c>
      <c r="K1175" s="3" t="s">
        <v>203</v>
      </c>
      <c r="L1175" s="5">
        <v>23</v>
      </c>
      <c r="M1175" s="5">
        <v>21169.599999999999</v>
      </c>
      <c r="N1175" s="5">
        <v>29330.47</v>
      </c>
      <c r="O1175" s="5">
        <v>0.05</v>
      </c>
      <c r="P1175" s="3" t="s">
        <v>28</v>
      </c>
      <c r="Q1175" s="3" t="s">
        <v>29</v>
      </c>
      <c r="R1175" s="5">
        <v>17</v>
      </c>
      <c r="S1175" s="5">
        <v>178315</v>
      </c>
      <c r="T1175" s="2"/>
    </row>
    <row r="1176" spans="1:20" ht="14.4" x14ac:dyDescent="0.3">
      <c r="A1176" s="3" t="s">
        <v>1943</v>
      </c>
      <c r="B1176" s="4">
        <v>45767</v>
      </c>
      <c r="C1176" s="3" t="s">
        <v>49</v>
      </c>
      <c r="D1176" s="3" t="s">
        <v>41</v>
      </c>
      <c r="E1176" s="3" t="s">
        <v>42</v>
      </c>
      <c r="F1176" s="3" t="s">
        <v>42</v>
      </c>
      <c r="G1176" s="3" t="s">
        <v>1944</v>
      </c>
      <c r="H1176" s="3" t="s">
        <v>87</v>
      </c>
      <c r="I1176" s="3" t="s">
        <v>52</v>
      </c>
      <c r="J1176" s="3" t="s">
        <v>95</v>
      </c>
      <c r="K1176" s="3" t="s">
        <v>298</v>
      </c>
      <c r="L1176" s="5">
        <v>41</v>
      </c>
      <c r="M1176" s="5">
        <v>37374.61</v>
      </c>
      <c r="N1176" s="5">
        <v>51046.12</v>
      </c>
      <c r="O1176" s="5">
        <v>0.1</v>
      </c>
      <c r="P1176" s="3" t="s">
        <v>28</v>
      </c>
      <c r="Q1176" s="3" t="s">
        <v>29</v>
      </c>
      <c r="R1176" s="5">
        <v>17</v>
      </c>
      <c r="S1176" s="5">
        <v>504478.7</v>
      </c>
      <c r="T1176" s="2"/>
    </row>
    <row r="1177" spans="1:20" ht="14.4" x14ac:dyDescent="0.3">
      <c r="A1177" s="3" t="s">
        <v>1945</v>
      </c>
      <c r="B1177" s="4">
        <v>45825</v>
      </c>
      <c r="C1177" s="3" t="s">
        <v>20</v>
      </c>
      <c r="D1177" s="3" t="s">
        <v>41</v>
      </c>
      <c r="E1177" s="3" t="s">
        <v>42</v>
      </c>
      <c r="F1177" s="3" t="s">
        <v>42</v>
      </c>
      <c r="G1177" s="3" t="s">
        <v>1816</v>
      </c>
      <c r="H1177" s="3" t="s">
        <v>44</v>
      </c>
      <c r="I1177" s="3" t="s">
        <v>45</v>
      </c>
      <c r="J1177" s="3" t="s">
        <v>132</v>
      </c>
      <c r="K1177" s="3" t="s">
        <v>248</v>
      </c>
      <c r="L1177" s="5">
        <v>27</v>
      </c>
      <c r="M1177" s="5">
        <v>21547.37</v>
      </c>
      <c r="N1177" s="5">
        <v>31977.47</v>
      </c>
      <c r="O1177" s="5">
        <v>0.05</v>
      </c>
      <c r="P1177" s="3" t="s">
        <v>55</v>
      </c>
      <c r="Q1177" s="3" t="s">
        <v>77</v>
      </c>
      <c r="R1177" s="5">
        <v>20</v>
      </c>
      <c r="S1177" s="5">
        <v>267532.09999999998</v>
      </c>
      <c r="T1177" s="2"/>
    </row>
    <row r="1178" spans="1:20" ht="14.4" x14ac:dyDescent="0.3">
      <c r="A1178" s="3" t="s">
        <v>1946</v>
      </c>
      <c r="B1178" s="6">
        <v>45659</v>
      </c>
      <c r="C1178" s="3" t="s">
        <v>40</v>
      </c>
      <c r="D1178" s="3" t="s">
        <v>57</v>
      </c>
      <c r="E1178" s="3" t="s">
        <v>64</v>
      </c>
      <c r="F1178" s="3" t="s">
        <v>65</v>
      </c>
      <c r="G1178" s="3" t="s">
        <v>1947</v>
      </c>
      <c r="H1178" s="3" t="s">
        <v>24</v>
      </c>
      <c r="I1178" s="3" t="s">
        <v>25</v>
      </c>
      <c r="J1178" s="3" t="s">
        <v>36</v>
      </c>
      <c r="K1178" s="3" t="s">
        <v>280</v>
      </c>
      <c r="L1178" s="5">
        <v>30</v>
      </c>
      <c r="M1178" s="5">
        <v>40625.360000000001</v>
      </c>
      <c r="N1178" s="5">
        <v>59838.04</v>
      </c>
      <c r="O1178" s="5">
        <v>0</v>
      </c>
      <c r="P1178" s="3" t="s">
        <v>28</v>
      </c>
      <c r="Q1178" s="3" t="s">
        <v>29</v>
      </c>
      <c r="R1178" s="5">
        <v>18</v>
      </c>
      <c r="S1178" s="5">
        <v>576380.4</v>
      </c>
      <c r="T1178" s="2"/>
    </row>
    <row r="1179" spans="1:20" ht="14.4" x14ac:dyDescent="0.3">
      <c r="A1179" s="3" t="s">
        <v>1948</v>
      </c>
      <c r="B1179" s="6">
        <v>45904</v>
      </c>
      <c r="C1179" s="3" t="s">
        <v>49</v>
      </c>
      <c r="D1179" s="3" t="s">
        <v>21</v>
      </c>
      <c r="E1179" s="3" t="s">
        <v>105</v>
      </c>
      <c r="F1179" s="3" t="s">
        <v>106</v>
      </c>
      <c r="G1179" s="3" t="s">
        <v>597</v>
      </c>
      <c r="H1179" s="3" t="s">
        <v>35</v>
      </c>
      <c r="I1179" s="3" t="s">
        <v>25</v>
      </c>
      <c r="J1179" s="3" t="s">
        <v>146</v>
      </c>
      <c r="K1179" s="3" t="s">
        <v>177</v>
      </c>
      <c r="L1179" s="5">
        <v>31</v>
      </c>
      <c r="M1179" s="5">
        <v>26477.42</v>
      </c>
      <c r="N1179" s="5">
        <v>38931.31</v>
      </c>
      <c r="O1179" s="5">
        <v>0.05</v>
      </c>
      <c r="P1179" s="3" t="s">
        <v>28</v>
      </c>
      <c r="Q1179" s="3" t="s">
        <v>38</v>
      </c>
      <c r="R1179" s="5">
        <v>15</v>
      </c>
      <c r="S1179" s="5">
        <v>366767.1</v>
      </c>
      <c r="T1179" s="2"/>
    </row>
    <row r="1180" spans="1:20" ht="14.4" x14ac:dyDescent="0.3">
      <c r="A1180" s="3" t="s">
        <v>1949</v>
      </c>
      <c r="B1180" s="4">
        <v>45823</v>
      </c>
      <c r="C1180" s="3" t="s">
        <v>49</v>
      </c>
      <c r="D1180" s="3" t="s">
        <v>70</v>
      </c>
      <c r="E1180" s="3" t="s">
        <v>125</v>
      </c>
      <c r="F1180" s="3" t="s">
        <v>125</v>
      </c>
      <c r="G1180" s="3" t="s">
        <v>1803</v>
      </c>
      <c r="H1180" s="3" t="s">
        <v>24</v>
      </c>
      <c r="I1180" s="3" t="s">
        <v>45</v>
      </c>
      <c r="J1180" s="3" t="s">
        <v>46</v>
      </c>
      <c r="K1180" s="3" t="s">
        <v>47</v>
      </c>
      <c r="L1180" s="5">
        <v>27</v>
      </c>
      <c r="M1180" s="5">
        <v>28318.32</v>
      </c>
      <c r="N1180" s="5">
        <v>39393.760000000002</v>
      </c>
      <c r="O1180" s="5">
        <v>0.05</v>
      </c>
      <c r="P1180" s="3" t="s">
        <v>28</v>
      </c>
      <c r="Q1180" s="3" t="s">
        <v>38</v>
      </c>
      <c r="R1180" s="5">
        <v>18</v>
      </c>
      <c r="S1180" s="5">
        <v>284085</v>
      </c>
      <c r="T1180" s="2"/>
    </row>
    <row r="1181" spans="1:20" ht="14.4" x14ac:dyDescent="0.3">
      <c r="A1181" s="3" t="s">
        <v>1950</v>
      </c>
      <c r="B1181" s="4">
        <v>45713</v>
      </c>
      <c r="C1181" s="3" t="s">
        <v>20</v>
      </c>
      <c r="D1181" s="3" t="s">
        <v>70</v>
      </c>
      <c r="E1181" s="3" t="s">
        <v>71</v>
      </c>
      <c r="F1181" s="3" t="s">
        <v>72</v>
      </c>
      <c r="G1181" s="3" t="s">
        <v>1951</v>
      </c>
      <c r="H1181" s="3" t="s">
        <v>35</v>
      </c>
      <c r="I1181" s="3" t="s">
        <v>25</v>
      </c>
      <c r="J1181" s="3" t="s">
        <v>36</v>
      </c>
      <c r="K1181" s="3" t="s">
        <v>136</v>
      </c>
      <c r="L1181" s="5">
        <v>8</v>
      </c>
      <c r="M1181" s="5">
        <v>17596.25</v>
      </c>
      <c r="N1181" s="5">
        <v>22988.97</v>
      </c>
      <c r="O1181" s="5">
        <v>0.05</v>
      </c>
      <c r="P1181" s="3" t="s">
        <v>28</v>
      </c>
      <c r="Q1181" s="3" t="s">
        <v>29</v>
      </c>
      <c r="R1181" s="5">
        <v>6</v>
      </c>
      <c r="S1181" s="5">
        <v>40984.67</v>
      </c>
      <c r="T1181" s="2"/>
    </row>
    <row r="1182" spans="1:20" ht="14.4" x14ac:dyDescent="0.3">
      <c r="A1182" s="3" t="s">
        <v>1952</v>
      </c>
      <c r="B1182" s="6">
        <v>45756</v>
      </c>
      <c r="C1182" s="3" t="s">
        <v>49</v>
      </c>
      <c r="D1182" s="3" t="s">
        <v>21</v>
      </c>
      <c r="E1182" s="3" t="s">
        <v>22</v>
      </c>
      <c r="F1182" s="3" t="s">
        <v>22</v>
      </c>
      <c r="G1182" s="3" t="s">
        <v>76</v>
      </c>
      <c r="H1182" s="3" t="s">
        <v>24</v>
      </c>
      <c r="I1182" s="3" t="s">
        <v>52</v>
      </c>
      <c r="J1182" s="3" t="s">
        <v>95</v>
      </c>
      <c r="K1182" s="3" t="s">
        <v>298</v>
      </c>
      <c r="L1182" s="5">
        <v>40</v>
      </c>
      <c r="M1182" s="5">
        <v>61656.97</v>
      </c>
      <c r="N1182" s="5">
        <v>69090.100000000006</v>
      </c>
      <c r="O1182" s="5">
        <v>0.1</v>
      </c>
      <c r="P1182" s="3" t="s">
        <v>28</v>
      </c>
      <c r="Q1182" s="3" t="s">
        <v>77</v>
      </c>
      <c r="R1182" s="5">
        <v>20</v>
      </c>
      <c r="S1182" s="5">
        <v>267592.7</v>
      </c>
      <c r="T1182" s="2"/>
    </row>
    <row r="1183" spans="1:20" ht="14.4" x14ac:dyDescent="0.3">
      <c r="A1183" s="3" t="s">
        <v>1953</v>
      </c>
      <c r="B1183" s="4">
        <v>45716</v>
      </c>
      <c r="C1183" s="3" t="s">
        <v>49</v>
      </c>
      <c r="D1183" s="3" t="s">
        <v>70</v>
      </c>
      <c r="E1183" s="3" t="s">
        <v>71</v>
      </c>
      <c r="F1183" s="3" t="s">
        <v>72</v>
      </c>
      <c r="G1183" s="3" t="s">
        <v>1954</v>
      </c>
      <c r="H1183" s="3" t="s">
        <v>24</v>
      </c>
      <c r="I1183" s="3" t="s">
        <v>45</v>
      </c>
      <c r="J1183" s="3" t="s">
        <v>67</v>
      </c>
      <c r="K1183" s="3" t="s">
        <v>83</v>
      </c>
      <c r="L1183" s="5">
        <v>49</v>
      </c>
      <c r="M1183" s="5">
        <v>33895.839999999997</v>
      </c>
      <c r="N1183" s="5">
        <v>38534.699999999997</v>
      </c>
      <c r="O1183" s="5">
        <v>0.05</v>
      </c>
      <c r="P1183" s="3" t="s">
        <v>28</v>
      </c>
      <c r="Q1183" s="3" t="s">
        <v>38</v>
      </c>
      <c r="R1183" s="5">
        <v>14</v>
      </c>
      <c r="S1183" s="5">
        <v>215938.9</v>
      </c>
      <c r="T1183" s="2"/>
    </row>
    <row r="1184" spans="1:20" ht="14.4" x14ac:dyDescent="0.3">
      <c r="A1184" s="3" t="s">
        <v>1955</v>
      </c>
      <c r="B1184" s="4">
        <v>45698</v>
      </c>
      <c r="C1184" s="3" t="s">
        <v>31</v>
      </c>
      <c r="D1184" s="3" t="s">
        <v>41</v>
      </c>
      <c r="E1184" s="3" t="s">
        <v>42</v>
      </c>
      <c r="F1184" s="3" t="s">
        <v>42</v>
      </c>
      <c r="G1184" s="3" t="s">
        <v>1801</v>
      </c>
      <c r="H1184" s="3" t="s">
        <v>35</v>
      </c>
      <c r="I1184" s="3" t="s">
        <v>45</v>
      </c>
      <c r="J1184" s="3" t="s">
        <v>46</v>
      </c>
      <c r="K1184" s="3" t="s">
        <v>333</v>
      </c>
      <c r="L1184" s="5">
        <v>25</v>
      </c>
      <c r="M1184" s="5">
        <v>17238.21</v>
      </c>
      <c r="N1184" s="5">
        <v>22353.18</v>
      </c>
      <c r="O1184" s="5">
        <v>0.05</v>
      </c>
      <c r="P1184" s="3" t="s">
        <v>55</v>
      </c>
      <c r="Q1184" s="3" t="s">
        <v>38</v>
      </c>
      <c r="R1184" s="5">
        <v>11</v>
      </c>
      <c r="S1184" s="5">
        <v>121480.5</v>
      </c>
      <c r="T1184" s="2"/>
    </row>
    <row r="1185" spans="1:20" ht="14.4" x14ac:dyDescent="0.3">
      <c r="A1185" s="3" t="s">
        <v>1956</v>
      </c>
      <c r="B1185" s="8">
        <v>45778</v>
      </c>
      <c r="C1185" s="3" t="s">
        <v>40</v>
      </c>
      <c r="D1185" s="3" t="s">
        <v>70</v>
      </c>
      <c r="E1185" s="3" t="s">
        <v>71</v>
      </c>
      <c r="F1185" s="3" t="s">
        <v>72</v>
      </c>
      <c r="G1185" s="3" t="s">
        <v>915</v>
      </c>
      <c r="H1185" s="3" t="s">
        <v>35</v>
      </c>
      <c r="I1185" s="3" t="s">
        <v>45</v>
      </c>
      <c r="J1185" s="3" t="s">
        <v>46</v>
      </c>
      <c r="K1185" s="3" t="s">
        <v>117</v>
      </c>
      <c r="L1185" s="5">
        <v>26</v>
      </c>
      <c r="M1185" s="5">
        <v>62407.02</v>
      </c>
      <c r="N1185" s="5">
        <v>87869.87</v>
      </c>
      <c r="O1185" s="5">
        <v>0.1</v>
      </c>
      <c r="P1185" s="3" t="s">
        <v>28</v>
      </c>
      <c r="Q1185" s="3" t="s">
        <v>38</v>
      </c>
      <c r="R1185" s="5">
        <v>19</v>
      </c>
      <c r="S1185" s="5">
        <v>595830.69999999995</v>
      </c>
      <c r="T1185" s="2"/>
    </row>
    <row r="1186" spans="1:20" ht="14.4" x14ac:dyDescent="0.3">
      <c r="A1186" s="3" t="s">
        <v>1957</v>
      </c>
      <c r="B1186" s="4">
        <v>45882</v>
      </c>
      <c r="C1186" s="3" t="s">
        <v>40</v>
      </c>
      <c r="D1186" s="3" t="s">
        <v>41</v>
      </c>
      <c r="E1186" s="3" t="s">
        <v>42</v>
      </c>
      <c r="F1186" s="3" t="s">
        <v>42</v>
      </c>
      <c r="G1186" s="3" t="s">
        <v>1172</v>
      </c>
      <c r="H1186" s="3" t="s">
        <v>44</v>
      </c>
      <c r="I1186" s="3" t="s">
        <v>25</v>
      </c>
      <c r="J1186" s="3" t="s">
        <v>36</v>
      </c>
      <c r="K1186" s="3" t="s">
        <v>136</v>
      </c>
      <c r="L1186" s="5">
        <v>25</v>
      </c>
      <c r="M1186" s="5">
        <v>52598.6</v>
      </c>
      <c r="N1186" s="5">
        <v>61639.68</v>
      </c>
      <c r="O1186" s="5">
        <v>0.1</v>
      </c>
      <c r="P1186" s="3" t="s">
        <v>28</v>
      </c>
      <c r="Q1186" s="3" t="s">
        <v>38</v>
      </c>
      <c r="R1186" s="5">
        <v>4</v>
      </c>
      <c r="S1186" s="5">
        <v>203424.3</v>
      </c>
      <c r="T1186" s="2"/>
    </row>
    <row r="1187" spans="1:20" ht="14.4" x14ac:dyDescent="0.3">
      <c r="A1187" s="3" t="s">
        <v>1958</v>
      </c>
      <c r="B1187" s="7">
        <v>45797</v>
      </c>
      <c r="C1187" s="3" t="s">
        <v>20</v>
      </c>
      <c r="D1187" s="3" t="s">
        <v>41</v>
      </c>
      <c r="E1187" s="3" t="s">
        <v>42</v>
      </c>
      <c r="F1187" s="3" t="s">
        <v>42</v>
      </c>
      <c r="G1187" s="3" t="s">
        <v>452</v>
      </c>
      <c r="H1187" s="3" t="s">
        <v>35</v>
      </c>
      <c r="I1187" s="3" t="s">
        <v>52</v>
      </c>
      <c r="J1187" s="3" t="s">
        <v>113</v>
      </c>
      <c r="K1187" s="3" t="s">
        <v>139</v>
      </c>
      <c r="L1187" s="5">
        <v>20</v>
      </c>
      <c r="M1187" s="5">
        <v>26677.19</v>
      </c>
      <c r="N1187" s="5">
        <v>38470.35</v>
      </c>
      <c r="O1187" s="5">
        <v>0.05</v>
      </c>
      <c r="P1187" s="3" t="s">
        <v>55</v>
      </c>
      <c r="Q1187" s="3" t="s">
        <v>84</v>
      </c>
      <c r="R1187" s="5">
        <v>1</v>
      </c>
      <c r="S1187" s="5">
        <v>224070</v>
      </c>
      <c r="T1187" s="2"/>
    </row>
    <row r="1188" spans="1:20" ht="14.4" x14ac:dyDescent="0.3">
      <c r="A1188" s="3" t="s">
        <v>1959</v>
      </c>
      <c r="B1188" s="4">
        <v>45831</v>
      </c>
      <c r="C1188" s="3" t="s">
        <v>20</v>
      </c>
      <c r="D1188" s="3" t="s">
        <v>57</v>
      </c>
      <c r="E1188" s="3" t="s">
        <v>92</v>
      </c>
      <c r="F1188" s="3" t="s">
        <v>93</v>
      </c>
      <c r="G1188" s="3" t="s">
        <v>1960</v>
      </c>
      <c r="H1188" s="3" t="s">
        <v>44</v>
      </c>
      <c r="I1188" s="3" t="s">
        <v>25</v>
      </c>
      <c r="J1188" s="3" t="s">
        <v>36</v>
      </c>
      <c r="K1188" s="3" t="s">
        <v>37</v>
      </c>
      <c r="L1188" s="5">
        <v>48</v>
      </c>
      <c r="M1188" s="5">
        <v>3153.34</v>
      </c>
      <c r="N1188" s="5">
        <v>3750.09</v>
      </c>
      <c r="O1188" s="5">
        <v>0.15</v>
      </c>
      <c r="P1188" s="3" t="s">
        <v>28</v>
      </c>
      <c r="Q1188" s="3" t="s">
        <v>84</v>
      </c>
      <c r="R1188" s="5">
        <v>10</v>
      </c>
      <c r="S1188" s="5">
        <v>24347.4</v>
      </c>
      <c r="T1188" s="2"/>
    </row>
    <row r="1189" spans="1:20" ht="14.4" x14ac:dyDescent="0.3">
      <c r="A1189" s="3" t="s">
        <v>1961</v>
      </c>
      <c r="B1189" s="6">
        <v>45901</v>
      </c>
      <c r="C1189" s="3" t="s">
        <v>20</v>
      </c>
      <c r="D1189" s="3" t="s">
        <v>70</v>
      </c>
      <c r="E1189" s="3" t="s">
        <v>71</v>
      </c>
      <c r="F1189" s="3" t="s">
        <v>72</v>
      </c>
      <c r="G1189" s="3" t="s">
        <v>1962</v>
      </c>
      <c r="H1189" s="3" t="s">
        <v>44</v>
      </c>
      <c r="I1189" s="3" t="s">
        <v>25</v>
      </c>
      <c r="J1189" s="3" t="s">
        <v>146</v>
      </c>
      <c r="K1189" s="3" t="s">
        <v>416</v>
      </c>
      <c r="L1189" s="5">
        <v>8</v>
      </c>
      <c r="M1189" s="5">
        <v>30913.439999999999</v>
      </c>
      <c r="N1189" s="5">
        <v>39443.620000000003</v>
      </c>
      <c r="O1189" s="5">
        <v>0.15</v>
      </c>
      <c r="P1189" s="3" t="s">
        <v>28</v>
      </c>
      <c r="Q1189" s="3" t="s">
        <v>29</v>
      </c>
      <c r="R1189" s="5">
        <v>16</v>
      </c>
      <c r="S1189" s="5">
        <v>58005.22</v>
      </c>
      <c r="T1189" s="2"/>
    </row>
    <row r="1190" spans="1:20" ht="14.4" x14ac:dyDescent="0.3">
      <c r="A1190" s="3" t="s">
        <v>1963</v>
      </c>
      <c r="B1190" s="4">
        <v>45868</v>
      </c>
      <c r="C1190" s="3" t="s">
        <v>20</v>
      </c>
      <c r="D1190" s="3" t="s">
        <v>57</v>
      </c>
      <c r="E1190" s="3" t="s">
        <v>92</v>
      </c>
      <c r="F1190" s="3" t="s">
        <v>93</v>
      </c>
      <c r="G1190" s="3" t="s">
        <v>1328</v>
      </c>
      <c r="H1190" s="3" t="s">
        <v>24</v>
      </c>
      <c r="I1190" s="3" t="s">
        <v>45</v>
      </c>
      <c r="J1190" s="3" t="s">
        <v>67</v>
      </c>
      <c r="K1190" s="3" t="s">
        <v>83</v>
      </c>
      <c r="L1190" s="5">
        <v>2</v>
      </c>
      <c r="M1190" s="5">
        <v>46689.96</v>
      </c>
      <c r="N1190" s="5">
        <v>55608.43</v>
      </c>
      <c r="O1190" s="5">
        <v>0.15</v>
      </c>
      <c r="P1190" s="3" t="s">
        <v>55</v>
      </c>
      <c r="Q1190" s="3" t="s">
        <v>77</v>
      </c>
      <c r="R1190" s="5">
        <v>9</v>
      </c>
      <c r="S1190" s="5">
        <v>15161.4</v>
      </c>
      <c r="T1190" s="2"/>
    </row>
    <row r="1191" spans="1:20" ht="14.4" x14ac:dyDescent="0.3">
      <c r="A1191" s="3" t="s">
        <v>1964</v>
      </c>
      <c r="B1191" s="6">
        <v>45907</v>
      </c>
      <c r="C1191" s="3" t="s">
        <v>40</v>
      </c>
      <c r="D1191" s="3" t="s">
        <v>70</v>
      </c>
      <c r="E1191" s="3" t="s">
        <v>71</v>
      </c>
      <c r="F1191" s="3" t="s">
        <v>72</v>
      </c>
      <c r="G1191" s="3" t="s">
        <v>215</v>
      </c>
      <c r="H1191" s="3" t="s">
        <v>35</v>
      </c>
      <c r="I1191" s="3" t="s">
        <v>45</v>
      </c>
      <c r="J1191" s="3" t="s">
        <v>46</v>
      </c>
      <c r="K1191" s="3" t="s">
        <v>161</v>
      </c>
      <c r="L1191" s="5">
        <v>29</v>
      </c>
      <c r="M1191" s="5">
        <v>17503.88</v>
      </c>
      <c r="N1191" s="5">
        <v>23387.919999999998</v>
      </c>
      <c r="O1191" s="5">
        <v>0.15</v>
      </c>
      <c r="P1191" s="3" t="s">
        <v>55</v>
      </c>
      <c r="Q1191" s="3" t="s">
        <v>84</v>
      </c>
      <c r="R1191" s="5">
        <v>7</v>
      </c>
      <c r="S1191" s="5">
        <v>145041.60000000001</v>
      </c>
      <c r="T1191" s="2"/>
    </row>
    <row r="1192" spans="1:20" ht="14.4" x14ac:dyDescent="0.3">
      <c r="A1192" s="3" t="s">
        <v>1965</v>
      </c>
      <c r="B1192" s="4">
        <v>45827</v>
      </c>
      <c r="C1192" s="3" t="s">
        <v>40</v>
      </c>
      <c r="D1192" s="3" t="s">
        <v>57</v>
      </c>
      <c r="E1192" s="3" t="s">
        <v>58</v>
      </c>
      <c r="F1192" s="3" t="s">
        <v>59</v>
      </c>
      <c r="G1192" s="3" t="s">
        <v>1166</v>
      </c>
      <c r="H1192" s="3" t="s">
        <v>87</v>
      </c>
      <c r="I1192" s="3" t="s">
        <v>45</v>
      </c>
      <c r="J1192" s="3" t="s">
        <v>132</v>
      </c>
      <c r="K1192" s="3" t="s">
        <v>133</v>
      </c>
      <c r="L1192" s="5">
        <v>47</v>
      </c>
      <c r="M1192" s="5">
        <v>34827.800000000003</v>
      </c>
      <c r="N1192" s="5">
        <v>42632.06</v>
      </c>
      <c r="O1192" s="5">
        <v>0.05</v>
      </c>
      <c r="P1192" s="3" t="s">
        <v>55</v>
      </c>
      <c r="Q1192" s="3" t="s">
        <v>84</v>
      </c>
      <c r="R1192" s="5">
        <v>14</v>
      </c>
      <c r="S1192" s="5">
        <v>348460.2</v>
      </c>
      <c r="T1192" s="2"/>
    </row>
    <row r="1193" spans="1:20" ht="14.4" x14ac:dyDescent="0.3">
      <c r="A1193" s="3" t="s">
        <v>1966</v>
      </c>
      <c r="B1193" s="6">
        <v>45692</v>
      </c>
      <c r="C1193" s="3" t="s">
        <v>40</v>
      </c>
      <c r="D1193" s="3" t="s">
        <v>70</v>
      </c>
      <c r="E1193" s="3" t="s">
        <v>71</v>
      </c>
      <c r="F1193" s="3" t="s">
        <v>72</v>
      </c>
      <c r="G1193" s="3" t="s">
        <v>389</v>
      </c>
      <c r="H1193" s="3" t="s">
        <v>35</v>
      </c>
      <c r="I1193" s="3" t="s">
        <v>45</v>
      </c>
      <c r="J1193" s="3" t="s">
        <v>67</v>
      </c>
      <c r="K1193" s="3" t="s">
        <v>68</v>
      </c>
      <c r="L1193" s="5">
        <v>3</v>
      </c>
      <c r="M1193" s="5">
        <v>71242.53</v>
      </c>
      <c r="N1193" s="5">
        <v>81038.559999999998</v>
      </c>
      <c r="O1193" s="5">
        <v>0.1</v>
      </c>
      <c r="P1193" s="3" t="s">
        <v>28</v>
      </c>
      <c r="Q1193" s="3" t="s">
        <v>29</v>
      </c>
      <c r="R1193" s="5">
        <v>16</v>
      </c>
      <c r="S1193" s="5">
        <v>26449.279999999999</v>
      </c>
      <c r="T1193" s="2"/>
    </row>
    <row r="1194" spans="1:20" ht="14.4" x14ac:dyDescent="0.3">
      <c r="A1194" s="3" t="s">
        <v>1967</v>
      </c>
      <c r="B1194" s="7">
        <v>45795</v>
      </c>
      <c r="C1194" s="3" t="s">
        <v>49</v>
      </c>
      <c r="D1194" s="3" t="s">
        <v>21</v>
      </c>
      <c r="E1194" s="3" t="s">
        <v>105</v>
      </c>
      <c r="F1194" s="3" t="s">
        <v>106</v>
      </c>
      <c r="G1194" s="3" t="s">
        <v>1968</v>
      </c>
      <c r="H1194" s="3" t="s">
        <v>35</v>
      </c>
      <c r="I1194" s="3" t="s">
        <v>25</v>
      </c>
      <c r="J1194" s="3" t="s">
        <v>61</v>
      </c>
      <c r="K1194" s="3" t="s">
        <v>154</v>
      </c>
      <c r="L1194" s="5">
        <v>41</v>
      </c>
      <c r="M1194" s="5">
        <v>37523.449999999997</v>
      </c>
      <c r="N1194" s="5">
        <v>50468.27</v>
      </c>
      <c r="O1194" s="5">
        <v>0.15</v>
      </c>
      <c r="P1194" s="3" t="s">
        <v>28</v>
      </c>
      <c r="Q1194" s="3" t="s">
        <v>38</v>
      </c>
      <c r="R1194" s="5">
        <v>1</v>
      </c>
      <c r="S1194" s="5">
        <v>451127</v>
      </c>
      <c r="T1194" s="2"/>
    </row>
    <row r="1195" spans="1:20" ht="14.4" x14ac:dyDescent="0.3">
      <c r="A1195" s="3" t="s">
        <v>1969</v>
      </c>
      <c r="B1195" s="4">
        <v>45886</v>
      </c>
      <c r="C1195" s="3" t="s">
        <v>20</v>
      </c>
      <c r="D1195" s="3" t="s">
        <v>57</v>
      </c>
      <c r="E1195" s="3" t="s">
        <v>58</v>
      </c>
      <c r="F1195" s="3" t="s">
        <v>59</v>
      </c>
      <c r="G1195" s="3" t="s">
        <v>116</v>
      </c>
      <c r="H1195" s="3" t="s">
        <v>44</v>
      </c>
      <c r="I1195" s="3" t="s">
        <v>52</v>
      </c>
      <c r="J1195" s="3" t="s">
        <v>157</v>
      </c>
      <c r="K1195" s="3" t="s">
        <v>158</v>
      </c>
      <c r="L1195" s="5">
        <v>4</v>
      </c>
      <c r="M1195" s="5">
        <v>54543.42</v>
      </c>
      <c r="N1195" s="5">
        <v>80201.89</v>
      </c>
      <c r="O1195" s="5">
        <v>0.15</v>
      </c>
      <c r="P1195" s="3" t="s">
        <v>55</v>
      </c>
      <c r="Q1195" s="3" t="s">
        <v>38</v>
      </c>
      <c r="R1195" s="5">
        <v>13</v>
      </c>
      <c r="S1195" s="5">
        <v>87238.8</v>
      </c>
      <c r="T1195" s="2"/>
    </row>
    <row r="1196" spans="1:20" ht="14.4" x14ac:dyDescent="0.3">
      <c r="A1196" s="3" t="s">
        <v>1970</v>
      </c>
      <c r="B1196" s="4">
        <v>45732</v>
      </c>
      <c r="C1196" s="3" t="s">
        <v>40</v>
      </c>
      <c r="D1196" s="3" t="s">
        <v>57</v>
      </c>
      <c r="E1196" s="3" t="s">
        <v>58</v>
      </c>
      <c r="F1196" s="3" t="s">
        <v>59</v>
      </c>
      <c r="G1196" s="3" t="s">
        <v>1971</v>
      </c>
      <c r="H1196" s="3" t="s">
        <v>35</v>
      </c>
      <c r="I1196" s="3" t="s">
        <v>52</v>
      </c>
      <c r="J1196" s="3" t="s">
        <v>53</v>
      </c>
      <c r="K1196" s="3" t="s">
        <v>110</v>
      </c>
      <c r="L1196" s="5">
        <v>49</v>
      </c>
      <c r="M1196" s="5">
        <v>36977.410000000003</v>
      </c>
      <c r="N1196" s="5">
        <v>51087.25</v>
      </c>
      <c r="O1196" s="5">
        <v>0.05</v>
      </c>
      <c r="P1196" s="3" t="s">
        <v>28</v>
      </c>
      <c r="Q1196" s="3" t="s">
        <v>77</v>
      </c>
      <c r="R1196" s="5">
        <v>15</v>
      </c>
      <c r="S1196" s="5">
        <v>656813.1</v>
      </c>
      <c r="T1196" s="2"/>
    </row>
    <row r="1197" spans="1:20" ht="14.4" x14ac:dyDescent="0.3">
      <c r="A1197" s="3" t="s">
        <v>1972</v>
      </c>
      <c r="B1197" s="4">
        <v>45885</v>
      </c>
      <c r="C1197" s="3" t="s">
        <v>49</v>
      </c>
      <c r="D1197" s="3" t="s">
        <v>70</v>
      </c>
      <c r="E1197" s="3" t="s">
        <v>125</v>
      </c>
      <c r="F1197" s="3" t="s">
        <v>125</v>
      </c>
      <c r="G1197" s="3" t="s">
        <v>400</v>
      </c>
      <c r="H1197" s="3" t="s">
        <v>44</v>
      </c>
      <c r="I1197" s="3" t="s">
        <v>25</v>
      </c>
      <c r="J1197" s="3" t="s">
        <v>26</v>
      </c>
      <c r="K1197" s="3" t="s">
        <v>216</v>
      </c>
      <c r="L1197" s="5">
        <v>21</v>
      </c>
      <c r="M1197" s="5">
        <v>2522.58</v>
      </c>
      <c r="N1197" s="5">
        <v>3189.85</v>
      </c>
      <c r="O1197" s="5">
        <v>0.15</v>
      </c>
      <c r="P1197" s="3" t="s">
        <v>55</v>
      </c>
      <c r="Q1197" s="3" t="s">
        <v>84</v>
      </c>
      <c r="R1197" s="5">
        <v>9</v>
      </c>
      <c r="S1197" s="5">
        <v>11910.77</v>
      </c>
      <c r="T1197" s="2"/>
    </row>
    <row r="1198" spans="1:20" ht="14.4" x14ac:dyDescent="0.3">
      <c r="A1198" s="3" t="s">
        <v>1973</v>
      </c>
      <c r="B1198" s="4">
        <v>45682</v>
      </c>
      <c r="C1198" s="3" t="s">
        <v>40</v>
      </c>
      <c r="D1198" s="3" t="s">
        <v>57</v>
      </c>
      <c r="E1198" s="3" t="s">
        <v>58</v>
      </c>
      <c r="F1198" s="3" t="s">
        <v>59</v>
      </c>
      <c r="G1198" s="3" t="s">
        <v>101</v>
      </c>
      <c r="H1198" s="3" t="s">
        <v>44</v>
      </c>
      <c r="I1198" s="3" t="s">
        <v>52</v>
      </c>
      <c r="J1198" s="3" t="s">
        <v>95</v>
      </c>
      <c r="K1198" s="3" t="s">
        <v>237</v>
      </c>
      <c r="L1198" s="5">
        <v>8</v>
      </c>
      <c r="M1198" s="5">
        <v>66776.490000000005</v>
      </c>
      <c r="N1198" s="5">
        <v>89230.79</v>
      </c>
      <c r="O1198" s="5">
        <v>0.05</v>
      </c>
      <c r="P1198" s="3" t="s">
        <v>55</v>
      </c>
      <c r="Q1198" s="3" t="s">
        <v>29</v>
      </c>
      <c r="R1198" s="5">
        <v>17</v>
      </c>
      <c r="S1198" s="5">
        <v>170652.7</v>
      </c>
      <c r="T1198" s="2"/>
    </row>
    <row r="1199" spans="1:20" ht="14.4" x14ac:dyDescent="0.3">
      <c r="A1199" s="3" t="s">
        <v>1974</v>
      </c>
      <c r="B1199" s="4">
        <v>45835</v>
      </c>
      <c r="C1199" s="3" t="s">
        <v>31</v>
      </c>
      <c r="D1199" s="3" t="s">
        <v>21</v>
      </c>
      <c r="E1199" s="3" t="s">
        <v>32</v>
      </c>
      <c r="F1199" s="3" t="s">
        <v>33</v>
      </c>
      <c r="G1199" s="3" t="s">
        <v>1975</v>
      </c>
      <c r="H1199" s="3" t="s">
        <v>24</v>
      </c>
      <c r="I1199" s="3" t="s">
        <v>52</v>
      </c>
      <c r="J1199" s="3" t="s">
        <v>157</v>
      </c>
      <c r="K1199" s="3" t="s">
        <v>188</v>
      </c>
      <c r="L1199" s="5">
        <v>36</v>
      </c>
      <c r="M1199" s="5">
        <v>67759.22</v>
      </c>
      <c r="N1199" s="5">
        <v>94669.2</v>
      </c>
      <c r="O1199" s="5">
        <v>0.1</v>
      </c>
      <c r="P1199" s="3" t="s">
        <v>28</v>
      </c>
      <c r="Q1199" s="3" t="s">
        <v>77</v>
      </c>
      <c r="R1199" s="5">
        <v>12</v>
      </c>
      <c r="S1199" s="5">
        <v>871883.4</v>
      </c>
      <c r="T1199" s="2"/>
    </row>
    <row r="1200" spans="1:20" ht="14.4" x14ac:dyDescent="0.3">
      <c r="A1200" s="3" t="s">
        <v>1976</v>
      </c>
      <c r="B1200" s="6">
        <v>45660</v>
      </c>
      <c r="C1200" s="3" t="s">
        <v>49</v>
      </c>
      <c r="D1200" s="3" t="s">
        <v>57</v>
      </c>
      <c r="E1200" s="3" t="s">
        <v>64</v>
      </c>
      <c r="F1200" s="3" t="s">
        <v>65</v>
      </c>
      <c r="G1200" s="3" t="s">
        <v>1050</v>
      </c>
      <c r="H1200" s="3" t="s">
        <v>87</v>
      </c>
      <c r="I1200" s="3" t="s">
        <v>25</v>
      </c>
      <c r="J1200" s="3" t="s">
        <v>146</v>
      </c>
      <c r="K1200" s="3" t="s">
        <v>416</v>
      </c>
      <c r="L1200" s="5">
        <v>1</v>
      </c>
      <c r="M1200" s="5">
        <v>66338.28</v>
      </c>
      <c r="N1200" s="5">
        <v>88352.2</v>
      </c>
      <c r="O1200" s="5">
        <v>0.1</v>
      </c>
      <c r="P1200" s="3" t="s">
        <v>28</v>
      </c>
      <c r="Q1200" s="3" t="s">
        <v>38</v>
      </c>
      <c r="R1200" s="5">
        <v>20</v>
      </c>
      <c r="S1200" s="5">
        <v>19812.53</v>
      </c>
      <c r="T1200" s="2"/>
    </row>
    <row r="1201" spans="1:20" ht="14.4" x14ac:dyDescent="0.3">
      <c r="A1201" s="3" t="s">
        <v>1977</v>
      </c>
      <c r="B1201" s="4">
        <v>45671</v>
      </c>
      <c r="C1201" s="3" t="s">
        <v>40</v>
      </c>
      <c r="D1201" s="3" t="s">
        <v>70</v>
      </c>
      <c r="E1201" s="3" t="s">
        <v>125</v>
      </c>
      <c r="F1201" s="3" t="s">
        <v>125</v>
      </c>
      <c r="G1201" s="3" t="s">
        <v>1978</v>
      </c>
      <c r="H1201" s="3" t="s">
        <v>87</v>
      </c>
      <c r="I1201" s="3" t="s">
        <v>45</v>
      </c>
      <c r="J1201" s="3" t="s">
        <v>102</v>
      </c>
      <c r="K1201" s="3" t="s">
        <v>203</v>
      </c>
      <c r="L1201" s="5">
        <v>6</v>
      </c>
      <c r="M1201" s="5">
        <v>63910.64</v>
      </c>
      <c r="N1201" s="5">
        <v>78860.72</v>
      </c>
      <c r="O1201" s="5">
        <v>0.1</v>
      </c>
      <c r="P1201" s="3" t="s">
        <v>28</v>
      </c>
      <c r="Q1201" s="3" t="s">
        <v>38</v>
      </c>
      <c r="R1201" s="5">
        <v>9</v>
      </c>
      <c r="S1201" s="5">
        <v>80730.429999999993</v>
      </c>
      <c r="T1201" s="2"/>
    </row>
    <row r="1202" spans="1:20" ht="14.4" x14ac:dyDescent="0.3">
      <c r="A1202" s="3" t="s">
        <v>1979</v>
      </c>
      <c r="B1202" s="4">
        <v>45672</v>
      </c>
      <c r="C1202" s="3" t="s">
        <v>20</v>
      </c>
      <c r="D1202" s="3" t="s">
        <v>57</v>
      </c>
      <c r="E1202" s="3" t="s">
        <v>64</v>
      </c>
      <c r="F1202" s="3" t="s">
        <v>65</v>
      </c>
      <c r="G1202" s="3" t="s">
        <v>1650</v>
      </c>
      <c r="H1202" s="3" t="s">
        <v>87</v>
      </c>
      <c r="I1202" s="3" t="s">
        <v>25</v>
      </c>
      <c r="J1202" s="3" t="s">
        <v>146</v>
      </c>
      <c r="K1202" s="3" t="s">
        <v>177</v>
      </c>
      <c r="L1202" s="5">
        <v>17</v>
      </c>
      <c r="M1202" s="5">
        <v>38099.660000000003</v>
      </c>
      <c r="N1202" s="5">
        <v>55270.13</v>
      </c>
      <c r="O1202" s="5">
        <v>0</v>
      </c>
      <c r="P1202" s="3" t="s">
        <v>28</v>
      </c>
      <c r="Q1202" s="3" t="s">
        <v>29</v>
      </c>
      <c r="R1202" s="5">
        <v>7</v>
      </c>
      <c r="S1202" s="5">
        <v>291898</v>
      </c>
      <c r="T1202" s="2"/>
    </row>
    <row r="1203" spans="1:20" ht="14.4" x14ac:dyDescent="0.3">
      <c r="A1203" s="3" t="s">
        <v>1980</v>
      </c>
      <c r="B1203" s="4">
        <v>45879</v>
      </c>
      <c r="C1203" s="3" t="s">
        <v>20</v>
      </c>
      <c r="D1203" s="3" t="s">
        <v>70</v>
      </c>
      <c r="E1203" s="3" t="s">
        <v>71</v>
      </c>
      <c r="F1203" s="3" t="s">
        <v>72</v>
      </c>
      <c r="G1203" s="3" t="s">
        <v>1484</v>
      </c>
      <c r="H1203" s="3" t="s">
        <v>35</v>
      </c>
      <c r="I1203" s="3" t="s">
        <v>25</v>
      </c>
      <c r="J1203" s="3" t="s">
        <v>36</v>
      </c>
      <c r="K1203" s="3" t="s">
        <v>280</v>
      </c>
      <c r="L1203" s="5">
        <v>21</v>
      </c>
      <c r="M1203" s="5">
        <v>29169</v>
      </c>
      <c r="N1203" s="5">
        <v>34213.25</v>
      </c>
      <c r="O1203" s="5">
        <v>0.1</v>
      </c>
      <c r="P1203" s="3" t="s">
        <v>28</v>
      </c>
      <c r="Q1203" s="3" t="s">
        <v>38</v>
      </c>
      <c r="R1203" s="5">
        <v>15</v>
      </c>
      <c r="S1203" s="5">
        <v>95336.320000000007</v>
      </c>
      <c r="T1203" s="2"/>
    </row>
    <row r="1204" spans="1:20" ht="14.4" x14ac:dyDescent="0.3">
      <c r="A1204" s="3" t="s">
        <v>1981</v>
      </c>
      <c r="B1204" s="4">
        <v>45881</v>
      </c>
      <c r="C1204" s="3" t="s">
        <v>20</v>
      </c>
      <c r="D1204" s="3" t="s">
        <v>57</v>
      </c>
      <c r="E1204" s="3" t="s">
        <v>64</v>
      </c>
      <c r="F1204" s="3" t="s">
        <v>65</v>
      </c>
      <c r="G1204" s="3" t="s">
        <v>332</v>
      </c>
      <c r="H1204" s="3" t="s">
        <v>44</v>
      </c>
      <c r="I1204" s="3" t="s">
        <v>25</v>
      </c>
      <c r="J1204" s="3" t="s">
        <v>61</v>
      </c>
      <c r="K1204" s="3" t="s">
        <v>211</v>
      </c>
      <c r="L1204" s="5">
        <v>49</v>
      </c>
      <c r="M1204" s="5">
        <v>7933.91</v>
      </c>
      <c r="N1204" s="5">
        <v>8982.7900000000009</v>
      </c>
      <c r="O1204" s="5">
        <v>0.05</v>
      </c>
      <c r="P1204" s="3" t="s">
        <v>55</v>
      </c>
      <c r="Q1204" s="3" t="s">
        <v>77</v>
      </c>
      <c r="R1204" s="5">
        <v>8</v>
      </c>
      <c r="S1204" s="5">
        <v>48825.36</v>
      </c>
      <c r="T1204" s="2"/>
    </row>
    <row r="1205" spans="1:20" ht="14.4" x14ac:dyDescent="0.3">
      <c r="A1205" s="3" t="s">
        <v>1982</v>
      </c>
      <c r="B1205" s="6">
        <v>45666</v>
      </c>
      <c r="C1205" s="3" t="s">
        <v>49</v>
      </c>
      <c r="D1205" s="3" t="s">
        <v>57</v>
      </c>
      <c r="E1205" s="3" t="s">
        <v>64</v>
      </c>
      <c r="F1205" s="3" t="s">
        <v>65</v>
      </c>
      <c r="G1205" s="3" t="s">
        <v>1226</v>
      </c>
      <c r="H1205" s="3" t="s">
        <v>87</v>
      </c>
      <c r="I1205" s="3" t="s">
        <v>25</v>
      </c>
      <c r="J1205" s="3" t="s">
        <v>61</v>
      </c>
      <c r="K1205" s="3" t="s">
        <v>211</v>
      </c>
      <c r="L1205" s="5">
        <v>30</v>
      </c>
      <c r="M1205" s="5">
        <v>44524.1</v>
      </c>
      <c r="N1205" s="5">
        <v>61211.31</v>
      </c>
      <c r="O1205" s="5">
        <v>0.1</v>
      </c>
      <c r="P1205" s="3" t="s">
        <v>28</v>
      </c>
      <c r="Q1205" s="3" t="s">
        <v>38</v>
      </c>
      <c r="R1205" s="5">
        <v>11</v>
      </c>
      <c r="S1205" s="5">
        <v>450554.7</v>
      </c>
      <c r="T1205" s="2"/>
    </row>
    <row r="1206" spans="1:20" ht="14.4" x14ac:dyDescent="0.3">
      <c r="A1206" s="3" t="s">
        <v>1983</v>
      </c>
      <c r="B1206" s="4">
        <v>45884</v>
      </c>
      <c r="C1206" s="3" t="s">
        <v>31</v>
      </c>
      <c r="D1206" s="3" t="s">
        <v>57</v>
      </c>
      <c r="E1206" s="3" t="s">
        <v>58</v>
      </c>
      <c r="F1206" s="3" t="s">
        <v>59</v>
      </c>
      <c r="G1206" s="3" t="s">
        <v>1172</v>
      </c>
      <c r="H1206" s="3" t="s">
        <v>24</v>
      </c>
      <c r="I1206" s="3" t="s">
        <v>52</v>
      </c>
      <c r="J1206" s="3" t="s">
        <v>157</v>
      </c>
      <c r="K1206" s="3" t="s">
        <v>158</v>
      </c>
      <c r="L1206" s="5">
        <v>33</v>
      </c>
      <c r="M1206" s="5">
        <v>72445.09</v>
      </c>
      <c r="N1206" s="5">
        <v>98307.64</v>
      </c>
      <c r="O1206" s="5">
        <v>0.1</v>
      </c>
      <c r="P1206" s="3" t="s">
        <v>55</v>
      </c>
      <c r="Q1206" s="3" t="s">
        <v>38</v>
      </c>
      <c r="R1206" s="5">
        <v>10</v>
      </c>
      <c r="S1206" s="5">
        <v>768117.7</v>
      </c>
      <c r="T1206" s="2"/>
    </row>
    <row r="1207" spans="1:20" ht="14.4" x14ac:dyDescent="0.3">
      <c r="A1207" s="3" t="s">
        <v>1984</v>
      </c>
      <c r="B1207" s="6">
        <v>45717</v>
      </c>
      <c r="C1207" s="3" t="s">
        <v>20</v>
      </c>
      <c r="D1207" s="3" t="s">
        <v>70</v>
      </c>
      <c r="E1207" s="3" t="s">
        <v>125</v>
      </c>
      <c r="F1207" s="3" t="s">
        <v>125</v>
      </c>
      <c r="G1207" s="3" t="s">
        <v>1985</v>
      </c>
      <c r="H1207" s="3" t="s">
        <v>44</v>
      </c>
      <c r="I1207" s="3" t="s">
        <v>25</v>
      </c>
      <c r="J1207" s="3" t="s">
        <v>26</v>
      </c>
      <c r="K1207" s="3" t="s">
        <v>27</v>
      </c>
      <c r="L1207" s="5">
        <v>41</v>
      </c>
      <c r="M1207" s="5">
        <v>35732.239999999998</v>
      </c>
      <c r="N1207" s="5">
        <v>48814.44</v>
      </c>
      <c r="O1207" s="5">
        <v>0.15</v>
      </c>
      <c r="P1207" s="3" t="s">
        <v>55</v>
      </c>
      <c r="Q1207" s="3" t="s">
        <v>29</v>
      </c>
      <c r="R1207" s="5">
        <v>16</v>
      </c>
      <c r="S1207" s="5">
        <v>455914.7</v>
      </c>
      <c r="T1207" s="2"/>
    </row>
    <row r="1208" spans="1:20" ht="14.4" x14ac:dyDescent="0.3">
      <c r="A1208" s="3" t="s">
        <v>1986</v>
      </c>
      <c r="B1208" s="6">
        <v>45902</v>
      </c>
      <c r="C1208" s="3" t="s">
        <v>40</v>
      </c>
      <c r="D1208" s="3" t="s">
        <v>70</v>
      </c>
      <c r="E1208" s="3" t="s">
        <v>71</v>
      </c>
      <c r="F1208" s="3" t="s">
        <v>72</v>
      </c>
      <c r="G1208" s="3" t="s">
        <v>1987</v>
      </c>
      <c r="H1208" s="3" t="s">
        <v>44</v>
      </c>
      <c r="I1208" s="3" t="s">
        <v>52</v>
      </c>
      <c r="J1208" s="3" t="s">
        <v>113</v>
      </c>
      <c r="K1208" s="3" t="s">
        <v>114</v>
      </c>
      <c r="L1208" s="5">
        <v>47</v>
      </c>
      <c r="M1208" s="5">
        <v>79590.37</v>
      </c>
      <c r="N1208" s="5">
        <v>94528.41</v>
      </c>
      <c r="O1208" s="5">
        <v>0.1</v>
      </c>
      <c r="P1208" s="3" t="s">
        <v>28</v>
      </c>
      <c r="Q1208" s="3" t="s">
        <v>84</v>
      </c>
      <c r="R1208" s="5">
        <v>18</v>
      </c>
      <c r="S1208" s="5">
        <v>631879.1</v>
      </c>
      <c r="T1208" s="2"/>
    </row>
    <row r="1209" spans="1:20" ht="14.4" x14ac:dyDescent="0.3">
      <c r="A1209" s="3" t="s">
        <v>1988</v>
      </c>
      <c r="B1209" s="6">
        <v>45842</v>
      </c>
      <c r="C1209" s="3" t="s">
        <v>31</v>
      </c>
      <c r="D1209" s="3" t="s">
        <v>41</v>
      </c>
      <c r="E1209" s="3" t="s">
        <v>50</v>
      </c>
      <c r="F1209" s="3" t="s">
        <v>50</v>
      </c>
      <c r="G1209" s="3" t="s">
        <v>119</v>
      </c>
      <c r="H1209" s="3" t="s">
        <v>44</v>
      </c>
      <c r="I1209" s="3" t="s">
        <v>45</v>
      </c>
      <c r="J1209" s="3" t="s">
        <v>102</v>
      </c>
      <c r="K1209" s="3" t="s">
        <v>226</v>
      </c>
      <c r="L1209" s="5">
        <v>19</v>
      </c>
      <c r="M1209" s="5">
        <v>11792.04</v>
      </c>
      <c r="N1209" s="5">
        <v>16363.7</v>
      </c>
      <c r="O1209" s="5">
        <v>0.1</v>
      </c>
      <c r="P1209" s="3" t="s">
        <v>28</v>
      </c>
      <c r="Q1209" s="3" t="s">
        <v>77</v>
      </c>
      <c r="R1209" s="5">
        <v>11</v>
      </c>
      <c r="S1209" s="5">
        <v>78175.39</v>
      </c>
      <c r="T1209" s="2"/>
    </row>
    <row r="1210" spans="1:20" ht="14.4" x14ac:dyDescent="0.3">
      <c r="A1210" s="3" t="s">
        <v>1989</v>
      </c>
      <c r="B1210" s="4">
        <v>45671</v>
      </c>
      <c r="C1210" s="3" t="s">
        <v>49</v>
      </c>
      <c r="D1210" s="3" t="s">
        <v>57</v>
      </c>
      <c r="E1210" s="3" t="s">
        <v>64</v>
      </c>
      <c r="F1210" s="3" t="s">
        <v>65</v>
      </c>
      <c r="G1210" s="3" t="s">
        <v>1990</v>
      </c>
      <c r="H1210" s="3" t="s">
        <v>35</v>
      </c>
      <c r="I1210" s="3" t="s">
        <v>45</v>
      </c>
      <c r="J1210" s="3" t="s">
        <v>67</v>
      </c>
      <c r="K1210" s="3" t="s">
        <v>74</v>
      </c>
      <c r="L1210" s="5">
        <v>40</v>
      </c>
      <c r="M1210" s="5">
        <v>44173.21</v>
      </c>
      <c r="N1210" s="5">
        <v>56410.400000000001</v>
      </c>
      <c r="O1210" s="5">
        <v>0</v>
      </c>
      <c r="P1210" s="3" t="s">
        <v>28</v>
      </c>
      <c r="Q1210" s="3" t="s">
        <v>84</v>
      </c>
      <c r="R1210" s="5">
        <v>1</v>
      </c>
      <c r="S1210" s="5">
        <v>489487.6</v>
      </c>
      <c r="T1210" s="2"/>
    </row>
    <row r="1211" spans="1:20" ht="14.4" x14ac:dyDescent="0.3">
      <c r="A1211" s="3" t="s">
        <v>1991</v>
      </c>
      <c r="B1211" s="7">
        <v>45808</v>
      </c>
      <c r="C1211" s="3" t="s">
        <v>20</v>
      </c>
      <c r="D1211" s="3" t="s">
        <v>57</v>
      </c>
      <c r="E1211" s="3" t="s">
        <v>58</v>
      </c>
      <c r="F1211" s="3" t="s">
        <v>59</v>
      </c>
      <c r="G1211" s="3" t="s">
        <v>356</v>
      </c>
      <c r="H1211" s="3" t="s">
        <v>87</v>
      </c>
      <c r="I1211" s="3" t="s">
        <v>25</v>
      </c>
      <c r="J1211" s="3" t="s">
        <v>146</v>
      </c>
      <c r="K1211" s="3" t="s">
        <v>411</v>
      </c>
      <c r="L1211" s="5">
        <v>15</v>
      </c>
      <c r="M1211" s="5">
        <v>32890.67</v>
      </c>
      <c r="N1211" s="5">
        <v>38163.4</v>
      </c>
      <c r="O1211" s="5">
        <v>0</v>
      </c>
      <c r="P1211" s="3" t="s">
        <v>28</v>
      </c>
      <c r="Q1211" s="3" t="s">
        <v>77</v>
      </c>
      <c r="R1211" s="5">
        <v>10</v>
      </c>
      <c r="S1211" s="5">
        <v>79090.95</v>
      </c>
      <c r="T1211" s="2"/>
    </row>
    <row r="1212" spans="1:20" ht="14.4" x14ac:dyDescent="0.3">
      <c r="A1212" s="3" t="s">
        <v>1992</v>
      </c>
      <c r="B1212" s="6">
        <v>45719</v>
      </c>
      <c r="C1212" s="3" t="s">
        <v>49</v>
      </c>
      <c r="D1212" s="3" t="s">
        <v>70</v>
      </c>
      <c r="E1212" s="3" t="s">
        <v>125</v>
      </c>
      <c r="F1212" s="3" t="s">
        <v>125</v>
      </c>
      <c r="G1212" s="3" t="s">
        <v>671</v>
      </c>
      <c r="H1212" s="3" t="s">
        <v>35</v>
      </c>
      <c r="I1212" s="3" t="s">
        <v>25</v>
      </c>
      <c r="J1212" s="3" t="s">
        <v>146</v>
      </c>
      <c r="K1212" s="3" t="s">
        <v>416</v>
      </c>
      <c r="L1212" s="5">
        <v>48</v>
      </c>
      <c r="M1212" s="5">
        <v>58297.17</v>
      </c>
      <c r="N1212" s="5">
        <v>85826.52</v>
      </c>
      <c r="O1212" s="5">
        <v>0</v>
      </c>
      <c r="P1212" s="3" t="s">
        <v>55</v>
      </c>
      <c r="Q1212" s="3" t="s">
        <v>84</v>
      </c>
      <c r="R1212" s="5">
        <v>13</v>
      </c>
      <c r="S1212" s="5">
        <v>1321409</v>
      </c>
      <c r="T1212" s="2"/>
    </row>
    <row r="1213" spans="1:20" ht="14.4" x14ac:dyDescent="0.3">
      <c r="A1213" s="3" t="s">
        <v>1993</v>
      </c>
      <c r="B1213" s="4">
        <v>45757</v>
      </c>
      <c r="C1213" s="3" t="s">
        <v>31</v>
      </c>
      <c r="D1213" s="3" t="s">
        <v>21</v>
      </c>
      <c r="E1213" s="3" t="s">
        <v>105</v>
      </c>
      <c r="F1213" s="3" t="s">
        <v>106</v>
      </c>
      <c r="G1213" s="3" t="s">
        <v>341</v>
      </c>
      <c r="H1213" s="3" t="s">
        <v>87</v>
      </c>
      <c r="I1213" s="3" t="s">
        <v>25</v>
      </c>
      <c r="J1213" s="3" t="s">
        <v>36</v>
      </c>
      <c r="K1213" s="3" t="s">
        <v>37</v>
      </c>
      <c r="L1213" s="5">
        <v>42</v>
      </c>
      <c r="M1213" s="5">
        <v>8010.28</v>
      </c>
      <c r="N1213" s="5">
        <v>10120.32</v>
      </c>
      <c r="O1213" s="5">
        <v>0</v>
      </c>
      <c r="P1213" s="3" t="s">
        <v>28</v>
      </c>
      <c r="Q1213" s="3" t="s">
        <v>77</v>
      </c>
      <c r="R1213" s="5">
        <v>1</v>
      </c>
      <c r="S1213" s="5">
        <v>88621.68</v>
      </c>
      <c r="T1213" s="2"/>
    </row>
    <row r="1214" spans="1:20" ht="14.4" x14ac:dyDescent="0.3">
      <c r="A1214" s="3" t="s">
        <v>1994</v>
      </c>
      <c r="B1214" s="4">
        <v>45771</v>
      </c>
      <c r="C1214" s="3" t="s">
        <v>20</v>
      </c>
      <c r="D1214" s="3" t="s">
        <v>57</v>
      </c>
      <c r="E1214" s="3" t="s">
        <v>64</v>
      </c>
      <c r="F1214" s="3" t="s">
        <v>65</v>
      </c>
      <c r="G1214" s="3" t="s">
        <v>1801</v>
      </c>
      <c r="H1214" s="3" t="s">
        <v>87</v>
      </c>
      <c r="I1214" s="3" t="s">
        <v>45</v>
      </c>
      <c r="J1214" s="3" t="s">
        <v>67</v>
      </c>
      <c r="K1214" s="3" t="s">
        <v>68</v>
      </c>
      <c r="L1214" s="5">
        <v>11</v>
      </c>
      <c r="M1214" s="5">
        <v>47666.39</v>
      </c>
      <c r="N1214" s="5">
        <v>60824.56</v>
      </c>
      <c r="O1214" s="5">
        <v>0.05</v>
      </c>
      <c r="P1214" s="3" t="s">
        <v>55</v>
      </c>
      <c r="Q1214" s="3" t="s">
        <v>29</v>
      </c>
      <c r="R1214" s="5">
        <v>5</v>
      </c>
      <c r="S1214" s="5">
        <v>137502.9</v>
      </c>
      <c r="T1214" s="2"/>
    </row>
    <row r="1215" spans="1:20" ht="14.4" x14ac:dyDescent="0.3">
      <c r="A1215" s="3" t="s">
        <v>1995</v>
      </c>
      <c r="B1215" s="6">
        <v>45841</v>
      </c>
      <c r="C1215" s="3" t="s">
        <v>20</v>
      </c>
      <c r="D1215" s="3" t="s">
        <v>41</v>
      </c>
      <c r="E1215" s="3" t="s">
        <v>50</v>
      </c>
      <c r="F1215" s="3" t="s">
        <v>50</v>
      </c>
      <c r="G1215" s="3" t="s">
        <v>1100</v>
      </c>
      <c r="H1215" s="3" t="s">
        <v>35</v>
      </c>
      <c r="I1215" s="3" t="s">
        <v>45</v>
      </c>
      <c r="J1215" s="3" t="s">
        <v>46</v>
      </c>
      <c r="K1215" s="3" t="s">
        <v>333</v>
      </c>
      <c r="L1215" s="5">
        <v>24</v>
      </c>
      <c r="M1215" s="5">
        <v>43184.51</v>
      </c>
      <c r="N1215" s="5">
        <v>61748.05</v>
      </c>
      <c r="O1215" s="5">
        <v>0</v>
      </c>
      <c r="P1215" s="3" t="s">
        <v>55</v>
      </c>
      <c r="Q1215" s="3" t="s">
        <v>84</v>
      </c>
      <c r="R1215" s="5">
        <v>13</v>
      </c>
      <c r="S1215" s="5">
        <v>445525</v>
      </c>
      <c r="T1215" s="2"/>
    </row>
    <row r="1216" spans="1:20" ht="14.4" x14ac:dyDescent="0.3">
      <c r="A1216" s="3" t="s">
        <v>1996</v>
      </c>
      <c r="B1216" s="4">
        <v>45858</v>
      </c>
      <c r="C1216" s="3" t="s">
        <v>40</v>
      </c>
      <c r="D1216" s="3" t="s">
        <v>70</v>
      </c>
      <c r="E1216" s="3" t="s">
        <v>125</v>
      </c>
      <c r="F1216" s="3" t="s">
        <v>125</v>
      </c>
      <c r="G1216" s="3" t="s">
        <v>1107</v>
      </c>
      <c r="H1216" s="3" t="s">
        <v>35</v>
      </c>
      <c r="I1216" s="3" t="s">
        <v>52</v>
      </c>
      <c r="J1216" s="3" t="s">
        <v>157</v>
      </c>
      <c r="K1216" s="3" t="s">
        <v>158</v>
      </c>
      <c r="L1216" s="5">
        <v>15</v>
      </c>
      <c r="M1216" s="5">
        <v>79963.94</v>
      </c>
      <c r="N1216" s="5">
        <v>107036.4</v>
      </c>
      <c r="O1216" s="5">
        <v>0.1</v>
      </c>
      <c r="P1216" s="3" t="s">
        <v>55</v>
      </c>
      <c r="Q1216" s="3" t="s">
        <v>29</v>
      </c>
      <c r="R1216" s="5">
        <v>17</v>
      </c>
      <c r="S1216" s="5">
        <v>365478.1</v>
      </c>
      <c r="T1216" s="2"/>
    </row>
    <row r="1217" spans="1:20" ht="14.4" x14ac:dyDescent="0.3">
      <c r="A1217" s="3" t="s">
        <v>1997</v>
      </c>
      <c r="B1217" s="6">
        <v>45873</v>
      </c>
      <c r="C1217" s="3" t="s">
        <v>31</v>
      </c>
      <c r="D1217" s="3" t="s">
        <v>21</v>
      </c>
      <c r="E1217" s="3" t="s">
        <v>22</v>
      </c>
      <c r="F1217" s="3" t="s">
        <v>22</v>
      </c>
      <c r="G1217" s="3" t="s">
        <v>867</v>
      </c>
      <c r="H1217" s="3" t="s">
        <v>35</v>
      </c>
      <c r="I1217" s="3" t="s">
        <v>45</v>
      </c>
      <c r="J1217" s="3" t="s">
        <v>46</v>
      </c>
      <c r="K1217" s="3" t="s">
        <v>333</v>
      </c>
      <c r="L1217" s="5">
        <v>32</v>
      </c>
      <c r="M1217" s="5">
        <v>53530.87</v>
      </c>
      <c r="N1217" s="5">
        <v>78272.22</v>
      </c>
      <c r="O1217" s="5">
        <v>0.05</v>
      </c>
      <c r="P1217" s="3" t="s">
        <v>55</v>
      </c>
      <c r="Q1217" s="3" t="s">
        <v>77</v>
      </c>
      <c r="R1217" s="5">
        <v>5</v>
      </c>
      <c r="S1217" s="5">
        <v>752137</v>
      </c>
      <c r="T1217" s="2"/>
    </row>
    <row r="1218" spans="1:20" ht="14.4" x14ac:dyDescent="0.3">
      <c r="A1218" s="3" t="s">
        <v>1998</v>
      </c>
      <c r="B1218" s="4">
        <v>45770</v>
      </c>
      <c r="C1218" s="3" t="s">
        <v>20</v>
      </c>
      <c r="D1218" s="3" t="s">
        <v>70</v>
      </c>
      <c r="E1218" s="3" t="s">
        <v>71</v>
      </c>
      <c r="F1218" s="3" t="s">
        <v>72</v>
      </c>
      <c r="G1218" s="3" t="s">
        <v>339</v>
      </c>
      <c r="H1218" s="3" t="s">
        <v>87</v>
      </c>
      <c r="I1218" s="3" t="s">
        <v>25</v>
      </c>
      <c r="J1218" s="3" t="s">
        <v>36</v>
      </c>
      <c r="K1218" s="3" t="s">
        <v>169</v>
      </c>
      <c r="L1218" s="5">
        <v>3</v>
      </c>
      <c r="M1218" s="5">
        <v>75619.509999999995</v>
      </c>
      <c r="N1218" s="5">
        <v>93176.95</v>
      </c>
      <c r="O1218" s="5">
        <v>0.1</v>
      </c>
      <c r="P1218" s="3" t="s">
        <v>28</v>
      </c>
      <c r="Q1218" s="3" t="s">
        <v>29</v>
      </c>
      <c r="R1218" s="5">
        <v>9</v>
      </c>
      <c r="S1218" s="5">
        <v>47405.09</v>
      </c>
      <c r="T1218" s="2"/>
    </row>
    <row r="1219" spans="1:20" ht="14.4" x14ac:dyDescent="0.3">
      <c r="A1219" s="3" t="s">
        <v>1999</v>
      </c>
      <c r="B1219" s="6">
        <v>45810</v>
      </c>
      <c r="C1219" s="3" t="s">
        <v>49</v>
      </c>
      <c r="D1219" s="3" t="s">
        <v>21</v>
      </c>
      <c r="E1219" s="3" t="s">
        <v>105</v>
      </c>
      <c r="F1219" s="3" t="s">
        <v>106</v>
      </c>
      <c r="G1219" s="3" t="s">
        <v>1938</v>
      </c>
      <c r="H1219" s="3" t="s">
        <v>87</v>
      </c>
      <c r="I1219" s="3" t="s">
        <v>25</v>
      </c>
      <c r="J1219" s="3" t="s">
        <v>146</v>
      </c>
      <c r="K1219" s="3" t="s">
        <v>147</v>
      </c>
      <c r="L1219" s="5">
        <v>49</v>
      </c>
      <c r="M1219" s="5">
        <v>59509.59</v>
      </c>
      <c r="N1219" s="5">
        <v>78880.23</v>
      </c>
      <c r="O1219" s="5">
        <v>0.05</v>
      </c>
      <c r="P1219" s="3" t="s">
        <v>28</v>
      </c>
      <c r="Q1219" s="3" t="s">
        <v>84</v>
      </c>
      <c r="R1219" s="5">
        <v>15</v>
      </c>
      <c r="S1219" s="5">
        <v>901703.3</v>
      </c>
      <c r="T1219" s="2"/>
    </row>
    <row r="1220" spans="1:20" ht="14.4" x14ac:dyDescent="0.3">
      <c r="A1220" s="3" t="s">
        <v>2000</v>
      </c>
      <c r="B1220" s="6">
        <v>45717</v>
      </c>
      <c r="C1220" s="3" t="s">
        <v>31</v>
      </c>
      <c r="D1220" s="3" t="s">
        <v>41</v>
      </c>
      <c r="E1220" s="3" t="s">
        <v>42</v>
      </c>
      <c r="F1220" s="3" t="s">
        <v>42</v>
      </c>
      <c r="G1220" s="3" t="s">
        <v>2001</v>
      </c>
      <c r="H1220" s="3" t="s">
        <v>24</v>
      </c>
      <c r="I1220" s="3" t="s">
        <v>52</v>
      </c>
      <c r="J1220" s="3" t="s">
        <v>95</v>
      </c>
      <c r="K1220" s="3" t="s">
        <v>237</v>
      </c>
      <c r="L1220" s="5">
        <v>39</v>
      </c>
      <c r="M1220" s="5">
        <v>35360.58</v>
      </c>
      <c r="N1220" s="5">
        <v>44587.23</v>
      </c>
      <c r="O1220" s="5">
        <v>0.1</v>
      </c>
      <c r="P1220" s="3" t="s">
        <v>28</v>
      </c>
      <c r="Q1220" s="3" t="s">
        <v>29</v>
      </c>
      <c r="R1220" s="5">
        <v>1</v>
      </c>
      <c r="S1220" s="5">
        <v>323855.40000000002</v>
      </c>
      <c r="T1220" s="2"/>
    </row>
    <row r="1221" spans="1:20" ht="14.4" x14ac:dyDescent="0.3">
      <c r="A1221" s="3" t="s">
        <v>2002</v>
      </c>
      <c r="B1221" s="4">
        <v>45828</v>
      </c>
      <c r="C1221" s="3" t="s">
        <v>49</v>
      </c>
      <c r="D1221" s="3" t="s">
        <v>41</v>
      </c>
      <c r="E1221" s="3" t="s">
        <v>42</v>
      </c>
      <c r="F1221" s="3" t="s">
        <v>42</v>
      </c>
      <c r="G1221" s="3" t="s">
        <v>167</v>
      </c>
      <c r="H1221" s="3" t="s">
        <v>44</v>
      </c>
      <c r="I1221" s="3" t="s">
        <v>25</v>
      </c>
      <c r="J1221" s="3" t="s">
        <v>36</v>
      </c>
      <c r="K1221" s="3" t="s">
        <v>136</v>
      </c>
      <c r="L1221" s="5">
        <v>43</v>
      </c>
      <c r="M1221" s="5">
        <v>677.9</v>
      </c>
      <c r="N1221" s="5">
        <v>889.93</v>
      </c>
      <c r="O1221" s="5">
        <v>0.1</v>
      </c>
      <c r="P1221" s="3" t="s">
        <v>55</v>
      </c>
      <c r="Q1221" s="3" t="s">
        <v>84</v>
      </c>
      <c r="R1221" s="5">
        <v>7</v>
      </c>
      <c r="S1221" s="5">
        <v>8205.56</v>
      </c>
      <c r="T1221" s="2"/>
    </row>
    <row r="1222" spans="1:20" ht="14.4" x14ac:dyDescent="0.3">
      <c r="A1222" s="3" t="s">
        <v>2003</v>
      </c>
      <c r="B1222" s="4">
        <v>45853</v>
      </c>
      <c r="C1222" s="3" t="s">
        <v>49</v>
      </c>
      <c r="D1222" s="3" t="s">
        <v>70</v>
      </c>
      <c r="E1222" s="3" t="s">
        <v>71</v>
      </c>
      <c r="F1222" s="3" t="s">
        <v>72</v>
      </c>
      <c r="G1222" s="3" t="s">
        <v>662</v>
      </c>
      <c r="H1222" s="3" t="s">
        <v>35</v>
      </c>
      <c r="I1222" s="3" t="s">
        <v>25</v>
      </c>
      <c r="J1222" s="3" t="s">
        <v>36</v>
      </c>
      <c r="K1222" s="3" t="s">
        <v>37</v>
      </c>
      <c r="L1222" s="5">
        <v>46</v>
      </c>
      <c r="M1222" s="5">
        <v>28402.28</v>
      </c>
      <c r="N1222" s="5">
        <v>38284.959999999999</v>
      </c>
      <c r="O1222" s="5">
        <v>0.05</v>
      </c>
      <c r="P1222" s="3" t="s">
        <v>28</v>
      </c>
      <c r="Q1222" s="3" t="s">
        <v>38</v>
      </c>
      <c r="R1222" s="5">
        <v>12</v>
      </c>
      <c r="S1222" s="5">
        <v>431873.1</v>
      </c>
      <c r="T1222" s="2"/>
    </row>
    <row r="1223" spans="1:20" ht="14.4" x14ac:dyDescent="0.3">
      <c r="A1223" s="3" t="s">
        <v>2004</v>
      </c>
      <c r="B1223" s="6">
        <v>45908</v>
      </c>
      <c r="C1223" s="3" t="s">
        <v>20</v>
      </c>
      <c r="D1223" s="3" t="s">
        <v>70</v>
      </c>
      <c r="E1223" s="3" t="s">
        <v>125</v>
      </c>
      <c r="F1223" s="3" t="s">
        <v>125</v>
      </c>
      <c r="G1223" s="3" t="s">
        <v>2005</v>
      </c>
      <c r="H1223" s="3" t="s">
        <v>44</v>
      </c>
      <c r="I1223" s="3" t="s">
        <v>52</v>
      </c>
      <c r="J1223" s="3" t="s">
        <v>95</v>
      </c>
      <c r="K1223" s="3" t="s">
        <v>237</v>
      </c>
      <c r="L1223" s="5">
        <v>20</v>
      </c>
      <c r="M1223" s="5">
        <v>51726.81</v>
      </c>
      <c r="N1223" s="5">
        <v>68752.149999999994</v>
      </c>
      <c r="O1223" s="5">
        <v>0.1</v>
      </c>
      <c r="P1223" s="3" t="s">
        <v>55</v>
      </c>
      <c r="Q1223" s="3" t="s">
        <v>84</v>
      </c>
      <c r="R1223" s="5">
        <v>5</v>
      </c>
      <c r="S1223" s="5">
        <v>306456.09999999998</v>
      </c>
      <c r="T1223" s="2"/>
    </row>
    <row r="1224" spans="1:20" ht="14.4" x14ac:dyDescent="0.3">
      <c r="A1224" s="3" t="s">
        <v>2006</v>
      </c>
      <c r="B1224" s="4">
        <v>45826</v>
      </c>
      <c r="C1224" s="3" t="s">
        <v>49</v>
      </c>
      <c r="D1224" s="3" t="s">
        <v>57</v>
      </c>
      <c r="E1224" s="3" t="s">
        <v>92</v>
      </c>
      <c r="F1224" s="3" t="s">
        <v>93</v>
      </c>
      <c r="G1224" s="3" t="s">
        <v>776</v>
      </c>
      <c r="H1224" s="3" t="s">
        <v>44</v>
      </c>
      <c r="I1224" s="3" t="s">
        <v>52</v>
      </c>
      <c r="J1224" s="3" t="s">
        <v>157</v>
      </c>
      <c r="K1224" s="3" t="s">
        <v>285</v>
      </c>
      <c r="L1224" s="5">
        <v>16</v>
      </c>
      <c r="M1224" s="5">
        <v>18005.29</v>
      </c>
      <c r="N1224" s="5">
        <v>20510.509999999998</v>
      </c>
      <c r="O1224" s="5">
        <v>0.15</v>
      </c>
      <c r="P1224" s="3" t="s">
        <v>28</v>
      </c>
      <c r="Q1224" s="3" t="s">
        <v>77</v>
      </c>
      <c r="R1224" s="5">
        <v>18</v>
      </c>
      <c r="S1224" s="5">
        <v>34070.99</v>
      </c>
      <c r="T1224" s="2"/>
    </row>
    <row r="1225" spans="1:20" ht="14.4" x14ac:dyDescent="0.3">
      <c r="A1225" s="3" t="s">
        <v>2007</v>
      </c>
      <c r="B1225" s="6">
        <v>45873</v>
      </c>
      <c r="C1225" s="3" t="s">
        <v>49</v>
      </c>
      <c r="D1225" s="3" t="s">
        <v>57</v>
      </c>
      <c r="E1225" s="3" t="s">
        <v>58</v>
      </c>
      <c r="F1225" s="3" t="s">
        <v>59</v>
      </c>
      <c r="G1225" s="3" t="s">
        <v>2008</v>
      </c>
      <c r="H1225" s="3" t="s">
        <v>24</v>
      </c>
      <c r="I1225" s="3" t="s">
        <v>25</v>
      </c>
      <c r="J1225" s="3" t="s">
        <v>36</v>
      </c>
      <c r="K1225" s="3" t="s">
        <v>136</v>
      </c>
      <c r="L1225" s="5">
        <v>39</v>
      </c>
      <c r="M1225" s="5">
        <v>57559.08</v>
      </c>
      <c r="N1225" s="5">
        <v>84795.88</v>
      </c>
      <c r="O1225" s="5">
        <v>0.05</v>
      </c>
      <c r="P1225" s="3" t="s">
        <v>55</v>
      </c>
      <c r="Q1225" s="3" t="s">
        <v>77</v>
      </c>
      <c r="R1225" s="5">
        <v>20</v>
      </c>
      <c r="S1225" s="5">
        <v>1009123</v>
      </c>
      <c r="T1225" s="2"/>
    </row>
    <row r="1226" spans="1:20" ht="14.4" x14ac:dyDescent="0.3">
      <c r="A1226" s="3" t="s">
        <v>2009</v>
      </c>
      <c r="B1226" s="4">
        <v>45884</v>
      </c>
      <c r="C1226" s="3" t="s">
        <v>31</v>
      </c>
      <c r="D1226" s="3" t="s">
        <v>57</v>
      </c>
      <c r="E1226" s="3" t="s">
        <v>92</v>
      </c>
      <c r="F1226" s="3" t="s">
        <v>93</v>
      </c>
      <c r="G1226" s="3" t="s">
        <v>348</v>
      </c>
      <c r="H1226" s="3" t="s">
        <v>35</v>
      </c>
      <c r="I1226" s="3" t="s">
        <v>52</v>
      </c>
      <c r="J1226" s="3" t="s">
        <v>157</v>
      </c>
      <c r="K1226" s="3" t="s">
        <v>188</v>
      </c>
      <c r="L1226" s="5">
        <v>9</v>
      </c>
      <c r="M1226" s="5">
        <v>56919.97</v>
      </c>
      <c r="N1226" s="5">
        <v>66353.08</v>
      </c>
      <c r="O1226" s="5">
        <v>0.15</v>
      </c>
      <c r="P1226" s="3" t="s">
        <v>28</v>
      </c>
      <c r="Q1226" s="3" t="s">
        <v>29</v>
      </c>
      <c r="R1226" s="5">
        <v>19</v>
      </c>
      <c r="S1226" s="5">
        <v>72163.289999999994</v>
      </c>
      <c r="T1226" s="2"/>
    </row>
    <row r="1227" spans="1:20" ht="14.4" x14ac:dyDescent="0.3">
      <c r="A1227" s="3" t="s">
        <v>2010</v>
      </c>
      <c r="B1227" s="4">
        <v>45672</v>
      </c>
      <c r="C1227" s="3" t="s">
        <v>40</v>
      </c>
      <c r="D1227" s="3" t="s">
        <v>57</v>
      </c>
      <c r="E1227" s="3" t="s">
        <v>92</v>
      </c>
      <c r="F1227" s="3" t="s">
        <v>93</v>
      </c>
      <c r="G1227" s="3" t="s">
        <v>1313</v>
      </c>
      <c r="H1227" s="3" t="s">
        <v>87</v>
      </c>
      <c r="I1227" s="3" t="s">
        <v>45</v>
      </c>
      <c r="J1227" s="3" t="s">
        <v>67</v>
      </c>
      <c r="K1227" s="3" t="s">
        <v>74</v>
      </c>
      <c r="L1227" s="5">
        <v>10</v>
      </c>
      <c r="M1227" s="5">
        <v>58785.64</v>
      </c>
      <c r="N1227" s="5">
        <v>72750.929999999993</v>
      </c>
      <c r="O1227" s="5">
        <v>0</v>
      </c>
      <c r="P1227" s="3" t="s">
        <v>55</v>
      </c>
      <c r="Q1227" s="3" t="s">
        <v>84</v>
      </c>
      <c r="R1227" s="5">
        <v>5</v>
      </c>
      <c r="S1227" s="5">
        <v>139652.9</v>
      </c>
      <c r="T1227" s="2"/>
    </row>
    <row r="1228" spans="1:20" ht="14.4" x14ac:dyDescent="0.3">
      <c r="A1228" s="3" t="s">
        <v>2011</v>
      </c>
      <c r="B1228" s="6">
        <v>45901</v>
      </c>
      <c r="C1228" s="3" t="s">
        <v>31</v>
      </c>
      <c r="D1228" s="3" t="s">
        <v>57</v>
      </c>
      <c r="E1228" s="3" t="s">
        <v>92</v>
      </c>
      <c r="F1228" s="3" t="s">
        <v>93</v>
      </c>
      <c r="G1228" s="3" t="s">
        <v>1789</v>
      </c>
      <c r="H1228" s="3" t="s">
        <v>35</v>
      </c>
      <c r="I1228" s="3" t="s">
        <v>25</v>
      </c>
      <c r="J1228" s="3" t="s">
        <v>36</v>
      </c>
      <c r="K1228" s="3" t="s">
        <v>37</v>
      </c>
      <c r="L1228" s="5">
        <v>49</v>
      </c>
      <c r="M1228" s="5">
        <v>55421.37</v>
      </c>
      <c r="N1228" s="5">
        <v>68650.75</v>
      </c>
      <c r="O1228" s="5">
        <v>0.05</v>
      </c>
      <c r="P1228" s="3" t="s">
        <v>28</v>
      </c>
      <c r="Q1228" s="3" t="s">
        <v>38</v>
      </c>
      <c r="R1228" s="5">
        <v>8</v>
      </c>
      <c r="S1228" s="5">
        <v>615827.6</v>
      </c>
      <c r="T1228" s="2"/>
    </row>
    <row r="1229" spans="1:20" ht="14.4" x14ac:dyDescent="0.3">
      <c r="A1229" s="3" t="s">
        <v>2012</v>
      </c>
      <c r="B1229" s="4">
        <v>45698</v>
      </c>
      <c r="C1229" s="3" t="s">
        <v>20</v>
      </c>
      <c r="D1229" s="3" t="s">
        <v>57</v>
      </c>
      <c r="E1229" s="3" t="s">
        <v>58</v>
      </c>
      <c r="F1229" s="3" t="s">
        <v>59</v>
      </c>
      <c r="G1229" s="3" t="s">
        <v>1850</v>
      </c>
      <c r="H1229" s="3" t="s">
        <v>35</v>
      </c>
      <c r="I1229" s="3" t="s">
        <v>25</v>
      </c>
      <c r="J1229" s="3" t="s">
        <v>36</v>
      </c>
      <c r="K1229" s="3" t="s">
        <v>37</v>
      </c>
      <c r="L1229" s="5">
        <v>29</v>
      </c>
      <c r="M1229" s="5">
        <v>59913.68</v>
      </c>
      <c r="N1229" s="5">
        <v>81435.009999999995</v>
      </c>
      <c r="O1229" s="5">
        <v>0.15</v>
      </c>
      <c r="P1229" s="3" t="s">
        <v>55</v>
      </c>
      <c r="Q1229" s="3" t="s">
        <v>84</v>
      </c>
      <c r="R1229" s="5">
        <v>14</v>
      </c>
      <c r="S1229" s="5">
        <v>530500.80000000005</v>
      </c>
      <c r="T1229" s="2"/>
    </row>
    <row r="1230" spans="1:20" ht="14.4" x14ac:dyDescent="0.3">
      <c r="A1230" s="3" t="s">
        <v>2013</v>
      </c>
      <c r="B1230" s="7">
        <v>45802</v>
      </c>
      <c r="C1230" s="3" t="s">
        <v>49</v>
      </c>
      <c r="D1230" s="3" t="s">
        <v>41</v>
      </c>
      <c r="E1230" s="3" t="s">
        <v>50</v>
      </c>
      <c r="F1230" s="3" t="s">
        <v>50</v>
      </c>
      <c r="G1230" s="3" t="s">
        <v>479</v>
      </c>
      <c r="H1230" s="3" t="s">
        <v>44</v>
      </c>
      <c r="I1230" s="3" t="s">
        <v>52</v>
      </c>
      <c r="J1230" s="3" t="s">
        <v>53</v>
      </c>
      <c r="K1230" s="3" t="s">
        <v>90</v>
      </c>
      <c r="L1230" s="5">
        <v>45</v>
      </c>
      <c r="M1230" s="5">
        <v>4949.9799999999996</v>
      </c>
      <c r="N1230" s="5">
        <v>6465.35</v>
      </c>
      <c r="O1230" s="5">
        <v>0.15</v>
      </c>
      <c r="P1230" s="3" t="s">
        <v>28</v>
      </c>
      <c r="Q1230" s="3" t="s">
        <v>29</v>
      </c>
      <c r="R1230" s="5">
        <v>3</v>
      </c>
      <c r="S1230" s="5">
        <v>57962.9</v>
      </c>
      <c r="T1230" s="2"/>
    </row>
    <row r="1231" spans="1:20" ht="14.4" x14ac:dyDescent="0.3">
      <c r="A1231" s="3" t="s">
        <v>2014</v>
      </c>
      <c r="B1231" s="4">
        <v>45742</v>
      </c>
      <c r="C1231" s="3" t="s">
        <v>20</v>
      </c>
      <c r="D1231" s="3" t="s">
        <v>70</v>
      </c>
      <c r="E1231" s="3" t="s">
        <v>71</v>
      </c>
      <c r="F1231" s="3" t="s">
        <v>72</v>
      </c>
      <c r="G1231" s="3" t="s">
        <v>556</v>
      </c>
      <c r="H1231" s="3" t="s">
        <v>35</v>
      </c>
      <c r="I1231" s="3" t="s">
        <v>25</v>
      </c>
      <c r="J1231" s="3" t="s">
        <v>26</v>
      </c>
      <c r="K1231" s="3" t="s">
        <v>127</v>
      </c>
      <c r="L1231" s="5">
        <v>10</v>
      </c>
      <c r="M1231" s="5">
        <v>57019.35</v>
      </c>
      <c r="N1231" s="5">
        <v>77963.850000000006</v>
      </c>
      <c r="O1231" s="5">
        <v>0</v>
      </c>
      <c r="P1231" s="3" t="s">
        <v>55</v>
      </c>
      <c r="Q1231" s="3" t="s">
        <v>29</v>
      </c>
      <c r="R1231" s="5">
        <v>17</v>
      </c>
      <c r="S1231" s="5">
        <v>209445</v>
      </c>
      <c r="T1231" s="2"/>
    </row>
    <row r="1232" spans="1:20" ht="14.4" x14ac:dyDescent="0.3">
      <c r="A1232" s="3" t="s">
        <v>2015</v>
      </c>
      <c r="B1232" s="8">
        <v>45778</v>
      </c>
      <c r="C1232" s="3" t="s">
        <v>40</v>
      </c>
      <c r="D1232" s="3" t="s">
        <v>70</v>
      </c>
      <c r="E1232" s="3" t="s">
        <v>71</v>
      </c>
      <c r="F1232" s="3" t="s">
        <v>72</v>
      </c>
      <c r="G1232" s="3" t="s">
        <v>2016</v>
      </c>
      <c r="H1232" s="3" t="s">
        <v>35</v>
      </c>
      <c r="I1232" s="3" t="s">
        <v>45</v>
      </c>
      <c r="J1232" s="3" t="s">
        <v>67</v>
      </c>
      <c r="K1232" s="3" t="s">
        <v>68</v>
      </c>
      <c r="L1232" s="5">
        <v>11</v>
      </c>
      <c r="M1232" s="5">
        <v>53626.58</v>
      </c>
      <c r="N1232" s="5">
        <v>70519.77</v>
      </c>
      <c r="O1232" s="5">
        <v>0.15</v>
      </c>
      <c r="P1232" s="3" t="s">
        <v>55</v>
      </c>
      <c r="Q1232" s="3" t="s">
        <v>84</v>
      </c>
      <c r="R1232" s="5">
        <v>13</v>
      </c>
      <c r="S1232" s="5">
        <v>157951.29999999999</v>
      </c>
      <c r="T1232" s="2"/>
    </row>
    <row r="1233" spans="1:20" ht="14.4" x14ac:dyDescent="0.3">
      <c r="A1233" s="3" t="s">
        <v>2017</v>
      </c>
      <c r="B1233" s="4">
        <v>45856</v>
      </c>
      <c r="C1233" s="3" t="s">
        <v>40</v>
      </c>
      <c r="D1233" s="3" t="s">
        <v>70</v>
      </c>
      <c r="E1233" s="3" t="s">
        <v>71</v>
      </c>
      <c r="F1233" s="3" t="s">
        <v>72</v>
      </c>
      <c r="G1233" s="3" t="s">
        <v>953</v>
      </c>
      <c r="H1233" s="3" t="s">
        <v>24</v>
      </c>
      <c r="I1233" s="3" t="s">
        <v>45</v>
      </c>
      <c r="J1233" s="3" t="s">
        <v>132</v>
      </c>
      <c r="K1233" s="3" t="s">
        <v>133</v>
      </c>
      <c r="L1233" s="5">
        <v>46</v>
      </c>
      <c r="M1233" s="5">
        <v>27014.3</v>
      </c>
      <c r="N1233" s="5">
        <v>39687.360000000001</v>
      </c>
      <c r="O1233" s="5">
        <v>0.1</v>
      </c>
      <c r="P1233" s="3" t="s">
        <v>28</v>
      </c>
      <c r="Q1233" s="3" t="s">
        <v>84</v>
      </c>
      <c r="R1233" s="5">
        <v>13</v>
      </c>
      <c r="S1233" s="5">
        <v>524664.69999999995</v>
      </c>
      <c r="T1233" s="2"/>
    </row>
    <row r="1234" spans="1:20" ht="14.4" x14ac:dyDescent="0.3">
      <c r="A1234" s="3" t="s">
        <v>2018</v>
      </c>
      <c r="B1234" s="4">
        <v>45730</v>
      </c>
      <c r="C1234" s="3" t="s">
        <v>31</v>
      </c>
      <c r="D1234" s="3" t="s">
        <v>21</v>
      </c>
      <c r="E1234" s="3" t="s">
        <v>22</v>
      </c>
      <c r="F1234" s="3" t="s">
        <v>22</v>
      </c>
      <c r="G1234" s="3" t="s">
        <v>839</v>
      </c>
      <c r="H1234" s="3" t="s">
        <v>44</v>
      </c>
      <c r="I1234" s="3" t="s">
        <v>25</v>
      </c>
      <c r="J1234" s="3" t="s">
        <v>61</v>
      </c>
      <c r="K1234" s="3" t="s">
        <v>211</v>
      </c>
      <c r="L1234" s="5">
        <v>38</v>
      </c>
      <c r="M1234" s="5">
        <v>37827.980000000003</v>
      </c>
      <c r="N1234" s="5">
        <v>55842.99</v>
      </c>
      <c r="O1234" s="5">
        <v>0.15</v>
      </c>
      <c r="P1234" s="3" t="s">
        <v>55</v>
      </c>
      <c r="Q1234" s="3" t="s">
        <v>84</v>
      </c>
      <c r="R1234" s="5">
        <v>6</v>
      </c>
      <c r="S1234" s="5">
        <v>581884.80000000005</v>
      </c>
      <c r="T1234" s="2"/>
    </row>
    <row r="1235" spans="1:20" ht="14.4" x14ac:dyDescent="0.3">
      <c r="A1235" s="3" t="s">
        <v>2019</v>
      </c>
      <c r="B1235" s="4">
        <v>45819</v>
      </c>
      <c r="C1235" s="3" t="s">
        <v>49</v>
      </c>
      <c r="D1235" s="3" t="s">
        <v>21</v>
      </c>
      <c r="E1235" s="3" t="s">
        <v>22</v>
      </c>
      <c r="F1235" s="3" t="s">
        <v>22</v>
      </c>
      <c r="G1235" s="3" t="s">
        <v>1705</v>
      </c>
      <c r="H1235" s="3" t="s">
        <v>24</v>
      </c>
      <c r="I1235" s="3" t="s">
        <v>45</v>
      </c>
      <c r="J1235" s="3" t="s">
        <v>102</v>
      </c>
      <c r="K1235" s="3" t="s">
        <v>226</v>
      </c>
      <c r="L1235" s="5">
        <v>18</v>
      </c>
      <c r="M1235" s="5">
        <v>27851.78</v>
      </c>
      <c r="N1235" s="5">
        <v>35684.97</v>
      </c>
      <c r="O1235" s="5">
        <v>0.1</v>
      </c>
      <c r="P1235" s="3" t="s">
        <v>55</v>
      </c>
      <c r="Q1235" s="3" t="s">
        <v>38</v>
      </c>
      <c r="R1235" s="5">
        <v>4</v>
      </c>
      <c r="S1235" s="5">
        <v>126897.7</v>
      </c>
      <c r="T1235" s="2"/>
    </row>
    <row r="1236" spans="1:20" ht="14.4" x14ac:dyDescent="0.3">
      <c r="A1236" s="3" t="s">
        <v>2020</v>
      </c>
      <c r="B1236" s="4">
        <v>45885</v>
      </c>
      <c r="C1236" s="3" t="s">
        <v>20</v>
      </c>
      <c r="D1236" s="3" t="s">
        <v>70</v>
      </c>
      <c r="E1236" s="3" t="s">
        <v>71</v>
      </c>
      <c r="F1236" s="3" t="s">
        <v>72</v>
      </c>
      <c r="G1236" s="3" t="s">
        <v>527</v>
      </c>
      <c r="H1236" s="3" t="s">
        <v>87</v>
      </c>
      <c r="I1236" s="3" t="s">
        <v>25</v>
      </c>
      <c r="J1236" s="3" t="s">
        <v>36</v>
      </c>
      <c r="K1236" s="3" t="s">
        <v>169</v>
      </c>
      <c r="L1236" s="5">
        <v>7</v>
      </c>
      <c r="M1236" s="5">
        <v>2954.21</v>
      </c>
      <c r="N1236" s="5">
        <v>3930.13</v>
      </c>
      <c r="O1236" s="5">
        <v>0</v>
      </c>
      <c r="P1236" s="3" t="s">
        <v>55</v>
      </c>
      <c r="Q1236" s="3" t="s">
        <v>29</v>
      </c>
      <c r="R1236" s="5">
        <v>4</v>
      </c>
      <c r="S1236" s="5">
        <v>6831.44</v>
      </c>
      <c r="T1236" s="2"/>
    </row>
    <row r="1237" spans="1:20" ht="14.4" x14ac:dyDescent="0.3">
      <c r="A1237" s="3" t="s">
        <v>2021</v>
      </c>
      <c r="B1237" s="6">
        <v>45815</v>
      </c>
      <c r="C1237" s="3" t="s">
        <v>31</v>
      </c>
      <c r="D1237" s="3" t="s">
        <v>41</v>
      </c>
      <c r="E1237" s="3" t="s">
        <v>42</v>
      </c>
      <c r="F1237" s="3" t="s">
        <v>42</v>
      </c>
      <c r="G1237" s="3" t="s">
        <v>123</v>
      </c>
      <c r="H1237" s="3" t="s">
        <v>24</v>
      </c>
      <c r="I1237" s="3" t="s">
        <v>25</v>
      </c>
      <c r="J1237" s="3" t="s">
        <v>26</v>
      </c>
      <c r="K1237" s="3" t="s">
        <v>27</v>
      </c>
      <c r="L1237" s="5">
        <v>50</v>
      </c>
      <c r="M1237" s="5">
        <v>24246.05</v>
      </c>
      <c r="N1237" s="5">
        <v>31272.400000000001</v>
      </c>
      <c r="O1237" s="5">
        <v>0.15</v>
      </c>
      <c r="P1237" s="3" t="s">
        <v>55</v>
      </c>
      <c r="Q1237" s="3" t="s">
        <v>77</v>
      </c>
      <c r="R1237" s="5">
        <v>18</v>
      </c>
      <c r="S1237" s="5">
        <v>298619.90000000002</v>
      </c>
      <c r="T1237" s="2"/>
    </row>
    <row r="1238" spans="1:20" ht="14.4" x14ac:dyDescent="0.3">
      <c r="A1238" s="3" t="s">
        <v>2022</v>
      </c>
      <c r="B1238" s="4">
        <v>45818</v>
      </c>
      <c r="C1238" s="3" t="s">
        <v>31</v>
      </c>
      <c r="D1238" s="3" t="s">
        <v>57</v>
      </c>
      <c r="E1238" s="3" t="s">
        <v>58</v>
      </c>
      <c r="F1238" s="3" t="s">
        <v>59</v>
      </c>
      <c r="G1238" s="3" t="s">
        <v>1281</v>
      </c>
      <c r="H1238" s="3" t="s">
        <v>35</v>
      </c>
      <c r="I1238" s="3" t="s">
        <v>25</v>
      </c>
      <c r="J1238" s="3" t="s">
        <v>26</v>
      </c>
      <c r="K1238" s="3" t="s">
        <v>27</v>
      </c>
      <c r="L1238" s="5">
        <v>35</v>
      </c>
      <c r="M1238" s="5">
        <v>3582.78</v>
      </c>
      <c r="N1238" s="5">
        <v>5324.91</v>
      </c>
      <c r="O1238" s="5">
        <v>0.1</v>
      </c>
      <c r="P1238" s="3" t="s">
        <v>55</v>
      </c>
      <c r="Q1238" s="3" t="s">
        <v>84</v>
      </c>
      <c r="R1238" s="5">
        <v>3</v>
      </c>
      <c r="S1238" s="5">
        <v>54877.09</v>
      </c>
      <c r="T1238" s="2"/>
    </row>
    <row r="1239" spans="1:20" ht="14.4" x14ac:dyDescent="0.3">
      <c r="A1239" s="3" t="s">
        <v>2023</v>
      </c>
      <c r="B1239" s="4">
        <v>45827</v>
      </c>
      <c r="C1239" s="3" t="s">
        <v>40</v>
      </c>
      <c r="D1239" s="3" t="s">
        <v>41</v>
      </c>
      <c r="E1239" s="3" t="s">
        <v>42</v>
      </c>
      <c r="F1239" s="3" t="s">
        <v>42</v>
      </c>
      <c r="G1239" s="3" t="s">
        <v>2024</v>
      </c>
      <c r="H1239" s="3" t="s">
        <v>44</v>
      </c>
      <c r="I1239" s="3" t="s">
        <v>45</v>
      </c>
      <c r="J1239" s="3" t="s">
        <v>46</v>
      </c>
      <c r="K1239" s="3" t="s">
        <v>117</v>
      </c>
      <c r="L1239" s="5">
        <v>50</v>
      </c>
      <c r="M1239" s="5">
        <v>65682.95</v>
      </c>
      <c r="N1239" s="5">
        <v>84332.52</v>
      </c>
      <c r="O1239" s="5">
        <v>0.1</v>
      </c>
      <c r="P1239" s="3" t="s">
        <v>55</v>
      </c>
      <c r="Q1239" s="3" t="s">
        <v>84</v>
      </c>
      <c r="R1239" s="5">
        <v>19</v>
      </c>
      <c r="S1239" s="5">
        <v>839230.7</v>
      </c>
      <c r="T1239" s="2"/>
    </row>
    <row r="1240" spans="1:20" ht="14.4" x14ac:dyDescent="0.3">
      <c r="A1240" s="3" t="s">
        <v>2025</v>
      </c>
      <c r="B1240" s="4">
        <v>45882</v>
      </c>
      <c r="C1240" s="3" t="s">
        <v>31</v>
      </c>
      <c r="D1240" s="3" t="s">
        <v>21</v>
      </c>
      <c r="E1240" s="3" t="s">
        <v>22</v>
      </c>
      <c r="F1240" s="3" t="s">
        <v>22</v>
      </c>
      <c r="G1240" s="3" t="s">
        <v>1907</v>
      </c>
      <c r="H1240" s="3" t="s">
        <v>44</v>
      </c>
      <c r="I1240" s="3" t="s">
        <v>45</v>
      </c>
      <c r="J1240" s="3" t="s">
        <v>132</v>
      </c>
      <c r="K1240" s="3" t="s">
        <v>241</v>
      </c>
      <c r="L1240" s="5">
        <v>31</v>
      </c>
      <c r="M1240" s="5">
        <v>4234.8500000000004</v>
      </c>
      <c r="N1240" s="5">
        <v>5075.66</v>
      </c>
      <c r="O1240" s="5">
        <v>0.05</v>
      </c>
      <c r="P1240" s="3" t="s">
        <v>55</v>
      </c>
      <c r="Q1240" s="3" t="s">
        <v>29</v>
      </c>
      <c r="R1240" s="5">
        <v>13</v>
      </c>
      <c r="S1240" s="5">
        <v>24761.85</v>
      </c>
      <c r="T1240" s="2"/>
    </row>
    <row r="1241" spans="1:20" ht="14.4" x14ac:dyDescent="0.3">
      <c r="A1241" s="3" t="s">
        <v>2026</v>
      </c>
      <c r="B1241" s="6">
        <v>45873</v>
      </c>
      <c r="C1241" s="3" t="s">
        <v>40</v>
      </c>
      <c r="D1241" s="3" t="s">
        <v>41</v>
      </c>
      <c r="E1241" s="3" t="s">
        <v>50</v>
      </c>
      <c r="F1241" s="3" t="s">
        <v>50</v>
      </c>
      <c r="G1241" s="3" t="s">
        <v>865</v>
      </c>
      <c r="H1241" s="3" t="s">
        <v>35</v>
      </c>
      <c r="I1241" s="3" t="s">
        <v>45</v>
      </c>
      <c r="J1241" s="3" t="s">
        <v>67</v>
      </c>
      <c r="K1241" s="3" t="s">
        <v>68</v>
      </c>
      <c r="L1241" s="5">
        <v>37</v>
      </c>
      <c r="M1241" s="5">
        <v>1922.77</v>
      </c>
      <c r="N1241" s="5">
        <v>2709.87</v>
      </c>
      <c r="O1241" s="5">
        <v>0.15</v>
      </c>
      <c r="P1241" s="3" t="s">
        <v>28</v>
      </c>
      <c r="Q1241" s="3" t="s">
        <v>84</v>
      </c>
      <c r="R1241" s="5">
        <v>2</v>
      </c>
      <c r="S1241" s="5">
        <v>24754.29</v>
      </c>
      <c r="T1241" s="2"/>
    </row>
    <row r="1242" spans="1:20" ht="14.4" x14ac:dyDescent="0.3">
      <c r="A1242" s="3" t="s">
        <v>2027</v>
      </c>
      <c r="B1242" s="4">
        <v>45889</v>
      </c>
      <c r="C1242" s="3" t="s">
        <v>40</v>
      </c>
      <c r="D1242" s="3" t="s">
        <v>57</v>
      </c>
      <c r="E1242" s="3" t="s">
        <v>64</v>
      </c>
      <c r="F1242" s="3" t="s">
        <v>65</v>
      </c>
      <c r="G1242" s="3" t="s">
        <v>1088</v>
      </c>
      <c r="H1242" s="3" t="s">
        <v>24</v>
      </c>
      <c r="I1242" s="3" t="s">
        <v>45</v>
      </c>
      <c r="J1242" s="3" t="s">
        <v>46</v>
      </c>
      <c r="K1242" s="3" t="s">
        <v>161</v>
      </c>
      <c r="L1242" s="5">
        <v>7</v>
      </c>
      <c r="M1242" s="5">
        <v>53812.22</v>
      </c>
      <c r="N1242" s="5">
        <v>63709.24</v>
      </c>
      <c r="O1242" s="5">
        <v>0</v>
      </c>
      <c r="P1242" s="3" t="s">
        <v>28</v>
      </c>
      <c r="Q1242" s="3" t="s">
        <v>77</v>
      </c>
      <c r="R1242" s="5">
        <v>6</v>
      </c>
      <c r="S1242" s="5">
        <v>69279.14</v>
      </c>
      <c r="T1242" s="2"/>
    </row>
    <row r="1243" spans="1:20" ht="14.4" x14ac:dyDescent="0.3">
      <c r="A1243" s="3" t="s">
        <v>2028</v>
      </c>
      <c r="B1243" s="6">
        <v>45810</v>
      </c>
      <c r="C1243" s="3" t="s">
        <v>31</v>
      </c>
      <c r="D1243" s="3" t="s">
        <v>57</v>
      </c>
      <c r="E1243" s="3" t="s">
        <v>92</v>
      </c>
      <c r="F1243" s="3" t="s">
        <v>93</v>
      </c>
      <c r="G1243" s="3" t="s">
        <v>2029</v>
      </c>
      <c r="H1243" s="3" t="s">
        <v>44</v>
      </c>
      <c r="I1243" s="3" t="s">
        <v>45</v>
      </c>
      <c r="J1243" s="3" t="s">
        <v>46</v>
      </c>
      <c r="K1243" s="3" t="s">
        <v>161</v>
      </c>
      <c r="L1243" s="5">
        <v>11</v>
      </c>
      <c r="M1243" s="5">
        <v>63083.05</v>
      </c>
      <c r="N1243" s="5">
        <v>77220.47</v>
      </c>
      <c r="O1243" s="5">
        <v>0</v>
      </c>
      <c r="P1243" s="3" t="s">
        <v>55</v>
      </c>
      <c r="Q1243" s="3" t="s">
        <v>38</v>
      </c>
      <c r="R1243" s="5">
        <v>3</v>
      </c>
      <c r="S1243" s="5">
        <v>155511.6</v>
      </c>
      <c r="T1243" s="2"/>
    </row>
    <row r="1244" spans="1:20" ht="14.4" x14ac:dyDescent="0.3">
      <c r="A1244" s="3" t="s">
        <v>2030</v>
      </c>
      <c r="B1244" s="6">
        <v>45750</v>
      </c>
      <c r="C1244" s="3" t="s">
        <v>20</v>
      </c>
      <c r="D1244" s="3" t="s">
        <v>41</v>
      </c>
      <c r="E1244" s="3" t="s">
        <v>50</v>
      </c>
      <c r="F1244" s="3" t="s">
        <v>50</v>
      </c>
      <c r="G1244" s="3" t="s">
        <v>992</v>
      </c>
      <c r="H1244" s="3" t="s">
        <v>44</v>
      </c>
      <c r="I1244" s="3" t="s">
        <v>52</v>
      </c>
      <c r="J1244" s="3" t="s">
        <v>113</v>
      </c>
      <c r="K1244" s="3" t="s">
        <v>114</v>
      </c>
      <c r="L1244" s="5">
        <v>40</v>
      </c>
      <c r="M1244" s="5">
        <v>43806.62</v>
      </c>
      <c r="N1244" s="5">
        <v>57970.73</v>
      </c>
      <c r="O1244" s="5">
        <v>0.05</v>
      </c>
      <c r="P1244" s="3" t="s">
        <v>55</v>
      </c>
      <c r="Q1244" s="3" t="s">
        <v>29</v>
      </c>
      <c r="R1244" s="5">
        <v>7</v>
      </c>
      <c r="S1244" s="5">
        <v>538236.19999999995</v>
      </c>
      <c r="T1244" s="2"/>
    </row>
    <row r="1245" spans="1:20" ht="14.4" x14ac:dyDescent="0.3">
      <c r="A1245" s="3" t="s">
        <v>2031</v>
      </c>
      <c r="B1245" s="4">
        <v>45709</v>
      </c>
      <c r="C1245" s="3" t="s">
        <v>40</v>
      </c>
      <c r="D1245" s="3" t="s">
        <v>57</v>
      </c>
      <c r="E1245" s="3" t="s">
        <v>58</v>
      </c>
      <c r="F1245" s="3" t="s">
        <v>59</v>
      </c>
      <c r="G1245" s="3" t="s">
        <v>2032</v>
      </c>
      <c r="H1245" s="3" t="s">
        <v>24</v>
      </c>
      <c r="I1245" s="3" t="s">
        <v>45</v>
      </c>
      <c r="J1245" s="3" t="s">
        <v>132</v>
      </c>
      <c r="K1245" s="3" t="s">
        <v>133</v>
      </c>
      <c r="L1245" s="5">
        <v>13</v>
      </c>
      <c r="M1245" s="5">
        <v>70504.88</v>
      </c>
      <c r="N1245" s="5">
        <v>101449.9</v>
      </c>
      <c r="O1245" s="5">
        <v>0.15</v>
      </c>
      <c r="P1245" s="3" t="s">
        <v>55</v>
      </c>
      <c r="Q1245" s="3" t="s">
        <v>77</v>
      </c>
      <c r="R1245" s="5">
        <v>17</v>
      </c>
      <c r="S1245" s="5">
        <v>341942.6</v>
      </c>
      <c r="T1245" s="2"/>
    </row>
    <row r="1246" spans="1:20" ht="14.4" x14ac:dyDescent="0.3">
      <c r="A1246" s="3" t="s">
        <v>2033</v>
      </c>
      <c r="B1246" s="4">
        <v>45897</v>
      </c>
      <c r="C1246" s="3" t="s">
        <v>31</v>
      </c>
      <c r="D1246" s="3" t="s">
        <v>41</v>
      </c>
      <c r="E1246" s="3" t="s">
        <v>42</v>
      </c>
      <c r="F1246" s="3" t="s">
        <v>42</v>
      </c>
      <c r="G1246" s="3" t="s">
        <v>205</v>
      </c>
      <c r="H1246" s="3" t="s">
        <v>87</v>
      </c>
      <c r="I1246" s="3" t="s">
        <v>45</v>
      </c>
      <c r="J1246" s="3" t="s">
        <v>102</v>
      </c>
      <c r="K1246" s="3" t="s">
        <v>226</v>
      </c>
      <c r="L1246" s="5">
        <v>41</v>
      </c>
      <c r="M1246" s="5">
        <v>49203.519999999997</v>
      </c>
      <c r="N1246" s="5">
        <v>61943.19</v>
      </c>
      <c r="O1246" s="5">
        <v>0</v>
      </c>
      <c r="P1246" s="3" t="s">
        <v>55</v>
      </c>
      <c r="Q1246" s="3" t="s">
        <v>38</v>
      </c>
      <c r="R1246" s="5">
        <v>17</v>
      </c>
      <c r="S1246" s="5">
        <v>522326.5</v>
      </c>
      <c r="T1246" s="2"/>
    </row>
    <row r="1247" spans="1:20" ht="14.4" x14ac:dyDescent="0.3">
      <c r="A1247" s="3" t="s">
        <v>2034</v>
      </c>
      <c r="B1247" s="4">
        <v>45833</v>
      </c>
      <c r="C1247" s="3" t="s">
        <v>40</v>
      </c>
      <c r="D1247" s="3" t="s">
        <v>21</v>
      </c>
      <c r="E1247" s="3" t="s">
        <v>105</v>
      </c>
      <c r="F1247" s="3" t="s">
        <v>106</v>
      </c>
      <c r="G1247" s="3" t="s">
        <v>1363</v>
      </c>
      <c r="H1247" s="3" t="s">
        <v>35</v>
      </c>
      <c r="I1247" s="3" t="s">
        <v>25</v>
      </c>
      <c r="J1247" s="3" t="s">
        <v>36</v>
      </c>
      <c r="K1247" s="3" t="s">
        <v>136</v>
      </c>
      <c r="L1247" s="5">
        <v>20</v>
      </c>
      <c r="M1247" s="5">
        <v>24677.77</v>
      </c>
      <c r="N1247" s="5">
        <v>35908.050000000003</v>
      </c>
      <c r="O1247" s="5">
        <v>0.1</v>
      </c>
      <c r="P1247" s="3" t="s">
        <v>55</v>
      </c>
      <c r="Q1247" s="3" t="s">
        <v>29</v>
      </c>
      <c r="R1247" s="5">
        <v>20</v>
      </c>
      <c r="S1247" s="5">
        <v>202145</v>
      </c>
      <c r="T1247" s="2"/>
    </row>
    <row r="1248" spans="1:20" ht="14.4" x14ac:dyDescent="0.3">
      <c r="A1248" s="3" t="s">
        <v>2035</v>
      </c>
      <c r="B1248" s="4">
        <v>45887</v>
      </c>
      <c r="C1248" s="3" t="s">
        <v>20</v>
      </c>
      <c r="D1248" s="3" t="s">
        <v>70</v>
      </c>
      <c r="E1248" s="3" t="s">
        <v>71</v>
      </c>
      <c r="F1248" s="3" t="s">
        <v>72</v>
      </c>
      <c r="G1248" s="3" t="s">
        <v>2036</v>
      </c>
      <c r="H1248" s="3" t="s">
        <v>24</v>
      </c>
      <c r="I1248" s="3" t="s">
        <v>25</v>
      </c>
      <c r="J1248" s="3" t="s">
        <v>61</v>
      </c>
      <c r="K1248" s="3" t="s">
        <v>62</v>
      </c>
      <c r="L1248" s="5">
        <v>48</v>
      </c>
      <c r="M1248" s="5">
        <v>51036.44</v>
      </c>
      <c r="N1248" s="5">
        <v>74791.490000000005</v>
      </c>
      <c r="O1248" s="5">
        <v>0.1</v>
      </c>
      <c r="P1248" s="3" t="s">
        <v>28</v>
      </c>
      <c r="Q1248" s="3" t="s">
        <v>29</v>
      </c>
      <c r="R1248" s="5">
        <v>5</v>
      </c>
      <c r="S1248" s="5">
        <v>1026218</v>
      </c>
      <c r="T1248" s="2"/>
    </row>
    <row r="1249" spans="1:20" ht="14.4" x14ac:dyDescent="0.3">
      <c r="A1249" s="3" t="s">
        <v>2037</v>
      </c>
      <c r="B1249" s="4">
        <v>45671</v>
      </c>
      <c r="C1249" s="3" t="s">
        <v>31</v>
      </c>
      <c r="D1249" s="3" t="s">
        <v>21</v>
      </c>
      <c r="E1249" s="3" t="s">
        <v>32</v>
      </c>
      <c r="F1249" s="3" t="s">
        <v>33</v>
      </c>
      <c r="G1249" s="3" t="s">
        <v>2038</v>
      </c>
      <c r="H1249" s="3" t="s">
        <v>35</v>
      </c>
      <c r="I1249" s="3" t="s">
        <v>45</v>
      </c>
      <c r="J1249" s="3" t="s">
        <v>46</v>
      </c>
      <c r="K1249" s="3" t="s">
        <v>47</v>
      </c>
      <c r="L1249" s="5">
        <v>29</v>
      </c>
      <c r="M1249" s="5">
        <v>68108.08</v>
      </c>
      <c r="N1249" s="5">
        <v>101648.3</v>
      </c>
      <c r="O1249" s="5">
        <v>0.1</v>
      </c>
      <c r="P1249" s="3" t="s">
        <v>28</v>
      </c>
      <c r="Q1249" s="3" t="s">
        <v>77</v>
      </c>
      <c r="R1249" s="5">
        <v>20</v>
      </c>
      <c r="S1249" s="5">
        <v>875400.5</v>
      </c>
      <c r="T1249" s="2"/>
    </row>
    <row r="1250" spans="1:20" ht="14.4" x14ac:dyDescent="0.3">
      <c r="A1250" s="3" t="s">
        <v>2039</v>
      </c>
      <c r="B1250" s="6">
        <v>45720</v>
      </c>
      <c r="C1250" s="3" t="s">
        <v>31</v>
      </c>
      <c r="D1250" s="3" t="s">
        <v>70</v>
      </c>
      <c r="E1250" s="3" t="s">
        <v>71</v>
      </c>
      <c r="F1250" s="3" t="s">
        <v>72</v>
      </c>
      <c r="G1250" s="3" t="s">
        <v>1229</v>
      </c>
      <c r="H1250" s="3" t="s">
        <v>35</v>
      </c>
      <c r="I1250" s="3" t="s">
        <v>52</v>
      </c>
      <c r="J1250" s="3" t="s">
        <v>157</v>
      </c>
      <c r="K1250" s="3" t="s">
        <v>285</v>
      </c>
      <c r="L1250" s="5">
        <v>21</v>
      </c>
      <c r="M1250" s="5">
        <v>74369.08</v>
      </c>
      <c r="N1250" s="5">
        <v>108050.3</v>
      </c>
      <c r="O1250" s="5">
        <v>0.1</v>
      </c>
      <c r="P1250" s="3" t="s">
        <v>28</v>
      </c>
      <c r="Q1250" s="3" t="s">
        <v>77</v>
      </c>
      <c r="R1250" s="5">
        <v>14</v>
      </c>
      <c r="S1250" s="5">
        <v>636574.5</v>
      </c>
      <c r="T1250" s="2"/>
    </row>
    <row r="1251" spans="1:20" ht="14.4" x14ac:dyDescent="0.3">
      <c r="A1251" s="3" t="s">
        <v>2040</v>
      </c>
      <c r="B1251" s="4">
        <v>45892</v>
      </c>
      <c r="C1251" s="3" t="s">
        <v>49</v>
      </c>
      <c r="D1251" s="3" t="s">
        <v>41</v>
      </c>
      <c r="E1251" s="3" t="s">
        <v>42</v>
      </c>
      <c r="F1251" s="3" t="s">
        <v>42</v>
      </c>
      <c r="G1251" s="3" t="s">
        <v>1384</v>
      </c>
      <c r="H1251" s="3" t="s">
        <v>24</v>
      </c>
      <c r="I1251" s="3" t="s">
        <v>45</v>
      </c>
      <c r="J1251" s="3" t="s">
        <v>67</v>
      </c>
      <c r="K1251" s="3" t="s">
        <v>83</v>
      </c>
      <c r="L1251" s="5">
        <v>18</v>
      </c>
      <c r="M1251" s="5">
        <v>70654.73</v>
      </c>
      <c r="N1251" s="5">
        <v>94021.07</v>
      </c>
      <c r="O1251" s="5">
        <v>0.05</v>
      </c>
      <c r="P1251" s="3" t="s">
        <v>55</v>
      </c>
      <c r="Q1251" s="3" t="s">
        <v>77</v>
      </c>
      <c r="R1251" s="5">
        <v>20</v>
      </c>
      <c r="S1251" s="5">
        <v>399564.4</v>
      </c>
      <c r="T1251" s="2"/>
    </row>
    <row r="1252" spans="1:20" ht="14.4" x14ac:dyDescent="0.3">
      <c r="A1252" s="3" t="s">
        <v>2041</v>
      </c>
      <c r="B1252" s="6">
        <v>45756</v>
      </c>
      <c r="C1252" s="3" t="s">
        <v>40</v>
      </c>
      <c r="D1252" s="3" t="s">
        <v>70</v>
      </c>
      <c r="E1252" s="3" t="s">
        <v>71</v>
      </c>
      <c r="F1252" s="3" t="s">
        <v>72</v>
      </c>
      <c r="G1252" s="3" t="s">
        <v>1179</v>
      </c>
      <c r="H1252" s="3" t="s">
        <v>35</v>
      </c>
      <c r="I1252" s="3" t="s">
        <v>52</v>
      </c>
      <c r="J1252" s="3" t="s">
        <v>95</v>
      </c>
      <c r="K1252" s="3" t="s">
        <v>182</v>
      </c>
      <c r="L1252" s="5">
        <v>10</v>
      </c>
      <c r="M1252" s="5">
        <v>33066.65</v>
      </c>
      <c r="N1252" s="5">
        <v>40763.83</v>
      </c>
      <c r="O1252" s="5">
        <v>0</v>
      </c>
      <c r="P1252" s="3" t="s">
        <v>28</v>
      </c>
      <c r="Q1252" s="3" t="s">
        <v>29</v>
      </c>
      <c r="R1252" s="5">
        <v>6</v>
      </c>
      <c r="S1252" s="5">
        <v>76971.8</v>
      </c>
      <c r="T1252" s="2"/>
    </row>
    <row r="1253" spans="1:20" ht="14.4" x14ac:dyDescent="0.3">
      <c r="A1253" s="3" t="s">
        <v>2042</v>
      </c>
      <c r="B1253" s="6">
        <v>45753</v>
      </c>
      <c r="C1253" s="3" t="s">
        <v>20</v>
      </c>
      <c r="D1253" s="3" t="s">
        <v>21</v>
      </c>
      <c r="E1253" s="3" t="s">
        <v>105</v>
      </c>
      <c r="F1253" s="3" t="s">
        <v>106</v>
      </c>
      <c r="G1253" s="3" t="s">
        <v>901</v>
      </c>
      <c r="H1253" s="3" t="s">
        <v>87</v>
      </c>
      <c r="I1253" s="3" t="s">
        <v>52</v>
      </c>
      <c r="J1253" s="3" t="s">
        <v>95</v>
      </c>
      <c r="K1253" s="3" t="s">
        <v>298</v>
      </c>
      <c r="L1253" s="5">
        <v>13</v>
      </c>
      <c r="M1253" s="5">
        <v>45921.18</v>
      </c>
      <c r="N1253" s="5">
        <v>67264.759999999995</v>
      </c>
      <c r="O1253" s="5">
        <v>0.15</v>
      </c>
      <c r="P1253" s="3" t="s">
        <v>28</v>
      </c>
      <c r="Q1253" s="3" t="s">
        <v>29</v>
      </c>
      <c r="R1253" s="5">
        <v>19</v>
      </c>
      <c r="S1253" s="5">
        <v>235846.6</v>
      </c>
      <c r="T1253" s="2"/>
    </row>
    <row r="1254" spans="1:20" ht="14.4" x14ac:dyDescent="0.3">
      <c r="A1254" s="3" t="s">
        <v>2043</v>
      </c>
      <c r="B1254" s="4">
        <v>45848</v>
      </c>
      <c r="C1254" s="3" t="s">
        <v>20</v>
      </c>
      <c r="D1254" s="3" t="s">
        <v>21</v>
      </c>
      <c r="E1254" s="3" t="s">
        <v>32</v>
      </c>
      <c r="F1254" s="3" t="s">
        <v>33</v>
      </c>
      <c r="G1254" s="3" t="s">
        <v>167</v>
      </c>
      <c r="H1254" s="3" t="s">
        <v>87</v>
      </c>
      <c r="I1254" s="3" t="s">
        <v>25</v>
      </c>
      <c r="J1254" s="3" t="s">
        <v>36</v>
      </c>
      <c r="K1254" s="3" t="s">
        <v>169</v>
      </c>
      <c r="L1254" s="5">
        <v>12</v>
      </c>
      <c r="M1254" s="5">
        <v>64798.28</v>
      </c>
      <c r="N1254" s="5">
        <v>74262.02</v>
      </c>
      <c r="O1254" s="5">
        <v>0.15</v>
      </c>
      <c r="P1254" s="3" t="s">
        <v>55</v>
      </c>
      <c r="Q1254" s="3" t="s">
        <v>29</v>
      </c>
      <c r="R1254" s="5">
        <v>6</v>
      </c>
      <c r="S1254" s="5">
        <v>96530.15</v>
      </c>
      <c r="T1254" s="2"/>
    </row>
    <row r="1255" spans="1:20" ht="14.4" x14ac:dyDescent="0.3">
      <c r="A1255" s="3" t="s">
        <v>2044</v>
      </c>
      <c r="B1255" s="6">
        <v>45721</v>
      </c>
      <c r="C1255" s="3" t="s">
        <v>20</v>
      </c>
      <c r="D1255" s="3" t="s">
        <v>70</v>
      </c>
      <c r="E1255" s="3" t="s">
        <v>125</v>
      </c>
      <c r="F1255" s="3" t="s">
        <v>125</v>
      </c>
      <c r="G1255" s="3" t="s">
        <v>1247</v>
      </c>
      <c r="H1255" s="3" t="s">
        <v>35</v>
      </c>
      <c r="I1255" s="3" t="s">
        <v>52</v>
      </c>
      <c r="J1255" s="3" t="s">
        <v>157</v>
      </c>
      <c r="K1255" s="3" t="s">
        <v>285</v>
      </c>
      <c r="L1255" s="5">
        <v>39</v>
      </c>
      <c r="M1255" s="5">
        <v>66022.06</v>
      </c>
      <c r="N1255" s="5">
        <v>81454.58</v>
      </c>
      <c r="O1255" s="5">
        <v>0</v>
      </c>
      <c r="P1255" s="3" t="s">
        <v>28</v>
      </c>
      <c r="Q1255" s="3" t="s">
        <v>38</v>
      </c>
      <c r="R1255" s="5">
        <v>17</v>
      </c>
      <c r="S1255" s="5">
        <v>601868.30000000005</v>
      </c>
      <c r="T1255" s="2"/>
    </row>
    <row r="1256" spans="1:20" ht="14.4" x14ac:dyDescent="0.3">
      <c r="A1256" s="3" t="s">
        <v>2045</v>
      </c>
      <c r="B1256" s="4">
        <v>45767</v>
      </c>
      <c r="C1256" s="3" t="s">
        <v>31</v>
      </c>
      <c r="D1256" s="3" t="s">
        <v>41</v>
      </c>
      <c r="E1256" s="3" t="s">
        <v>50</v>
      </c>
      <c r="F1256" s="3" t="s">
        <v>50</v>
      </c>
      <c r="G1256" s="3" t="s">
        <v>1363</v>
      </c>
      <c r="H1256" s="3" t="s">
        <v>24</v>
      </c>
      <c r="I1256" s="3" t="s">
        <v>52</v>
      </c>
      <c r="J1256" s="3" t="s">
        <v>53</v>
      </c>
      <c r="K1256" s="3" t="s">
        <v>99</v>
      </c>
      <c r="L1256" s="5">
        <v>47</v>
      </c>
      <c r="M1256" s="5">
        <v>7489.72</v>
      </c>
      <c r="N1256" s="5">
        <v>8532.84</v>
      </c>
      <c r="O1256" s="5">
        <v>0.15</v>
      </c>
      <c r="P1256" s="3" t="s">
        <v>55</v>
      </c>
      <c r="Q1256" s="3" t="s">
        <v>29</v>
      </c>
      <c r="R1256" s="5">
        <v>3</v>
      </c>
      <c r="S1256" s="5">
        <v>41672.639999999999</v>
      </c>
      <c r="T1256" s="2"/>
    </row>
    <row r="1257" spans="1:20" ht="14.4" x14ac:dyDescent="0.3">
      <c r="A1257" s="3" t="s">
        <v>2046</v>
      </c>
      <c r="B1257" s="6">
        <v>45903</v>
      </c>
      <c r="C1257" s="3" t="s">
        <v>49</v>
      </c>
      <c r="D1257" s="3" t="s">
        <v>41</v>
      </c>
      <c r="E1257" s="3" t="s">
        <v>42</v>
      </c>
      <c r="F1257" s="3" t="s">
        <v>42</v>
      </c>
      <c r="G1257" s="3" t="s">
        <v>835</v>
      </c>
      <c r="H1257" s="3" t="s">
        <v>35</v>
      </c>
      <c r="I1257" s="3" t="s">
        <v>25</v>
      </c>
      <c r="J1257" s="3" t="s">
        <v>146</v>
      </c>
      <c r="K1257" s="3" t="s">
        <v>177</v>
      </c>
      <c r="L1257" s="5">
        <v>28</v>
      </c>
      <c r="M1257" s="5">
        <v>41381.550000000003</v>
      </c>
      <c r="N1257" s="5">
        <v>55067.5</v>
      </c>
      <c r="O1257" s="5">
        <v>0.1</v>
      </c>
      <c r="P1257" s="3" t="s">
        <v>28</v>
      </c>
      <c r="Q1257" s="3" t="s">
        <v>77</v>
      </c>
      <c r="R1257" s="5">
        <v>2</v>
      </c>
      <c r="S1257" s="5">
        <v>344885.9</v>
      </c>
      <c r="T1257" s="2"/>
    </row>
    <row r="1258" spans="1:20" ht="14.4" x14ac:dyDescent="0.3">
      <c r="A1258" s="3" t="s">
        <v>2047</v>
      </c>
      <c r="B1258" s="6">
        <v>45817</v>
      </c>
      <c r="C1258" s="3" t="s">
        <v>49</v>
      </c>
      <c r="D1258" s="3" t="s">
        <v>21</v>
      </c>
      <c r="E1258" s="3" t="s">
        <v>32</v>
      </c>
      <c r="F1258" s="3" t="s">
        <v>33</v>
      </c>
      <c r="G1258" s="3" t="s">
        <v>1934</v>
      </c>
      <c r="H1258" s="3" t="s">
        <v>35</v>
      </c>
      <c r="I1258" s="3" t="s">
        <v>45</v>
      </c>
      <c r="J1258" s="3" t="s">
        <v>67</v>
      </c>
      <c r="K1258" s="3" t="s">
        <v>83</v>
      </c>
      <c r="L1258" s="5">
        <v>8</v>
      </c>
      <c r="M1258" s="5">
        <v>46843.73</v>
      </c>
      <c r="N1258" s="5">
        <v>58646.48</v>
      </c>
      <c r="O1258" s="5">
        <v>0.05</v>
      </c>
      <c r="P1258" s="3" t="s">
        <v>28</v>
      </c>
      <c r="Q1258" s="3" t="s">
        <v>29</v>
      </c>
      <c r="R1258" s="5">
        <v>6</v>
      </c>
      <c r="S1258" s="5">
        <v>89700.9</v>
      </c>
      <c r="T1258" s="2"/>
    </row>
    <row r="1259" spans="1:20" ht="14.4" x14ac:dyDescent="0.3">
      <c r="A1259" s="3" t="s">
        <v>2048</v>
      </c>
      <c r="B1259" s="7">
        <v>45806</v>
      </c>
      <c r="C1259" s="3" t="s">
        <v>49</v>
      </c>
      <c r="D1259" s="3" t="s">
        <v>70</v>
      </c>
      <c r="E1259" s="3" t="s">
        <v>71</v>
      </c>
      <c r="F1259" s="3" t="s">
        <v>72</v>
      </c>
      <c r="G1259" s="3" t="s">
        <v>889</v>
      </c>
      <c r="H1259" s="3" t="s">
        <v>87</v>
      </c>
      <c r="I1259" s="3" t="s">
        <v>45</v>
      </c>
      <c r="J1259" s="3" t="s">
        <v>67</v>
      </c>
      <c r="K1259" s="3" t="s">
        <v>83</v>
      </c>
      <c r="L1259" s="5">
        <v>23</v>
      </c>
      <c r="M1259" s="5">
        <v>65623.81</v>
      </c>
      <c r="N1259" s="5">
        <v>94839.89</v>
      </c>
      <c r="O1259" s="5">
        <v>0</v>
      </c>
      <c r="P1259" s="3" t="s">
        <v>55</v>
      </c>
      <c r="Q1259" s="3" t="s">
        <v>29</v>
      </c>
      <c r="R1259" s="5">
        <v>2</v>
      </c>
      <c r="S1259" s="5">
        <v>671969.8</v>
      </c>
      <c r="T1259" s="2"/>
    </row>
    <row r="1260" spans="1:20" ht="14.4" x14ac:dyDescent="0.3">
      <c r="A1260" s="3" t="s">
        <v>2049</v>
      </c>
      <c r="B1260" s="4">
        <v>45739</v>
      </c>
      <c r="C1260" s="3" t="s">
        <v>20</v>
      </c>
      <c r="D1260" s="3" t="s">
        <v>57</v>
      </c>
      <c r="E1260" s="3" t="s">
        <v>92</v>
      </c>
      <c r="F1260" s="3" t="s">
        <v>93</v>
      </c>
      <c r="G1260" s="3" t="s">
        <v>2050</v>
      </c>
      <c r="H1260" s="3" t="s">
        <v>24</v>
      </c>
      <c r="I1260" s="3" t="s">
        <v>52</v>
      </c>
      <c r="J1260" s="3" t="s">
        <v>113</v>
      </c>
      <c r="K1260" s="3" t="s">
        <v>257</v>
      </c>
      <c r="L1260" s="5">
        <v>17</v>
      </c>
      <c r="M1260" s="5">
        <v>28681.41</v>
      </c>
      <c r="N1260" s="5">
        <v>34433.019999999997</v>
      </c>
      <c r="O1260" s="5">
        <v>0</v>
      </c>
      <c r="P1260" s="3" t="s">
        <v>28</v>
      </c>
      <c r="Q1260" s="3" t="s">
        <v>38</v>
      </c>
      <c r="R1260" s="5">
        <v>1</v>
      </c>
      <c r="S1260" s="5">
        <v>97777.37</v>
      </c>
      <c r="T1260" s="2"/>
    </row>
    <row r="1261" spans="1:20" ht="14.4" x14ac:dyDescent="0.3">
      <c r="A1261" s="3" t="s">
        <v>2051</v>
      </c>
      <c r="B1261" s="4">
        <v>45835</v>
      </c>
      <c r="C1261" s="3" t="s">
        <v>49</v>
      </c>
      <c r="D1261" s="3" t="s">
        <v>41</v>
      </c>
      <c r="E1261" s="3" t="s">
        <v>42</v>
      </c>
      <c r="F1261" s="3" t="s">
        <v>42</v>
      </c>
      <c r="G1261" s="3" t="s">
        <v>1480</v>
      </c>
      <c r="H1261" s="3" t="s">
        <v>24</v>
      </c>
      <c r="I1261" s="3" t="s">
        <v>52</v>
      </c>
      <c r="J1261" s="3" t="s">
        <v>113</v>
      </c>
      <c r="K1261" s="3" t="s">
        <v>139</v>
      </c>
      <c r="L1261" s="5">
        <v>5</v>
      </c>
      <c r="M1261" s="5">
        <v>4898.6000000000004</v>
      </c>
      <c r="N1261" s="5">
        <v>7322.55</v>
      </c>
      <c r="O1261" s="5">
        <v>0.05</v>
      </c>
      <c r="P1261" s="3" t="s">
        <v>55</v>
      </c>
      <c r="Q1261" s="3" t="s">
        <v>77</v>
      </c>
      <c r="R1261" s="5">
        <v>13</v>
      </c>
      <c r="S1261" s="5">
        <v>11513.76</v>
      </c>
      <c r="T1261" s="2"/>
    </row>
    <row r="1262" spans="1:20" ht="14.4" x14ac:dyDescent="0.3">
      <c r="A1262" s="3" t="s">
        <v>2052</v>
      </c>
      <c r="B1262" s="6">
        <v>45815</v>
      </c>
      <c r="C1262" s="3" t="s">
        <v>20</v>
      </c>
      <c r="D1262" s="3" t="s">
        <v>41</v>
      </c>
      <c r="E1262" s="3" t="s">
        <v>50</v>
      </c>
      <c r="F1262" s="3" t="s">
        <v>50</v>
      </c>
      <c r="G1262" s="3" t="s">
        <v>851</v>
      </c>
      <c r="H1262" s="3" t="s">
        <v>35</v>
      </c>
      <c r="I1262" s="3" t="s">
        <v>45</v>
      </c>
      <c r="J1262" s="3" t="s">
        <v>46</v>
      </c>
      <c r="K1262" s="3" t="s">
        <v>117</v>
      </c>
      <c r="L1262" s="5">
        <v>14</v>
      </c>
      <c r="M1262" s="5">
        <v>20487.189999999999</v>
      </c>
      <c r="N1262" s="5">
        <v>27905.32</v>
      </c>
      <c r="O1262" s="5">
        <v>0.1</v>
      </c>
      <c r="P1262" s="3" t="s">
        <v>28</v>
      </c>
      <c r="Q1262" s="3" t="s">
        <v>29</v>
      </c>
      <c r="R1262" s="5">
        <v>17</v>
      </c>
      <c r="S1262" s="5">
        <v>93468.44</v>
      </c>
      <c r="T1262" s="2"/>
    </row>
    <row r="1263" spans="1:20" ht="14.4" x14ac:dyDescent="0.3">
      <c r="A1263" s="3" t="s">
        <v>2053</v>
      </c>
      <c r="B1263" s="8">
        <v>45784</v>
      </c>
      <c r="C1263" s="3" t="s">
        <v>49</v>
      </c>
      <c r="D1263" s="3" t="s">
        <v>41</v>
      </c>
      <c r="E1263" s="3" t="s">
        <v>42</v>
      </c>
      <c r="F1263" s="3" t="s">
        <v>42</v>
      </c>
      <c r="G1263" s="3" t="s">
        <v>1594</v>
      </c>
      <c r="H1263" s="3" t="s">
        <v>44</v>
      </c>
      <c r="I1263" s="3" t="s">
        <v>25</v>
      </c>
      <c r="J1263" s="3" t="s">
        <v>146</v>
      </c>
      <c r="K1263" s="3" t="s">
        <v>147</v>
      </c>
      <c r="L1263" s="5">
        <v>26</v>
      </c>
      <c r="M1263" s="5">
        <v>48274.42</v>
      </c>
      <c r="N1263" s="5">
        <v>63718.58</v>
      </c>
      <c r="O1263" s="5">
        <v>0.1</v>
      </c>
      <c r="P1263" s="3" t="s">
        <v>55</v>
      </c>
      <c r="Q1263" s="3" t="s">
        <v>29</v>
      </c>
      <c r="R1263" s="5">
        <v>8</v>
      </c>
      <c r="S1263" s="5">
        <v>361393.3</v>
      </c>
      <c r="T1263" s="2"/>
    </row>
    <row r="1264" spans="1:20" ht="14.4" x14ac:dyDescent="0.3">
      <c r="A1264" s="3" t="s">
        <v>2054</v>
      </c>
      <c r="B1264" s="4">
        <v>45862</v>
      </c>
      <c r="C1264" s="3" t="s">
        <v>20</v>
      </c>
      <c r="D1264" s="3" t="s">
        <v>70</v>
      </c>
      <c r="E1264" s="3" t="s">
        <v>71</v>
      </c>
      <c r="F1264" s="3" t="s">
        <v>72</v>
      </c>
      <c r="G1264" s="3" t="s">
        <v>2055</v>
      </c>
      <c r="H1264" s="3" t="s">
        <v>24</v>
      </c>
      <c r="I1264" s="3" t="s">
        <v>25</v>
      </c>
      <c r="J1264" s="3" t="s">
        <v>146</v>
      </c>
      <c r="K1264" s="3" t="s">
        <v>411</v>
      </c>
      <c r="L1264" s="5">
        <v>31</v>
      </c>
      <c r="M1264" s="5">
        <v>26716.04</v>
      </c>
      <c r="N1264" s="5">
        <v>33504.51</v>
      </c>
      <c r="O1264" s="5">
        <v>0</v>
      </c>
      <c r="P1264" s="3" t="s">
        <v>55</v>
      </c>
      <c r="Q1264" s="3" t="s">
        <v>38</v>
      </c>
      <c r="R1264" s="5">
        <v>20</v>
      </c>
      <c r="S1264" s="5">
        <v>210442.6</v>
      </c>
      <c r="T1264" s="2"/>
    </row>
    <row r="1265" spans="1:20" ht="14.4" x14ac:dyDescent="0.3">
      <c r="A1265" s="3" t="s">
        <v>2056</v>
      </c>
      <c r="B1265" s="4">
        <v>45868</v>
      </c>
      <c r="C1265" s="3" t="s">
        <v>20</v>
      </c>
      <c r="D1265" s="3" t="s">
        <v>70</v>
      </c>
      <c r="E1265" s="3" t="s">
        <v>125</v>
      </c>
      <c r="F1265" s="3" t="s">
        <v>125</v>
      </c>
      <c r="G1265" s="3" t="s">
        <v>2057</v>
      </c>
      <c r="H1265" s="3" t="s">
        <v>44</v>
      </c>
      <c r="I1265" s="3" t="s">
        <v>52</v>
      </c>
      <c r="J1265" s="3" t="s">
        <v>113</v>
      </c>
      <c r="K1265" s="3" t="s">
        <v>114</v>
      </c>
      <c r="L1265" s="5">
        <v>20</v>
      </c>
      <c r="M1265" s="5">
        <v>51138.16</v>
      </c>
      <c r="N1265" s="5">
        <v>70810.19</v>
      </c>
      <c r="O1265" s="5">
        <v>0.1</v>
      </c>
      <c r="P1265" s="3" t="s">
        <v>55</v>
      </c>
      <c r="Q1265" s="3" t="s">
        <v>77</v>
      </c>
      <c r="R1265" s="5">
        <v>7</v>
      </c>
      <c r="S1265" s="5">
        <v>354096.5</v>
      </c>
      <c r="T1265" s="2"/>
    </row>
    <row r="1266" spans="1:20" ht="14.4" x14ac:dyDescent="0.3">
      <c r="A1266" s="3" t="s">
        <v>2058</v>
      </c>
      <c r="B1266" s="4">
        <v>45758</v>
      </c>
      <c r="C1266" s="3" t="s">
        <v>49</v>
      </c>
      <c r="D1266" s="3" t="s">
        <v>57</v>
      </c>
      <c r="E1266" s="3" t="s">
        <v>92</v>
      </c>
      <c r="F1266" s="3" t="s">
        <v>93</v>
      </c>
      <c r="G1266" s="3" t="s">
        <v>1375</v>
      </c>
      <c r="H1266" s="3" t="s">
        <v>44</v>
      </c>
      <c r="I1266" s="3" t="s">
        <v>45</v>
      </c>
      <c r="J1266" s="3" t="s">
        <v>67</v>
      </c>
      <c r="K1266" s="3" t="s">
        <v>74</v>
      </c>
      <c r="L1266" s="5">
        <v>33</v>
      </c>
      <c r="M1266" s="5">
        <v>56351.25</v>
      </c>
      <c r="N1266" s="5">
        <v>83062.48</v>
      </c>
      <c r="O1266" s="5">
        <v>0.1</v>
      </c>
      <c r="P1266" s="3" t="s">
        <v>28</v>
      </c>
      <c r="Q1266" s="3" t="s">
        <v>29</v>
      </c>
      <c r="R1266" s="5">
        <v>15</v>
      </c>
      <c r="S1266" s="5">
        <v>793323.5</v>
      </c>
      <c r="T1266" s="2"/>
    </row>
    <row r="1267" spans="1:20" ht="14.4" x14ac:dyDescent="0.3">
      <c r="A1267" s="3" t="s">
        <v>2059</v>
      </c>
      <c r="B1267" s="6">
        <v>45690</v>
      </c>
      <c r="C1267" s="3" t="s">
        <v>31</v>
      </c>
      <c r="D1267" s="3" t="s">
        <v>41</v>
      </c>
      <c r="E1267" s="3" t="s">
        <v>42</v>
      </c>
      <c r="F1267" s="3" t="s">
        <v>42</v>
      </c>
      <c r="G1267" s="3" t="s">
        <v>1758</v>
      </c>
      <c r="H1267" s="3" t="s">
        <v>35</v>
      </c>
      <c r="I1267" s="3" t="s">
        <v>45</v>
      </c>
      <c r="J1267" s="3" t="s">
        <v>102</v>
      </c>
      <c r="K1267" s="3" t="s">
        <v>191</v>
      </c>
      <c r="L1267" s="5">
        <v>23</v>
      </c>
      <c r="M1267" s="5">
        <v>6764.04</v>
      </c>
      <c r="N1267" s="5">
        <v>8206.07</v>
      </c>
      <c r="O1267" s="5">
        <v>0</v>
      </c>
      <c r="P1267" s="3" t="s">
        <v>28</v>
      </c>
      <c r="Q1267" s="3" t="s">
        <v>38</v>
      </c>
      <c r="R1267" s="5">
        <v>17</v>
      </c>
      <c r="S1267" s="5">
        <v>33166.69</v>
      </c>
      <c r="T1267" s="2"/>
    </row>
    <row r="1268" spans="1:20" ht="14.4" x14ac:dyDescent="0.3">
      <c r="A1268" s="3" t="s">
        <v>2060</v>
      </c>
      <c r="B1268" s="4">
        <v>45879</v>
      </c>
      <c r="C1268" s="3" t="s">
        <v>20</v>
      </c>
      <c r="D1268" s="3" t="s">
        <v>21</v>
      </c>
      <c r="E1268" s="3" t="s">
        <v>32</v>
      </c>
      <c r="F1268" s="3" t="s">
        <v>33</v>
      </c>
      <c r="G1268" s="3" t="s">
        <v>2061</v>
      </c>
      <c r="H1268" s="3" t="s">
        <v>24</v>
      </c>
      <c r="I1268" s="3" t="s">
        <v>25</v>
      </c>
      <c r="J1268" s="3" t="s">
        <v>61</v>
      </c>
      <c r="K1268" s="3" t="s">
        <v>211</v>
      </c>
      <c r="L1268" s="5">
        <v>13</v>
      </c>
      <c r="M1268" s="5">
        <v>2125.11</v>
      </c>
      <c r="N1268" s="5">
        <v>2715.77</v>
      </c>
      <c r="O1268" s="5">
        <v>0.1</v>
      </c>
      <c r="P1268" s="3" t="s">
        <v>28</v>
      </c>
      <c r="Q1268" s="3" t="s">
        <v>77</v>
      </c>
      <c r="R1268" s="5">
        <v>11</v>
      </c>
      <c r="S1268" s="5">
        <v>6910.72</v>
      </c>
      <c r="T1268" s="2"/>
    </row>
    <row r="1269" spans="1:20" ht="14.4" x14ac:dyDescent="0.3">
      <c r="A1269" s="3" t="s">
        <v>2062</v>
      </c>
      <c r="B1269" s="4">
        <v>45670</v>
      </c>
      <c r="C1269" s="3" t="s">
        <v>20</v>
      </c>
      <c r="D1269" s="3" t="s">
        <v>21</v>
      </c>
      <c r="E1269" s="3" t="s">
        <v>32</v>
      </c>
      <c r="F1269" s="3" t="s">
        <v>33</v>
      </c>
      <c r="G1269" s="3" t="s">
        <v>196</v>
      </c>
      <c r="H1269" s="3" t="s">
        <v>35</v>
      </c>
      <c r="I1269" s="3" t="s">
        <v>45</v>
      </c>
      <c r="J1269" s="3" t="s">
        <v>102</v>
      </c>
      <c r="K1269" s="3" t="s">
        <v>191</v>
      </c>
      <c r="L1269" s="5">
        <v>18</v>
      </c>
      <c r="M1269" s="5">
        <v>40692.53</v>
      </c>
      <c r="N1269" s="5">
        <v>45586.52</v>
      </c>
      <c r="O1269" s="5">
        <v>0.15</v>
      </c>
      <c r="P1269" s="3" t="s">
        <v>28</v>
      </c>
      <c r="Q1269" s="3" t="s">
        <v>77</v>
      </c>
      <c r="R1269" s="5">
        <v>18</v>
      </c>
      <c r="S1269" s="5">
        <v>74878.05</v>
      </c>
      <c r="T1269" s="2"/>
    </row>
    <row r="1270" spans="1:20" ht="14.4" x14ac:dyDescent="0.3">
      <c r="A1270" s="3" t="s">
        <v>2063</v>
      </c>
      <c r="B1270" s="6">
        <v>45659</v>
      </c>
      <c r="C1270" s="3" t="s">
        <v>40</v>
      </c>
      <c r="D1270" s="3" t="s">
        <v>70</v>
      </c>
      <c r="E1270" s="3" t="s">
        <v>71</v>
      </c>
      <c r="F1270" s="3" t="s">
        <v>72</v>
      </c>
      <c r="G1270" s="3" t="s">
        <v>1572</v>
      </c>
      <c r="H1270" s="3" t="s">
        <v>24</v>
      </c>
      <c r="I1270" s="3" t="s">
        <v>25</v>
      </c>
      <c r="J1270" s="3" t="s">
        <v>26</v>
      </c>
      <c r="K1270" s="3" t="s">
        <v>27</v>
      </c>
      <c r="L1270" s="5">
        <v>12</v>
      </c>
      <c r="M1270" s="5">
        <v>17191.150000000001</v>
      </c>
      <c r="N1270" s="5">
        <v>19684.79</v>
      </c>
      <c r="O1270" s="5">
        <v>0.15</v>
      </c>
      <c r="P1270" s="3" t="s">
        <v>55</v>
      </c>
      <c r="Q1270" s="3" t="s">
        <v>38</v>
      </c>
      <c r="R1270" s="5">
        <v>14</v>
      </c>
      <c r="S1270" s="5">
        <v>25435.13</v>
      </c>
      <c r="T1270" s="2"/>
    </row>
    <row r="1271" spans="1:20" ht="14.4" x14ac:dyDescent="0.3">
      <c r="A1271" s="3" t="s">
        <v>2064</v>
      </c>
      <c r="B1271" s="4">
        <v>45894</v>
      </c>
      <c r="C1271" s="3" t="s">
        <v>20</v>
      </c>
      <c r="D1271" s="3" t="s">
        <v>41</v>
      </c>
      <c r="E1271" s="3" t="s">
        <v>50</v>
      </c>
      <c r="F1271" s="3" t="s">
        <v>50</v>
      </c>
      <c r="G1271" s="3" t="s">
        <v>1156</v>
      </c>
      <c r="H1271" s="3" t="s">
        <v>87</v>
      </c>
      <c r="I1271" s="3" t="s">
        <v>52</v>
      </c>
      <c r="J1271" s="3" t="s">
        <v>53</v>
      </c>
      <c r="K1271" s="3" t="s">
        <v>54</v>
      </c>
      <c r="L1271" s="5">
        <v>25</v>
      </c>
      <c r="M1271" s="5">
        <v>2063.62</v>
      </c>
      <c r="N1271" s="5">
        <v>2380.8200000000002</v>
      </c>
      <c r="O1271" s="5">
        <v>0</v>
      </c>
      <c r="P1271" s="3" t="s">
        <v>55</v>
      </c>
      <c r="Q1271" s="3" t="s">
        <v>38</v>
      </c>
      <c r="R1271" s="5">
        <v>11</v>
      </c>
      <c r="S1271" s="5">
        <v>7930</v>
      </c>
      <c r="T1271" s="2"/>
    </row>
    <row r="1272" spans="1:20" ht="14.4" x14ac:dyDescent="0.3">
      <c r="A1272" s="3" t="s">
        <v>2065</v>
      </c>
      <c r="B1272" s="4">
        <v>45858</v>
      </c>
      <c r="C1272" s="3" t="s">
        <v>20</v>
      </c>
      <c r="D1272" s="3" t="s">
        <v>70</v>
      </c>
      <c r="E1272" s="3" t="s">
        <v>71</v>
      </c>
      <c r="F1272" s="3" t="s">
        <v>72</v>
      </c>
      <c r="G1272" s="3" t="s">
        <v>2066</v>
      </c>
      <c r="H1272" s="3" t="s">
        <v>87</v>
      </c>
      <c r="I1272" s="3" t="s">
        <v>25</v>
      </c>
      <c r="J1272" s="3" t="s">
        <v>26</v>
      </c>
      <c r="K1272" s="3" t="s">
        <v>80</v>
      </c>
      <c r="L1272" s="5">
        <v>6</v>
      </c>
      <c r="M1272" s="5">
        <v>27204.06</v>
      </c>
      <c r="N1272" s="5">
        <v>40401.269999999997</v>
      </c>
      <c r="O1272" s="5">
        <v>0.1</v>
      </c>
      <c r="P1272" s="3" t="s">
        <v>28</v>
      </c>
      <c r="Q1272" s="3" t="s">
        <v>29</v>
      </c>
      <c r="R1272" s="5">
        <v>13</v>
      </c>
      <c r="S1272" s="5">
        <v>71264.929999999993</v>
      </c>
      <c r="T1272" s="2"/>
    </row>
    <row r="1273" spans="1:20" ht="14.4" x14ac:dyDescent="0.3">
      <c r="A1273" s="3" t="s">
        <v>2067</v>
      </c>
      <c r="B1273" s="4">
        <v>45893</v>
      </c>
      <c r="C1273" s="3" t="s">
        <v>20</v>
      </c>
      <c r="D1273" s="3" t="s">
        <v>70</v>
      </c>
      <c r="E1273" s="3" t="s">
        <v>71</v>
      </c>
      <c r="F1273" s="3" t="s">
        <v>72</v>
      </c>
      <c r="G1273" s="3" t="s">
        <v>408</v>
      </c>
      <c r="H1273" s="3" t="s">
        <v>35</v>
      </c>
      <c r="I1273" s="3" t="s">
        <v>25</v>
      </c>
      <c r="J1273" s="3" t="s">
        <v>36</v>
      </c>
      <c r="K1273" s="3" t="s">
        <v>169</v>
      </c>
      <c r="L1273" s="5">
        <v>46</v>
      </c>
      <c r="M1273" s="5">
        <v>50835.44</v>
      </c>
      <c r="N1273" s="5">
        <v>61182.83</v>
      </c>
      <c r="O1273" s="5">
        <v>0.15</v>
      </c>
      <c r="P1273" s="3" t="s">
        <v>55</v>
      </c>
      <c r="Q1273" s="3" t="s">
        <v>29</v>
      </c>
      <c r="R1273" s="5">
        <v>8</v>
      </c>
      <c r="S1273" s="5">
        <v>404583</v>
      </c>
      <c r="T1273" s="2"/>
    </row>
    <row r="1274" spans="1:20" ht="14.4" x14ac:dyDescent="0.3">
      <c r="A1274" s="3" t="s">
        <v>2068</v>
      </c>
      <c r="B1274" s="4">
        <v>45895</v>
      </c>
      <c r="C1274" s="3" t="s">
        <v>20</v>
      </c>
      <c r="D1274" s="3" t="s">
        <v>21</v>
      </c>
      <c r="E1274" s="3" t="s">
        <v>32</v>
      </c>
      <c r="F1274" s="3" t="s">
        <v>33</v>
      </c>
      <c r="G1274" s="3" t="s">
        <v>1975</v>
      </c>
      <c r="H1274" s="3" t="s">
        <v>24</v>
      </c>
      <c r="I1274" s="3" t="s">
        <v>45</v>
      </c>
      <c r="J1274" s="3" t="s">
        <v>67</v>
      </c>
      <c r="K1274" s="3" t="s">
        <v>83</v>
      </c>
      <c r="L1274" s="5">
        <v>30</v>
      </c>
      <c r="M1274" s="5">
        <v>27902.68</v>
      </c>
      <c r="N1274" s="5">
        <v>32573.62</v>
      </c>
      <c r="O1274" s="5">
        <v>0</v>
      </c>
      <c r="P1274" s="3" t="s">
        <v>28</v>
      </c>
      <c r="Q1274" s="3" t="s">
        <v>38</v>
      </c>
      <c r="R1274" s="5">
        <v>1</v>
      </c>
      <c r="S1274" s="5">
        <v>140128.20000000001</v>
      </c>
      <c r="T1274" s="2"/>
    </row>
    <row r="1275" spans="1:20" ht="14.4" x14ac:dyDescent="0.3">
      <c r="A1275" s="3" t="s">
        <v>2069</v>
      </c>
      <c r="B1275" s="4">
        <v>45715</v>
      </c>
      <c r="C1275" s="3" t="s">
        <v>31</v>
      </c>
      <c r="D1275" s="3" t="s">
        <v>41</v>
      </c>
      <c r="E1275" s="3" t="s">
        <v>50</v>
      </c>
      <c r="F1275" s="3" t="s">
        <v>50</v>
      </c>
      <c r="G1275" s="3" t="s">
        <v>1328</v>
      </c>
      <c r="H1275" s="3" t="s">
        <v>24</v>
      </c>
      <c r="I1275" s="3" t="s">
        <v>52</v>
      </c>
      <c r="J1275" s="3" t="s">
        <v>113</v>
      </c>
      <c r="K1275" s="3" t="s">
        <v>257</v>
      </c>
      <c r="L1275" s="5">
        <v>21</v>
      </c>
      <c r="M1275" s="5">
        <v>36255.269999999997</v>
      </c>
      <c r="N1275" s="5">
        <v>44895.22</v>
      </c>
      <c r="O1275" s="5">
        <v>0.1</v>
      </c>
      <c r="P1275" s="3" t="s">
        <v>55</v>
      </c>
      <c r="Q1275" s="3" t="s">
        <v>29</v>
      </c>
      <c r="R1275" s="5">
        <v>5</v>
      </c>
      <c r="S1275" s="5">
        <v>163295.1</v>
      </c>
      <c r="T1275" s="2"/>
    </row>
    <row r="1276" spans="1:20" ht="14.4" x14ac:dyDescent="0.3">
      <c r="A1276" s="3" t="s">
        <v>2070</v>
      </c>
      <c r="B1276" s="4">
        <v>45731</v>
      </c>
      <c r="C1276" s="3" t="s">
        <v>49</v>
      </c>
      <c r="D1276" s="3" t="s">
        <v>70</v>
      </c>
      <c r="E1276" s="3" t="s">
        <v>71</v>
      </c>
      <c r="F1276" s="3" t="s">
        <v>72</v>
      </c>
      <c r="G1276" s="3" t="s">
        <v>2032</v>
      </c>
      <c r="H1276" s="3" t="s">
        <v>35</v>
      </c>
      <c r="I1276" s="3" t="s">
        <v>45</v>
      </c>
      <c r="J1276" s="3" t="s">
        <v>102</v>
      </c>
      <c r="K1276" s="3" t="s">
        <v>203</v>
      </c>
      <c r="L1276" s="5">
        <v>6</v>
      </c>
      <c r="M1276" s="5">
        <v>20072.189999999999</v>
      </c>
      <c r="N1276" s="5">
        <v>25489.8</v>
      </c>
      <c r="O1276" s="5">
        <v>0</v>
      </c>
      <c r="P1276" s="3" t="s">
        <v>55</v>
      </c>
      <c r="Q1276" s="3" t="s">
        <v>29</v>
      </c>
      <c r="R1276" s="5">
        <v>5</v>
      </c>
      <c r="S1276" s="5">
        <v>32505.66</v>
      </c>
      <c r="T1276" s="2"/>
    </row>
    <row r="1277" spans="1:20" ht="14.4" x14ac:dyDescent="0.3">
      <c r="A1277" s="3" t="s">
        <v>2071</v>
      </c>
      <c r="B1277" s="6">
        <v>45873</v>
      </c>
      <c r="C1277" s="3" t="s">
        <v>49</v>
      </c>
      <c r="D1277" s="3" t="s">
        <v>21</v>
      </c>
      <c r="E1277" s="3" t="s">
        <v>22</v>
      </c>
      <c r="F1277" s="3" t="s">
        <v>22</v>
      </c>
      <c r="G1277" s="3" t="s">
        <v>1672</v>
      </c>
      <c r="H1277" s="3" t="s">
        <v>24</v>
      </c>
      <c r="I1277" s="3" t="s">
        <v>45</v>
      </c>
      <c r="J1277" s="3" t="s">
        <v>132</v>
      </c>
      <c r="K1277" s="3" t="s">
        <v>133</v>
      </c>
      <c r="L1277" s="5">
        <v>48</v>
      </c>
      <c r="M1277" s="5">
        <v>72709.55</v>
      </c>
      <c r="N1277" s="5">
        <v>102574.7</v>
      </c>
      <c r="O1277" s="5">
        <v>0</v>
      </c>
      <c r="P1277" s="3" t="s">
        <v>28</v>
      </c>
      <c r="Q1277" s="3" t="s">
        <v>29</v>
      </c>
      <c r="R1277" s="5">
        <v>9</v>
      </c>
      <c r="S1277" s="5">
        <v>1433528</v>
      </c>
      <c r="T1277" s="2"/>
    </row>
    <row r="1278" spans="1:20" ht="14.4" x14ac:dyDescent="0.3">
      <c r="A1278" s="3" t="s">
        <v>2072</v>
      </c>
      <c r="B1278" s="4">
        <v>45773</v>
      </c>
      <c r="C1278" s="3" t="s">
        <v>49</v>
      </c>
      <c r="D1278" s="3" t="s">
        <v>21</v>
      </c>
      <c r="E1278" s="3" t="s">
        <v>32</v>
      </c>
      <c r="F1278" s="3" t="s">
        <v>33</v>
      </c>
      <c r="G1278" s="3" t="s">
        <v>109</v>
      </c>
      <c r="H1278" s="3" t="s">
        <v>44</v>
      </c>
      <c r="I1278" s="3" t="s">
        <v>25</v>
      </c>
      <c r="J1278" s="3" t="s">
        <v>146</v>
      </c>
      <c r="K1278" s="3" t="s">
        <v>411</v>
      </c>
      <c r="L1278" s="5">
        <v>32</v>
      </c>
      <c r="M1278" s="5">
        <v>75345.67</v>
      </c>
      <c r="N1278" s="5">
        <v>90287.52</v>
      </c>
      <c r="O1278" s="5">
        <v>0.15</v>
      </c>
      <c r="P1278" s="3" t="s">
        <v>55</v>
      </c>
      <c r="Q1278" s="3" t="s">
        <v>84</v>
      </c>
      <c r="R1278" s="5">
        <v>10</v>
      </c>
      <c r="S1278" s="5">
        <v>406418.3</v>
      </c>
      <c r="T1278" s="2"/>
    </row>
    <row r="1279" spans="1:20" ht="14.4" x14ac:dyDescent="0.3">
      <c r="A1279" s="3" t="s">
        <v>2073</v>
      </c>
      <c r="B1279" s="4">
        <v>45777</v>
      </c>
      <c r="C1279" s="3" t="s">
        <v>20</v>
      </c>
      <c r="D1279" s="3" t="s">
        <v>57</v>
      </c>
      <c r="E1279" s="3" t="s">
        <v>92</v>
      </c>
      <c r="F1279" s="3" t="s">
        <v>93</v>
      </c>
      <c r="G1279" s="3" t="s">
        <v>1320</v>
      </c>
      <c r="H1279" s="3" t="s">
        <v>35</v>
      </c>
      <c r="I1279" s="3" t="s">
        <v>25</v>
      </c>
      <c r="J1279" s="3" t="s">
        <v>26</v>
      </c>
      <c r="K1279" s="3" t="s">
        <v>127</v>
      </c>
      <c r="L1279" s="5">
        <v>36</v>
      </c>
      <c r="M1279" s="5">
        <v>52500.06</v>
      </c>
      <c r="N1279" s="5">
        <v>63222.080000000002</v>
      </c>
      <c r="O1279" s="5">
        <v>0.1</v>
      </c>
      <c r="P1279" s="3" t="s">
        <v>55</v>
      </c>
      <c r="Q1279" s="3" t="s">
        <v>77</v>
      </c>
      <c r="R1279" s="5">
        <v>2</v>
      </c>
      <c r="S1279" s="5">
        <v>347393.5</v>
      </c>
      <c r="T1279" s="2"/>
    </row>
    <row r="1280" spans="1:20" ht="14.4" x14ac:dyDescent="0.3">
      <c r="A1280" s="3" t="s">
        <v>2074</v>
      </c>
      <c r="B1280" s="4">
        <v>45699</v>
      </c>
      <c r="C1280" s="3" t="s">
        <v>49</v>
      </c>
      <c r="D1280" s="3" t="s">
        <v>41</v>
      </c>
      <c r="E1280" s="3" t="s">
        <v>50</v>
      </c>
      <c r="F1280" s="3" t="s">
        <v>50</v>
      </c>
      <c r="G1280" s="3" t="s">
        <v>2075</v>
      </c>
      <c r="H1280" s="3" t="s">
        <v>44</v>
      </c>
      <c r="I1280" s="3" t="s">
        <v>45</v>
      </c>
      <c r="J1280" s="3" t="s">
        <v>102</v>
      </c>
      <c r="K1280" s="3" t="s">
        <v>191</v>
      </c>
      <c r="L1280" s="5">
        <v>42</v>
      </c>
      <c r="M1280" s="5">
        <v>46119.93</v>
      </c>
      <c r="N1280" s="5">
        <v>60654.42</v>
      </c>
      <c r="O1280" s="5">
        <v>0.15</v>
      </c>
      <c r="P1280" s="3" t="s">
        <v>55</v>
      </c>
      <c r="Q1280" s="3" t="s">
        <v>84</v>
      </c>
      <c r="R1280" s="5">
        <v>3</v>
      </c>
      <c r="S1280" s="5">
        <v>518881.3</v>
      </c>
      <c r="T1280" s="2"/>
    </row>
    <row r="1281" spans="1:20" ht="14.4" x14ac:dyDescent="0.3">
      <c r="A1281" s="3" t="s">
        <v>2076</v>
      </c>
      <c r="B1281" s="6">
        <v>45750</v>
      </c>
      <c r="C1281" s="3" t="s">
        <v>49</v>
      </c>
      <c r="D1281" s="3" t="s">
        <v>57</v>
      </c>
      <c r="E1281" s="3" t="s">
        <v>64</v>
      </c>
      <c r="F1281" s="3" t="s">
        <v>65</v>
      </c>
      <c r="G1281" s="3" t="s">
        <v>2077</v>
      </c>
      <c r="H1281" s="3" t="s">
        <v>35</v>
      </c>
      <c r="I1281" s="3" t="s">
        <v>52</v>
      </c>
      <c r="J1281" s="3" t="s">
        <v>95</v>
      </c>
      <c r="K1281" s="3" t="s">
        <v>96</v>
      </c>
      <c r="L1281" s="5">
        <v>4</v>
      </c>
      <c r="M1281" s="5">
        <v>74451.95</v>
      </c>
      <c r="N1281" s="5">
        <v>105750.8</v>
      </c>
      <c r="O1281" s="5">
        <v>0.05</v>
      </c>
      <c r="P1281" s="3" t="s">
        <v>55</v>
      </c>
      <c r="Q1281" s="3" t="s">
        <v>77</v>
      </c>
      <c r="R1281" s="5">
        <v>16</v>
      </c>
      <c r="S1281" s="5">
        <v>118935.5</v>
      </c>
      <c r="T1281" s="2"/>
    </row>
    <row r="1282" spans="1:20" ht="14.4" x14ac:dyDescent="0.3">
      <c r="A1282" s="3" t="s">
        <v>2078</v>
      </c>
      <c r="B1282" s="6">
        <v>45753</v>
      </c>
      <c r="C1282" s="3" t="s">
        <v>49</v>
      </c>
      <c r="D1282" s="3" t="s">
        <v>21</v>
      </c>
      <c r="E1282" s="3" t="s">
        <v>22</v>
      </c>
      <c r="F1282" s="3" t="s">
        <v>22</v>
      </c>
      <c r="G1282" s="3" t="s">
        <v>886</v>
      </c>
      <c r="H1282" s="3" t="s">
        <v>44</v>
      </c>
      <c r="I1282" s="3" t="s">
        <v>52</v>
      </c>
      <c r="J1282" s="3" t="s">
        <v>53</v>
      </c>
      <c r="K1282" s="3" t="s">
        <v>54</v>
      </c>
      <c r="L1282" s="5">
        <v>9</v>
      </c>
      <c r="M1282" s="5">
        <v>50322.04</v>
      </c>
      <c r="N1282" s="5">
        <v>69780.98</v>
      </c>
      <c r="O1282" s="5">
        <v>0.1</v>
      </c>
      <c r="P1282" s="3" t="s">
        <v>55</v>
      </c>
      <c r="Q1282" s="3" t="s">
        <v>38</v>
      </c>
      <c r="R1282" s="5">
        <v>18</v>
      </c>
      <c r="S1282" s="5">
        <v>157617.4</v>
      </c>
      <c r="T1282" s="2"/>
    </row>
    <row r="1283" spans="1:20" ht="14.4" x14ac:dyDescent="0.3">
      <c r="A1283" s="3" t="s">
        <v>2079</v>
      </c>
      <c r="B1283" s="4">
        <v>45742</v>
      </c>
      <c r="C1283" s="3" t="s">
        <v>31</v>
      </c>
      <c r="D1283" s="3" t="s">
        <v>21</v>
      </c>
      <c r="E1283" s="3" t="s">
        <v>32</v>
      </c>
      <c r="F1283" s="3" t="s">
        <v>33</v>
      </c>
      <c r="G1283" s="3" t="s">
        <v>1293</v>
      </c>
      <c r="H1283" s="3" t="s">
        <v>24</v>
      </c>
      <c r="I1283" s="3" t="s">
        <v>52</v>
      </c>
      <c r="J1283" s="3" t="s">
        <v>113</v>
      </c>
      <c r="K1283" s="3" t="s">
        <v>114</v>
      </c>
      <c r="L1283" s="5">
        <v>44</v>
      </c>
      <c r="M1283" s="5">
        <v>52622.49</v>
      </c>
      <c r="N1283" s="5">
        <v>73954.14</v>
      </c>
      <c r="O1283" s="5">
        <v>0.15</v>
      </c>
      <c r="P1283" s="3" t="s">
        <v>28</v>
      </c>
      <c r="Q1283" s="3" t="s">
        <v>84</v>
      </c>
      <c r="R1283" s="5">
        <v>19</v>
      </c>
      <c r="S1283" s="5">
        <v>797803.7</v>
      </c>
      <c r="T1283" s="2"/>
    </row>
    <row r="1284" spans="1:20" ht="14.4" x14ac:dyDescent="0.3">
      <c r="A1284" s="3" t="s">
        <v>2080</v>
      </c>
      <c r="B1284" s="7">
        <v>45796</v>
      </c>
      <c r="C1284" s="3" t="s">
        <v>40</v>
      </c>
      <c r="D1284" s="3" t="s">
        <v>70</v>
      </c>
      <c r="E1284" s="3" t="s">
        <v>71</v>
      </c>
      <c r="F1284" s="3" t="s">
        <v>72</v>
      </c>
      <c r="G1284" s="3" t="s">
        <v>2081</v>
      </c>
      <c r="H1284" s="3" t="s">
        <v>24</v>
      </c>
      <c r="I1284" s="3" t="s">
        <v>45</v>
      </c>
      <c r="J1284" s="3" t="s">
        <v>67</v>
      </c>
      <c r="K1284" s="3" t="s">
        <v>68</v>
      </c>
      <c r="L1284" s="5">
        <v>21</v>
      </c>
      <c r="M1284" s="5">
        <v>35639.620000000003</v>
      </c>
      <c r="N1284" s="5">
        <v>49477.81</v>
      </c>
      <c r="O1284" s="5">
        <v>0.1</v>
      </c>
      <c r="P1284" s="3" t="s">
        <v>55</v>
      </c>
      <c r="Q1284" s="3" t="s">
        <v>84</v>
      </c>
      <c r="R1284" s="5">
        <v>18</v>
      </c>
      <c r="S1284" s="5">
        <v>261541.8</v>
      </c>
      <c r="T1284" s="2"/>
    </row>
    <row r="1285" spans="1:20" ht="14.4" x14ac:dyDescent="0.3">
      <c r="A1285" s="3" t="s">
        <v>2082</v>
      </c>
      <c r="B1285" s="6">
        <v>45845</v>
      </c>
      <c r="C1285" s="3" t="s">
        <v>31</v>
      </c>
      <c r="D1285" s="3" t="s">
        <v>21</v>
      </c>
      <c r="E1285" s="3" t="s">
        <v>105</v>
      </c>
      <c r="F1285" s="3" t="s">
        <v>106</v>
      </c>
      <c r="G1285" s="3" t="s">
        <v>377</v>
      </c>
      <c r="H1285" s="3" t="s">
        <v>87</v>
      </c>
      <c r="I1285" s="3" t="s">
        <v>52</v>
      </c>
      <c r="J1285" s="3" t="s">
        <v>157</v>
      </c>
      <c r="K1285" s="3" t="s">
        <v>285</v>
      </c>
      <c r="L1285" s="5">
        <v>21</v>
      </c>
      <c r="M1285" s="5">
        <v>71584.36</v>
      </c>
      <c r="N1285" s="5">
        <v>81652.22</v>
      </c>
      <c r="O1285" s="5">
        <v>0</v>
      </c>
      <c r="P1285" s="3" t="s">
        <v>28</v>
      </c>
      <c r="Q1285" s="3" t="s">
        <v>84</v>
      </c>
      <c r="R1285" s="5">
        <v>12</v>
      </c>
      <c r="S1285" s="5">
        <v>211425.1</v>
      </c>
      <c r="T1285" s="2"/>
    </row>
    <row r="1286" spans="1:20" ht="14.4" x14ac:dyDescent="0.3">
      <c r="A1286" s="3" t="s">
        <v>2083</v>
      </c>
      <c r="B1286" s="8">
        <v>45781</v>
      </c>
      <c r="C1286" s="3" t="s">
        <v>49</v>
      </c>
      <c r="D1286" s="3" t="s">
        <v>57</v>
      </c>
      <c r="E1286" s="3" t="s">
        <v>92</v>
      </c>
      <c r="F1286" s="3" t="s">
        <v>93</v>
      </c>
      <c r="G1286" s="3" t="s">
        <v>607</v>
      </c>
      <c r="H1286" s="3" t="s">
        <v>44</v>
      </c>
      <c r="I1286" s="3" t="s">
        <v>52</v>
      </c>
      <c r="J1286" s="3" t="s">
        <v>113</v>
      </c>
      <c r="K1286" s="3" t="s">
        <v>257</v>
      </c>
      <c r="L1286" s="5">
        <v>40</v>
      </c>
      <c r="M1286" s="5">
        <v>40220.31</v>
      </c>
      <c r="N1286" s="5">
        <v>53852.59</v>
      </c>
      <c r="O1286" s="5">
        <v>0.1</v>
      </c>
      <c r="P1286" s="3" t="s">
        <v>28</v>
      </c>
      <c r="Q1286" s="3" t="s">
        <v>38</v>
      </c>
      <c r="R1286" s="5">
        <v>12</v>
      </c>
      <c r="S1286" s="5">
        <v>490762.1</v>
      </c>
      <c r="T1286" s="2"/>
    </row>
    <row r="1287" spans="1:20" ht="14.4" x14ac:dyDescent="0.3">
      <c r="A1287" s="3" t="s">
        <v>2084</v>
      </c>
      <c r="B1287" s="6">
        <v>45841</v>
      </c>
      <c r="C1287" s="3" t="s">
        <v>49</v>
      </c>
      <c r="D1287" s="3" t="s">
        <v>57</v>
      </c>
      <c r="E1287" s="3" t="s">
        <v>92</v>
      </c>
      <c r="F1287" s="3" t="s">
        <v>93</v>
      </c>
      <c r="G1287" s="3" t="s">
        <v>415</v>
      </c>
      <c r="H1287" s="3" t="s">
        <v>44</v>
      </c>
      <c r="I1287" s="3" t="s">
        <v>45</v>
      </c>
      <c r="J1287" s="3" t="s">
        <v>102</v>
      </c>
      <c r="K1287" s="3" t="s">
        <v>103</v>
      </c>
      <c r="L1287" s="5">
        <v>13</v>
      </c>
      <c r="M1287" s="5">
        <v>19685.23</v>
      </c>
      <c r="N1287" s="5">
        <v>28633.48</v>
      </c>
      <c r="O1287" s="5">
        <v>0</v>
      </c>
      <c r="P1287" s="3" t="s">
        <v>28</v>
      </c>
      <c r="Q1287" s="3" t="s">
        <v>84</v>
      </c>
      <c r="R1287" s="5">
        <v>11</v>
      </c>
      <c r="S1287" s="5">
        <v>116327.3</v>
      </c>
      <c r="T1287" s="2"/>
    </row>
    <row r="1288" spans="1:20" ht="14.4" x14ac:dyDescent="0.3">
      <c r="A1288" s="3" t="s">
        <v>2085</v>
      </c>
      <c r="B1288" s="4">
        <v>45863</v>
      </c>
      <c r="C1288" s="3" t="s">
        <v>49</v>
      </c>
      <c r="D1288" s="3" t="s">
        <v>57</v>
      </c>
      <c r="E1288" s="3" t="s">
        <v>64</v>
      </c>
      <c r="F1288" s="3" t="s">
        <v>65</v>
      </c>
      <c r="G1288" s="3" t="s">
        <v>352</v>
      </c>
      <c r="H1288" s="3" t="s">
        <v>44</v>
      </c>
      <c r="I1288" s="3" t="s">
        <v>45</v>
      </c>
      <c r="J1288" s="3" t="s">
        <v>102</v>
      </c>
      <c r="K1288" s="3" t="s">
        <v>203</v>
      </c>
      <c r="L1288" s="5">
        <v>24</v>
      </c>
      <c r="M1288" s="5">
        <v>21646.11</v>
      </c>
      <c r="N1288" s="5">
        <v>28960.54</v>
      </c>
      <c r="O1288" s="5">
        <v>0.05</v>
      </c>
      <c r="P1288" s="3" t="s">
        <v>55</v>
      </c>
      <c r="Q1288" s="3" t="s">
        <v>84</v>
      </c>
      <c r="R1288" s="5">
        <v>17</v>
      </c>
      <c r="S1288" s="5">
        <v>166769</v>
      </c>
      <c r="T1288" s="2"/>
    </row>
    <row r="1289" spans="1:20" ht="14.4" x14ac:dyDescent="0.3">
      <c r="A1289" s="3" t="s">
        <v>2086</v>
      </c>
      <c r="B1289" s="6">
        <v>45875</v>
      </c>
      <c r="C1289" s="3" t="s">
        <v>40</v>
      </c>
      <c r="D1289" s="3" t="s">
        <v>21</v>
      </c>
      <c r="E1289" s="3" t="s">
        <v>105</v>
      </c>
      <c r="F1289" s="3" t="s">
        <v>106</v>
      </c>
      <c r="G1289" s="3" t="s">
        <v>171</v>
      </c>
      <c r="H1289" s="3" t="s">
        <v>87</v>
      </c>
      <c r="I1289" s="3" t="s">
        <v>52</v>
      </c>
      <c r="J1289" s="3" t="s">
        <v>157</v>
      </c>
      <c r="K1289" s="3" t="s">
        <v>285</v>
      </c>
      <c r="L1289" s="5">
        <v>48</v>
      </c>
      <c r="M1289" s="5">
        <v>29562.62</v>
      </c>
      <c r="N1289" s="5">
        <v>33081.74</v>
      </c>
      <c r="O1289" s="5">
        <v>0.05</v>
      </c>
      <c r="P1289" s="3" t="s">
        <v>55</v>
      </c>
      <c r="Q1289" s="3" t="s">
        <v>77</v>
      </c>
      <c r="R1289" s="5">
        <v>12</v>
      </c>
      <c r="S1289" s="5">
        <v>160471.9</v>
      </c>
      <c r="T1289" s="2"/>
    </row>
    <row r="1290" spans="1:20" ht="14.4" x14ac:dyDescent="0.3">
      <c r="A1290" s="3" t="s">
        <v>2087</v>
      </c>
      <c r="B1290" s="7">
        <v>45790</v>
      </c>
      <c r="C1290" s="3" t="s">
        <v>31</v>
      </c>
      <c r="D1290" s="3" t="s">
        <v>57</v>
      </c>
      <c r="E1290" s="3" t="s">
        <v>92</v>
      </c>
      <c r="F1290" s="3" t="s">
        <v>93</v>
      </c>
      <c r="G1290" s="3" t="s">
        <v>705</v>
      </c>
      <c r="H1290" s="3" t="s">
        <v>35</v>
      </c>
      <c r="I1290" s="3" t="s">
        <v>45</v>
      </c>
      <c r="J1290" s="3" t="s">
        <v>46</v>
      </c>
      <c r="K1290" s="3" t="s">
        <v>161</v>
      </c>
      <c r="L1290" s="5">
        <v>45</v>
      </c>
      <c r="M1290" s="5">
        <v>54332.25</v>
      </c>
      <c r="N1290" s="5">
        <v>78890.36</v>
      </c>
      <c r="O1290" s="5">
        <v>0.1</v>
      </c>
      <c r="P1290" s="3" t="s">
        <v>28</v>
      </c>
      <c r="Q1290" s="3" t="s">
        <v>29</v>
      </c>
      <c r="R1290" s="5">
        <v>3</v>
      </c>
      <c r="S1290" s="5">
        <v>994603.5</v>
      </c>
      <c r="T1290" s="2"/>
    </row>
    <row r="1291" spans="1:20" ht="14.4" x14ac:dyDescent="0.3">
      <c r="A1291" s="3" t="s">
        <v>2088</v>
      </c>
      <c r="B1291" s="4">
        <v>45763</v>
      </c>
      <c r="C1291" s="3" t="s">
        <v>49</v>
      </c>
      <c r="D1291" s="3" t="s">
        <v>41</v>
      </c>
      <c r="E1291" s="3" t="s">
        <v>50</v>
      </c>
      <c r="F1291" s="3" t="s">
        <v>50</v>
      </c>
      <c r="G1291" s="3" t="s">
        <v>1113</v>
      </c>
      <c r="H1291" s="3" t="s">
        <v>35</v>
      </c>
      <c r="I1291" s="3" t="s">
        <v>25</v>
      </c>
      <c r="J1291" s="3" t="s">
        <v>26</v>
      </c>
      <c r="K1291" s="3" t="s">
        <v>80</v>
      </c>
      <c r="L1291" s="5">
        <v>50</v>
      </c>
      <c r="M1291" s="5">
        <v>26216.54</v>
      </c>
      <c r="N1291" s="5">
        <v>37742.400000000001</v>
      </c>
      <c r="O1291" s="5">
        <v>0.1</v>
      </c>
      <c r="P1291" s="3" t="s">
        <v>55</v>
      </c>
      <c r="Q1291" s="3" t="s">
        <v>29</v>
      </c>
      <c r="R1291" s="5">
        <v>17</v>
      </c>
      <c r="S1291" s="5">
        <v>518663.7</v>
      </c>
      <c r="T1291" s="2"/>
    </row>
    <row r="1292" spans="1:20" ht="14.4" x14ac:dyDescent="0.3">
      <c r="A1292" s="3" t="s">
        <v>2089</v>
      </c>
      <c r="B1292" s="4">
        <v>45858</v>
      </c>
      <c r="C1292" s="3" t="s">
        <v>40</v>
      </c>
      <c r="D1292" s="3" t="s">
        <v>41</v>
      </c>
      <c r="E1292" s="3" t="s">
        <v>50</v>
      </c>
      <c r="F1292" s="3" t="s">
        <v>50</v>
      </c>
      <c r="G1292" s="3" t="s">
        <v>1582</v>
      </c>
      <c r="H1292" s="3" t="s">
        <v>35</v>
      </c>
      <c r="I1292" s="3" t="s">
        <v>25</v>
      </c>
      <c r="J1292" s="3" t="s">
        <v>36</v>
      </c>
      <c r="K1292" s="3" t="s">
        <v>136</v>
      </c>
      <c r="L1292" s="5">
        <v>16</v>
      </c>
      <c r="M1292" s="5">
        <v>77317.509999999995</v>
      </c>
      <c r="N1292" s="5">
        <v>100845.7</v>
      </c>
      <c r="O1292" s="5">
        <v>0.1</v>
      </c>
      <c r="P1292" s="3" t="s">
        <v>28</v>
      </c>
      <c r="Q1292" s="3" t="s">
        <v>29</v>
      </c>
      <c r="R1292" s="5">
        <v>11</v>
      </c>
      <c r="S1292" s="5">
        <v>338805.4</v>
      </c>
      <c r="T1292" s="2"/>
    </row>
    <row r="1293" spans="1:20" ht="14.4" x14ac:dyDescent="0.3">
      <c r="A1293" s="3" t="s">
        <v>2090</v>
      </c>
      <c r="B1293" s="4">
        <v>45767</v>
      </c>
      <c r="C1293" s="3" t="s">
        <v>20</v>
      </c>
      <c r="D1293" s="3" t="s">
        <v>41</v>
      </c>
      <c r="E1293" s="3" t="s">
        <v>50</v>
      </c>
      <c r="F1293" s="3" t="s">
        <v>50</v>
      </c>
      <c r="G1293" s="3" t="s">
        <v>1002</v>
      </c>
      <c r="H1293" s="3" t="s">
        <v>87</v>
      </c>
      <c r="I1293" s="3" t="s">
        <v>45</v>
      </c>
      <c r="J1293" s="3" t="s">
        <v>46</v>
      </c>
      <c r="K1293" s="3" t="s">
        <v>333</v>
      </c>
      <c r="L1293" s="5">
        <v>42</v>
      </c>
      <c r="M1293" s="5">
        <v>37279.46</v>
      </c>
      <c r="N1293" s="5">
        <v>45656.22</v>
      </c>
      <c r="O1293" s="5">
        <v>0.05</v>
      </c>
      <c r="P1293" s="3" t="s">
        <v>28</v>
      </c>
      <c r="Q1293" s="3" t="s">
        <v>84</v>
      </c>
      <c r="R1293" s="5">
        <v>9</v>
      </c>
      <c r="S1293" s="5">
        <v>334232.7</v>
      </c>
      <c r="T1293" s="2"/>
    </row>
    <row r="1294" spans="1:20" ht="14.4" x14ac:dyDescent="0.3">
      <c r="A1294" s="3" t="s">
        <v>2091</v>
      </c>
      <c r="B1294" s="6">
        <v>45811</v>
      </c>
      <c r="C1294" s="3" t="s">
        <v>20</v>
      </c>
      <c r="D1294" s="3" t="s">
        <v>21</v>
      </c>
      <c r="E1294" s="3" t="s">
        <v>105</v>
      </c>
      <c r="F1294" s="3" t="s">
        <v>106</v>
      </c>
      <c r="G1294" s="3" t="s">
        <v>2092</v>
      </c>
      <c r="H1294" s="3" t="s">
        <v>35</v>
      </c>
      <c r="I1294" s="3" t="s">
        <v>45</v>
      </c>
      <c r="J1294" s="3" t="s">
        <v>46</v>
      </c>
      <c r="K1294" s="3" t="s">
        <v>117</v>
      </c>
      <c r="L1294" s="5">
        <v>43</v>
      </c>
      <c r="M1294" s="5">
        <v>47966.22</v>
      </c>
      <c r="N1294" s="5">
        <v>61292.03</v>
      </c>
      <c r="O1294" s="5">
        <v>0.05</v>
      </c>
      <c r="P1294" s="3" t="s">
        <v>55</v>
      </c>
      <c r="Q1294" s="3" t="s">
        <v>77</v>
      </c>
      <c r="R1294" s="5">
        <v>3</v>
      </c>
      <c r="S1294" s="5">
        <v>544359.30000000005</v>
      </c>
      <c r="T1294" s="2"/>
    </row>
    <row r="1295" spans="1:20" ht="14.4" x14ac:dyDescent="0.3">
      <c r="A1295" s="3" t="s">
        <v>2093</v>
      </c>
      <c r="B1295" s="4">
        <v>45672</v>
      </c>
      <c r="C1295" s="3" t="s">
        <v>20</v>
      </c>
      <c r="D1295" s="3" t="s">
        <v>57</v>
      </c>
      <c r="E1295" s="3" t="s">
        <v>58</v>
      </c>
      <c r="F1295" s="3" t="s">
        <v>59</v>
      </c>
      <c r="G1295" s="3" t="s">
        <v>648</v>
      </c>
      <c r="H1295" s="3" t="s">
        <v>24</v>
      </c>
      <c r="I1295" s="3" t="s">
        <v>52</v>
      </c>
      <c r="J1295" s="3" t="s">
        <v>113</v>
      </c>
      <c r="K1295" s="3" t="s">
        <v>114</v>
      </c>
      <c r="L1295" s="5">
        <v>31</v>
      </c>
      <c r="M1295" s="5">
        <v>17518.12</v>
      </c>
      <c r="N1295" s="5">
        <v>25447.13</v>
      </c>
      <c r="O1295" s="5">
        <v>0.15</v>
      </c>
      <c r="P1295" s="3" t="s">
        <v>28</v>
      </c>
      <c r="Q1295" s="3" t="s">
        <v>77</v>
      </c>
      <c r="R1295" s="5">
        <v>11</v>
      </c>
      <c r="S1295" s="5">
        <v>208929.4</v>
      </c>
      <c r="T1295" s="2"/>
    </row>
    <row r="1296" spans="1:20" ht="14.4" x14ac:dyDescent="0.3">
      <c r="A1296" s="3" t="s">
        <v>2094</v>
      </c>
      <c r="B1296" s="4">
        <v>45705</v>
      </c>
      <c r="C1296" s="3" t="s">
        <v>20</v>
      </c>
      <c r="D1296" s="3" t="s">
        <v>70</v>
      </c>
      <c r="E1296" s="3" t="s">
        <v>125</v>
      </c>
      <c r="F1296" s="3" t="s">
        <v>125</v>
      </c>
      <c r="G1296" s="3" t="s">
        <v>356</v>
      </c>
      <c r="H1296" s="3" t="s">
        <v>87</v>
      </c>
      <c r="I1296" s="3" t="s">
        <v>25</v>
      </c>
      <c r="J1296" s="3" t="s">
        <v>61</v>
      </c>
      <c r="K1296" s="3" t="s">
        <v>223</v>
      </c>
      <c r="L1296" s="5">
        <v>9</v>
      </c>
      <c r="M1296" s="5">
        <v>47452.06</v>
      </c>
      <c r="N1296" s="5">
        <v>68046.22</v>
      </c>
      <c r="O1296" s="5">
        <v>0.05</v>
      </c>
      <c r="P1296" s="3" t="s">
        <v>55</v>
      </c>
      <c r="Q1296" s="3" t="s">
        <v>77</v>
      </c>
      <c r="R1296" s="5">
        <v>6</v>
      </c>
      <c r="S1296" s="5">
        <v>176080.1</v>
      </c>
      <c r="T1296" s="2"/>
    </row>
    <row r="1297" spans="1:20" ht="14.4" x14ac:dyDescent="0.3">
      <c r="A1297" s="3" t="s">
        <v>2095</v>
      </c>
      <c r="B1297" s="6">
        <v>45847</v>
      </c>
      <c r="C1297" s="3" t="s">
        <v>40</v>
      </c>
      <c r="D1297" s="3" t="s">
        <v>70</v>
      </c>
      <c r="E1297" s="3" t="s">
        <v>71</v>
      </c>
      <c r="F1297" s="3" t="s">
        <v>72</v>
      </c>
      <c r="G1297" s="3" t="s">
        <v>1903</v>
      </c>
      <c r="H1297" s="3" t="s">
        <v>35</v>
      </c>
      <c r="I1297" s="3" t="s">
        <v>45</v>
      </c>
      <c r="J1297" s="3" t="s">
        <v>46</v>
      </c>
      <c r="K1297" s="3" t="s">
        <v>161</v>
      </c>
      <c r="L1297" s="5">
        <v>6</v>
      </c>
      <c r="M1297" s="5">
        <v>1990.15</v>
      </c>
      <c r="N1297" s="5">
        <v>2422.4299999999998</v>
      </c>
      <c r="O1297" s="5">
        <v>0</v>
      </c>
      <c r="P1297" s="3" t="s">
        <v>28</v>
      </c>
      <c r="Q1297" s="3" t="s">
        <v>38</v>
      </c>
      <c r="R1297" s="5">
        <v>2</v>
      </c>
      <c r="S1297" s="5">
        <v>2593.6799999999998</v>
      </c>
      <c r="T1297" s="2"/>
    </row>
    <row r="1298" spans="1:20" ht="14.4" x14ac:dyDescent="0.3">
      <c r="A1298" s="3" t="s">
        <v>2096</v>
      </c>
      <c r="B1298" s="4">
        <v>45861</v>
      </c>
      <c r="C1298" s="3" t="s">
        <v>49</v>
      </c>
      <c r="D1298" s="3" t="s">
        <v>57</v>
      </c>
      <c r="E1298" s="3" t="s">
        <v>64</v>
      </c>
      <c r="F1298" s="3" t="s">
        <v>65</v>
      </c>
      <c r="G1298" s="3" t="s">
        <v>726</v>
      </c>
      <c r="H1298" s="3" t="s">
        <v>24</v>
      </c>
      <c r="I1298" s="3" t="s">
        <v>52</v>
      </c>
      <c r="J1298" s="3" t="s">
        <v>95</v>
      </c>
      <c r="K1298" s="3" t="s">
        <v>237</v>
      </c>
      <c r="L1298" s="5">
        <v>39</v>
      </c>
      <c r="M1298" s="5">
        <v>41328.69</v>
      </c>
      <c r="N1298" s="5">
        <v>60438.84</v>
      </c>
      <c r="O1298" s="5">
        <v>0.05</v>
      </c>
      <c r="P1298" s="3" t="s">
        <v>55</v>
      </c>
      <c r="Q1298" s="3" t="s">
        <v>77</v>
      </c>
      <c r="R1298" s="5">
        <v>16</v>
      </c>
      <c r="S1298" s="5">
        <v>708031.1</v>
      </c>
      <c r="T1298" s="2"/>
    </row>
    <row r="1299" spans="1:20" ht="14.4" x14ac:dyDescent="0.3">
      <c r="A1299" s="3" t="s">
        <v>2097</v>
      </c>
      <c r="B1299" s="4">
        <v>45883</v>
      </c>
      <c r="C1299" s="3" t="s">
        <v>40</v>
      </c>
      <c r="D1299" s="3" t="s">
        <v>21</v>
      </c>
      <c r="E1299" s="3" t="s">
        <v>22</v>
      </c>
      <c r="F1299" s="3" t="s">
        <v>22</v>
      </c>
      <c r="G1299" s="3" t="s">
        <v>507</v>
      </c>
      <c r="H1299" s="3" t="s">
        <v>24</v>
      </c>
      <c r="I1299" s="3" t="s">
        <v>45</v>
      </c>
      <c r="J1299" s="3" t="s">
        <v>132</v>
      </c>
      <c r="K1299" s="3" t="s">
        <v>133</v>
      </c>
      <c r="L1299" s="5">
        <v>10</v>
      </c>
      <c r="M1299" s="5">
        <v>53984.57</v>
      </c>
      <c r="N1299" s="5">
        <v>69091.289999999994</v>
      </c>
      <c r="O1299" s="5">
        <v>0</v>
      </c>
      <c r="P1299" s="3" t="s">
        <v>55</v>
      </c>
      <c r="Q1299" s="3" t="s">
        <v>29</v>
      </c>
      <c r="R1299" s="5">
        <v>4</v>
      </c>
      <c r="S1299" s="5">
        <v>151067.20000000001</v>
      </c>
      <c r="T1299" s="2"/>
    </row>
    <row r="1300" spans="1:20" ht="14.4" x14ac:dyDescent="0.3">
      <c r="A1300" s="3" t="s">
        <v>2098</v>
      </c>
      <c r="B1300" s="4">
        <v>45677</v>
      </c>
      <c r="C1300" s="3" t="s">
        <v>31</v>
      </c>
      <c r="D1300" s="3" t="s">
        <v>70</v>
      </c>
      <c r="E1300" s="3" t="s">
        <v>71</v>
      </c>
      <c r="F1300" s="3" t="s">
        <v>72</v>
      </c>
      <c r="G1300" s="3" t="s">
        <v>1387</v>
      </c>
      <c r="H1300" s="3" t="s">
        <v>35</v>
      </c>
      <c r="I1300" s="3" t="s">
        <v>25</v>
      </c>
      <c r="J1300" s="3" t="s">
        <v>26</v>
      </c>
      <c r="K1300" s="3" t="s">
        <v>216</v>
      </c>
      <c r="L1300" s="5">
        <v>26</v>
      </c>
      <c r="M1300" s="5">
        <v>48625.22</v>
      </c>
      <c r="N1300" s="5">
        <v>60268.52</v>
      </c>
      <c r="O1300" s="5">
        <v>0.15</v>
      </c>
      <c r="P1300" s="3" t="s">
        <v>28</v>
      </c>
      <c r="Q1300" s="3" t="s">
        <v>84</v>
      </c>
      <c r="R1300" s="5">
        <v>3</v>
      </c>
      <c r="S1300" s="5">
        <v>257316.9</v>
      </c>
      <c r="T1300" s="2"/>
    </row>
    <row r="1301" spans="1:20" ht="14.4" x14ac:dyDescent="0.3">
      <c r="A1301" s="3" t="s">
        <v>2099</v>
      </c>
      <c r="B1301" s="4">
        <v>45706</v>
      </c>
      <c r="C1301" s="3" t="s">
        <v>49</v>
      </c>
      <c r="D1301" s="3" t="s">
        <v>41</v>
      </c>
      <c r="E1301" s="3" t="s">
        <v>42</v>
      </c>
      <c r="F1301" s="3" t="s">
        <v>42</v>
      </c>
      <c r="G1301" s="3" t="s">
        <v>2100</v>
      </c>
      <c r="H1301" s="3" t="s">
        <v>87</v>
      </c>
      <c r="I1301" s="3" t="s">
        <v>25</v>
      </c>
      <c r="J1301" s="3" t="s">
        <v>146</v>
      </c>
      <c r="K1301" s="3" t="s">
        <v>411</v>
      </c>
      <c r="L1301" s="5">
        <v>44</v>
      </c>
      <c r="M1301" s="5">
        <v>43400.41</v>
      </c>
      <c r="N1301" s="5">
        <v>61163.1</v>
      </c>
      <c r="O1301" s="5">
        <v>0.15</v>
      </c>
      <c r="P1301" s="3" t="s">
        <v>55</v>
      </c>
      <c r="Q1301" s="3" t="s">
        <v>38</v>
      </c>
      <c r="R1301" s="5">
        <v>20</v>
      </c>
      <c r="S1301" s="5">
        <v>664324.6</v>
      </c>
      <c r="T1301" s="2"/>
    </row>
    <row r="1302" spans="1:20" ht="14.4" x14ac:dyDescent="0.3">
      <c r="A1302" s="3" t="s">
        <v>2101</v>
      </c>
      <c r="B1302" s="4">
        <v>45826</v>
      </c>
      <c r="C1302" s="3" t="s">
        <v>49</v>
      </c>
      <c r="D1302" s="3" t="s">
        <v>57</v>
      </c>
      <c r="E1302" s="3" t="s">
        <v>58</v>
      </c>
      <c r="F1302" s="3" t="s">
        <v>59</v>
      </c>
      <c r="G1302" s="3" t="s">
        <v>2102</v>
      </c>
      <c r="H1302" s="3" t="s">
        <v>87</v>
      </c>
      <c r="I1302" s="3" t="s">
        <v>52</v>
      </c>
      <c r="J1302" s="3" t="s">
        <v>95</v>
      </c>
      <c r="K1302" s="3" t="s">
        <v>237</v>
      </c>
      <c r="L1302" s="5">
        <v>30</v>
      </c>
      <c r="M1302" s="5">
        <v>8221</v>
      </c>
      <c r="N1302" s="5">
        <v>11826.56</v>
      </c>
      <c r="O1302" s="5">
        <v>0.1</v>
      </c>
      <c r="P1302" s="3" t="s">
        <v>55</v>
      </c>
      <c r="Q1302" s="3" t="s">
        <v>38</v>
      </c>
      <c r="R1302" s="5">
        <v>10</v>
      </c>
      <c r="S1302" s="5">
        <v>97350.12</v>
      </c>
      <c r="T1302" s="2"/>
    </row>
    <row r="1303" spans="1:20" ht="14.4" x14ac:dyDescent="0.3">
      <c r="A1303" s="3" t="s">
        <v>2103</v>
      </c>
      <c r="B1303" s="4">
        <v>45837</v>
      </c>
      <c r="C1303" s="3" t="s">
        <v>20</v>
      </c>
      <c r="D1303" s="3" t="s">
        <v>70</v>
      </c>
      <c r="E1303" s="3" t="s">
        <v>125</v>
      </c>
      <c r="F1303" s="3" t="s">
        <v>125</v>
      </c>
      <c r="G1303" s="3" t="s">
        <v>184</v>
      </c>
      <c r="H1303" s="3" t="s">
        <v>44</v>
      </c>
      <c r="I1303" s="3" t="s">
        <v>52</v>
      </c>
      <c r="J1303" s="3" t="s">
        <v>95</v>
      </c>
      <c r="K1303" s="3" t="s">
        <v>298</v>
      </c>
      <c r="L1303" s="5">
        <v>49</v>
      </c>
      <c r="M1303" s="5">
        <v>30610.74</v>
      </c>
      <c r="N1303" s="5">
        <v>44239.05</v>
      </c>
      <c r="O1303" s="5">
        <v>0.1</v>
      </c>
      <c r="P1303" s="3" t="s">
        <v>55</v>
      </c>
      <c r="Q1303" s="3" t="s">
        <v>38</v>
      </c>
      <c r="R1303" s="5">
        <v>7</v>
      </c>
      <c r="S1303" s="5">
        <v>601008.5</v>
      </c>
      <c r="T1303" s="2"/>
    </row>
    <row r="1304" spans="1:20" ht="14.4" x14ac:dyDescent="0.3">
      <c r="A1304" s="3" t="s">
        <v>2104</v>
      </c>
      <c r="B1304" s="6">
        <v>45693</v>
      </c>
      <c r="C1304" s="3" t="s">
        <v>20</v>
      </c>
      <c r="D1304" s="3" t="s">
        <v>70</v>
      </c>
      <c r="E1304" s="3" t="s">
        <v>125</v>
      </c>
      <c r="F1304" s="3" t="s">
        <v>125</v>
      </c>
      <c r="G1304" s="3" t="s">
        <v>73</v>
      </c>
      <c r="H1304" s="3" t="s">
        <v>44</v>
      </c>
      <c r="I1304" s="3" t="s">
        <v>25</v>
      </c>
      <c r="J1304" s="3" t="s">
        <v>26</v>
      </c>
      <c r="K1304" s="3" t="s">
        <v>127</v>
      </c>
      <c r="L1304" s="5">
        <v>47</v>
      </c>
      <c r="M1304" s="5">
        <v>56282.27</v>
      </c>
      <c r="N1304" s="5">
        <v>77974.17</v>
      </c>
      <c r="O1304" s="5">
        <v>0.15</v>
      </c>
      <c r="P1304" s="3" t="s">
        <v>28</v>
      </c>
      <c r="Q1304" s="3" t="s">
        <v>84</v>
      </c>
      <c r="R1304" s="5">
        <v>5</v>
      </c>
      <c r="S1304" s="5">
        <v>866591.4</v>
      </c>
      <c r="T1304" s="2"/>
    </row>
    <row r="1305" spans="1:20" ht="14.4" x14ac:dyDescent="0.3">
      <c r="A1305" s="3" t="s">
        <v>2105</v>
      </c>
      <c r="B1305" s="6">
        <v>45666</v>
      </c>
      <c r="C1305" s="3" t="s">
        <v>31</v>
      </c>
      <c r="D1305" s="3" t="s">
        <v>41</v>
      </c>
      <c r="E1305" s="3" t="s">
        <v>50</v>
      </c>
      <c r="F1305" s="3" t="s">
        <v>50</v>
      </c>
      <c r="G1305" s="3" t="s">
        <v>548</v>
      </c>
      <c r="H1305" s="3" t="s">
        <v>44</v>
      </c>
      <c r="I1305" s="3" t="s">
        <v>25</v>
      </c>
      <c r="J1305" s="3" t="s">
        <v>146</v>
      </c>
      <c r="K1305" s="3" t="s">
        <v>411</v>
      </c>
      <c r="L1305" s="5">
        <v>10</v>
      </c>
      <c r="M1305" s="5">
        <v>27332.79</v>
      </c>
      <c r="N1305" s="5">
        <v>33063.279999999999</v>
      </c>
      <c r="O1305" s="5">
        <v>0.15</v>
      </c>
      <c r="P1305" s="3" t="s">
        <v>55</v>
      </c>
      <c r="Q1305" s="3" t="s">
        <v>29</v>
      </c>
      <c r="R1305" s="5">
        <v>17</v>
      </c>
      <c r="S1305" s="5">
        <v>48709.16</v>
      </c>
      <c r="T1305" s="2"/>
    </row>
    <row r="1306" spans="1:20" ht="14.4" x14ac:dyDescent="0.3">
      <c r="A1306" s="3" t="s">
        <v>2106</v>
      </c>
      <c r="B1306" s="4">
        <v>45834</v>
      </c>
      <c r="C1306" s="3" t="s">
        <v>20</v>
      </c>
      <c r="D1306" s="3" t="s">
        <v>70</v>
      </c>
      <c r="E1306" s="3" t="s">
        <v>71</v>
      </c>
      <c r="F1306" s="3" t="s">
        <v>72</v>
      </c>
      <c r="G1306" s="3" t="s">
        <v>729</v>
      </c>
      <c r="H1306" s="3" t="s">
        <v>35</v>
      </c>
      <c r="I1306" s="3" t="s">
        <v>25</v>
      </c>
      <c r="J1306" s="3" t="s">
        <v>61</v>
      </c>
      <c r="K1306" s="3" t="s">
        <v>223</v>
      </c>
      <c r="L1306" s="5">
        <v>11</v>
      </c>
      <c r="M1306" s="5">
        <v>53432.75</v>
      </c>
      <c r="N1306" s="5">
        <v>69788.69</v>
      </c>
      <c r="O1306" s="5">
        <v>0.1</v>
      </c>
      <c r="P1306" s="3" t="s">
        <v>55</v>
      </c>
      <c r="Q1306" s="3" t="s">
        <v>38</v>
      </c>
      <c r="R1306" s="5">
        <v>17</v>
      </c>
      <c r="S1306" s="5">
        <v>161923.79999999999</v>
      </c>
      <c r="T1306" s="2"/>
    </row>
    <row r="1307" spans="1:20" ht="14.4" x14ac:dyDescent="0.3">
      <c r="A1307" s="3" t="s">
        <v>2107</v>
      </c>
      <c r="B1307" s="4">
        <v>45827</v>
      </c>
      <c r="C1307" s="3" t="s">
        <v>49</v>
      </c>
      <c r="D1307" s="3" t="s">
        <v>57</v>
      </c>
      <c r="E1307" s="3" t="s">
        <v>64</v>
      </c>
      <c r="F1307" s="3" t="s">
        <v>65</v>
      </c>
      <c r="G1307" s="3" t="s">
        <v>1934</v>
      </c>
      <c r="H1307" s="3" t="s">
        <v>24</v>
      </c>
      <c r="I1307" s="3" t="s">
        <v>25</v>
      </c>
      <c r="J1307" s="3" t="s">
        <v>36</v>
      </c>
      <c r="K1307" s="3" t="s">
        <v>37</v>
      </c>
      <c r="L1307" s="5">
        <v>41</v>
      </c>
      <c r="M1307" s="5">
        <v>47625.39</v>
      </c>
      <c r="N1307" s="5">
        <v>66880.149999999994</v>
      </c>
      <c r="O1307" s="5">
        <v>0.05</v>
      </c>
      <c r="P1307" s="3" t="s">
        <v>28</v>
      </c>
      <c r="Q1307" s="3" t="s">
        <v>77</v>
      </c>
      <c r="R1307" s="5">
        <v>1</v>
      </c>
      <c r="S1307" s="5">
        <v>749972.9</v>
      </c>
      <c r="T1307" s="2"/>
    </row>
    <row r="1308" spans="1:20" ht="14.4" x14ac:dyDescent="0.3">
      <c r="A1308" s="3" t="s">
        <v>2108</v>
      </c>
      <c r="B1308" s="7">
        <v>45789</v>
      </c>
      <c r="C1308" s="3" t="s">
        <v>40</v>
      </c>
      <c r="D1308" s="3" t="s">
        <v>21</v>
      </c>
      <c r="E1308" s="3" t="s">
        <v>105</v>
      </c>
      <c r="F1308" s="3" t="s">
        <v>106</v>
      </c>
      <c r="G1308" s="3" t="s">
        <v>1229</v>
      </c>
      <c r="H1308" s="3" t="s">
        <v>35</v>
      </c>
      <c r="I1308" s="3" t="s">
        <v>25</v>
      </c>
      <c r="J1308" s="3" t="s">
        <v>61</v>
      </c>
      <c r="K1308" s="3" t="s">
        <v>62</v>
      </c>
      <c r="L1308" s="5">
        <v>34</v>
      </c>
      <c r="M1308" s="5">
        <v>44365.35</v>
      </c>
      <c r="N1308" s="5">
        <v>61087.09</v>
      </c>
      <c r="O1308" s="5">
        <v>0</v>
      </c>
      <c r="P1308" s="3" t="s">
        <v>28</v>
      </c>
      <c r="Q1308" s="3" t="s">
        <v>77</v>
      </c>
      <c r="R1308" s="5">
        <v>3</v>
      </c>
      <c r="S1308" s="5">
        <v>568539.19999999995</v>
      </c>
      <c r="T1308" s="2"/>
    </row>
    <row r="1309" spans="1:20" ht="14.4" x14ac:dyDescent="0.3">
      <c r="A1309" s="3" t="s">
        <v>2109</v>
      </c>
      <c r="B1309" s="6">
        <v>45751</v>
      </c>
      <c r="C1309" s="3" t="s">
        <v>31</v>
      </c>
      <c r="D1309" s="3" t="s">
        <v>41</v>
      </c>
      <c r="E1309" s="3" t="s">
        <v>50</v>
      </c>
      <c r="F1309" s="3" t="s">
        <v>50</v>
      </c>
      <c r="G1309" s="3" t="s">
        <v>1439</v>
      </c>
      <c r="H1309" s="3" t="s">
        <v>24</v>
      </c>
      <c r="I1309" s="3" t="s">
        <v>25</v>
      </c>
      <c r="J1309" s="3" t="s">
        <v>146</v>
      </c>
      <c r="K1309" s="3" t="s">
        <v>177</v>
      </c>
      <c r="L1309" s="5">
        <v>43</v>
      </c>
      <c r="M1309" s="5">
        <v>12326.43</v>
      </c>
      <c r="N1309" s="5">
        <v>15688.06</v>
      </c>
      <c r="O1309" s="5">
        <v>0.05</v>
      </c>
      <c r="P1309" s="3" t="s">
        <v>28</v>
      </c>
      <c r="Q1309" s="3" t="s">
        <v>77</v>
      </c>
      <c r="R1309" s="5">
        <v>1</v>
      </c>
      <c r="S1309" s="5">
        <v>137322.6</v>
      </c>
      <c r="T1309" s="2"/>
    </row>
    <row r="1310" spans="1:20" ht="14.4" x14ac:dyDescent="0.3">
      <c r="A1310" s="3" t="s">
        <v>2110</v>
      </c>
      <c r="B1310" s="6">
        <v>45697</v>
      </c>
      <c r="C1310" s="3" t="s">
        <v>31</v>
      </c>
      <c r="D1310" s="3" t="s">
        <v>57</v>
      </c>
      <c r="E1310" s="3" t="s">
        <v>58</v>
      </c>
      <c r="F1310" s="3" t="s">
        <v>59</v>
      </c>
      <c r="G1310" s="3" t="s">
        <v>131</v>
      </c>
      <c r="H1310" s="3" t="s">
        <v>44</v>
      </c>
      <c r="I1310" s="3" t="s">
        <v>45</v>
      </c>
      <c r="J1310" s="3" t="s">
        <v>132</v>
      </c>
      <c r="K1310" s="3" t="s">
        <v>248</v>
      </c>
      <c r="L1310" s="5">
        <v>8</v>
      </c>
      <c r="M1310" s="5">
        <v>15992.01</v>
      </c>
      <c r="N1310" s="5">
        <v>20425.29</v>
      </c>
      <c r="O1310" s="5">
        <v>0.1</v>
      </c>
      <c r="P1310" s="3" t="s">
        <v>28</v>
      </c>
      <c r="Q1310" s="3" t="s">
        <v>38</v>
      </c>
      <c r="R1310" s="5">
        <v>9</v>
      </c>
      <c r="S1310" s="5">
        <v>31919.62</v>
      </c>
      <c r="T1310" s="2"/>
    </row>
    <row r="1311" spans="1:20" ht="14.4" x14ac:dyDescent="0.3">
      <c r="A1311" s="3" t="s">
        <v>2111</v>
      </c>
      <c r="B1311" s="4">
        <v>45824</v>
      </c>
      <c r="C1311" s="3" t="s">
        <v>40</v>
      </c>
      <c r="D1311" s="3" t="s">
        <v>70</v>
      </c>
      <c r="E1311" s="3" t="s">
        <v>125</v>
      </c>
      <c r="F1311" s="3" t="s">
        <v>125</v>
      </c>
      <c r="G1311" s="3" t="s">
        <v>2112</v>
      </c>
      <c r="H1311" s="3" t="s">
        <v>24</v>
      </c>
      <c r="I1311" s="3" t="s">
        <v>45</v>
      </c>
      <c r="J1311" s="3" t="s">
        <v>67</v>
      </c>
      <c r="K1311" s="3" t="s">
        <v>199</v>
      </c>
      <c r="L1311" s="5">
        <v>20</v>
      </c>
      <c r="M1311" s="5">
        <v>43836.21</v>
      </c>
      <c r="N1311" s="5">
        <v>62676.95</v>
      </c>
      <c r="O1311" s="5">
        <v>0</v>
      </c>
      <c r="P1311" s="3" t="s">
        <v>28</v>
      </c>
      <c r="Q1311" s="3" t="s">
        <v>38</v>
      </c>
      <c r="R1311" s="5">
        <v>18</v>
      </c>
      <c r="S1311" s="5">
        <v>376814.8</v>
      </c>
      <c r="T1311" s="2"/>
    </row>
    <row r="1312" spans="1:20" ht="14.4" x14ac:dyDescent="0.3">
      <c r="A1312" s="3" t="s">
        <v>2113</v>
      </c>
      <c r="B1312" s="6">
        <v>45843</v>
      </c>
      <c r="C1312" s="3" t="s">
        <v>31</v>
      </c>
      <c r="D1312" s="3" t="s">
        <v>41</v>
      </c>
      <c r="E1312" s="3" t="s">
        <v>50</v>
      </c>
      <c r="F1312" s="3" t="s">
        <v>50</v>
      </c>
      <c r="G1312" s="3" t="s">
        <v>282</v>
      </c>
      <c r="H1312" s="3" t="s">
        <v>44</v>
      </c>
      <c r="I1312" s="3" t="s">
        <v>45</v>
      </c>
      <c r="J1312" s="3" t="s">
        <v>132</v>
      </c>
      <c r="K1312" s="3" t="s">
        <v>241</v>
      </c>
      <c r="L1312" s="5">
        <v>27</v>
      </c>
      <c r="M1312" s="5">
        <v>11110.71</v>
      </c>
      <c r="N1312" s="5">
        <v>13757.71</v>
      </c>
      <c r="O1312" s="5">
        <v>0</v>
      </c>
      <c r="P1312" s="3" t="s">
        <v>28</v>
      </c>
      <c r="Q1312" s="3" t="s">
        <v>77</v>
      </c>
      <c r="R1312" s="5">
        <v>14</v>
      </c>
      <c r="S1312" s="5">
        <v>71469</v>
      </c>
      <c r="T1312" s="2"/>
    </row>
    <row r="1313" spans="1:20" ht="14.4" x14ac:dyDescent="0.3">
      <c r="A1313" s="3" t="s">
        <v>2114</v>
      </c>
      <c r="B1313" s="4">
        <v>45855</v>
      </c>
      <c r="C1313" s="3" t="s">
        <v>40</v>
      </c>
      <c r="D1313" s="3" t="s">
        <v>41</v>
      </c>
      <c r="E1313" s="3" t="s">
        <v>50</v>
      </c>
      <c r="F1313" s="3" t="s">
        <v>50</v>
      </c>
      <c r="G1313" s="3" t="s">
        <v>413</v>
      </c>
      <c r="H1313" s="3" t="s">
        <v>24</v>
      </c>
      <c r="I1313" s="3" t="s">
        <v>45</v>
      </c>
      <c r="J1313" s="3" t="s">
        <v>67</v>
      </c>
      <c r="K1313" s="3" t="s">
        <v>199</v>
      </c>
      <c r="L1313" s="5">
        <v>10</v>
      </c>
      <c r="M1313" s="5">
        <v>16617.77</v>
      </c>
      <c r="N1313" s="5">
        <v>21191.75</v>
      </c>
      <c r="O1313" s="5">
        <v>0.05</v>
      </c>
      <c r="P1313" s="3" t="s">
        <v>28</v>
      </c>
      <c r="Q1313" s="3" t="s">
        <v>84</v>
      </c>
      <c r="R1313" s="5">
        <v>1</v>
      </c>
      <c r="S1313" s="5">
        <v>43452.81</v>
      </c>
      <c r="T1313" s="2"/>
    </row>
    <row r="1314" spans="1:20" ht="14.4" x14ac:dyDescent="0.3">
      <c r="A1314" s="3" t="s">
        <v>2115</v>
      </c>
      <c r="B1314" s="6">
        <v>45755</v>
      </c>
      <c r="C1314" s="3" t="s">
        <v>40</v>
      </c>
      <c r="D1314" s="3" t="s">
        <v>70</v>
      </c>
      <c r="E1314" s="3" t="s">
        <v>125</v>
      </c>
      <c r="F1314" s="3" t="s">
        <v>125</v>
      </c>
      <c r="G1314" s="3" t="s">
        <v>2116</v>
      </c>
      <c r="H1314" s="3" t="s">
        <v>44</v>
      </c>
      <c r="I1314" s="3" t="s">
        <v>52</v>
      </c>
      <c r="J1314" s="3" t="s">
        <v>157</v>
      </c>
      <c r="K1314" s="3" t="s">
        <v>285</v>
      </c>
      <c r="L1314" s="5">
        <v>8</v>
      </c>
      <c r="M1314" s="5">
        <v>29715.63</v>
      </c>
      <c r="N1314" s="5">
        <v>41033.29</v>
      </c>
      <c r="O1314" s="5">
        <v>0.1</v>
      </c>
      <c r="P1314" s="3" t="s">
        <v>28</v>
      </c>
      <c r="Q1314" s="3" t="s">
        <v>77</v>
      </c>
      <c r="R1314" s="5">
        <v>14</v>
      </c>
      <c r="S1314" s="5">
        <v>81487.149999999994</v>
      </c>
      <c r="T1314" s="2"/>
    </row>
    <row r="1315" spans="1:20" ht="14.4" x14ac:dyDescent="0.3">
      <c r="A1315" s="3" t="s">
        <v>2117</v>
      </c>
      <c r="B1315" s="4">
        <v>45890</v>
      </c>
      <c r="C1315" s="3" t="s">
        <v>40</v>
      </c>
      <c r="D1315" s="3" t="s">
        <v>70</v>
      </c>
      <c r="E1315" s="3" t="s">
        <v>71</v>
      </c>
      <c r="F1315" s="3" t="s">
        <v>72</v>
      </c>
      <c r="G1315" s="3" t="s">
        <v>573</v>
      </c>
      <c r="H1315" s="3" t="s">
        <v>87</v>
      </c>
      <c r="I1315" s="3" t="s">
        <v>45</v>
      </c>
      <c r="J1315" s="3" t="s">
        <v>102</v>
      </c>
      <c r="K1315" s="3" t="s">
        <v>191</v>
      </c>
      <c r="L1315" s="5">
        <v>26</v>
      </c>
      <c r="M1315" s="5">
        <v>77702.55</v>
      </c>
      <c r="N1315" s="5">
        <v>86765.03</v>
      </c>
      <c r="O1315" s="5">
        <v>0</v>
      </c>
      <c r="P1315" s="3" t="s">
        <v>55</v>
      </c>
      <c r="Q1315" s="3" t="s">
        <v>77</v>
      </c>
      <c r="R1315" s="5">
        <v>4</v>
      </c>
      <c r="S1315" s="5">
        <v>235624.5</v>
      </c>
      <c r="T1315" s="2"/>
    </row>
    <row r="1316" spans="1:20" ht="14.4" x14ac:dyDescent="0.3">
      <c r="A1316" s="3" t="s">
        <v>2118</v>
      </c>
      <c r="B1316" s="4">
        <v>45761</v>
      </c>
      <c r="C1316" s="3" t="s">
        <v>49</v>
      </c>
      <c r="D1316" s="3" t="s">
        <v>70</v>
      </c>
      <c r="E1316" s="3" t="s">
        <v>125</v>
      </c>
      <c r="F1316" s="3" t="s">
        <v>125</v>
      </c>
      <c r="G1316" s="3" t="s">
        <v>256</v>
      </c>
      <c r="H1316" s="3" t="s">
        <v>44</v>
      </c>
      <c r="I1316" s="3" t="s">
        <v>45</v>
      </c>
      <c r="J1316" s="3" t="s">
        <v>102</v>
      </c>
      <c r="K1316" s="3" t="s">
        <v>103</v>
      </c>
      <c r="L1316" s="5">
        <v>2</v>
      </c>
      <c r="M1316" s="5">
        <v>22851.38</v>
      </c>
      <c r="N1316" s="5">
        <v>32152.37</v>
      </c>
      <c r="O1316" s="5">
        <v>0</v>
      </c>
      <c r="P1316" s="3" t="s">
        <v>55</v>
      </c>
      <c r="Q1316" s="3" t="s">
        <v>29</v>
      </c>
      <c r="R1316" s="5">
        <v>17</v>
      </c>
      <c r="S1316" s="5">
        <v>18601.98</v>
      </c>
      <c r="T1316" s="2"/>
    </row>
    <row r="1317" spans="1:20" ht="14.4" x14ac:dyDescent="0.3">
      <c r="A1317" s="3" t="s">
        <v>2119</v>
      </c>
      <c r="B1317" s="6">
        <v>45696</v>
      </c>
      <c r="C1317" s="3" t="s">
        <v>40</v>
      </c>
      <c r="D1317" s="3" t="s">
        <v>57</v>
      </c>
      <c r="E1317" s="3" t="s">
        <v>58</v>
      </c>
      <c r="F1317" s="3" t="s">
        <v>59</v>
      </c>
      <c r="G1317" s="3" t="s">
        <v>2120</v>
      </c>
      <c r="H1317" s="3" t="s">
        <v>44</v>
      </c>
      <c r="I1317" s="3" t="s">
        <v>25</v>
      </c>
      <c r="J1317" s="3" t="s">
        <v>36</v>
      </c>
      <c r="K1317" s="3" t="s">
        <v>136</v>
      </c>
      <c r="L1317" s="5">
        <v>22</v>
      </c>
      <c r="M1317" s="5">
        <v>67186.61</v>
      </c>
      <c r="N1317" s="5">
        <v>86570.25</v>
      </c>
      <c r="O1317" s="5">
        <v>0.05</v>
      </c>
      <c r="P1317" s="3" t="s">
        <v>55</v>
      </c>
      <c r="Q1317" s="3" t="s">
        <v>77</v>
      </c>
      <c r="R1317" s="5">
        <v>15</v>
      </c>
      <c r="S1317" s="5">
        <v>405118.1</v>
      </c>
      <c r="T1317" s="2"/>
    </row>
    <row r="1318" spans="1:20" ht="14.4" x14ac:dyDescent="0.3">
      <c r="A1318" s="3" t="s">
        <v>2121</v>
      </c>
      <c r="B1318" s="4">
        <v>45869</v>
      </c>
      <c r="C1318" s="3" t="s">
        <v>31</v>
      </c>
      <c r="D1318" s="3" t="s">
        <v>41</v>
      </c>
      <c r="E1318" s="3" t="s">
        <v>42</v>
      </c>
      <c r="F1318" s="3" t="s">
        <v>42</v>
      </c>
      <c r="G1318" s="3" t="s">
        <v>464</v>
      </c>
      <c r="H1318" s="3" t="s">
        <v>35</v>
      </c>
      <c r="I1318" s="3" t="s">
        <v>25</v>
      </c>
      <c r="J1318" s="3" t="s">
        <v>146</v>
      </c>
      <c r="K1318" s="3" t="s">
        <v>411</v>
      </c>
      <c r="L1318" s="5">
        <v>15</v>
      </c>
      <c r="M1318" s="5">
        <v>2681.58</v>
      </c>
      <c r="N1318" s="5">
        <v>3381.97</v>
      </c>
      <c r="O1318" s="5">
        <v>0.1</v>
      </c>
      <c r="P1318" s="3" t="s">
        <v>28</v>
      </c>
      <c r="Q1318" s="3" t="s">
        <v>29</v>
      </c>
      <c r="R1318" s="5">
        <v>12</v>
      </c>
      <c r="S1318" s="5">
        <v>9455.26</v>
      </c>
      <c r="T1318" s="2"/>
    </row>
    <row r="1319" spans="1:20" ht="14.4" x14ac:dyDescent="0.3">
      <c r="A1319" s="3" t="s">
        <v>2122</v>
      </c>
      <c r="B1319" s="4">
        <v>45706</v>
      </c>
      <c r="C1319" s="3" t="s">
        <v>49</v>
      </c>
      <c r="D1319" s="3" t="s">
        <v>41</v>
      </c>
      <c r="E1319" s="3" t="s">
        <v>50</v>
      </c>
      <c r="F1319" s="3" t="s">
        <v>50</v>
      </c>
      <c r="G1319" s="3" t="s">
        <v>2123</v>
      </c>
      <c r="H1319" s="3" t="s">
        <v>24</v>
      </c>
      <c r="I1319" s="3" t="s">
        <v>45</v>
      </c>
      <c r="J1319" s="3" t="s">
        <v>46</v>
      </c>
      <c r="K1319" s="3" t="s">
        <v>333</v>
      </c>
      <c r="L1319" s="5">
        <v>42</v>
      </c>
      <c r="M1319" s="5">
        <v>64100.63</v>
      </c>
      <c r="N1319" s="5">
        <v>79071.839999999997</v>
      </c>
      <c r="O1319" s="5">
        <v>0.1</v>
      </c>
      <c r="P1319" s="3" t="s">
        <v>28</v>
      </c>
      <c r="Q1319" s="3" t="s">
        <v>29</v>
      </c>
      <c r="R1319" s="5">
        <v>18</v>
      </c>
      <c r="S1319" s="5">
        <v>565911.69999999995</v>
      </c>
      <c r="T1319" s="2"/>
    </row>
    <row r="1320" spans="1:20" ht="14.4" x14ac:dyDescent="0.3">
      <c r="A1320" s="3" t="s">
        <v>2124</v>
      </c>
      <c r="B1320" s="4">
        <v>45864</v>
      </c>
      <c r="C1320" s="3" t="s">
        <v>20</v>
      </c>
      <c r="D1320" s="3" t="s">
        <v>70</v>
      </c>
      <c r="E1320" s="3" t="s">
        <v>71</v>
      </c>
      <c r="F1320" s="3" t="s">
        <v>72</v>
      </c>
      <c r="G1320" s="3" t="s">
        <v>438</v>
      </c>
      <c r="H1320" s="3" t="s">
        <v>24</v>
      </c>
      <c r="I1320" s="3" t="s">
        <v>25</v>
      </c>
      <c r="J1320" s="3" t="s">
        <v>146</v>
      </c>
      <c r="K1320" s="3" t="s">
        <v>177</v>
      </c>
      <c r="L1320" s="5">
        <v>29</v>
      </c>
      <c r="M1320" s="5">
        <v>36698.68</v>
      </c>
      <c r="N1320" s="5">
        <v>52706.43</v>
      </c>
      <c r="O1320" s="5">
        <v>0.05</v>
      </c>
      <c r="P1320" s="3" t="s">
        <v>28</v>
      </c>
      <c r="Q1320" s="3" t="s">
        <v>29</v>
      </c>
      <c r="R1320" s="5">
        <v>17</v>
      </c>
      <c r="S1320" s="5">
        <v>441013.5</v>
      </c>
      <c r="T1320" s="2"/>
    </row>
    <row r="1321" spans="1:20" ht="14.4" x14ac:dyDescent="0.3">
      <c r="A1321" s="3" t="s">
        <v>2125</v>
      </c>
      <c r="B1321" s="4">
        <v>45742</v>
      </c>
      <c r="C1321" s="3" t="s">
        <v>20</v>
      </c>
      <c r="D1321" s="3" t="s">
        <v>70</v>
      </c>
      <c r="E1321" s="3" t="s">
        <v>125</v>
      </c>
      <c r="F1321" s="3" t="s">
        <v>125</v>
      </c>
      <c r="G1321" s="3" t="s">
        <v>2126</v>
      </c>
      <c r="H1321" s="3" t="s">
        <v>24</v>
      </c>
      <c r="I1321" s="3" t="s">
        <v>45</v>
      </c>
      <c r="J1321" s="3" t="s">
        <v>67</v>
      </c>
      <c r="K1321" s="3" t="s">
        <v>74</v>
      </c>
      <c r="L1321" s="5">
        <v>50</v>
      </c>
      <c r="M1321" s="5">
        <v>30621.27</v>
      </c>
      <c r="N1321" s="5">
        <v>38158.36</v>
      </c>
      <c r="O1321" s="5">
        <v>0.05</v>
      </c>
      <c r="P1321" s="3" t="s">
        <v>55</v>
      </c>
      <c r="Q1321" s="3" t="s">
        <v>84</v>
      </c>
      <c r="R1321" s="5">
        <v>18</v>
      </c>
      <c r="S1321" s="5">
        <v>358011.8</v>
      </c>
      <c r="T1321" s="2"/>
    </row>
    <row r="1322" spans="1:20" ht="14.4" x14ac:dyDescent="0.3">
      <c r="A1322" s="3" t="s">
        <v>2127</v>
      </c>
      <c r="B1322" s="6">
        <v>45748</v>
      </c>
      <c r="C1322" s="3" t="s">
        <v>49</v>
      </c>
      <c r="D1322" s="3" t="s">
        <v>70</v>
      </c>
      <c r="E1322" s="3" t="s">
        <v>125</v>
      </c>
      <c r="F1322" s="3" t="s">
        <v>125</v>
      </c>
      <c r="G1322" s="3" t="s">
        <v>2128</v>
      </c>
      <c r="H1322" s="3" t="s">
        <v>87</v>
      </c>
      <c r="I1322" s="3" t="s">
        <v>25</v>
      </c>
      <c r="J1322" s="3" t="s">
        <v>36</v>
      </c>
      <c r="K1322" s="3" t="s">
        <v>169</v>
      </c>
      <c r="L1322" s="5">
        <v>47</v>
      </c>
      <c r="M1322" s="5">
        <v>40456</v>
      </c>
      <c r="N1322" s="5">
        <v>47826.18</v>
      </c>
      <c r="O1322" s="5">
        <v>0.1</v>
      </c>
      <c r="P1322" s="3" t="s">
        <v>28</v>
      </c>
      <c r="Q1322" s="3" t="s">
        <v>77</v>
      </c>
      <c r="R1322" s="5">
        <v>8</v>
      </c>
      <c r="S1322" s="5">
        <v>311758.59999999998</v>
      </c>
      <c r="T1322" s="2"/>
    </row>
    <row r="1323" spans="1:20" ht="14.4" x14ac:dyDescent="0.3">
      <c r="A1323" s="3" t="s">
        <v>2129</v>
      </c>
      <c r="B1323" s="6">
        <v>45697</v>
      </c>
      <c r="C1323" s="3" t="s">
        <v>40</v>
      </c>
      <c r="D1323" s="3" t="s">
        <v>57</v>
      </c>
      <c r="E1323" s="3" t="s">
        <v>64</v>
      </c>
      <c r="F1323" s="3" t="s">
        <v>65</v>
      </c>
      <c r="G1323" s="3" t="s">
        <v>270</v>
      </c>
      <c r="H1323" s="3" t="s">
        <v>24</v>
      </c>
      <c r="I1323" s="3" t="s">
        <v>45</v>
      </c>
      <c r="J1323" s="3" t="s">
        <v>67</v>
      </c>
      <c r="K1323" s="3" t="s">
        <v>74</v>
      </c>
      <c r="L1323" s="5">
        <v>30</v>
      </c>
      <c r="M1323" s="5">
        <v>62272.06</v>
      </c>
      <c r="N1323" s="5">
        <v>76003.839999999997</v>
      </c>
      <c r="O1323" s="5">
        <v>0.1</v>
      </c>
      <c r="P1323" s="3" t="s">
        <v>28</v>
      </c>
      <c r="Q1323" s="3" t="s">
        <v>84</v>
      </c>
      <c r="R1323" s="5">
        <v>12</v>
      </c>
      <c r="S1323" s="5">
        <v>370758.1</v>
      </c>
      <c r="T1323" s="2"/>
    </row>
    <row r="1324" spans="1:20" ht="14.4" x14ac:dyDescent="0.3">
      <c r="A1324" s="3" t="s">
        <v>2130</v>
      </c>
      <c r="B1324" s="6">
        <v>45666</v>
      </c>
      <c r="C1324" s="3" t="s">
        <v>20</v>
      </c>
      <c r="D1324" s="3" t="s">
        <v>70</v>
      </c>
      <c r="E1324" s="3" t="s">
        <v>71</v>
      </c>
      <c r="F1324" s="3" t="s">
        <v>72</v>
      </c>
      <c r="G1324" s="3" t="s">
        <v>2131</v>
      </c>
      <c r="H1324" s="3" t="s">
        <v>87</v>
      </c>
      <c r="I1324" s="3" t="s">
        <v>25</v>
      </c>
      <c r="J1324" s="3" t="s">
        <v>36</v>
      </c>
      <c r="K1324" s="3" t="s">
        <v>169</v>
      </c>
      <c r="L1324" s="5">
        <v>32</v>
      </c>
      <c r="M1324" s="5">
        <v>40460.699999999997</v>
      </c>
      <c r="N1324" s="5">
        <v>46419.95</v>
      </c>
      <c r="O1324" s="5">
        <v>0</v>
      </c>
      <c r="P1324" s="3" t="s">
        <v>55</v>
      </c>
      <c r="Q1324" s="3" t="s">
        <v>29</v>
      </c>
      <c r="R1324" s="5">
        <v>9</v>
      </c>
      <c r="S1324" s="5">
        <v>190696</v>
      </c>
      <c r="T1324" s="2"/>
    </row>
    <row r="1325" spans="1:20" ht="14.4" x14ac:dyDescent="0.3">
      <c r="A1325" s="3" t="s">
        <v>2132</v>
      </c>
      <c r="B1325" s="4">
        <v>45856</v>
      </c>
      <c r="C1325" s="3" t="s">
        <v>49</v>
      </c>
      <c r="D1325" s="3" t="s">
        <v>21</v>
      </c>
      <c r="E1325" s="3" t="s">
        <v>32</v>
      </c>
      <c r="F1325" s="3" t="s">
        <v>33</v>
      </c>
      <c r="G1325" s="3" t="s">
        <v>2133</v>
      </c>
      <c r="H1325" s="3" t="s">
        <v>44</v>
      </c>
      <c r="I1325" s="3" t="s">
        <v>25</v>
      </c>
      <c r="J1325" s="3" t="s">
        <v>26</v>
      </c>
      <c r="K1325" s="3" t="s">
        <v>216</v>
      </c>
      <c r="L1325" s="5">
        <v>28</v>
      </c>
      <c r="M1325" s="5">
        <v>1421.24</v>
      </c>
      <c r="N1325" s="5">
        <v>1863.11</v>
      </c>
      <c r="O1325" s="5">
        <v>0.15</v>
      </c>
      <c r="P1325" s="3" t="s">
        <v>28</v>
      </c>
      <c r="Q1325" s="3" t="s">
        <v>77</v>
      </c>
      <c r="R1325" s="5">
        <v>3</v>
      </c>
      <c r="S1325" s="5">
        <v>10516.51</v>
      </c>
      <c r="T1325" s="2"/>
    </row>
    <row r="1326" spans="1:20" ht="14.4" x14ac:dyDescent="0.3">
      <c r="A1326" s="3" t="s">
        <v>2134</v>
      </c>
      <c r="B1326" s="6">
        <v>45877</v>
      </c>
      <c r="C1326" s="3" t="s">
        <v>20</v>
      </c>
      <c r="D1326" s="3" t="s">
        <v>41</v>
      </c>
      <c r="E1326" s="3" t="s">
        <v>50</v>
      </c>
      <c r="F1326" s="3" t="s">
        <v>50</v>
      </c>
      <c r="G1326" s="3" t="s">
        <v>2135</v>
      </c>
      <c r="H1326" s="3" t="s">
        <v>24</v>
      </c>
      <c r="I1326" s="3" t="s">
        <v>45</v>
      </c>
      <c r="J1326" s="3" t="s">
        <v>102</v>
      </c>
      <c r="K1326" s="3" t="s">
        <v>203</v>
      </c>
      <c r="L1326" s="5">
        <v>6</v>
      </c>
      <c r="M1326" s="5">
        <v>60078.8</v>
      </c>
      <c r="N1326" s="5">
        <v>77140.89</v>
      </c>
      <c r="O1326" s="5">
        <v>0.1</v>
      </c>
      <c r="P1326" s="3" t="s">
        <v>55</v>
      </c>
      <c r="Q1326" s="3" t="s">
        <v>77</v>
      </c>
      <c r="R1326" s="5">
        <v>6</v>
      </c>
      <c r="S1326" s="5">
        <v>92135.29</v>
      </c>
      <c r="T1326" s="2"/>
    </row>
    <row r="1327" spans="1:20" ht="14.4" x14ac:dyDescent="0.3">
      <c r="A1327" s="3" t="s">
        <v>2136</v>
      </c>
      <c r="B1327" s="7">
        <v>45791</v>
      </c>
      <c r="C1327" s="3" t="s">
        <v>31</v>
      </c>
      <c r="D1327" s="3" t="s">
        <v>57</v>
      </c>
      <c r="E1327" s="3" t="s">
        <v>92</v>
      </c>
      <c r="F1327" s="3" t="s">
        <v>93</v>
      </c>
      <c r="G1327" s="3" t="s">
        <v>1372</v>
      </c>
      <c r="H1327" s="3" t="s">
        <v>24</v>
      </c>
      <c r="I1327" s="3" t="s">
        <v>52</v>
      </c>
      <c r="J1327" s="3" t="s">
        <v>53</v>
      </c>
      <c r="K1327" s="3" t="s">
        <v>90</v>
      </c>
      <c r="L1327" s="5">
        <v>11</v>
      </c>
      <c r="M1327" s="5">
        <v>74894.48</v>
      </c>
      <c r="N1327" s="5">
        <v>88520.17</v>
      </c>
      <c r="O1327" s="5">
        <v>0.15</v>
      </c>
      <c r="P1327" s="3" t="s">
        <v>55</v>
      </c>
      <c r="Q1327" s="3" t="s">
        <v>84</v>
      </c>
      <c r="R1327" s="5">
        <v>13</v>
      </c>
      <c r="S1327" s="5">
        <v>127400.2</v>
      </c>
      <c r="T1327" s="2"/>
    </row>
    <row r="1328" spans="1:20" ht="14.4" x14ac:dyDescent="0.3">
      <c r="A1328" s="3" t="s">
        <v>2137</v>
      </c>
      <c r="B1328" s="6">
        <v>45873</v>
      </c>
      <c r="C1328" s="3" t="s">
        <v>20</v>
      </c>
      <c r="D1328" s="3" t="s">
        <v>21</v>
      </c>
      <c r="E1328" s="3" t="s">
        <v>105</v>
      </c>
      <c r="F1328" s="3" t="s">
        <v>106</v>
      </c>
      <c r="G1328" s="3" t="s">
        <v>1260</v>
      </c>
      <c r="H1328" s="3" t="s">
        <v>24</v>
      </c>
      <c r="I1328" s="3" t="s">
        <v>52</v>
      </c>
      <c r="J1328" s="3" t="s">
        <v>157</v>
      </c>
      <c r="K1328" s="3" t="s">
        <v>285</v>
      </c>
      <c r="L1328" s="5">
        <v>43</v>
      </c>
      <c r="M1328" s="5">
        <v>36096.400000000001</v>
      </c>
      <c r="N1328" s="5">
        <v>50396.74</v>
      </c>
      <c r="O1328" s="5">
        <v>0.15</v>
      </c>
      <c r="P1328" s="3" t="s">
        <v>55</v>
      </c>
      <c r="Q1328" s="3" t="s">
        <v>29</v>
      </c>
      <c r="R1328" s="5">
        <v>6</v>
      </c>
      <c r="S1328" s="5">
        <v>522677.4</v>
      </c>
      <c r="T1328" s="2"/>
    </row>
    <row r="1329" spans="1:20" ht="14.4" x14ac:dyDescent="0.3">
      <c r="A1329" s="3" t="s">
        <v>2138</v>
      </c>
      <c r="B1329" s="4">
        <v>45675</v>
      </c>
      <c r="C1329" s="3" t="s">
        <v>20</v>
      </c>
      <c r="D1329" s="3" t="s">
        <v>41</v>
      </c>
      <c r="E1329" s="3" t="s">
        <v>50</v>
      </c>
      <c r="F1329" s="3" t="s">
        <v>50</v>
      </c>
      <c r="G1329" s="3" t="s">
        <v>811</v>
      </c>
      <c r="H1329" s="3" t="s">
        <v>44</v>
      </c>
      <c r="I1329" s="3" t="s">
        <v>52</v>
      </c>
      <c r="J1329" s="3" t="s">
        <v>53</v>
      </c>
      <c r="K1329" s="3" t="s">
        <v>90</v>
      </c>
      <c r="L1329" s="5">
        <v>18</v>
      </c>
      <c r="M1329" s="5">
        <v>51273.26</v>
      </c>
      <c r="N1329" s="5">
        <v>66270.11</v>
      </c>
      <c r="O1329" s="5">
        <v>0.15</v>
      </c>
      <c r="P1329" s="3" t="s">
        <v>28</v>
      </c>
      <c r="Q1329" s="3" t="s">
        <v>77</v>
      </c>
      <c r="R1329" s="5">
        <v>17</v>
      </c>
      <c r="S1329" s="5">
        <v>229451.8</v>
      </c>
      <c r="T1329" s="2"/>
    </row>
    <row r="1330" spans="1:20" ht="14.4" x14ac:dyDescent="0.3">
      <c r="A1330" s="3" t="s">
        <v>2139</v>
      </c>
      <c r="B1330" s="4">
        <v>45770</v>
      </c>
      <c r="C1330" s="3" t="s">
        <v>49</v>
      </c>
      <c r="D1330" s="3" t="s">
        <v>70</v>
      </c>
      <c r="E1330" s="3" t="s">
        <v>71</v>
      </c>
      <c r="F1330" s="3" t="s">
        <v>72</v>
      </c>
      <c r="G1330" s="3" t="s">
        <v>705</v>
      </c>
      <c r="H1330" s="3" t="s">
        <v>44</v>
      </c>
      <c r="I1330" s="3" t="s">
        <v>25</v>
      </c>
      <c r="J1330" s="3" t="s">
        <v>61</v>
      </c>
      <c r="K1330" s="3" t="s">
        <v>223</v>
      </c>
      <c r="L1330" s="5">
        <v>26</v>
      </c>
      <c r="M1330" s="5">
        <v>39562.550000000003</v>
      </c>
      <c r="N1330" s="5">
        <v>51112.95</v>
      </c>
      <c r="O1330" s="5">
        <v>0</v>
      </c>
      <c r="P1330" s="3" t="s">
        <v>55</v>
      </c>
      <c r="Q1330" s="3" t="s">
        <v>38</v>
      </c>
      <c r="R1330" s="5">
        <v>13</v>
      </c>
      <c r="S1330" s="5">
        <v>300310.40000000002</v>
      </c>
      <c r="T1330" s="2"/>
    </row>
    <row r="1331" spans="1:20" ht="14.4" x14ac:dyDescent="0.3">
      <c r="A1331" s="3" t="s">
        <v>2140</v>
      </c>
      <c r="B1331" s="4">
        <v>45710</v>
      </c>
      <c r="C1331" s="3" t="s">
        <v>20</v>
      </c>
      <c r="D1331" s="3" t="s">
        <v>21</v>
      </c>
      <c r="E1331" s="3" t="s">
        <v>22</v>
      </c>
      <c r="F1331" s="3" t="s">
        <v>22</v>
      </c>
      <c r="G1331" s="3" t="s">
        <v>886</v>
      </c>
      <c r="H1331" s="3" t="s">
        <v>35</v>
      </c>
      <c r="I1331" s="3" t="s">
        <v>52</v>
      </c>
      <c r="J1331" s="3" t="s">
        <v>95</v>
      </c>
      <c r="K1331" s="3" t="s">
        <v>237</v>
      </c>
      <c r="L1331" s="5">
        <v>20</v>
      </c>
      <c r="M1331" s="5">
        <v>63938.16</v>
      </c>
      <c r="N1331" s="5">
        <v>79642.649999999994</v>
      </c>
      <c r="O1331" s="5">
        <v>0.05</v>
      </c>
      <c r="P1331" s="3" t="s">
        <v>28</v>
      </c>
      <c r="Q1331" s="3" t="s">
        <v>29</v>
      </c>
      <c r="R1331" s="5">
        <v>1</v>
      </c>
      <c r="S1331" s="5">
        <v>298385.3</v>
      </c>
      <c r="T1331" s="2"/>
    </row>
    <row r="1332" spans="1:20" ht="14.4" x14ac:dyDescent="0.3">
      <c r="A1332" s="3" t="s">
        <v>2141</v>
      </c>
      <c r="B1332" s="4">
        <v>45686</v>
      </c>
      <c r="C1332" s="3" t="s">
        <v>31</v>
      </c>
      <c r="D1332" s="3" t="s">
        <v>41</v>
      </c>
      <c r="E1332" s="3" t="s">
        <v>50</v>
      </c>
      <c r="F1332" s="3" t="s">
        <v>50</v>
      </c>
      <c r="G1332" s="3" t="s">
        <v>2029</v>
      </c>
      <c r="H1332" s="3" t="s">
        <v>35</v>
      </c>
      <c r="I1332" s="3" t="s">
        <v>25</v>
      </c>
      <c r="J1332" s="3" t="s">
        <v>26</v>
      </c>
      <c r="K1332" s="3" t="s">
        <v>27</v>
      </c>
      <c r="L1332" s="5">
        <v>17</v>
      </c>
      <c r="M1332" s="5">
        <v>45749.98</v>
      </c>
      <c r="N1332" s="5">
        <v>55830.239999999998</v>
      </c>
      <c r="O1332" s="5">
        <v>0.05</v>
      </c>
      <c r="P1332" s="3" t="s">
        <v>28</v>
      </c>
      <c r="Q1332" s="3" t="s">
        <v>29</v>
      </c>
      <c r="R1332" s="5">
        <v>6</v>
      </c>
      <c r="S1332" s="5">
        <v>162796.20000000001</v>
      </c>
      <c r="T1332" s="2"/>
    </row>
    <row r="1333" spans="1:20" ht="14.4" x14ac:dyDescent="0.3">
      <c r="A1333" s="3" t="s">
        <v>2142</v>
      </c>
      <c r="B1333" s="6">
        <v>45753</v>
      </c>
      <c r="C1333" s="3" t="s">
        <v>31</v>
      </c>
      <c r="D1333" s="3" t="s">
        <v>41</v>
      </c>
      <c r="E1333" s="3" t="s">
        <v>42</v>
      </c>
      <c r="F1333" s="3" t="s">
        <v>42</v>
      </c>
      <c r="G1333" s="3" t="s">
        <v>1409</v>
      </c>
      <c r="H1333" s="3" t="s">
        <v>44</v>
      </c>
      <c r="I1333" s="3" t="s">
        <v>52</v>
      </c>
      <c r="J1333" s="3" t="s">
        <v>113</v>
      </c>
      <c r="K1333" s="3" t="s">
        <v>257</v>
      </c>
      <c r="L1333" s="5">
        <v>47</v>
      </c>
      <c r="M1333" s="5">
        <v>7643.97</v>
      </c>
      <c r="N1333" s="5">
        <v>9246.25</v>
      </c>
      <c r="O1333" s="5">
        <v>0.15</v>
      </c>
      <c r="P1333" s="3" t="s">
        <v>55</v>
      </c>
      <c r="Q1333" s="3" t="s">
        <v>38</v>
      </c>
      <c r="R1333" s="5">
        <v>16</v>
      </c>
      <c r="S1333" s="5">
        <v>64011.09</v>
      </c>
      <c r="T1333" s="2"/>
    </row>
    <row r="1334" spans="1:20" ht="14.4" x14ac:dyDescent="0.3">
      <c r="A1334" s="3" t="s">
        <v>2143</v>
      </c>
      <c r="B1334" s="4">
        <v>45770</v>
      </c>
      <c r="C1334" s="3" t="s">
        <v>40</v>
      </c>
      <c r="D1334" s="3" t="s">
        <v>41</v>
      </c>
      <c r="E1334" s="3" t="s">
        <v>50</v>
      </c>
      <c r="F1334" s="3" t="s">
        <v>50</v>
      </c>
      <c r="G1334" s="3" t="s">
        <v>1293</v>
      </c>
      <c r="H1334" s="3" t="s">
        <v>35</v>
      </c>
      <c r="I1334" s="3" t="s">
        <v>52</v>
      </c>
      <c r="J1334" s="3" t="s">
        <v>113</v>
      </c>
      <c r="K1334" s="3" t="s">
        <v>139</v>
      </c>
      <c r="L1334" s="5">
        <v>26</v>
      </c>
      <c r="M1334" s="5">
        <v>55305.5</v>
      </c>
      <c r="N1334" s="5">
        <v>65494.67</v>
      </c>
      <c r="O1334" s="5">
        <v>0.05</v>
      </c>
      <c r="P1334" s="3" t="s">
        <v>28</v>
      </c>
      <c r="Q1334" s="3" t="s">
        <v>29</v>
      </c>
      <c r="R1334" s="5">
        <v>5</v>
      </c>
      <c r="S1334" s="5">
        <v>251672.5</v>
      </c>
      <c r="T1334" s="2"/>
    </row>
    <row r="1335" spans="1:20" ht="14.4" x14ac:dyDescent="0.3">
      <c r="A1335" s="3" t="s">
        <v>2144</v>
      </c>
      <c r="B1335" s="4">
        <v>45709</v>
      </c>
      <c r="C1335" s="3" t="s">
        <v>40</v>
      </c>
      <c r="D1335" s="3" t="s">
        <v>21</v>
      </c>
      <c r="E1335" s="3" t="s">
        <v>22</v>
      </c>
      <c r="F1335" s="3" t="s">
        <v>22</v>
      </c>
      <c r="G1335" s="3" t="s">
        <v>377</v>
      </c>
      <c r="H1335" s="3" t="s">
        <v>24</v>
      </c>
      <c r="I1335" s="3" t="s">
        <v>52</v>
      </c>
      <c r="J1335" s="3" t="s">
        <v>95</v>
      </c>
      <c r="K1335" s="3" t="s">
        <v>237</v>
      </c>
      <c r="L1335" s="5">
        <v>44</v>
      </c>
      <c r="M1335" s="5">
        <v>66983.5</v>
      </c>
      <c r="N1335" s="5">
        <v>92020.18</v>
      </c>
      <c r="O1335" s="5">
        <v>0</v>
      </c>
      <c r="P1335" s="3" t="s">
        <v>55</v>
      </c>
      <c r="Q1335" s="3" t="s">
        <v>38</v>
      </c>
      <c r="R1335" s="5">
        <v>11</v>
      </c>
      <c r="S1335" s="5">
        <v>1101614</v>
      </c>
      <c r="T1335" s="2"/>
    </row>
    <row r="1336" spans="1:20" ht="14.4" x14ac:dyDescent="0.3">
      <c r="A1336" s="3" t="s">
        <v>2145</v>
      </c>
      <c r="B1336" s="6">
        <v>45752</v>
      </c>
      <c r="C1336" s="3" t="s">
        <v>20</v>
      </c>
      <c r="D1336" s="3" t="s">
        <v>41</v>
      </c>
      <c r="E1336" s="3" t="s">
        <v>42</v>
      </c>
      <c r="F1336" s="3" t="s">
        <v>42</v>
      </c>
      <c r="G1336" s="3" t="s">
        <v>591</v>
      </c>
      <c r="H1336" s="3" t="s">
        <v>24</v>
      </c>
      <c r="I1336" s="3" t="s">
        <v>45</v>
      </c>
      <c r="J1336" s="3" t="s">
        <v>67</v>
      </c>
      <c r="K1336" s="3" t="s">
        <v>74</v>
      </c>
      <c r="L1336" s="5">
        <v>3</v>
      </c>
      <c r="M1336" s="5">
        <v>72162.399999999994</v>
      </c>
      <c r="N1336" s="5">
        <v>100085.2</v>
      </c>
      <c r="O1336" s="5">
        <v>0.15</v>
      </c>
      <c r="P1336" s="3" t="s">
        <v>55</v>
      </c>
      <c r="Q1336" s="3" t="s">
        <v>84</v>
      </c>
      <c r="R1336" s="5">
        <v>1</v>
      </c>
      <c r="S1336" s="5">
        <v>71203.240000000005</v>
      </c>
      <c r="T1336" s="2"/>
    </row>
    <row r="1337" spans="1:20" ht="14.4" x14ac:dyDescent="0.3">
      <c r="A1337" s="3" t="s">
        <v>2146</v>
      </c>
      <c r="B1337" s="4">
        <v>45675</v>
      </c>
      <c r="C1337" s="3" t="s">
        <v>49</v>
      </c>
      <c r="D1337" s="3" t="s">
        <v>41</v>
      </c>
      <c r="E1337" s="3" t="s">
        <v>50</v>
      </c>
      <c r="F1337" s="3" t="s">
        <v>50</v>
      </c>
      <c r="G1337" s="3" t="s">
        <v>724</v>
      </c>
      <c r="H1337" s="3" t="s">
        <v>35</v>
      </c>
      <c r="I1337" s="3" t="s">
        <v>52</v>
      </c>
      <c r="J1337" s="3" t="s">
        <v>113</v>
      </c>
      <c r="K1337" s="3" t="s">
        <v>257</v>
      </c>
      <c r="L1337" s="5">
        <v>39</v>
      </c>
      <c r="M1337" s="5">
        <v>49493.67</v>
      </c>
      <c r="N1337" s="5">
        <v>55691</v>
      </c>
      <c r="O1337" s="5">
        <v>0.1</v>
      </c>
      <c r="P1337" s="3" t="s">
        <v>28</v>
      </c>
      <c r="Q1337" s="3" t="s">
        <v>84</v>
      </c>
      <c r="R1337" s="5">
        <v>8</v>
      </c>
      <c r="S1337" s="5">
        <v>217526.3</v>
      </c>
      <c r="T1337" s="2"/>
    </row>
    <row r="1338" spans="1:20" ht="14.4" x14ac:dyDescent="0.3">
      <c r="A1338" s="3" t="s">
        <v>2147</v>
      </c>
      <c r="B1338" s="4">
        <v>45829</v>
      </c>
      <c r="C1338" s="3" t="s">
        <v>49</v>
      </c>
      <c r="D1338" s="3" t="s">
        <v>70</v>
      </c>
      <c r="E1338" s="3" t="s">
        <v>71</v>
      </c>
      <c r="F1338" s="3" t="s">
        <v>72</v>
      </c>
      <c r="G1338" s="3" t="s">
        <v>1622</v>
      </c>
      <c r="H1338" s="3" t="s">
        <v>44</v>
      </c>
      <c r="I1338" s="3" t="s">
        <v>45</v>
      </c>
      <c r="J1338" s="3" t="s">
        <v>132</v>
      </c>
      <c r="K1338" s="3" t="s">
        <v>133</v>
      </c>
      <c r="L1338" s="5">
        <v>39</v>
      </c>
      <c r="M1338" s="5">
        <v>8471.61</v>
      </c>
      <c r="N1338" s="5">
        <v>11652.77</v>
      </c>
      <c r="O1338" s="5">
        <v>0.05</v>
      </c>
      <c r="P1338" s="3" t="s">
        <v>28</v>
      </c>
      <c r="Q1338" s="3" t="s">
        <v>38</v>
      </c>
      <c r="R1338" s="5">
        <v>7</v>
      </c>
      <c r="S1338" s="5">
        <v>117862</v>
      </c>
      <c r="T1338" s="2"/>
    </row>
    <row r="1339" spans="1:20" ht="14.4" x14ac:dyDescent="0.3">
      <c r="A1339" s="3" t="s">
        <v>2148</v>
      </c>
      <c r="B1339" s="4">
        <v>45746</v>
      </c>
      <c r="C1339" s="3" t="s">
        <v>20</v>
      </c>
      <c r="D1339" s="3" t="s">
        <v>41</v>
      </c>
      <c r="E1339" s="3" t="s">
        <v>50</v>
      </c>
      <c r="F1339" s="3" t="s">
        <v>50</v>
      </c>
      <c r="G1339" s="3" t="s">
        <v>2149</v>
      </c>
      <c r="H1339" s="3" t="s">
        <v>24</v>
      </c>
      <c r="I1339" s="3" t="s">
        <v>52</v>
      </c>
      <c r="J1339" s="3" t="s">
        <v>157</v>
      </c>
      <c r="K1339" s="3" t="s">
        <v>158</v>
      </c>
      <c r="L1339" s="5">
        <v>13</v>
      </c>
      <c r="M1339" s="5">
        <v>26297.21</v>
      </c>
      <c r="N1339" s="5">
        <v>30141.02</v>
      </c>
      <c r="O1339" s="5">
        <v>0.15</v>
      </c>
      <c r="P1339" s="3" t="s">
        <v>55</v>
      </c>
      <c r="Q1339" s="3" t="s">
        <v>29</v>
      </c>
      <c r="R1339" s="5">
        <v>11</v>
      </c>
      <c r="S1339" s="5">
        <v>42474.1</v>
      </c>
      <c r="T1339" s="2"/>
    </row>
    <row r="1340" spans="1:20" ht="14.4" x14ac:dyDescent="0.3">
      <c r="A1340" s="3" t="s">
        <v>2150</v>
      </c>
      <c r="B1340" s="6">
        <v>45840</v>
      </c>
      <c r="C1340" s="3" t="s">
        <v>40</v>
      </c>
      <c r="D1340" s="3" t="s">
        <v>41</v>
      </c>
      <c r="E1340" s="3" t="s">
        <v>42</v>
      </c>
      <c r="F1340" s="3" t="s">
        <v>42</v>
      </c>
      <c r="G1340" s="3" t="s">
        <v>1111</v>
      </c>
      <c r="H1340" s="3" t="s">
        <v>87</v>
      </c>
      <c r="I1340" s="3" t="s">
        <v>25</v>
      </c>
      <c r="J1340" s="3" t="s">
        <v>36</v>
      </c>
      <c r="K1340" s="3" t="s">
        <v>280</v>
      </c>
      <c r="L1340" s="5">
        <v>41</v>
      </c>
      <c r="M1340" s="5">
        <v>10375.870000000001</v>
      </c>
      <c r="N1340" s="5">
        <v>11924.82</v>
      </c>
      <c r="O1340" s="5">
        <v>0.1</v>
      </c>
      <c r="P1340" s="3" t="s">
        <v>28</v>
      </c>
      <c r="Q1340" s="3" t="s">
        <v>38</v>
      </c>
      <c r="R1340" s="5">
        <v>20</v>
      </c>
      <c r="S1340" s="5">
        <v>57156.25</v>
      </c>
      <c r="T1340" s="2"/>
    </row>
    <row r="1341" spans="1:20" ht="14.4" x14ac:dyDescent="0.3">
      <c r="A1341" s="3" t="s">
        <v>2151</v>
      </c>
      <c r="B1341" s="7">
        <v>45802</v>
      </c>
      <c r="C1341" s="3" t="s">
        <v>31</v>
      </c>
      <c r="D1341" s="3" t="s">
        <v>21</v>
      </c>
      <c r="E1341" s="3" t="s">
        <v>32</v>
      </c>
      <c r="F1341" s="3" t="s">
        <v>33</v>
      </c>
      <c r="G1341" s="3" t="s">
        <v>153</v>
      </c>
      <c r="H1341" s="3" t="s">
        <v>44</v>
      </c>
      <c r="I1341" s="3" t="s">
        <v>52</v>
      </c>
      <c r="J1341" s="3" t="s">
        <v>95</v>
      </c>
      <c r="K1341" s="3" t="s">
        <v>237</v>
      </c>
      <c r="L1341" s="5">
        <v>8</v>
      </c>
      <c r="M1341" s="5">
        <v>14103.53</v>
      </c>
      <c r="N1341" s="5">
        <v>16527.18</v>
      </c>
      <c r="O1341" s="5">
        <v>0.1</v>
      </c>
      <c r="P1341" s="3" t="s">
        <v>55</v>
      </c>
      <c r="Q1341" s="3" t="s">
        <v>77</v>
      </c>
      <c r="R1341" s="5">
        <v>4</v>
      </c>
      <c r="S1341" s="5">
        <v>17450.28</v>
      </c>
      <c r="T1341" s="2"/>
    </row>
    <row r="1342" spans="1:20" ht="14.4" x14ac:dyDescent="0.3">
      <c r="A1342" s="3" t="s">
        <v>2152</v>
      </c>
      <c r="B1342" s="4">
        <v>45856</v>
      </c>
      <c r="C1342" s="3" t="s">
        <v>20</v>
      </c>
      <c r="D1342" s="3" t="s">
        <v>70</v>
      </c>
      <c r="E1342" s="3" t="s">
        <v>125</v>
      </c>
      <c r="F1342" s="3" t="s">
        <v>125</v>
      </c>
      <c r="G1342" s="3" t="s">
        <v>2153</v>
      </c>
      <c r="H1342" s="3" t="s">
        <v>87</v>
      </c>
      <c r="I1342" s="3" t="s">
        <v>45</v>
      </c>
      <c r="J1342" s="3" t="s">
        <v>132</v>
      </c>
      <c r="K1342" s="3" t="s">
        <v>241</v>
      </c>
      <c r="L1342" s="5">
        <v>18</v>
      </c>
      <c r="M1342" s="5">
        <v>49525.16</v>
      </c>
      <c r="N1342" s="5">
        <v>72709.14</v>
      </c>
      <c r="O1342" s="5">
        <v>0</v>
      </c>
      <c r="P1342" s="3" t="s">
        <v>28</v>
      </c>
      <c r="Q1342" s="3" t="s">
        <v>29</v>
      </c>
      <c r="R1342" s="5">
        <v>7</v>
      </c>
      <c r="S1342" s="5">
        <v>417311.6</v>
      </c>
      <c r="T1342" s="2"/>
    </row>
    <row r="1343" spans="1:20" ht="14.4" x14ac:dyDescent="0.3">
      <c r="A1343" s="3" t="s">
        <v>2154</v>
      </c>
      <c r="B1343" s="4">
        <v>45736</v>
      </c>
      <c r="C1343" s="3" t="s">
        <v>49</v>
      </c>
      <c r="D1343" s="3" t="s">
        <v>41</v>
      </c>
      <c r="E1343" s="3" t="s">
        <v>50</v>
      </c>
      <c r="F1343" s="3" t="s">
        <v>50</v>
      </c>
      <c r="G1343" s="3" t="s">
        <v>677</v>
      </c>
      <c r="H1343" s="3" t="s">
        <v>24</v>
      </c>
      <c r="I1343" s="3" t="s">
        <v>45</v>
      </c>
      <c r="J1343" s="3" t="s">
        <v>132</v>
      </c>
      <c r="K1343" s="3" t="s">
        <v>248</v>
      </c>
      <c r="L1343" s="5">
        <v>18</v>
      </c>
      <c r="M1343" s="5">
        <v>27081.42</v>
      </c>
      <c r="N1343" s="5">
        <v>31879.73</v>
      </c>
      <c r="O1343" s="5">
        <v>0.05</v>
      </c>
      <c r="P1343" s="3" t="s">
        <v>55</v>
      </c>
      <c r="Q1343" s="3" t="s">
        <v>29</v>
      </c>
      <c r="R1343" s="5">
        <v>16</v>
      </c>
      <c r="S1343" s="5">
        <v>82051.100000000006</v>
      </c>
      <c r="T1343" s="2"/>
    </row>
    <row r="1344" spans="1:20" ht="14.4" x14ac:dyDescent="0.3">
      <c r="A1344" s="3" t="s">
        <v>2155</v>
      </c>
      <c r="B1344" s="7">
        <v>45793</v>
      </c>
      <c r="C1344" s="3" t="s">
        <v>20</v>
      </c>
      <c r="D1344" s="3" t="s">
        <v>70</v>
      </c>
      <c r="E1344" s="3" t="s">
        <v>125</v>
      </c>
      <c r="F1344" s="3" t="s">
        <v>125</v>
      </c>
      <c r="G1344" s="3" t="s">
        <v>2092</v>
      </c>
      <c r="H1344" s="3" t="s">
        <v>87</v>
      </c>
      <c r="I1344" s="3" t="s">
        <v>45</v>
      </c>
      <c r="J1344" s="3" t="s">
        <v>132</v>
      </c>
      <c r="K1344" s="3" t="s">
        <v>206</v>
      </c>
      <c r="L1344" s="5">
        <v>16</v>
      </c>
      <c r="M1344" s="5">
        <v>20882.48</v>
      </c>
      <c r="N1344" s="5">
        <v>26601.71</v>
      </c>
      <c r="O1344" s="5">
        <v>0.1</v>
      </c>
      <c r="P1344" s="3" t="s">
        <v>28</v>
      </c>
      <c r="Q1344" s="3" t="s">
        <v>84</v>
      </c>
      <c r="R1344" s="5">
        <v>9</v>
      </c>
      <c r="S1344" s="5">
        <v>82356.91</v>
      </c>
      <c r="T1344" s="2"/>
    </row>
    <row r="1345" spans="1:20" ht="14.4" x14ac:dyDescent="0.3">
      <c r="A1345" s="3" t="s">
        <v>2156</v>
      </c>
      <c r="B1345" s="4">
        <v>45715</v>
      </c>
      <c r="C1345" s="3" t="s">
        <v>40</v>
      </c>
      <c r="D1345" s="3" t="s">
        <v>70</v>
      </c>
      <c r="E1345" s="3" t="s">
        <v>125</v>
      </c>
      <c r="F1345" s="3" t="s">
        <v>125</v>
      </c>
      <c r="G1345" s="3" t="s">
        <v>719</v>
      </c>
      <c r="H1345" s="3" t="s">
        <v>24</v>
      </c>
      <c r="I1345" s="3" t="s">
        <v>52</v>
      </c>
      <c r="J1345" s="3" t="s">
        <v>53</v>
      </c>
      <c r="K1345" s="3" t="s">
        <v>54</v>
      </c>
      <c r="L1345" s="5">
        <v>8</v>
      </c>
      <c r="M1345" s="5">
        <v>3840.92</v>
      </c>
      <c r="N1345" s="5">
        <v>4685.6899999999996</v>
      </c>
      <c r="O1345" s="5">
        <v>0.05</v>
      </c>
      <c r="P1345" s="3" t="s">
        <v>28</v>
      </c>
      <c r="Q1345" s="3" t="s">
        <v>29</v>
      </c>
      <c r="R1345" s="5">
        <v>4</v>
      </c>
      <c r="S1345" s="5">
        <v>6420.25</v>
      </c>
      <c r="T1345" s="2"/>
    </row>
    <row r="1346" spans="1:20" ht="14.4" x14ac:dyDescent="0.3">
      <c r="A1346" s="3" t="s">
        <v>2157</v>
      </c>
      <c r="B1346" s="4">
        <v>45770</v>
      </c>
      <c r="C1346" s="3" t="s">
        <v>40</v>
      </c>
      <c r="D1346" s="3" t="s">
        <v>57</v>
      </c>
      <c r="E1346" s="3" t="s">
        <v>58</v>
      </c>
      <c r="F1346" s="3" t="s">
        <v>59</v>
      </c>
      <c r="G1346" s="3" t="s">
        <v>328</v>
      </c>
      <c r="H1346" s="3" t="s">
        <v>24</v>
      </c>
      <c r="I1346" s="3" t="s">
        <v>45</v>
      </c>
      <c r="J1346" s="3" t="s">
        <v>46</v>
      </c>
      <c r="K1346" s="3" t="s">
        <v>333</v>
      </c>
      <c r="L1346" s="5">
        <v>28</v>
      </c>
      <c r="M1346" s="5">
        <v>43320.02</v>
      </c>
      <c r="N1346" s="5">
        <v>51028.75</v>
      </c>
      <c r="O1346" s="5">
        <v>0.05</v>
      </c>
      <c r="P1346" s="3" t="s">
        <v>28</v>
      </c>
      <c r="Q1346" s="3" t="s">
        <v>77</v>
      </c>
      <c r="R1346" s="5">
        <v>9</v>
      </c>
      <c r="S1346" s="5">
        <v>205052.2</v>
      </c>
      <c r="T1346" s="2"/>
    </row>
    <row r="1347" spans="1:20" ht="14.4" x14ac:dyDescent="0.3">
      <c r="A1347" s="3" t="s">
        <v>2158</v>
      </c>
      <c r="B1347" s="7">
        <v>45788</v>
      </c>
      <c r="C1347" s="3" t="s">
        <v>20</v>
      </c>
      <c r="D1347" s="3" t="s">
        <v>21</v>
      </c>
      <c r="E1347" s="3" t="s">
        <v>105</v>
      </c>
      <c r="F1347" s="3" t="s">
        <v>106</v>
      </c>
      <c r="G1347" s="3" t="s">
        <v>2159</v>
      </c>
      <c r="H1347" s="3" t="s">
        <v>24</v>
      </c>
      <c r="I1347" s="3" t="s">
        <v>45</v>
      </c>
      <c r="J1347" s="3" t="s">
        <v>102</v>
      </c>
      <c r="K1347" s="3" t="s">
        <v>191</v>
      </c>
      <c r="L1347" s="5">
        <v>35</v>
      </c>
      <c r="M1347" s="5">
        <v>3031.56</v>
      </c>
      <c r="N1347" s="5">
        <v>4354.3900000000003</v>
      </c>
      <c r="O1347" s="5">
        <v>0</v>
      </c>
      <c r="P1347" s="3" t="s">
        <v>55</v>
      </c>
      <c r="Q1347" s="3" t="s">
        <v>84</v>
      </c>
      <c r="R1347" s="5">
        <v>2</v>
      </c>
      <c r="S1347" s="5">
        <v>46299.05</v>
      </c>
      <c r="T1347" s="2"/>
    </row>
    <row r="1348" spans="1:20" ht="14.4" x14ac:dyDescent="0.3">
      <c r="A1348" s="3" t="s">
        <v>2160</v>
      </c>
      <c r="B1348" s="6">
        <v>45873</v>
      </c>
      <c r="C1348" s="3" t="s">
        <v>31</v>
      </c>
      <c r="D1348" s="3" t="s">
        <v>41</v>
      </c>
      <c r="E1348" s="3" t="s">
        <v>50</v>
      </c>
      <c r="F1348" s="3" t="s">
        <v>50</v>
      </c>
      <c r="G1348" s="3" t="s">
        <v>2149</v>
      </c>
      <c r="H1348" s="3" t="s">
        <v>87</v>
      </c>
      <c r="I1348" s="3" t="s">
        <v>52</v>
      </c>
      <c r="J1348" s="3" t="s">
        <v>113</v>
      </c>
      <c r="K1348" s="3" t="s">
        <v>139</v>
      </c>
      <c r="L1348" s="5">
        <v>3</v>
      </c>
      <c r="M1348" s="5">
        <v>13715.42</v>
      </c>
      <c r="N1348" s="5">
        <v>15332.08</v>
      </c>
      <c r="O1348" s="5">
        <v>0</v>
      </c>
      <c r="P1348" s="3" t="s">
        <v>55</v>
      </c>
      <c r="Q1348" s="3" t="s">
        <v>38</v>
      </c>
      <c r="R1348" s="5">
        <v>2</v>
      </c>
      <c r="S1348" s="5">
        <v>4849.9799999999996</v>
      </c>
      <c r="T1348" s="2"/>
    </row>
    <row r="1349" spans="1:20" ht="14.4" x14ac:dyDescent="0.3">
      <c r="A1349" s="3" t="s">
        <v>2161</v>
      </c>
      <c r="B1349" s="4">
        <v>45866</v>
      </c>
      <c r="C1349" s="3" t="s">
        <v>49</v>
      </c>
      <c r="D1349" s="3" t="s">
        <v>57</v>
      </c>
      <c r="E1349" s="3" t="s">
        <v>64</v>
      </c>
      <c r="F1349" s="3" t="s">
        <v>65</v>
      </c>
      <c r="G1349" s="3" t="s">
        <v>562</v>
      </c>
      <c r="H1349" s="3" t="s">
        <v>44</v>
      </c>
      <c r="I1349" s="3" t="s">
        <v>25</v>
      </c>
      <c r="J1349" s="3" t="s">
        <v>26</v>
      </c>
      <c r="K1349" s="3" t="s">
        <v>27</v>
      </c>
      <c r="L1349" s="5">
        <v>28</v>
      </c>
      <c r="M1349" s="5">
        <v>45474.3</v>
      </c>
      <c r="N1349" s="5">
        <v>63052.13</v>
      </c>
      <c r="O1349" s="5">
        <v>0</v>
      </c>
      <c r="P1349" s="3" t="s">
        <v>55</v>
      </c>
      <c r="Q1349" s="3" t="s">
        <v>29</v>
      </c>
      <c r="R1349" s="5">
        <v>3</v>
      </c>
      <c r="S1349" s="5">
        <v>492179.20000000001</v>
      </c>
      <c r="T1349" s="2"/>
    </row>
    <row r="1350" spans="1:20" ht="14.4" x14ac:dyDescent="0.3">
      <c r="A1350" s="3" t="s">
        <v>2162</v>
      </c>
      <c r="B1350" s="4">
        <v>45705</v>
      </c>
      <c r="C1350" s="3" t="s">
        <v>20</v>
      </c>
      <c r="D1350" s="3" t="s">
        <v>21</v>
      </c>
      <c r="E1350" s="3" t="s">
        <v>32</v>
      </c>
      <c r="F1350" s="3" t="s">
        <v>33</v>
      </c>
      <c r="G1350" s="3" t="s">
        <v>1720</v>
      </c>
      <c r="H1350" s="3" t="s">
        <v>44</v>
      </c>
      <c r="I1350" s="3" t="s">
        <v>52</v>
      </c>
      <c r="J1350" s="3" t="s">
        <v>53</v>
      </c>
      <c r="K1350" s="3" t="s">
        <v>54</v>
      </c>
      <c r="L1350" s="5">
        <v>12</v>
      </c>
      <c r="M1350" s="5">
        <v>38683.83</v>
      </c>
      <c r="N1350" s="5">
        <v>50751.69</v>
      </c>
      <c r="O1350" s="5">
        <v>0.1</v>
      </c>
      <c r="P1350" s="3" t="s">
        <v>55</v>
      </c>
      <c r="Q1350" s="3" t="s">
        <v>29</v>
      </c>
      <c r="R1350" s="5">
        <v>4</v>
      </c>
      <c r="S1350" s="5">
        <v>130332.9</v>
      </c>
      <c r="T1350" s="2"/>
    </row>
    <row r="1351" spans="1:20" ht="14.4" x14ac:dyDescent="0.3">
      <c r="A1351" s="3" t="s">
        <v>2163</v>
      </c>
      <c r="B1351" s="4">
        <v>45825</v>
      </c>
      <c r="C1351" s="3" t="s">
        <v>40</v>
      </c>
      <c r="D1351" s="3" t="s">
        <v>70</v>
      </c>
      <c r="E1351" s="3" t="s">
        <v>125</v>
      </c>
      <c r="F1351" s="3" t="s">
        <v>125</v>
      </c>
      <c r="G1351" s="3" t="s">
        <v>538</v>
      </c>
      <c r="H1351" s="3" t="s">
        <v>87</v>
      </c>
      <c r="I1351" s="3" t="s">
        <v>52</v>
      </c>
      <c r="J1351" s="3" t="s">
        <v>53</v>
      </c>
      <c r="K1351" s="3" t="s">
        <v>110</v>
      </c>
      <c r="L1351" s="5">
        <v>34</v>
      </c>
      <c r="M1351" s="5">
        <v>43989.01</v>
      </c>
      <c r="N1351" s="5">
        <v>57757.19</v>
      </c>
      <c r="O1351" s="5">
        <v>0.1</v>
      </c>
      <c r="P1351" s="3" t="s">
        <v>55</v>
      </c>
      <c r="Q1351" s="3" t="s">
        <v>29</v>
      </c>
      <c r="R1351" s="5">
        <v>18</v>
      </c>
      <c r="S1351" s="5">
        <v>421306.3</v>
      </c>
      <c r="T1351" s="2"/>
    </row>
    <row r="1352" spans="1:20" ht="14.4" x14ac:dyDescent="0.3">
      <c r="A1352" s="3" t="s">
        <v>2164</v>
      </c>
      <c r="B1352" s="4">
        <v>45732</v>
      </c>
      <c r="C1352" s="3" t="s">
        <v>20</v>
      </c>
      <c r="D1352" s="3" t="s">
        <v>21</v>
      </c>
      <c r="E1352" s="3" t="s">
        <v>105</v>
      </c>
      <c r="F1352" s="3" t="s">
        <v>106</v>
      </c>
      <c r="G1352" s="3" t="s">
        <v>926</v>
      </c>
      <c r="H1352" s="3" t="s">
        <v>87</v>
      </c>
      <c r="I1352" s="3" t="s">
        <v>45</v>
      </c>
      <c r="J1352" s="3" t="s">
        <v>132</v>
      </c>
      <c r="K1352" s="3" t="s">
        <v>206</v>
      </c>
      <c r="L1352" s="5">
        <v>43</v>
      </c>
      <c r="M1352" s="5">
        <v>66810.899999999994</v>
      </c>
      <c r="N1352" s="5">
        <v>92591.66</v>
      </c>
      <c r="O1352" s="5">
        <v>0.1</v>
      </c>
      <c r="P1352" s="3" t="s">
        <v>55</v>
      </c>
      <c r="Q1352" s="3" t="s">
        <v>38</v>
      </c>
      <c r="R1352" s="5">
        <v>12</v>
      </c>
      <c r="S1352" s="5">
        <v>997715.4</v>
      </c>
      <c r="T1352" s="2"/>
    </row>
    <row r="1353" spans="1:20" ht="14.4" x14ac:dyDescent="0.3">
      <c r="A1353" s="3" t="s">
        <v>2165</v>
      </c>
      <c r="B1353" s="8">
        <v>45781</v>
      </c>
      <c r="C1353" s="3" t="s">
        <v>31</v>
      </c>
      <c r="D1353" s="3" t="s">
        <v>70</v>
      </c>
      <c r="E1353" s="3" t="s">
        <v>125</v>
      </c>
      <c r="F1353" s="3" t="s">
        <v>125</v>
      </c>
      <c r="G1353" s="3" t="s">
        <v>129</v>
      </c>
      <c r="H1353" s="3" t="s">
        <v>44</v>
      </c>
      <c r="I1353" s="3" t="s">
        <v>25</v>
      </c>
      <c r="J1353" s="3" t="s">
        <v>36</v>
      </c>
      <c r="K1353" s="3" t="s">
        <v>169</v>
      </c>
      <c r="L1353" s="5">
        <v>27</v>
      </c>
      <c r="M1353" s="5">
        <v>373.66</v>
      </c>
      <c r="N1353" s="5">
        <v>448.6</v>
      </c>
      <c r="O1353" s="5">
        <v>0.1</v>
      </c>
      <c r="P1353" s="3" t="s">
        <v>28</v>
      </c>
      <c r="Q1353" s="3" t="s">
        <v>77</v>
      </c>
      <c r="R1353" s="5">
        <v>14</v>
      </c>
      <c r="S1353" s="5">
        <v>1821.04</v>
      </c>
      <c r="T1353" s="2"/>
    </row>
    <row r="1354" spans="1:20" ht="14.4" x14ac:dyDescent="0.3">
      <c r="A1354" s="3" t="s">
        <v>2166</v>
      </c>
      <c r="B1354" s="4">
        <v>45765</v>
      </c>
      <c r="C1354" s="3" t="s">
        <v>49</v>
      </c>
      <c r="D1354" s="3" t="s">
        <v>57</v>
      </c>
      <c r="E1354" s="3" t="s">
        <v>58</v>
      </c>
      <c r="F1354" s="3" t="s">
        <v>59</v>
      </c>
      <c r="G1354" s="3" t="s">
        <v>1484</v>
      </c>
      <c r="H1354" s="3" t="s">
        <v>24</v>
      </c>
      <c r="I1354" s="3" t="s">
        <v>45</v>
      </c>
      <c r="J1354" s="3" t="s">
        <v>67</v>
      </c>
      <c r="K1354" s="3" t="s">
        <v>83</v>
      </c>
      <c r="L1354" s="5">
        <v>19</v>
      </c>
      <c r="M1354" s="5">
        <v>61805.77</v>
      </c>
      <c r="N1354" s="5">
        <v>75530.59</v>
      </c>
      <c r="O1354" s="5">
        <v>0.1</v>
      </c>
      <c r="P1354" s="3" t="s">
        <v>28</v>
      </c>
      <c r="Q1354" s="3" t="s">
        <v>84</v>
      </c>
      <c r="R1354" s="5">
        <v>13</v>
      </c>
      <c r="S1354" s="5">
        <v>234694.39999999999</v>
      </c>
      <c r="T1354" s="2"/>
    </row>
    <row r="1355" spans="1:20" ht="14.4" x14ac:dyDescent="0.3">
      <c r="A1355" s="3" t="s">
        <v>2167</v>
      </c>
      <c r="B1355" s="4">
        <v>45674</v>
      </c>
      <c r="C1355" s="3" t="s">
        <v>31</v>
      </c>
      <c r="D1355" s="3" t="s">
        <v>21</v>
      </c>
      <c r="E1355" s="3" t="s">
        <v>105</v>
      </c>
      <c r="F1355" s="3" t="s">
        <v>106</v>
      </c>
      <c r="G1355" s="3" t="s">
        <v>2168</v>
      </c>
      <c r="H1355" s="3" t="s">
        <v>87</v>
      </c>
      <c r="I1355" s="3" t="s">
        <v>25</v>
      </c>
      <c r="J1355" s="3" t="s">
        <v>26</v>
      </c>
      <c r="K1355" s="3" t="s">
        <v>216</v>
      </c>
      <c r="L1355" s="5">
        <v>35</v>
      </c>
      <c r="M1355" s="5">
        <v>26590.99</v>
      </c>
      <c r="N1355" s="5">
        <v>39158.410000000003</v>
      </c>
      <c r="O1355" s="5">
        <v>0</v>
      </c>
      <c r="P1355" s="3" t="s">
        <v>55</v>
      </c>
      <c r="Q1355" s="3" t="s">
        <v>84</v>
      </c>
      <c r="R1355" s="5">
        <v>15</v>
      </c>
      <c r="S1355" s="5">
        <v>439859.7</v>
      </c>
      <c r="T1355" s="2"/>
    </row>
    <row r="1356" spans="1:20" ht="14.4" x14ac:dyDescent="0.3">
      <c r="A1356" s="3" t="s">
        <v>2169</v>
      </c>
      <c r="B1356" s="4">
        <v>45776</v>
      </c>
      <c r="C1356" s="3" t="s">
        <v>31</v>
      </c>
      <c r="D1356" s="3" t="s">
        <v>70</v>
      </c>
      <c r="E1356" s="3" t="s">
        <v>125</v>
      </c>
      <c r="F1356" s="3" t="s">
        <v>125</v>
      </c>
      <c r="G1356" s="3" t="s">
        <v>228</v>
      </c>
      <c r="H1356" s="3" t="s">
        <v>87</v>
      </c>
      <c r="I1356" s="3" t="s">
        <v>45</v>
      </c>
      <c r="J1356" s="3" t="s">
        <v>132</v>
      </c>
      <c r="K1356" s="3" t="s">
        <v>206</v>
      </c>
      <c r="L1356" s="5">
        <v>49</v>
      </c>
      <c r="M1356" s="5">
        <v>37847.26</v>
      </c>
      <c r="N1356" s="5">
        <v>54174.46</v>
      </c>
      <c r="O1356" s="5">
        <v>0.15</v>
      </c>
      <c r="P1356" s="3" t="s">
        <v>55</v>
      </c>
      <c r="Q1356" s="3" t="s">
        <v>77</v>
      </c>
      <c r="R1356" s="5">
        <v>18</v>
      </c>
      <c r="S1356" s="5">
        <v>680027.9</v>
      </c>
      <c r="T1356" s="2"/>
    </row>
    <row r="1357" spans="1:20" ht="14.4" x14ac:dyDescent="0.3">
      <c r="A1357" s="3" t="s">
        <v>2170</v>
      </c>
      <c r="B1357" s="4">
        <v>45735</v>
      </c>
      <c r="C1357" s="3" t="s">
        <v>31</v>
      </c>
      <c r="D1357" s="3" t="s">
        <v>57</v>
      </c>
      <c r="E1357" s="3" t="s">
        <v>92</v>
      </c>
      <c r="F1357" s="3" t="s">
        <v>93</v>
      </c>
      <c r="G1357" s="3" t="s">
        <v>564</v>
      </c>
      <c r="H1357" s="3" t="s">
        <v>87</v>
      </c>
      <c r="I1357" s="3" t="s">
        <v>45</v>
      </c>
      <c r="J1357" s="3" t="s">
        <v>46</v>
      </c>
      <c r="K1357" s="3" t="s">
        <v>333</v>
      </c>
      <c r="L1357" s="5">
        <v>47</v>
      </c>
      <c r="M1357" s="5">
        <v>48457.35</v>
      </c>
      <c r="N1357" s="5">
        <v>61151.68</v>
      </c>
      <c r="O1357" s="5">
        <v>0.05</v>
      </c>
      <c r="P1357" s="3" t="s">
        <v>55</v>
      </c>
      <c r="Q1357" s="3" t="s">
        <v>77</v>
      </c>
      <c r="R1357" s="5">
        <v>13</v>
      </c>
      <c r="S1357" s="5">
        <v>566801.80000000005</v>
      </c>
      <c r="T1357" s="2"/>
    </row>
    <row r="1358" spans="1:20" ht="14.4" x14ac:dyDescent="0.3">
      <c r="A1358" s="3" t="s">
        <v>2171</v>
      </c>
      <c r="B1358" s="4">
        <v>45746</v>
      </c>
      <c r="C1358" s="3" t="s">
        <v>31</v>
      </c>
      <c r="D1358" s="3" t="s">
        <v>57</v>
      </c>
      <c r="E1358" s="3" t="s">
        <v>92</v>
      </c>
      <c r="F1358" s="3" t="s">
        <v>93</v>
      </c>
      <c r="G1358" s="3" t="s">
        <v>1457</v>
      </c>
      <c r="H1358" s="3" t="s">
        <v>87</v>
      </c>
      <c r="I1358" s="3" t="s">
        <v>45</v>
      </c>
      <c r="J1358" s="3" t="s">
        <v>132</v>
      </c>
      <c r="K1358" s="3" t="s">
        <v>206</v>
      </c>
      <c r="L1358" s="5">
        <v>13</v>
      </c>
      <c r="M1358" s="5">
        <v>54358.55</v>
      </c>
      <c r="N1358" s="5">
        <v>60710.78</v>
      </c>
      <c r="O1358" s="5">
        <v>0.05</v>
      </c>
      <c r="P1358" s="3" t="s">
        <v>55</v>
      </c>
      <c r="Q1358" s="3" t="s">
        <v>84</v>
      </c>
      <c r="R1358" s="5">
        <v>13</v>
      </c>
      <c r="S1358" s="5">
        <v>78450.039999999994</v>
      </c>
      <c r="T1358" s="2"/>
    </row>
    <row r="1359" spans="1:20" ht="14.4" x14ac:dyDescent="0.3">
      <c r="A1359" s="3" t="s">
        <v>2172</v>
      </c>
      <c r="B1359" s="4">
        <v>45683</v>
      </c>
      <c r="C1359" s="3" t="s">
        <v>31</v>
      </c>
      <c r="D1359" s="3" t="s">
        <v>70</v>
      </c>
      <c r="E1359" s="3" t="s">
        <v>125</v>
      </c>
      <c r="F1359" s="3" t="s">
        <v>125</v>
      </c>
      <c r="G1359" s="3" t="s">
        <v>1097</v>
      </c>
      <c r="H1359" s="3" t="s">
        <v>44</v>
      </c>
      <c r="I1359" s="3" t="s">
        <v>25</v>
      </c>
      <c r="J1359" s="3" t="s">
        <v>26</v>
      </c>
      <c r="K1359" s="3" t="s">
        <v>80</v>
      </c>
      <c r="L1359" s="5">
        <v>13</v>
      </c>
      <c r="M1359" s="5">
        <v>23592.26</v>
      </c>
      <c r="N1359" s="5">
        <v>33721.85</v>
      </c>
      <c r="O1359" s="5">
        <v>0.05</v>
      </c>
      <c r="P1359" s="3" t="s">
        <v>55</v>
      </c>
      <c r="Q1359" s="3" t="s">
        <v>29</v>
      </c>
      <c r="R1359" s="5">
        <v>1</v>
      </c>
      <c r="S1359" s="5">
        <v>125100.4</v>
      </c>
      <c r="T1359" s="2"/>
    </row>
    <row r="1360" spans="1:20" ht="14.4" x14ac:dyDescent="0.3">
      <c r="A1360" s="3" t="s">
        <v>2173</v>
      </c>
      <c r="B1360" s="6">
        <v>45842</v>
      </c>
      <c r="C1360" s="3" t="s">
        <v>40</v>
      </c>
      <c r="D1360" s="3" t="s">
        <v>41</v>
      </c>
      <c r="E1360" s="3" t="s">
        <v>42</v>
      </c>
      <c r="F1360" s="3" t="s">
        <v>42</v>
      </c>
      <c r="G1360" s="3" t="s">
        <v>849</v>
      </c>
      <c r="H1360" s="3" t="s">
        <v>24</v>
      </c>
      <c r="I1360" s="3" t="s">
        <v>52</v>
      </c>
      <c r="J1360" s="3" t="s">
        <v>113</v>
      </c>
      <c r="K1360" s="3" t="s">
        <v>257</v>
      </c>
      <c r="L1360" s="5">
        <v>14</v>
      </c>
      <c r="M1360" s="5">
        <v>64226.14</v>
      </c>
      <c r="N1360" s="5">
        <v>88497.51</v>
      </c>
      <c r="O1360" s="5">
        <v>0.05</v>
      </c>
      <c r="P1360" s="3" t="s">
        <v>55</v>
      </c>
      <c r="Q1360" s="3" t="s">
        <v>84</v>
      </c>
      <c r="R1360" s="5">
        <v>16</v>
      </c>
      <c r="S1360" s="5">
        <v>322809.2</v>
      </c>
      <c r="T1360" s="2"/>
    </row>
    <row r="1361" spans="1:20" ht="14.4" x14ac:dyDescent="0.3">
      <c r="A1361" s="3" t="s">
        <v>2174</v>
      </c>
      <c r="B1361" s="4">
        <v>45768</v>
      </c>
      <c r="C1361" s="3" t="s">
        <v>20</v>
      </c>
      <c r="D1361" s="3" t="s">
        <v>41</v>
      </c>
      <c r="E1361" s="3" t="s">
        <v>42</v>
      </c>
      <c r="F1361" s="3" t="s">
        <v>42</v>
      </c>
      <c r="G1361" s="3" t="s">
        <v>116</v>
      </c>
      <c r="H1361" s="3" t="s">
        <v>87</v>
      </c>
      <c r="I1361" s="3" t="s">
        <v>25</v>
      </c>
      <c r="J1361" s="3" t="s">
        <v>36</v>
      </c>
      <c r="K1361" s="3" t="s">
        <v>169</v>
      </c>
      <c r="L1361" s="5">
        <v>8</v>
      </c>
      <c r="M1361" s="5">
        <v>13683.34</v>
      </c>
      <c r="N1361" s="5">
        <v>17325.21</v>
      </c>
      <c r="O1361" s="5">
        <v>0.05</v>
      </c>
      <c r="P1361" s="3" t="s">
        <v>28</v>
      </c>
      <c r="Q1361" s="3" t="s">
        <v>29</v>
      </c>
      <c r="R1361" s="5">
        <v>17</v>
      </c>
      <c r="S1361" s="5">
        <v>27678.21</v>
      </c>
      <c r="T1361" s="2"/>
    </row>
    <row r="1362" spans="1:20" ht="14.4" x14ac:dyDescent="0.3">
      <c r="A1362" s="3" t="s">
        <v>2175</v>
      </c>
      <c r="B1362" s="6">
        <v>45750</v>
      </c>
      <c r="C1362" s="3" t="s">
        <v>31</v>
      </c>
      <c r="D1362" s="3" t="s">
        <v>21</v>
      </c>
      <c r="E1362" s="3" t="s">
        <v>32</v>
      </c>
      <c r="F1362" s="3" t="s">
        <v>33</v>
      </c>
      <c r="G1362" s="3" t="s">
        <v>2176</v>
      </c>
      <c r="H1362" s="3" t="s">
        <v>24</v>
      </c>
      <c r="I1362" s="3" t="s">
        <v>52</v>
      </c>
      <c r="J1362" s="3" t="s">
        <v>113</v>
      </c>
      <c r="K1362" s="3" t="s">
        <v>257</v>
      </c>
      <c r="L1362" s="5">
        <v>41</v>
      </c>
      <c r="M1362" s="5">
        <v>28726.9</v>
      </c>
      <c r="N1362" s="5">
        <v>39900.35</v>
      </c>
      <c r="O1362" s="5">
        <v>0.15</v>
      </c>
      <c r="P1362" s="3" t="s">
        <v>55</v>
      </c>
      <c r="Q1362" s="3" t="s">
        <v>29</v>
      </c>
      <c r="R1362" s="5">
        <v>16</v>
      </c>
      <c r="S1362" s="5">
        <v>389394.7</v>
      </c>
      <c r="T1362" s="2"/>
    </row>
    <row r="1363" spans="1:20" ht="14.4" x14ac:dyDescent="0.3">
      <c r="A1363" s="3" t="s">
        <v>2177</v>
      </c>
      <c r="B1363" s="4">
        <v>45820</v>
      </c>
      <c r="C1363" s="3" t="s">
        <v>40</v>
      </c>
      <c r="D1363" s="3" t="s">
        <v>21</v>
      </c>
      <c r="E1363" s="3" t="s">
        <v>22</v>
      </c>
      <c r="F1363" s="3" t="s">
        <v>22</v>
      </c>
      <c r="G1363" s="3" t="s">
        <v>1404</v>
      </c>
      <c r="H1363" s="3" t="s">
        <v>87</v>
      </c>
      <c r="I1363" s="3" t="s">
        <v>25</v>
      </c>
      <c r="J1363" s="3" t="s">
        <v>146</v>
      </c>
      <c r="K1363" s="3" t="s">
        <v>147</v>
      </c>
      <c r="L1363" s="5">
        <v>37</v>
      </c>
      <c r="M1363" s="5">
        <v>18324.37</v>
      </c>
      <c r="N1363" s="5">
        <v>25529.98</v>
      </c>
      <c r="O1363" s="5">
        <v>0.15</v>
      </c>
      <c r="P1363" s="3" t="s">
        <v>28</v>
      </c>
      <c r="Q1363" s="3" t="s">
        <v>38</v>
      </c>
      <c r="R1363" s="5">
        <v>5</v>
      </c>
      <c r="S1363" s="5">
        <v>226616.4</v>
      </c>
      <c r="T1363" s="2"/>
    </row>
    <row r="1364" spans="1:20" ht="14.4" x14ac:dyDescent="0.3">
      <c r="A1364" s="3" t="s">
        <v>2178</v>
      </c>
      <c r="B1364" s="6">
        <v>45843</v>
      </c>
      <c r="C1364" s="3" t="s">
        <v>20</v>
      </c>
      <c r="D1364" s="3" t="s">
        <v>57</v>
      </c>
      <c r="E1364" s="3" t="s">
        <v>58</v>
      </c>
      <c r="F1364" s="3" t="s">
        <v>59</v>
      </c>
      <c r="G1364" s="3" t="s">
        <v>2179</v>
      </c>
      <c r="H1364" s="3" t="s">
        <v>24</v>
      </c>
      <c r="I1364" s="3" t="s">
        <v>45</v>
      </c>
      <c r="J1364" s="3" t="s">
        <v>102</v>
      </c>
      <c r="K1364" s="3" t="s">
        <v>191</v>
      </c>
      <c r="L1364" s="5">
        <v>8</v>
      </c>
      <c r="M1364" s="5">
        <v>38534.74</v>
      </c>
      <c r="N1364" s="5">
        <v>57196.53</v>
      </c>
      <c r="O1364" s="5">
        <v>0.05</v>
      </c>
      <c r="P1364" s="3" t="s">
        <v>28</v>
      </c>
      <c r="Q1364" s="3" t="s">
        <v>29</v>
      </c>
      <c r="R1364" s="5">
        <v>14</v>
      </c>
      <c r="S1364" s="5">
        <v>141829.6</v>
      </c>
      <c r="T1364" s="2"/>
    </row>
    <row r="1365" spans="1:20" ht="14.4" x14ac:dyDescent="0.3">
      <c r="A1365" s="3" t="s">
        <v>2180</v>
      </c>
      <c r="B1365" s="7">
        <v>45791</v>
      </c>
      <c r="C1365" s="3" t="s">
        <v>20</v>
      </c>
      <c r="D1365" s="3" t="s">
        <v>41</v>
      </c>
      <c r="E1365" s="3" t="s">
        <v>42</v>
      </c>
      <c r="F1365" s="3" t="s">
        <v>42</v>
      </c>
      <c r="G1365" s="3" t="s">
        <v>1480</v>
      </c>
      <c r="H1365" s="3" t="s">
        <v>24</v>
      </c>
      <c r="I1365" s="3" t="s">
        <v>52</v>
      </c>
      <c r="J1365" s="3" t="s">
        <v>157</v>
      </c>
      <c r="K1365" s="3" t="s">
        <v>188</v>
      </c>
      <c r="L1365" s="5">
        <v>30</v>
      </c>
      <c r="M1365" s="5">
        <v>61356.68</v>
      </c>
      <c r="N1365" s="5">
        <v>77198.38</v>
      </c>
      <c r="O1365" s="5">
        <v>0.1</v>
      </c>
      <c r="P1365" s="3" t="s">
        <v>28</v>
      </c>
      <c r="Q1365" s="3" t="s">
        <v>84</v>
      </c>
      <c r="R1365" s="5">
        <v>19</v>
      </c>
      <c r="S1365" s="5">
        <v>427725.9</v>
      </c>
      <c r="T1365" s="2"/>
    </row>
    <row r="1366" spans="1:20" ht="14.4" x14ac:dyDescent="0.3">
      <c r="A1366" s="3" t="s">
        <v>2181</v>
      </c>
      <c r="B1366" s="6">
        <v>45840</v>
      </c>
      <c r="C1366" s="3" t="s">
        <v>40</v>
      </c>
      <c r="D1366" s="3" t="s">
        <v>41</v>
      </c>
      <c r="E1366" s="3" t="s">
        <v>50</v>
      </c>
      <c r="F1366" s="3" t="s">
        <v>50</v>
      </c>
      <c r="G1366" s="3" t="s">
        <v>116</v>
      </c>
      <c r="H1366" s="3" t="s">
        <v>87</v>
      </c>
      <c r="I1366" s="3" t="s">
        <v>45</v>
      </c>
      <c r="J1366" s="3" t="s">
        <v>102</v>
      </c>
      <c r="K1366" s="3" t="s">
        <v>226</v>
      </c>
      <c r="L1366" s="5">
        <v>33</v>
      </c>
      <c r="M1366" s="5">
        <v>29900.06</v>
      </c>
      <c r="N1366" s="5">
        <v>35239.410000000003</v>
      </c>
      <c r="O1366" s="5">
        <v>0.05</v>
      </c>
      <c r="P1366" s="3" t="s">
        <v>55</v>
      </c>
      <c r="Q1366" s="3" t="s">
        <v>77</v>
      </c>
      <c r="R1366" s="5">
        <v>16</v>
      </c>
      <c r="S1366" s="5">
        <v>167388.6</v>
      </c>
      <c r="T1366" s="2"/>
    </row>
    <row r="1367" spans="1:20" ht="14.4" x14ac:dyDescent="0.3">
      <c r="A1367" s="3" t="s">
        <v>2182</v>
      </c>
      <c r="B1367" s="7">
        <v>45801</v>
      </c>
      <c r="C1367" s="3" t="s">
        <v>20</v>
      </c>
      <c r="D1367" s="3" t="s">
        <v>70</v>
      </c>
      <c r="E1367" s="3" t="s">
        <v>125</v>
      </c>
      <c r="F1367" s="3" t="s">
        <v>125</v>
      </c>
      <c r="G1367" s="3" t="s">
        <v>2149</v>
      </c>
      <c r="H1367" s="3" t="s">
        <v>35</v>
      </c>
      <c r="I1367" s="3" t="s">
        <v>52</v>
      </c>
      <c r="J1367" s="3" t="s">
        <v>53</v>
      </c>
      <c r="K1367" s="3" t="s">
        <v>90</v>
      </c>
      <c r="L1367" s="5">
        <v>42</v>
      </c>
      <c r="M1367" s="5">
        <v>19277.03</v>
      </c>
      <c r="N1367" s="5">
        <v>25196.54</v>
      </c>
      <c r="O1367" s="5">
        <v>0.05</v>
      </c>
      <c r="P1367" s="3" t="s">
        <v>28</v>
      </c>
      <c r="Q1367" s="3" t="s">
        <v>38</v>
      </c>
      <c r="R1367" s="5">
        <v>3</v>
      </c>
      <c r="S1367" s="5">
        <v>236188.5</v>
      </c>
      <c r="T1367" s="2"/>
    </row>
    <row r="1368" spans="1:20" ht="14.4" x14ac:dyDescent="0.3">
      <c r="A1368" s="3" t="s">
        <v>2183</v>
      </c>
      <c r="B1368" s="7">
        <v>45798</v>
      </c>
      <c r="C1368" s="3" t="s">
        <v>40</v>
      </c>
      <c r="D1368" s="3" t="s">
        <v>57</v>
      </c>
      <c r="E1368" s="3" t="s">
        <v>64</v>
      </c>
      <c r="F1368" s="3" t="s">
        <v>65</v>
      </c>
      <c r="G1368" s="3" t="s">
        <v>167</v>
      </c>
      <c r="H1368" s="3" t="s">
        <v>35</v>
      </c>
      <c r="I1368" s="3" t="s">
        <v>25</v>
      </c>
      <c r="J1368" s="3" t="s">
        <v>26</v>
      </c>
      <c r="K1368" s="3" t="s">
        <v>216</v>
      </c>
      <c r="L1368" s="5">
        <v>30</v>
      </c>
      <c r="M1368" s="5">
        <v>8930.61</v>
      </c>
      <c r="N1368" s="5">
        <v>11560.2</v>
      </c>
      <c r="O1368" s="5">
        <v>0.1</v>
      </c>
      <c r="P1368" s="3" t="s">
        <v>55</v>
      </c>
      <c r="Q1368" s="3" t="s">
        <v>77</v>
      </c>
      <c r="R1368" s="5">
        <v>1</v>
      </c>
      <c r="S1368" s="5">
        <v>70998.929999999993</v>
      </c>
      <c r="T1368" s="2"/>
    </row>
    <row r="1369" spans="1:20" ht="14.4" x14ac:dyDescent="0.3">
      <c r="A1369" s="3" t="s">
        <v>2184</v>
      </c>
      <c r="B1369" s="4">
        <v>45859</v>
      </c>
      <c r="C1369" s="3" t="s">
        <v>40</v>
      </c>
      <c r="D1369" s="3" t="s">
        <v>57</v>
      </c>
      <c r="E1369" s="3" t="s">
        <v>64</v>
      </c>
      <c r="F1369" s="3" t="s">
        <v>65</v>
      </c>
      <c r="G1369" s="3" t="s">
        <v>2185</v>
      </c>
      <c r="H1369" s="3" t="s">
        <v>44</v>
      </c>
      <c r="I1369" s="3" t="s">
        <v>52</v>
      </c>
      <c r="J1369" s="3" t="s">
        <v>157</v>
      </c>
      <c r="K1369" s="3" t="s">
        <v>158</v>
      </c>
      <c r="L1369" s="5">
        <v>14</v>
      </c>
      <c r="M1369" s="5">
        <v>46770.71</v>
      </c>
      <c r="N1369" s="5">
        <v>60062.17</v>
      </c>
      <c r="O1369" s="5">
        <v>0.05</v>
      </c>
      <c r="P1369" s="3" t="s">
        <v>28</v>
      </c>
      <c r="Q1369" s="3" t="s">
        <v>38</v>
      </c>
      <c r="R1369" s="5">
        <v>15</v>
      </c>
      <c r="S1369" s="5">
        <v>176776.4</v>
      </c>
      <c r="T1369" s="2"/>
    </row>
    <row r="1370" spans="1:20" ht="14.4" x14ac:dyDescent="0.3">
      <c r="A1370" s="3" t="s">
        <v>2186</v>
      </c>
      <c r="B1370" s="6">
        <v>45811</v>
      </c>
      <c r="C1370" s="3" t="s">
        <v>20</v>
      </c>
      <c r="D1370" s="3" t="s">
        <v>41</v>
      </c>
      <c r="E1370" s="3" t="s">
        <v>42</v>
      </c>
      <c r="F1370" s="3" t="s">
        <v>42</v>
      </c>
      <c r="G1370" s="3" t="s">
        <v>1033</v>
      </c>
      <c r="H1370" s="3" t="s">
        <v>24</v>
      </c>
      <c r="I1370" s="3" t="s">
        <v>25</v>
      </c>
      <c r="J1370" s="3" t="s">
        <v>61</v>
      </c>
      <c r="K1370" s="3" t="s">
        <v>62</v>
      </c>
      <c r="L1370" s="5">
        <v>5</v>
      </c>
      <c r="M1370" s="5">
        <v>26411.75</v>
      </c>
      <c r="N1370" s="5">
        <v>37916.89</v>
      </c>
      <c r="O1370" s="5">
        <v>0.1</v>
      </c>
      <c r="P1370" s="3" t="s">
        <v>55</v>
      </c>
      <c r="Q1370" s="3" t="s">
        <v>29</v>
      </c>
      <c r="R1370" s="5">
        <v>13</v>
      </c>
      <c r="S1370" s="5">
        <v>51773.13</v>
      </c>
      <c r="T1370" s="2"/>
    </row>
    <row r="1371" spans="1:20" ht="14.4" x14ac:dyDescent="0.3">
      <c r="A1371" s="3" t="s">
        <v>2187</v>
      </c>
      <c r="B1371" s="4">
        <v>45698</v>
      </c>
      <c r="C1371" s="3" t="s">
        <v>20</v>
      </c>
      <c r="D1371" s="3" t="s">
        <v>57</v>
      </c>
      <c r="E1371" s="3" t="s">
        <v>58</v>
      </c>
      <c r="F1371" s="3" t="s">
        <v>59</v>
      </c>
      <c r="G1371" s="3" t="s">
        <v>2188</v>
      </c>
      <c r="H1371" s="3" t="s">
        <v>24</v>
      </c>
      <c r="I1371" s="3" t="s">
        <v>45</v>
      </c>
      <c r="J1371" s="3" t="s">
        <v>67</v>
      </c>
      <c r="K1371" s="3" t="s">
        <v>68</v>
      </c>
      <c r="L1371" s="5">
        <v>28</v>
      </c>
      <c r="M1371" s="5">
        <v>33238.93</v>
      </c>
      <c r="N1371" s="5">
        <v>42420.51</v>
      </c>
      <c r="O1371" s="5">
        <v>0.05</v>
      </c>
      <c r="P1371" s="3" t="s">
        <v>55</v>
      </c>
      <c r="Q1371" s="3" t="s">
        <v>77</v>
      </c>
      <c r="R1371" s="5">
        <v>12</v>
      </c>
      <c r="S1371" s="5">
        <v>244230</v>
      </c>
      <c r="T1371" s="2"/>
    </row>
    <row r="1372" spans="1:20" ht="14.4" x14ac:dyDescent="0.3">
      <c r="A1372" s="3" t="s">
        <v>2189</v>
      </c>
      <c r="B1372" s="6">
        <v>45875</v>
      </c>
      <c r="C1372" s="3" t="s">
        <v>20</v>
      </c>
      <c r="D1372" s="3" t="s">
        <v>70</v>
      </c>
      <c r="E1372" s="3" t="s">
        <v>125</v>
      </c>
      <c r="F1372" s="3" t="s">
        <v>125</v>
      </c>
      <c r="G1372" s="3" t="s">
        <v>1944</v>
      </c>
      <c r="H1372" s="3" t="s">
        <v>87</v>
      </c>
      <c r="I1372" s="3" t="s">
        <v>52</v>
      </c>
      <c r="J1372" s="3" t="s">
        <v>113</v>
      </c>
      <c r="K1372" s="3" t="s">
        <v>557</v>
      </c>
      <c r="L1372" s="5">
        <v>28</v>
      </c>
      <c r="M1372" s="5">
        <v>34481.56</v>
      </c>
      <c r="N1372" s="5">
        <v>48219.78</v>
      </c>
      <c r="O1372" s="5">
        <v>0.05</v>
      </c>
      <c r="P1372" s="3" t="s">
        <v>28</v>
      </c>
      <c r="Q1372" s="3" t="s">
        <v>38</v>
      </c>
      <c r="R1372" s="5">
        <v>7</v>
      </c>
      <c r="S1372" s="5">
        <v>365436.7</v>
      </c>
      <c r="T1372" s="2"/>
    </row>
    <row r="1373" spans="1:20" ht="14.4" x14ac:dyDescent="0.3">
      <c r="A1373" s="3" t="s">
        <v>2190</v>
      </c>
      <c r="B1373" s="7">
        <v>45794</v>
      </c>
      <c r="C1373" s="3" t="s">
        <v>20</v>
      </c>
      <c r="D1373" s="3" t="s">
        <v>41</v>
      </c>
      <c r="E1373" s="3" t="s">
        <v>42</v>
      </c>
      <c r="F1373" s="3" t="s">
        <v>42</v>
      </c>
      <c r="G1373" s="3" t="s">
        <v>1439</v>
      </c>
      <c r="H1373" s="3" t="s">
        <v>24</v>
      </c>
      <c r="I1373" s="3" t="s">
        <v>25</v>
      </c>
      <c r="J1373" s="3" t="s">
        <v>61</v>
      </c>
      <c r="K1373" s="3" t="s">
        <v>154</v>
      </c>
      <c r="L1373" s="5">
        <v>5</v>
      </c>
      <c r="M1373" s="5">
        <v>67354.600000000006</v>
      </c>
      <c r="N1373" s="5">
        <v>86988.45</v>
      </c>
      <c r="O1373" s="5">
        <v>0.15</v>
      </c>
      <c r="P1373" s="3" t="s">
        <v>28</v>
      </c>
      <c r="Q1373" s="3" t="s">
        <v>84</v>
      </c>
      <c r="R1373" s="5">
        <v>10</v>
      </c>
      <c r="S1373" s="5">
        <v>83443.86</v>
      </c>
      <c r="T1373" s="2"/>
    </row>
    <row r="1374" spans="1:20" ht="14.4" x14ac:dyDescent="0.3">
      <c r="A1374" s="3" t="s">
        <v>2191</v>
      </c>
      <c r="B1374" s="4">
        <v>45737</v>
      </c>
      <c r="C1374" s="3" t="s">
        <v>49</v>
      </c>
      <c r="D1374" s="3" t="s">
        <v>70</v>
      </c>
      <c r="E1374" s="3" t="s">
        <v>125</v>
      </c>
      <c r="F1374" s="3" t="s">
        <v>125</v>
      </c>
      <c r="G1374" s="3" t="s">
        <v>2192</v>
      </c>
      <c r="H1374" s="3" t="s">
        <v>24</v>
      </c>
      <c r="I1374" s="3" t="s">
        <v>45</v>
      </c>
      <c r="J1374" s="3" t="s">
        <v>132</v>
      </c>
      <c r="K1374" s="3" t="s">
        <v>248</v>
      </c>
      <c r="L1374" s="5">
        <v>48</v>
      </c>
      <c r="M1374" s="5">
        <v>77552.81</v>
      </c>
      <c r="N1374" s="5">
        <v>102628.8</v>
      </c>
      <c r="O1374" s="5">
        <v>0.15</v>
      </c>
      <c r="P1374" s="3" t="s">
        <v>28</v>
      </c>
      <c r="Q1374" s="3" t="s">
        <v>29</v>
      </c>
      <c r="R1374" s="5">
        <v>17</v>
      </c>
      <c r="S1374" s="5">
        <v>1023098</v>
      </c>
      <c r="T1374" s="2"/>
    </row>
    <row r="1375" spans="1:20" ht="14.4" x14ac:dyDescent="0.3">
      <c r="A1375" s="3" t="s">
        <v>2193</v>
      </c>
      <c r="B1375" s="4">
        <v>45848</v>
      </c>
      <c r="C1375" s="3" t="s">
        <v>40</v>
      </c>
      <c r="D1375" s="3" t="s">
        <v>57</v>
      </c>
      <c r="E1375" s="3" t="s">
        <v>92</v>
      </c>
      <c r="F1375" s="3" t="s">
        <v>93</v>
      </c>
      <c r="G1375" s="3" t="s">
        <v>1015</v>
      </c>
      <c r="H1375" s="3" t="s">
        <v>44</v>
      </c>
      <c r="I1375" s="3" t="s">
        <v>52</v>
      </c>
      <c r="J1375" s="3" t="s">
        <v>113</v>
      </c>
      <c r="K1375" s="3" t="s">
        <v>139</v>
      </c>
      <c r="L1375" s="5">
        <v>33</v>
      </c>
      <c r="M1375" s="5">
        <v>23716.71</v>
      </c>
      <c r="N1375" s="5">
        <v>30860.19</v>
      </c>
      <c r="O1375" s="5">
        <v>0.05</v>
      </c>
      <c r="P1375" s="3" t="s">
        <v>55</v>
      </c>
      <c r="Q1375" s="3" t="s">
        <v>77</v>
      </c>
      <c r="R1375" s="5">
        <v>9</v>
      </c>
      <c r="S1375" s="5">
        <v>223948.1</v>
      </c>
      <c r="T1375" s="2"/>
    </row>
    <row r="1376" spans="1:20" ht="14.4" x14ac:dyDescent="0.3">
      <c r="A1376" s="3" t="s">
        <v>2194</v>
      </c>
      <c r="B1376" s="6">
        <v>45817</v>
      </c>
      <c r="C1376" s="3" t="s">
        <v>40</v>
      </c>
      <c r="D1376" s="3" t="s">
        <v>21</v>
      </c>
      <c r="E1376" s="3" t="s">
        <v>32</v>
      </c>
      <c r="F1376" s="3" t="s">
        <v>33</v>
      </c>
      <c r="G1376" s="3" t="s">
        <v>1213</v>
      </c>
      <c r="H1376" s="3" t="s">
        <v>35</v>
      </c>
      <c r="I1376" s="3" t="s">
        <v>45</v>
      </c>
      <c r="J1376" s="3" t="s">
        <v>102</v>
      </c>
      <c r="K1376" s="3" t="s">
        <v>103</v>
      </c>
      <c r="L1376" s="5">
        <v>26</v>
      </c>
      <c r="M1376" s="5">
        <v>44489.24</v>
      </c>
      <c r="N1376" s="5">
        <v>51537.68</v>
      </c>
      <c r="O1376" s="5">
        <v>0.15</v>
      </c>
      <c r="P1376" s="3" t="s">
        <v>55</v>
      </c>
      <c r="Q1376" s="3" t="s">
        <v>29</v>
      </c>
      <c r="R1376" s="5">
        <v>9</v>
      </c>
      <c r="S1376" s="5">
        <v>155770.5</v>
      </c>
      <c r="T1376" s="2"/>
    </row>
    <row r="1377" spans="1:20" ht="14.4" x14ac:dyDescent="0.3">
      <c r="A1377" s="3" t="s">
        <v>2195</v>
      </c>
      <c r="B1377" s="4">
        <v>45857</v>
      </c>
      <c r="C1377" s="3" t="s">
        <v>20</v>
      </c>
      <c r="D1377" s="3" t="s">
        <v>57</v>
      </c>
      <c r="E1377" s="3" t="s">
        <v>58</v>
      </c>
      <c r="F1377" s="3" t="s">
        <v>59</v>
      </c>
      <c r="G1377" s="3" t="s">
        <v>1559</v>
      </c>
      <c r="H1377" s="3" t="s">
        <v>44</v>
      </c>
      <c r="I1377" s="3" t="s">
        <v>45</v>
      </c>
      <c r="J1377" s="3" t="s">
        <v>102</v>
      </c>
      <c r="K1377" s="3" t="s">
        <v>103</v>
      </c>
      <c r="L1377" s="5">
        <v>45</v>
      </c>
      <c r="M1377" s="5">
        <v>64419.77</v>
      </c>
      <c r="N1377" s="5">
        <v>83511.88</v>
      </c>
      <c r="O1377" s="5">
        <v>0</v>
      </c>
      <c r="P1377" s="3" t="s">
        <v>28</v>
      </c>
      <c r="Q1377" s="3" t="s">
        <v>77</v>
      </c>
      <c r="R1377" s="5">
        <v>18</v>
      </c>
      <c r="S1377" s="5">
        <v>859145</v>
      </c>
      <c r="T1377" s="2"/>
    </row>
    <row r="1378" spans="1:20" ht="14.4" x14ac:dyDescent="0.3">
      <c r="A1378" s="3" t="s">
        <v>2196</v>
      </c>
      <c r="B1378" s="4">
        <v>45865</v>
      </c>
      <c r="C1378" s="3" t="s">
        <v>49</v>
      </c>
      <c r="D1378" s="3" t="s">
        <v>70</v>
      </c>
      <c r="E1378" s="3" t="s">
        <v>125</v>
      </c>
      <c r="F1378" s="3" t="s">
        <v>125</v>
      </c>
      <c r="G1378" s="3" t="s">
        <v>310</v>
      </c>
      <c r="H1378" s="3" t="s">
        <v>44</v>
      </c>
      <c r="I1378" s="3" t="s">
        <v>25</v>
      </c>
      <c r="J1378" s="3" t="s">
        <v>61</v>
      </c>
      <c r="K1378" s="3" t="s">
        <v>62</v>
      </c>
      <c r="L1378" s="5">
        <v>28</v>
      </c>
      <c r="M1378" s="5">
        <v>41922.06</v>
      </c>
      <c r="N1378" s="5">
        <v>59316.85</v>
      </c>
      <c r="O1378" s="5">
        <v>0.1</v>
      </c>
      <c r="P1378" s="3" t="s">
        <v>55</v>
      </c>
      <c r="Q1378" s="3" t="s">
        <v>84</v>
      </c>
      <c r="R1378" s="5">
        <v>2</v>
      </c>
      <c r="S1378" s="5">
        <v>438348.7</v>
      </c>
      <c r="T1378" s="2"/>
    </row>
    <row r="1379" spans="1:20" ht="14.4" x14ac:dyDescent="0.3">
      <c r="A1379" s="3" t="s">
        <v>2197</v>
      </c>
      <c r="B1379" s="8">
        <v>45781</v>
      </c>
      <c r="C1379" s="3" t="s">
        <v>31</v>
      </c>
      <c r="D1379" s="3" t="s">
        <v>70</v>
      </c>
      <c r="E1379" s="3" t="s">
        <v>125</v>
      </c>
      <c r="F1379" s="3" t="s">
        <v>125</v>
      </c>
      <c r="G1379" s="3" t="s">
        <v>2198</v>
      </c>
      <c r="H1379" s="3" t="s">
        <v>24</v>
      </c>
      <c r="I1379" s="3" t="s">
        <v>45</v>
      </c>
      <c r="J1379" s="3" t="s">
        <v>102</v>
      </c>
      <c r="K1379" s="3" t="s">
        <v>203</v>
      </c>
      <c r="L1379" s="5">
        <v>34</v>
      </c>
      <c r="M1379" s="5">
        <v>21397.89</v>
      </c>
      <c r="N1379" s="5">
        <v>26899.91</v>
      </c>
      <c r="O1379" s="5">
        <v>0.15</v>
      </c>
      <c r="P1379" s="3" t="s">
        <v>55</v>
      </c>
      <c r="Q1379" s="3" t="s">
        <v>29</v>
      </c>
      <c r="R1379" s="5">
        <v>12</v>
      </c>
      <c r="S1379" s="5">
        <v>159008.4</v>
      </c>
      <c r="T1379" s="2"/>
    </row>
    <row r="1380" spans="1:20" ht="14.4" x14ac:dyDescent="0.3">
      <c r="A1380" s="3" t="s">
        <v>2199</v>
      </c>
      <c r="B1380" s="6">
        <v>45693</v>
      </c>
      <c r="C1380" s="3" t="s">
        <v>31</v>
      </c>
      <c r="D1380" s="3" t="s">
        <v>21</v>
      </c>
      <c r="E1380" s="3" t="s">
        <v>32</v>
      </c>
      <c r="F1380" s="3" t="s">
        <v>33</v>
      </c>
      <c r="G1380" s="3" t="s">
        <v>883</v>
      </c>
      <c r="H1380" s="3" t="s">
        <v>35</v>
      </c>
      <c r="I1380" s="3" t="s">
        <v>52</v>
      </c>
      <c r="J1380" s="3" t="s">
        <v>53</v>
      </c>
      <c r="K1380" s="3" t="s">
        <v>90</v>
      </c>
      <c r="L1380" s="5">
        <v>25</v>
      </c>
      <c r="M1380" s="5">
        <v>37478.089999999997</v>
      </c>
      <c r="N1380" s="5">
        <v>56124.2</v>
      </c>
      <c r="O1380" s="5">
        <v>0</v>
      </c>
      <c r="P1380" s="3" t="s">
        <v>28</v>
      </c>
      <c r="Q1380" s="3" t="s">
        <v>84</v>
      </c>
      <c r="R1380" s="5">
        <v>16</v>
      </c>
      <c r="S1380" s="5">
        <v>466152.8</v>
      </c>
      <c r="T1380" s="2"/>
    </row>
    <row r="1381" spans="1:20" ht="14.4" x14ac:dyDescent="0.3">
      <c r="A1381" s="3" t="s">
        <v>2200</v>
      </c>
      <c r="B1381" s="4">
        <v>45838</v>
      </c>
      <c r="C1381" s="3" t="s">
        <v>49</v>
      </c>
      <c r="D1381" s="3" t="s">
        <v>21</v>
      </c>
      <c r="E1381" s="3" t="s">
        <v>32</v>
      </c>
      <c r="F1381" s="3" t="s">
        <v>33</v>
      </c>
      <c r="G1381" s="3" t="s">
        <v>569</v>
      </c>
      <c r="H1381" s="3" t="s">
        <v>35</v>
      </c>
      <c r="I1381" s="3" t="s">
        <v>25</v>
      </c>
      <c r="J1381" s="3" t="s">
        <v>36</v>
      </c>
      <c r="K1381" s="3" t="s">
        <v>136</v>
      </c>
      <c r="L1381" s="5">
        <v>7</v>
      </c>
      <c r="M1381" s="5">
        <v>41501.089999999997</v>
      </c>
      <c r="N1381" s="5">
        <v>62154.38</v>
      </c>
      <c r="O1381" s="5">
        <v>0.1</v>
      </c>
      <c r="P1381" s="3" t="s">
        <v>55</v>
      </c>
      <c r="Q1381" s="3" t="s">
        <v>29</v>
      </c>
      <c r="R1381" s="5">
        <v>12</v>
      </c>
      <c r="S1381" s="5">
        <v>130115.7</v>
      </c>
      <c r="T1381" s="2"/>
    </row>
    <row r="1382" spans="1:20" ht="14.4" x14ac:dyDescent="0.3">
      <c r="A1382" s="3" t="s">
        <v>2201</v>
      </c>
      <c r="B1382" s="7">
        <v>45803</v>
      </c>
      <c r="C1382" s="3" t="s">
        <v>40</v>
      </c>
      <c r="D1382" s="3" t="s">
        <v>41</v>
      </c>
      <c r="E1382" s="3" t="s">
        <v>42</v>
      </c>
      <c r="F1382" s="3" t="s">
        <v>42</v>
      </c>
      <c r="G1382" s="3" t="s">
        <v>2001</v>
      </c>
      <c r="H1382" s="3" t="s">
        <v>24</v>
      </c>
      <c r="I1382" s="3" t="s">
        <v>25</v>
      </c>
      <c r="J1382" s="3" t="s">
        <v>146</v>
      </c>
      <c r="K1382" s="3" t="s">
        <v>147</v>
      </c>
      <c r="L1382" s="5">
        <v>3</v>
      </c>
      <c r="M1382" s="5">
        <v>68119.66</v>
      </c>
      <c r="N1382" s="5">
        <v>82155.289999999994</v>
      </c>
      <c r="O1382" s="5">
        <v>0.15</v>
      </c>
      <c r="P1382" s="3" t="s">
        <v>55</v>
      </c>
      <c r="Q1382" s="3" t="s">
        <v>84</v>
      </c>
      <c r="R1382" s="5">
        <v>17</v>
      </c>
      <c r="S1382" s="5">
        <v>35790.86</v>
      </c>
      <c r="T1382" s="2"/>
    </row>
    <row r="1383" spans="1:20" ht="14.4" x14ac:dyDescent="0.3">
      <c r="A1383" s="3" t="s">
        <v>2202</v>
      </c>
      <c r="B1383" s="8">
        <v>45783</v>
      </c>
      <c r="C1383" s="3" t="s">
        <v>20</v>
      </c>
      <c r="D1383" s="3" t="s">
        <v>57</v>
      </c>
      <c r="E1383" s="3" t="s">
        <v>64</v>
      </c>
      <c r="F1383" s="3" t="s">
        <v>65</v>
      </c>
      <c r="G1383" s="3" t="s">
        <v>817</v>
      </c>
      <c r="H1383" s="3" t="s">
        <v>35</v>
      </c>
      <c r="I1383" s="3" t="s">
        <v>52</v>
      </c>
      <c r="J1383" s="3" t="s">
        <v>113</v>
      </c>
      <c r="K1383" s="3" t="s">
        <v>114</v>
      </c>
      <c r="L1383" s="5">
        <v>34</v>
      </c>
      <c r="M1383" s="5">
        <v>74888.570000000007</v>
      </c>
      <c r="N1383" s="5">
        <v>105249.4</v>
      </c>
      <c r="O1383" s="5">
        <v>0.1</v>
      </c>
      <c r="P1383" s="3" t="s">
        <v>55</v>
      </c>
      <c r="Q1383" s="3" t="s">
        <v>38</v>
      </c>
      <c r="R1383" s="5">
        <v>9</v>
      </c>
      <c r="S1383" s="5">
        <v>929040.5</v>
      </c>
      <c r="T1383" s="2"/>
    </row>
    <row r="1384" spans="1:20" ht="14.4" x14ac:dyDescent="0.3">
      <c r="A1384" s="3" t="s">
        <v>2203</v>
      </c>
      <c r="B1384" s="6">
        <v>45871</v>
      </c>
      <c r="C1384" s="3" t="s">
        <v>31</v>
      </c>
      <c r="D1384" s="3" t="s">
        <v>41</v>
      </c>
      <c r="E1384" s="3" t="s">
        <v>42</v>
      </c>
      <c r="F1384" s="3" t="s">
        <v>42</v>
      </c>
      <c r="G1384" s="3" t="s">
        <v>1306</v>
      </c>
      <c r="H1384" s="3" t="s">
        <v>35</v>
      </c>
      <c r="I1384" s="3" t="s">
        <v>45</v>
      </c>
      <c r="J1384" s="3" t="s">
        <v>132</v>
      </c>
      <c r="K1384" s="3" t="s">
        <v>248</v>
      </c>
      <c r="L1384" s="5">
        <v>13</v>
      </c>
      <c r="M1384" s="5">
        <v>24863.279999999999</v>
      </c>
      <c r="N1384" s="5">
        <v>35896.089999999997</v>
      </c>
      <c r="O1384" s="5">
        <v>0.15</v>
      </c>
      <c r="P1384" s="3" t="s">
        <v>28</v>
      </c>
      <c r="Q1384" s="3" t="s">
        <v>38</v>
      </c>
      <c r="R1384" s="5">
        <v>19</v>
      </c>
      <c r="S1384" s="5">
        <v>121912.6</v>
      </c>
      <c r="T1384" s="2"/>
    </row>
    <row r="1385" spans="1:20" ht="14.4" x14ac:dyDescent="0.3">
      <c r="A1385" s="3" t="s">
        <v>2204</v>
      </c>
      <c r="B1385" s="6">
        <v>45756</v>
      </c>
      <c r="C1385" s="3" t="s">
        <v>20</v>
      </c>
      <c r="D1385" s="3" t="s">
        <v>41</v>
      </c>
      <c r="E1385" s="3" t="s">
        <v>42</v>
      </c>
      <c r="F1385" s="3" t="s">
        <v>42</v>
      </c>
      <c r="G1385" s="3" t="s">
        <v>2205</v>
      </c>
      <c r="H1385" s="3" t="s">
        <v>44</v>
      </c>
      <c r="I1385" s="3" t="s">
        <v>25</v>
      </c>
      <c r="J1385" s="3" t="s">
        <v>26</v>
      </c>
      <c r="K1385" s="3" t="s">
        <v>80</v>
      </c>
      <c r="L1385" s="5">
        <v>47</v>
      </c>
      <c r="M1385" s="5">
        <v>73862.710000000006</v>
      </c>
      <c r="N1385" s="5">
        <v>90503.65</v>
      </c>
      <c r="O1385" s="5">
        <v>0</v>
      </c>
      <c r="P1385" s="3" t="s">
        <v>55</v>
      </c>
      <c r="Q1385" s="3" t="s">
        <v>29</v>
      </c>
      <c r="R1385" s="5">
        <v>8</v>
      </c>
      <c r="S1385" s="5">
        <v>782124.2</v>
      </c>
      <c r="T1385" s="2"/>
    </row>
    <row r="1386" spans="1:20" ht="14.4" x14ac:dyDescent="0.3">
      <c r="A1386" s="3" t="s">
        <v>2206</v>
      </c>
      <c r="B1386" s="4">
        <v>45683</v>
      </c>
      <c r="C1386" s="3" t="s">
        <v>40</v>
      </c>
      <c r="D1386" s="3" t="s">
        <v>21</v>
      </c>
      <c r="E1386" s="3" t="s">
        <v>22</v>
      </c>
      <c r="F1386" s="3" t="s">
        <v>22</v>
      </c>
      <c r="G1386" s="3" t="s">
        <v>2131</v>
      </c>
      <c r="H1386" s="3" t="s">
        <v>35</v>
      </c>
      <c r="I1386" s="3" t="s">
        <v>52</v>
      </c>
      <c r="J1386" s="3" t="s">
        <v>95</v>
      </c>
      <c r="K1386" s="3" t="s">
        <v>298</v>
      </c>
      <c r="L1386" s="5">
        <v>19</v>
      </c>
      <c r="M1386" s="5">
        <v>40369.26</v>
      </c>
      <c r="N1386" s="5">
        <v>57634.65</v>
      </c>
      <c r="O1386" s="5">
        <v>0.1</v>
      </c>
      <c r="P1386" s="3" t="s">
        <v>55</v>
      </c>
      <c r="Q1386" s="3" t="s">
        <v>84</v>
      </c>
      <c r="R1386" s="5">
        <v>2</v>
      </c>
      <c r="S1386" s="5">
        <v>295238.2</v>
      </c>
      <c r="T1386" s="2"/>
    </row>
    <row r="1387" spans="1:20" ht="14.4" x14ac:dyDescent="0.3">
      <c r="A1387" s="3" t="s">
        <v>2207</v>
      </c>
      <c r="B1387" s="6">
        <v>45694</v>
      </c>
      <c r="C1387" s="3" t="s">
        <v>20</v>
      </c>
      <c r="D1387" s="3" t="s">
        <v>41</v>
      </c>
      <c r="E1387" s="3" t="s">
        <v>50</v>
      </c>
      <c r="F1387" s="3" t="s">
        <v>50</v>
      </c>
      <c r="G1387" s="3" t="s">
        <v>1450</v>
      </c>
      <c r="H1387" s="3" t="s">
        <v>44</v>
      </c>
      <c r="I1387" s="3" t="s">
        <v>52</v>
      </c>
      <c r="J1387" s="3" t="s">
        <v>95</v>
      </c>
      <c r="K1387" s="3" t="s">
        <v>237</v>
      </c>
      <c r="L1387" s="5">
        <v>26</v>
      </c>
      <c r="M1387" s="5">
        <v>34676.730000000003</v>
      </c>
      <c r="N1387" s="5">
        <v>43485.18</v>
      </c>
      <c r="O1387" s="5">
        <v>0.05</v>
      </c>
      <c r="P1387" s="3" t="s">
        <v>55</v>
      </c>
      <c r="Q1387" s="3" t="s">
        <v>29</v>
      </c>
      <c r="R1387" s="5">
        <v>15</v>
      </c>
      <c r="S1387" s="5">
        <v>217568.7</v>
      </c>
      <c r="T1387" s="2"/>
    </row>
    <row r="1388" spans="1:20" ht="14.4" x14ac:dyDescent="0.3">
      <c r="A1388" s="3" t="s">
        <v>2208</v>
      </c>
      <c r="B1388" s="4">
        <v>45681</v>
      </c>
      <c r="C1388" s="3" t="s">
        <v>49</v>
      </c>
      <c r="D1388" s="3" t="s">
        <v>57</v>
      </c>
      <c r="E1388" s="3" t="s">
        <v>92</v>
      </c>
      <c r="F1388" s="3" t="s">
        <v>93</v>
      </c>
      <c r="G1388" s="3" t="s">
        <v>236</v>
      </c>
      <c r="H1388" s="3" t="s">
        <v>87</v>
      </c>
      <c r="I1388" s="3" t="s">
        <v>45</v>
      </c>
      <c r="J1388" s="3" t="s">
        <v>132</v>
      </c>
      <c r="K1388" s="3" t="s">
        <v>206</v>
      </c>
      <c r="L1388" s="5">
        <v>12</v>
      </c>
      <c r="M1388" s="5">
        <v>5671.41</v>
      </c>
      <c r="N1388" s="5">
        <v>6570.52</v>
      </c>
      <c r="O1388" s="5">
        <v>0.15</v>
      </c>
      <c r="P1388" s="3" t="s">
        <v>28</v>
      </c>
      <c r="Q1388" s="3" t="s">
        <v>77</v>
      </c>
      <c r="R1388" s="5">
        <v>2</v>
      </c>
      <c r="S1388" s="5">
        <v>9170.92</v>
      </c>
      <c r="T1388" s="2"/>
    </row>
    <row r="1389" spans="1:20" ht="14.4" x14ac:dyDescent="0.3">
      <c r="A1389" s="3" t="s">
        <v>2209</v>
      </c>
      <c r="B1389" s="4">
        <v>45825</v>
      </c>
      <c r="C1389" s="3" t="s">
        <v>20</v>
      </c>
      <c r="D1389" s="3" t="s">
        <v>70</v>
      </c>
      <c r="E1389" s="3" t="s">
        <v>71</v>
      </c>
      <c r="F1389" s="3" t="s">
        <v>72</v>
      </c>
      <c r="G1389" s="3" t="s">
        <v>1510</v>
      </c>
      <c r="H1389" s="3" t="s">
        <v>87</v>
      </c>
      <c r="I1389" s="3" t="s">
        <v>52</v>
      </c>
      <c r="J1389" s="3" t="s">
        <v>157</v>
      </c>
      <c r="K1389" s="3" t="s">
        <v>158</v>
      </c>
      <c r="L1389" s="5">
        <v>46</v>
      </c>
      <c r="M1389" s="5">
        <v>25314.53</v>
      </c>
      <c r="N1389" s="5">
        <v>30196.06</v>
      </c>
      <c r="O1389" s="5">
        <v>0.15</v>
      </c>
      <c r="P1389" s="3" t="s">
        <v>55</v>
      </c>
      <c r="Q1389" s="3" t="s">
        <v>29</v>
      </c>
      <c r="R1389" s="5">
        <v>1</v>
      </c>
      <c r="S1389" s="5">
        <v>190867.8</v>
      </c>
      <c r="T1389" s="2"/>
    </row>
    <row r="1390" spans="1:20" ht="14.4" x14ac:dyDescent="0.3">
      <c r="A1390" s="3" t="s">
        <v>2210</v>
      </c>
      <c r="B1390" s="4">
        <v>45762</v>
      </c>
      <c r="C1390" s="3" t="s">
        <v>40</v>
      </c>
      <c r="D1390" s="3" t="s">
        <v>70</v>
      </c>
      <c r="E1390" s="3" t="s">
        <v>71</v>
      </c>
      <c r="F1390" s="3" t="s">
        <v>72</v>
      </c>
      <c r="G1390" s="3" t="s">
        <v>525</v>
      </c>
      <c r="H1390" s="3" t="s">
        <v>35</v>
      </c>
      <c r="I1390" s="3" t="s">
        <v>52</v>
      </c>
      <c r="J1390" s="3" t="s">
        <v>95</v>
      </c>
      <c r="K1390" s="3" t="s">
        <v>182</v>
      </c>
      <c r="L1390" s="5">
        <v>26</v>
      </c>
      <c r="M1390" s="5">
        <v>79317.81</v>
      </c>
      <c r="N1390" s="5">
        <v>116991.6</v>
      </c>
      <c r="O1390" s="5">
        <v>0.1</v>
      </c>
      <c r="P1390" s="3" t="s">
        <v>55</v>
      </c>
      <c r="Q1390" s="3" t="s">
        <v>29</v>
      </c>
      <c r="R1390" s="5">
        <v>17</v>
      </c>
      <c r="S1390" s="5">
        <v>881566.9</v>
      </c>
      <c r="T1390" s="2"/>
    </row>
    <row r="1391" spans="1:20" ht="14.4" x14ac:dyDescent="0.3">
      <c r="A1391" s="3" t="s">
        <v>2211</v>
      </c>
      <c r="B1391" s="4">
        <v>45823</v>
      </c>
      <c r="C1391" s="3" t="s">
        <v>31</v>
      </c>
      <c r="D1391" s="3" t="s">
        <v>57</v>
      </c>
      <c r="E1391" s="3" t="s">
        <v>58</v>
      </c>
      <c r="F1391" s="3" t="s">
        <v>59</v>
      </c>
      <c r="G1391" s="3" t="s">
        <v>1895</v>
      </c>
      <c r="H1391" s="3" t="s">
        <v>44</v>
      </c>
      <c r="I1391" s="3" t="s">
        <v>52</v>
      </c>
      <c r="J1391" s="3" t="s">
        <v>113</v>
      </c>
      <c r="K1391" s="3" t="s">
        <v>114</v>
      </c>
      <c r="L1391" s="5">
        <v>44</v>
      </c>
      <c r="M1391" s="5">
        <v>19549.75</v>
      </c>
      <c r="N1391" s="5">
        <v>22031.69</v>
      </c>
      <c r="O1391" s="5">
        <v>0.05</v>
      </c>
      <c r="P1391" s="3" t="s">
        <v>55</v>
      </c>
      <c r="Q1391" s="3" t="s">
        <v>77</v>
      </c>
      <c r="R1391" s="5">
        <v>13</v>
      </c>
      <c r="S1391" s="5">
        <v>103745.1</v>
      </c>
      <c r="T1391" s="2"/>
    </row>
    <row r="1392" spans="1:20" ht="14.4" x14ac:dyDescent="0.3">
      <c r="A1392" s="3" t="s">
        <v>2212</v>
      </c>
      <c r="B1392" s="6">
        <v>45906</v>
      </c>
      <c r="C1392" s="3" t="s">
        <v>49</v>
      </c>
      <c r="D1392" s="3" t="s">
        <v>57</v>
      </c>
      <c r="E1392" s="3" t="s">
        <v>64</v>
      </c>
      <c r="F1392" s="3" t="s">
        <v>65</v>
      </c>
      <c r="G1392" s="3" t="s">
        <v>2213</v>
      </c>
      <c r="H1392" s="3" t="s">
        <v>24</v>
      </c>
      <c r="I1392" s="3" t="s">
        <v>45</v>
      </c>
      <c r="J1392" s="3" t="s">
        <v>46</v>
      </c>
      <c r="K1392" s="3" t="s">
        <v>117</v>
      </c>
      <c r="L1392" s="5">
        <v>22</v>
      </c>
      <c r="M1392" s="5">
        <v>25866.26</v>
      </c>
      <c r="N1392" s="5">
        <v>32903.01</v>
      </c>
      <c r="O1392" s="5">
        <v>0.1</v>
      </c>
      <c r="P1392" s="3" t="s">
        <v>55</v>
      </c>
      <c r="Q1392" s="3" t="s">
        <v>84</v>
      </c>
      <c r="R1392" s="5">
        <v>15</v>
      </c>
      <c r="S1392" s="5">
        <v>139327.70000000001</v>
      </c>
      <c r="T1392" s="2"/>
    </row>
    <row r="1393" spans="1:20" ht="14.4" x14ac:dyDescent="0.3">
      <c r="A1393" s="3" t="s">
        <v>2214</v>
      </c>
      <c r="B1393" s="6">
        <v>45870</v>
      </c>
      <c r="C1393" s="3" t="s">
        <v>31</v>
      </c>
      <c r="D1393" s="3" t="s">
        <v>21</v>
      </c>
      <c r="E1393" s="3" t="s">
        <v>22</v>
      </c>
      <c r="F1393" s="3" t="s">
        <v>22</v>
      </c>
      <c r="G1393" s="3" t="s">
        <v>2215</v>
      </c>
      <c r="H1393" s="3" t="s">
        <v>35</v>
      </c>
      <c r="I1393" s="3" t="s">
        <v>52</v>
      </c>
      <c r="J1393" s="3" t="s">
        <v>113</v>
      </c>
      <c r="K1393" s="3" t="s">
        <v>557</v>
      </c>
      <c r="L1393" s="5">
        <v>11</v>
      </c>
      <c r="M1393" s="5">
        <v>50737.27</v>
      </c>
      <c r="N1393" s="5">
        <v>67920.460000000006</v>
      </c>
      <c r="O1393" s="5">
        <v>0.1</v>
      </c>
      <c r="P1393" s="3" t="s">
        <v>28</v>
      </c>
      <c r="Q1393" s="3" t="s">
        <v>84</v>
      </c>
      <c r="R1393" s="5">
        <v>6</v>
      </c>
      <c r="S1393" s="5">
        <v>170113.6</v>
      </c>
      <c r="T1393" s="2"/>
    </row>
    <row r="1394" spans="1:20" ht="14.4" x14ac:dyDescent="0.3">
      <c r="A1394" s="3" t="s">
        <v>2216</v>
      </c>
      <c r="B1394" s="6">
        <v>45693</v>
      </c>
      <c r="C1394" s="3" t="s">
        <v>31</v>
      </c>
      <c r="D1394" s="3" t="s">
        <v>21</v>
      </c>
      <c r="E1394" s="3" t="s">
        <v>105</v>
      </c>
      <c r="F1394" s="3" t="s">
        <v>106</v>
      </c>
      <c r="G1394" s="3" t="s">
        <v>1564</v>
      </c>
      <c r="H1394" s="3" t="s">
        <v>24</v>
      </c>
      <c r="I1394" s="3" t="s">
        <v>52</v>
      </c>
      <c r="J1394" s="3" t="s">
        <v>113</v>
      </c>
      <c r="K1394" s="3" t="s">
        <v>257</v>
      </c>
      <c r="L1394" s="5">
        <v>44</v>
      </c>
      <c r="M1394" s="5">
        <v>56210</v>
      </c>
      <c r="N1394" s="5">
        <v>61834.58</v>
      </c>
      <c r="O1394" s="5">
        <v>0.15</v>
      </c>
      <c r="P1394" s="3" t="s">
        <v>28</v>
      </c>
      <c r="Q1394" s="3" t="s">
        <v>38</v>
      </c>
      <c r="R1394" s="5">
        <v>2</v>
      </c>
      <c r="S1394" s="5">
        <v>210359.3</v>
      </c>
      <c r="T1394" s="2"/>
    </row>
    <row r="1395" spans="1:20" ht="14.4" x14ac:dyDescent="0.3">
      <c r="A1395" s="3" t="s">
        <v>2217</v>
      </c>
      <c r="B1395" s="4">
        <v>45674</v>
      </c>
      <c r="C1395" s="3" t="s">
        <v>49</v>
      </c>
      <c r="D1395" s="3" t="s">
        <v>41</v>
      </c>
      <c r="E1395" s="3" t="s">
        <v>50</v>
      </c>
      <c r="F1395" s="3" t="s">
        <v>50</v>
      </c>
      <c r="G1395" s="3" t="s">
        <v>471</v>
      </c>
      <c r="H1395" s="3" t="s">
        <v>24</v>
      </c>
      <c r="I1395" s="3" t="s">
        <v>25</v>
      </c>
      <c r="J1395" s="3" t="s">
        <v>61</v>
      </c>
      <c r="K1395" s="3" t="s">
        <v>223</v>
      </c>
      <c r="L1395" s="5">
        <v>36</v>
      </c>
      <c r="M1395" s="5">
        <v>39071.72</v>
      </c>
      <c r="N1395" s="5">
        <v>50706.16</v>
      </c>
      <c r="O1395" s="5">
        <v>0.1</v>
      </c>
      <c r="P1395" s="3" t="s">
        <v>55</v>
      </c>
      <c r="Q1395" s="3" t="s">
        <v>77</v>
      </c>
      <c r="R1395" s="5">
        <v>10</v>
      </c>
      <c r="S1395" s="5">
        <v>376955.9</v>
      </c>
      <c r="T1395" s="2"/>
    </row>
    <row r="1396" spans="1:20" ht="14.4" x14ac:dyDescent="0.3">
      <c r="A1396" s="3" t="s">
        <v>2218</v>
      </c>
      <c r="B1396" s="4">
        <v>45777</v>
      </c>
      <c r="C1396" s="3" t="s">
        <v>40</v>
      </c>
      <c r="D1396" s="3" t="s">
        <v>21</v>
      </c>
      <c r="E1396" s="3" t="s">
        <v>105</v>
      </c>
      <c r="F1396" s="3" t="s">
        <v>106</v>
      </c>
      <c r="G1396" s="3" t="s">
        <v>2153</v>
      </c>
      <c r="H1396" s="3" t="s">
        <v>44</v>
      </c>
      <c r="I1396" s="3" t="s">
        <v>25</v>
      </c>
      <c r="J1396" s="3" t="s">
        <v>26</v>
      </c>
      <c r="K1396" s="3" t="s">
        <v>80</v>
      </c>
      <c r="L1396" s="5">
        <v>31</v>
      </c>
      <c r="M1396" s="5">
        <v>4469.2</v>
      </c>
      <c r="N1396" s="5">
        <v>6469.52</v>
      </c>
      <c r="O1396" s="5">
        <v>0.05</v>
      </c>
      <c r="P1396" s="3" t="s">
        <v>55</v>
      </c>
      <c r="Q1396" s="3" t="s">
        <v>38</v>
      </c>
      <c r="R1396" s="5">
        <v>19</v>
      </c>
      <c r="S1396" s="5">
        <v>58909.42</v>
      </c>
      <c r="T1396" s="2"/>
    </row>
    <row r="1397" spans="1:20" ht="14.4" x14ac:dyDescent="0.3">
      <c r="A1397" s="3" t="s">
        <v>2219</v>
      </c>
      <c r="B1397" s="4">
        <v>45730</v>
      </c>
      <c r="C1397" s="3" t="s">
        <v>40</v>
      </c>
      <c r="D1397" s="3" t="s">
        <v>21</v>
      </c>
      <c r="E1397" s="3" t="s">
        <v>105</v>
      </c>
      <c r="F1397" s="3" t="s">
        <v>106</v>
      </c>
      <c r="G1397" s="3" t="s">
        <v>438</v>
      </c>
      <c r="H1397" s="3" t="s">
        <v>24</v>
      </c>
      <c r="I1397" s="3" t="s">
        <v>52</v>
      </c>
      <c r="J1397" s="3" t="s">
        <v>95</v>
      </c>
      <c r="K1397" s="3" t="s">
        <v>298</v>
      </c>
      <c r="L1397" s="5">
        <v>47</v>
      </c>
      <c r="M1397" s="5">
        <v>35877.86</v>
      </c>
      <c r="N1397" s="5">
        <v>48812.959999999999</v>
      </c>
      <c r="O1397" s="5">
        <v>0.1</v>
      </c>
      <c r="P1397" s="3" t="s">
        <v>28</v>
      </c>
      <c r="Q1397" s="3" t="s">
        <v>29</v>
      </c>
      <c r="R1397" s="5">
        <v>15</v>
      </c>
      <c r="S1397" s="5">
        <v>547154.69999999995</v>
      </c>
      <c r="T1397" s="2"/>
    </row>
    <row r="1398" spans="1:20" ht="14.4" x14ac:dyDescent="0.3">
      <c r="A1398" s="3" t="s">
        <v>2220</v>
      </c>
      <c r="B1398" s="4">
        <v>45888</v>
      </c>
      <c r="C1398" s="3" t="s">
        <v>31</v>
      </c>
      <c r="D1398" s="3" t="s">
        <v>21</v>
      </c>
      <c r="E1398" s="3" t="s">
        <v>32</v>
      </c>
      <c r="F1398" s="3" t="s">
        <v>33</v>
      </c>
      <c r="G1398" s="3" t="s">
        <v>1387</v>
      </c>
      <c r="H1398" s="3" t="s">
        <v>24</v>
      </c>
      <c r="I1398" s="3" t="s">
        <v>25</v>
      </c>
      <c r="J1398" s="3" t="s">
        <v>26</v>
      </c>
      <c r="K1398" s="3" t="s">
        <v>216</v>
      </c>
      <c r="L1398" s="5">
        <v>4</v>
      </c>
      <c r="M1398" s="5">
        <v>48526.19</v>
      </c>
      <c r="N1398" s="5">
        <v>71381.97</v>
      </c>
      <c r="O1398" s="5">
        <v>0.05</v>
      </c>
      <c r="P1398" s="3" t="s">
        <v>55</v>
      </c>
      <c r="Q1398" s="3" t="s">
        <v>77</v>
      </c>
      <c r="R1398" s="5">
        <v>6</v>
      </c>
      <c r="S1398" s="5">
        <v>86851.96</v>
      </c>
      <c r="T1398" s="2"/>
    </row>
    <row r="1399" spans="1:20" ht="14.4" x14ac:dyDescent="0.3">
      <c r="A1399" s="3" t="s">
        <v>2221</v>
      </c>
      <c r="B1399" s="7">
        <v>45799</v>
      </c>
      <c r="C1399" s="3" t="s">
        <v>40</v>
      </c>
      <c r="D1399" s="3" t="s">
        <v>41</v>
      </c>
      <c r="E1399" s="3" t="s">
        <v>42</v>
      </c>
      <c r="F1399" s="3" t="s">
        <v>42</v>
      </c>
      <c r="G1399" s="3" t="s">
        <v>819</v>
      </c>
      <c r="H1399" s="3" t="s">
        <v>44</v>
      </c>
      <c r="I1399" s="3" t="s">
        <v>52</v>
      </c>
      <c r="J1399" s="3" t="s">
        <v>157</v>
      </c>
      <c r="K1399" s="3" t="s">
        <v>273</v>
      </c>
      <c r="L1399" s="5">
        <v>13</v>
      </c>
      <c r="M1399" s="5">
        <v>72372.06</v>
      </c>
      <c r="N1399" s="5">
        <v>81517.64</v>
      </c>
      <c r="O1399" s="5">
        <v>0.05</v>
      </c>
      <c r="P1399" s="3" t="s">
        <v>55</v>
      </c>
      <c r="Q1399" s="3" t="s">
        <v>29</v>
      </c>
      <c r="R1399" s="5">
        <v>18</v>
      </c>
      <c r="S1399" s="5">
        <v>112947.9</v>
      </c>
      <c r="T1399" s="2"/>
    </row>
    <row r="1400" spans="1:20" ht="14.4" x14ac:dyDescent="0.3">
      <c r="A1400" s="3" t="s">
        <v>2222</v>
      </c>
      <c r="B1400" s="6">
        <v>45844</v>
      </c>
      <c r="C1400" s="3" t="s">
        <v>49</v>
      </c>
      <c r="D1400" s="3" t="s">
        <v>21</v>
      </c>
      <c r="E1400" s="3" t="s">
        <v>32</v>
      </c>
      <c r="F1400" s="3" t="s">
        <v>33</v>
      </c>
      <c r="G1400" s="3" t="s">
        <v>2223</v>
      </c>
      <c r="H1400" s="3" t="s">
        <v>24</v>
      </c>
      <c r="I1400" s="3" t="s">
        <v>52</v>
      </c>
      <c r="J1400" s="3" t="s">
        <v>113</v>
      </c>
      <c r="K1400" s="3" t="s">
        <v>557</v>
      </c>
      <c r="L1400" s="5">
        <v>23</v>
      </c>
      <c r="M1400" s="5">
        <v>63926.62</v>
      </c>
      <c r="N1400" s="5">
        <v>91002.23</v>
      </c>
      <c r="O1400" s="5">
        <v>0.05</v>
      </c>
      <c r="P1400" s="3" t="s">
        <v>28</v>
      </c>
      <c r="Q1400" s="3" t="s">
        <v>38</v>
      </c>
      <c r="R1400" s="5">
        <v>5</v>
      </c>
      <c r="S1400" s="5">
        <v>591602.1</v>
      </c>
      <c r="T1400" s="2"/>
    </row>
    <row r="1401" spans="1:20" ht="14.4" x14ac:dyDescent="0.3">
      <c r="A1401" s="3" t="s">
        <v>2224</v>
      </c>
      <c r="B1401" s="8">
        <v>45786</v>
      </c>
      <c r="C1401" s="3" t="s">
        <v>31</v>
      </c>
      <c r="D1401" s="3" t="s">
        <v>70</v>
      </c>
      <c r="E1401" s="3" t="s">
        <v>71</v>
      </c>
      <c r="F1401" s="3" t="s">
        <v>72</v>
      </c>
      <c r="G1401" s="3" t="s">
        <v>1463</v>
      </c>
      <c r="H1401" s="3" t="s">
        <v>24</v>
      </c>
      <c r="I1401" s="3" t="s">
        <v>52</v>
      </c>
      <c r="J1401" s="3" t="s">
        <v>95</v>
      </c>
      <c r="K1401" s="3" t="s">
        <v>182</v>
      </c>
      <c r="L1401" s="5">
        <v>13</v>
      </c>
      <c r="M1401" s="5">
        <v>31799.16</v>
      </c>
      <c r="N1401" s="5">
        <v>40701.660000000003</v>
      </c>
      <c r="O1401" s="5">
        <v>0.05</v>
      </c>
      <c r="P1401" s="3" t="s">
        <v>55</v>
      </c>
      <c r="Q1401" s="3" t="s">
        <v>38</v>
      </c>
      <c r="R1401" s="5">
        <v>18</v>
      </c>
      <c r="S1401" s="5">
        <v>109945.9</v>
      </c>
      <c r="T1401" s="2"/>
    </row>
    <row r="1402" spans="1:20" ht="14.4" x14ac:dyDescent="0.3">
      <c r="A1402" s="3" t="s">
        <v>2225</v>
      </c>
      <c r="B1402" s="4">
        <v>45823</v>
      </c>
      <c r="C1402" s="3" t="s">
        <v>31</v>
      </c>
      <c r="D1402" s="3" t="s">
        <v>70</v>
      </c>
      <c r="E1402" s="3" t="s">
        <v>71</v>
      </c>
      <c r="F1402" s="3" t="s">
        <v>72</v>
      </c>
      <c r="G1402" s="3" t="s">
        <v>774</v>
      </c>
      <c r="H1402" s="3" t="s">
        <v>44</v>
      </c>
      <c r="I1402" s="3" t="s">
        <v>25</v>
      </c>
      <c r="J1402" s="3" t="s">
        <v>26</v>
      </c>
      <c r="K1402" s="3" t="s">
        <v>27</v>
      </c>
      <c r="L1402" s="5">
        <v>16</v>
      </c>
      <c r="M1402" s="5">
        <v>63353.61</v>
      </c>
      <c r="N1402" s="5">
        <v>74270.81</v>
      </c>
      <c r="O1402" s="5">
        <v>0.15</v>
      </c>
      <c r="P1402" s="3" t="s">
        <v>28</v>
      </c>
      <c r="Q1402" s="3" t="s">
        <v>77</v>
      </c>
      <c r="R1402" s="5">
        <v>8</v>
      </c>
      <c r="S1402" s="5">
        <v>148473.9</v>
      </c>
      <c r="T1402" s="2"/>
    </row>
    <row r="1403" spans="1:20" ht="14.4" x14ac:dyDescent="0.3">
      <c r="A1403" s="3" t="s">
        <v>2226</v>
      </c>
      <c r="B1403" s="4">
        <v>45773</v>
      </c>
      <c r="C1403" s="3" t="s">
        <v>49</v>
      </c>
      <c r="D1403" s="3" t="s">
        <v>70</v>
      </c>
      <c r="E1403" s="3" t="s">
        <v>71</v>
      </c>
      <c r="F1403" s="3" t="s">
        <v>72</v>
      </c>
      <c r="G1403" s="3" t="s">
        <v>2149</v>
      </c>
      <c r="H1403" s="3" t="s">
        <v>44</v>
      </c>
      <c r="I1403" s="3" t="s">
        <v>25</v>
      </c>
      <c r="J1403" s="3" t="s">
        <v>26</v>
      </c>
      <c r="K1403" s="3" t="s">
        <v>27</v>
      </c>
      <c r="L1403" s="5">
        <v>9</v>
      </c>
      <c r="M1403" s="5">
        <v>24788.3</v>
      </c>
      <c r="N1403" s="5">
        <v>28998.9</v>
      </c>
      <c r="O1403" s="5">
        <v>0.1</v>
      </c>
      <c r="P1403" s="3" t="s">
        <v>55</v>
      </c>
      <c r="Q1403" s="3" t="s">
        <v>29</v>
      </c>
      <c r="R1403" s="5">
        <v>19</v>
      </c>
      <c r="S1403" s="5">
        <v>34105.86</v>
      </c>
      <c r="T1403" s="2"/>
    </row>
    <row r="1404" spans="1:20" ht="14.4" x14ac:dyDescent="0.3">
      <c r="A1404" s="3" t="s">
        <v>2227</v>
      </c>
      <c r="B1404" s="7">
        <v>45791</v>
      </c>
      <c r="C1404" s="3" t="s">
        <v>20</v>
      </c>
      <c r="D1404" s="3" t="s">
        <v>21</v>
      </c>
      <c r="E1404" s="3" t="s">
        <v>22</v>
      </c>
      <c r="F1404" s="3" t="s">
        <v>22</v>
      </c>
      <c r="G1404" s="3" t="s">
        <v>374</v>
      </c>
      <c r="H1404" s="3" t="s">
        <v>44</v>
      </c>
      <c r="I1404" s="3" t="s">
        <v>52</v>
      </c>
      <c r="J1404" s="3" t="s">
        <v>95</v>
      </c>
      <c r="K1404" s="3" t="s">
        <v>237</v>
      </c>
      <c r="L1404" s="5">
        <v>4</v>
      </c>
      <c r="M1404" s="5">
        <v>54450.26</v>
      </c>
      <c r="N1404" s="5">
        <v>67943.55</v>
      </c>
      <c r="O1404" s="5">
        <v>0.05</v>
      </c>
      <c r="P1404" s="3" t="s">
        <v>28</v>
      </c>
      <c r="Q1404" s="3" t="s">
        <v>77</v>
      </c>
      <c r="R1404" s="5">
        <v>7</v>
      </c>
      <c r="S1404" s="5">
        <v>51274.5</v>
      </c>
      <c r="T1404" s="2"/>
    </row>
    <row r="1405" spans="1:20" ht="14.4" x14ac:dyDescent="0.3">
      <c r="A1405" s="3" t="s">
        <v>2228</v>
      </c>
      <c r="B1405" s="4">
        <v>45862</v>
      </c>
      <c r="C1405" s="3" t="s">
        <v>40</v>
      </c>
      <c r="D1405" s="3" t="s">
        <v>70</v>
      </c>
      <c r="E1405" s="3" t="s">
        <v>71</v>
      </c>
      <c r="F1405" s="3" t="s">
        <v>72</v>
      </c>
      <c r="G1405" s="3" t="s">
        <v>1652</v>
      </c>
      <c r="H1405" s="3" t="s">
        <v>35</v>
      </c>
      <c r="I1405" s="3" t="s">
        <v>52</v>
      </c>
      <c r="J1405" s="3" t="s">
        <v>113</v>
      </c>
      <c r="K1405" s="3" t="s">
        <v>139</v>
      </c>
      <c r="L1405" s="5">
        <v>1</v>
      </c>
      <c r="M1405" s="5">
        <v>48747.08</v>
      </c>
      <c r="N1405" s="5">
        <v>66062.44</v>
      </c>
      <c r="O1405" s="5">
        <v>0.05</v>
      </c>
      <c r="P1405" s="3" t="s">
        <v>55</v>
      </c>
      <c r="Q1405" s="3" t="s">
        <v>84</v>
      </c>
      <c r="R1405" s="5">
        <v>16</v>
      </c>
      <c r="S1405" s="5">
        <v>16449.59</v>
      </c>
      <c r="T1405" s="2"/>
    </row>
    <row r="1406" spans="1:20" ht="14.4" x14ac:dyDescent="0.3">
      <c r="A1406" s="3" t="s">
        <v>2229</v>
      </c>
      <c r="B1406" s="4">
        <v>45698</v>
      </c>
      <c r="C1406" s="3" t="s">
        <v>20</v>
      </c>
      <c r="D1406" s="3" t="s">
        <v>57</v>
      </c>
      <c r="E1406" s="3" t="s">
        <v>58</v>
      </c>
      <c r="F1406" s="3" t="s">
        <v>59</v>
      </c>
      <c r="G1406" s="3" t="s">
        <v>873</v>
      </c>
      <c r="H1406" s="3" t="s">
        <v>87</v>
      </c>
      <c r="I1406" s="3" t="s">
        <v>25</v>
      </c>
      <c r="J1406" s="3" t="s">
        <v>61</v>
      </c>
      <c r="K1406" s="3" t="s">
        <v>62</v>
      </c>
      <c r="L1406" s="5">
        <v>26</v>
      </c>
      <c r="M1406" s="5">
        <v>77785.22</v>
      </c>
      <c r="N1406" s="5">
        <v>93883.67</v>
      </c>
      <c r="O1406" s="5">
        <v>0.1</v>
      </c>
      <c r="P1406" s="3" t="s">
        <v>55</v>
      </c>
      <c r="Q1406" s="3" t="s">
        <v>29</v>
      </c>
      <c r="R1406" s="5">
        <v>7</v>
      </c>
      <c r="S1406" s="5">
        <v>376703.7</v>
      </c>
      <c r="T1406" s="2"/>
    </row>
    <row r="1407" spans="1:20" ht="14.4" x14ac:dyDescent="0.3">
      <c r="A1407" s="3" t="s">
        <v>2230</v>
      </c>
      <c r="B1407" s="4">
        <v>45858</v>
      </c>
      <c r="C1407" s="3" t="s">
        <v>40</v>
      </c>
      <c r="D1407" s="3" t="s">
        <v>21</v>
      </c>
      <c r="E1407" s="3" t="s">
        <v>32</v>
      </c>
      <c r="F1407" s="3" t="s">
        <v>33</v>
      </c>
      <c r="G1407" s="3" t="s">
        <v>2066</v>
      </c>
      <c r="H1407" s="3" t="s">
        <v>87</v>
      </c>
      <c r="I1407" s="3" t="s">
        <v>52</v>
      </c>
      <c r="J1407" s="3" t="s">
        <v>157</v>
      </c>
      <c r="K1407" s="3" t="s">
        <v>273</v>
      </c>
      <c r="L1407" s="5">
        <v>2</v>
      </c>
      <c r="M1407" s="5">
        <v>38564.65</v>
      </c>
      <c r="N1407" s="5">
        <v>55448.04</v>
      </c>
      <c r="O1407" s="5">
        <v>0.1</v>
      </c>
      <c r="P1407" s="3" t="s">
        <v>55</v>
      </c>
      <c r="Q1407" s="3" t="s">
        <v>29</v>
      </c>
      <c r="R1407" s="5">
        <v>7</v>
      </c>
      <c r="S1407" s="5">
        <v>30390.1</v>
      </c>
      <c r="T1407" s="2"/>
    </row>
    <row r="1408" spans="1:20" ht="14.4" x14ac:dyDescent="0.3">
      <c r="A1408" s="3" t="s">
        <v>2231</v>
      </c>
      <c r="B1408" s="8">
        <v>45782</v>
      </c>
      <c r="C1408" s="3" t="s">
        <v>49</v>
      </c>
      <c r="D1408" s="3" t="s">
        <v>70</v>
      </c>
      <c r="E1408" s="3" t="s">
        <v>71</v>
      </c>
      <c r="F1408" s="3" t="s">
        <v>72</v>
      </c>
      <c r="G1408" s="3" t="s">
        <v>1916</v>
      </c>
      <c r="H1408" s="3" t="s">
        <v>35</v>
      </c>
      <c r="I1408" s="3" t="s">
        <v>52</v>
      </c>
      <c r="J1408" s="3" t="s">
        <v>113</v>
      </c>
      <c r="K1408" s="3" t="s">
        <v>139</v>
      </c>
      <c r="L1408" s="5">
        <v>20</v>
      </c>
      <c r="M1408" s="5">
        <v>44589.13</v>
      </c>
      <c r="N1408" s="5">
        <v>64633.97</v>
      </c>
      <c r="O1408" s="5">
        <v>0.1</v>
      </c>
      <c r="P1408" s="3" t="s">
        <v>28</v>
      </c>
      <c r="Q1408" s="3" t="s">
        <v>77</v>
      </c>
      <c r="R1408" s="5">
        <v>8</v>
      </c>
      <c r="S1408" s="5">
        <v>360807.1</v>
      </c>
      <c r="T1408" s="2"/>
    </row>
    <row r="1409" spans="1:20" ht="14.4" x14ac:dyDescent="0.3">
      <c r="A1409" s="3" t="s">
        <v>2232</v>
      </c>
      <c r="B1409" s="4">
        <v>45826</v>
      </c>
      <c r="C1409" s="3" t="s">
        <v>49</v>
      </c>
      <c r="D1409" s="3" t="s">
        <v>70</v>
      </c>
      <c r="E1409" s="3" t="s">
        <v>125</v>
      </c>
      <c r="F1409" s="3" t="s">
        <v>125</v>
      </c>
      <c r="G1409" s="3" t="s">
        <v>1738</v>
      </c>
      <c r="H1409" s="3" t="s">
        <v>87</v>
      </c>
      <c r="I1409" s="3" t="s">
        <v>52</v>
      </c>
      <c r="J1409" s="3" t="s">
        <v>95</v>
      </c>
      <c r="K1409" s="3" t="s">
        <v>96</v>
      </c>
      <c r="L1409" s="5">
        <v>11</v>
      </c>
      <c r="M1409" s="5">
        <v>15560.59</v>
      </c>
      <c r="N1409" s="5">
        <v>17138.75</v>
      </c>
      <c r="O1409" s="5">
        <v>0.05</v>
      </c>
      <c r="P1409" s="3" t="s">
        <v>55</v>
      </c>
      <c r="Q1409" s="3" t="s">
        <v>29</v>
      </c>
      <c r="R1409" s="5">
        <v>8</v>
      </c>
      <c r="S1409" s="5">
        <v>16491.77</v>
      </c>
      <c r="T1409" s="2"/>
    </row>
    <row r="1410" spans="1:20" ht="14.4" x14ac:dyDescent="0.3">
      <c r="A1410" s="3" t="s">
        <v>2233</v>
      </c>
      <c r="B1410" s="4">
        <v>45764</v>
      </c>
      <c r="C1410" s="3" t="s">
        <v>40</v>
      </c>
      <c r="D1410" s="3" t="s">
        <v>57</v>
      </c>
      <c r="E1410" s="3" t="s">
        <v>64</v>
      </c>
      <c r="F1410" s="3" t="s">
        <v>65</v>
      </c>
      <c r="G1410" s="3" t="s">
        <v>2234</v>
      </c>
      <c r="H1410" s="3" t="s">
        <v>24</v>
      </c>
      <c r="I1410" s="3" t="s">
        <v>25</v>
      </c>
      <c r="J1410" s="3" t="s">
        <v>26</v>
      </c>
      <c r="K1410" s="3" t="s">
        <v>27</v>
      </c>
      <c r="L1410" s="5">
        <v>36</v>
      </c>
      <c r="M1410" s="5">
        <v>78710.39</v>
      </c>
      <c r="N1410" s="5">
        <v>109413.2</v>
      </c>
      <c r="O1410" s="5">
        <v>0</v>
      </c>
      <c r="P1410" s="3" t="s">
        <v>55</v>
      </c>
      <c r="Q1410" s="3" t="s">
        <v>38</v>
      </c>
      <c r="R1410" s="5">
        <v>5</v>
      </c>
      <c r="S1410" s="5">
        <v>1105302</v>
      </c>
      <c r="T1410" s="2"/>
    </row>
    <row r="1411" spans="1:20" ht="14.4" x14ac:dyDescent="0.3">
      <c r="A1411" s="3" t="s">
        <v>2235</v>
      </c>
      <c r="B1411" s="4">
        <v>45898</v>
      </c>
      <c r="C1411" s="3" t="s">
        <v>20</v>
      </c>
      <c r="D1411" s="3" t="s">
        <v>70</v>
      </c>
      <c r="E1411" s="3" t="s">
        <v>125</v>
      </c>
      <c r="F1411" s="3" t="s">
        <v>125</v>
      </c>
      <c r="G1411" s="3" t="s">
        <v>1506</v>
      </c>
      <c r="H1411" s="3" t="s">
        <v>35</v>
      </c>
      <c r="I1411" s="3" t="s">
        <v>45</v>
      </c>
      <c r="J1411" s="3" t="s">
        <v>46</v>
      </c>
      <c r="K1411" s="3" t="s">
        <v>161</v>
      </c>
      <c r="L1411" s="5">
        <v>21</v>
      </c>
      <c r="M1411" s="5">
        <v>45375.43</v>
      </c>
      <c r="N1411" s="5">
        <v>66641.87</v>
      </c>
      <c r="O1411" s="5">
        <v>0</v>
      </c>
      <c r="P1411" s="3" t="s">
        <v>55</v>
      </c>
      <c r="Q1411" s="3" t="s">
        <v>29</v>
      </c>
      <c r="R1411" s="5">
        <v>20</v>
      </c>
      <c r="S1411" s="5">
        <v>446595.2</v>
      </c>
      <c r="T1411" s="2"/>
    </row>
    <row r="1412" spans="1:20" ht="14.4" x14ac:dyDescent="0.3">
      <c r="A1412" s="3" t="s">
        <v>2236</v>
      </c>
      <c r="B1412" s="4">
        <v>45672</v>
      </c>
      <c r="C1412" s="3" t="s">
        <v>20</v>
      </c>
      <c r="D1412" s="3" t="s">
        <v>21</v>
      </c>
      <c r="E1412" s="3" t="s">
        <v>32</v>
      </c>
      <c r="F1412" s="3" t="s">
        <v>33</v>
      </c>
      <c r="G1412" s="3" t="s">
        <v>1404</v>
      </c>
      <c r="H1412" s="3" t="s">
        <v>35</v>
      </c>
      <c r="I1412" s="3" t="s">
        <v>45</v>
      </c>
      <c r="J1412" s="3" t="s">
        <v>132</v>
      </c>
      <c r="K1412" s="3" t="s">
        <v>241</v>
      </c>
      <c r="L1412" s="5">
        <v>20</v>
      </c>
      <c r="M1412" s="5">
        <v>36184.54</v>
      </c>
      <c r="N1412" s="5">
        <v>52882.66</v>
      </c>
      <c r="O1412" s="5">
        <v>0.1</v>
      </c>
      <c r="P1412" s="3" t="s">
        <v>55</v>
      </c>
      <c r="Q1412" s="3" t="s">
        <v>77</v>
      </c>
      <c r="R1412" s="5">
        <v>9</v>
      </c>
      <c r="S1412" s="5">
        <v>300566.2</v>
      </c>
      <c r="T1412" s="2"/>
    </row>
    <row r="1413" spans="1:20" ht="14.4" x14ac:dyDescent="0.3">
      <c r="A1413" s="3" t="s">
        <v>2237</v>
      </c>
      <c r="B1413" s="6">
        <v>45847</v>
      </c>
      <c r="C1413" s="3" t="s">
        <v>49</v>
      </c>
      <c r="D1413" s="3" t="s">
        <v>21</v>
      </c>
      <c r="E1413" s="3" t="s">
        <v>105</v>
      </c>
      <c r="F1413" s="3" t="s">
        <v>106</v>
      </c>
      <c r="G1413" s="3" t="s">
        <v>1017</v>
      </c>
      <c r="H1413" s="3" t="s">
        <v>44</v>
      </c>
      <c r="I1413" s="3" t="s">
        <v>25</v>
      </c>
      <c r="J1413" s="3" t="s">
        <v>36</v>
      </c>
      <c r="K1413" s="3" t="s">
        <v>169</v>
      </c>
      <c r="L1413" s="5">
        <v>2</v>
      </c>
      <c r="M1413" s="5">
        <v>36341.33</v>
      </c>
      <c r="N1413" s="5">
        <v>45381.51</v>
      </c>
      <c r="O1413" s="5">
        <v>0</v>
      </c>
      <c r="P1413" s="3" t="s">
        <v>55</v>
      </c>
      <c r="Q1413" s="3" t="s">
        <v>29</v>
      </c>
      <c r="R1413" s="5">
        <v>2</v>
      </c>
      <c r="S1413" s="5">
        <v>18080.36</v>
      </c>
      <c r="T1413" s="2"/>
    </row>
    <row r="1414" spans="1:20" ht="14.4" x14ac:dyDescent="0.3">
      <c r="A1414" s="3" t="s">
        <v>2238</v>
      </c>
      <c r="B1414" s="4">
        <v>45741</v>
      </c>
      <c r="C1414" s="3" t="s">
        <v>31</v>
      </c>
      <c r="D1414" s="3" t="s">
        <v>57</v>
      </c>
      <c r="E1414" s="3" t="s">
        <v>58</v>
      </c>
      <c r="F1414" s="3" t="s">
        <v>59</v>
      </c>
      <c r="G1414" s="3" t="s">
        <v>1296</v>
      </c>
      <c r="H1414" s="3" t="s">
        <v>44</v>
      </c>
      <c r="I1414" s="3" t="s">
        <v>45</v>
      </c>
      <c r="J1414" s="3" t="s">
        <v>67</v>
      </c>
      <c r="K1414" s="3" t="s">
        <v>83</v>
      </c>
      <c r="L1414" s="5">
        <v>34</v>
      </c>
      <c r="M1414" s="5">
        <v>78254.53</v>
      </c>
      <c r="N1414" s="5">
        <v>94764.99</v>
      </c>
      <c r="O1414" s="5">
        <v>0</v>
      </c>
      <c r="P1414" s="3" t="s">
        <v>28</v>
      </c>
      <c r="Q1414" s="3" t="s">
        <v>84</v>
      </c>
      <c r="R1414" s="5">
        <v>16</v>
      </c>
      <c r="S1414" s="5">
        <v>561355.6</v>
      </c>
      <c r="T1414" s="2"/>
    </row>
    <row r="1415" spans="1:20" ht="14.4" x14ac:dyDescent="0.3">
      <c r="A1415" s="3" t="s">
        <v>2239</v>
      </c>
      <c r="B1415" s="4">
        <v>45836</v>
      </c>
      <c r="C1415" s="3" t="s">
        <v>20</v>
      </c>
      <c r="D1415" s="3" t="s">
        <v>70</v>
      </c>
      <c r="E1415" s="3" t="s">
        <v>71</v>
      </c>
      <c r="F1415" s="3" t="s">
        <v>72</v>
      </c>
      <c r="G1415" s="3" t="s">
        <v>1026</v>
      </c>
      <c r="H1415" s="3" t="s">
        <v>24</v>
      </c>
      <c r="I1415" s="3" t="s">
        <v>52</v>
      </c>
      <c r="J1415" s="3" t="s">
        <v>95</v>
      </c>
      <c r="K1415" s="3" t="s">
        <v>96</v>
      </c>
      <c r="L1415" s="5">
        <v>50</v>
      </c>
      <c r="M1415" s="5">
        <v>8433.82</v>
      </c>
      <c r="N1415" s="5">
        <v>12099.57</v>
      </c>
      <c r="O1415" s="5">
        <v>0.1</v>
      </c>
      <c r="P1415" s="3" t="s">
        <v>55</v>
      </c>
      <c r="Q1415" s="3" t="s">
        <v>77</v>
      </c>
      <c r="R1415" s="5">
        <v>6</v>
      </c>
      <c r="S1415" s="5">
        <v>164958.79999999999</v>
      </c>
      <c r="T1415" s="2"/>
    </row>
    <row r="1416" spans="1:20" ht="14.4" x14ac:dyDescent="0.3">
      <c r="A1416" s="3" t="s">
        <v>2240</v>
      </c>
      <c r="B1416" s="4">
        <v>45868</v>
      </c>
      <c r="C1416" s="3" t="s">
        <v>20</v>
      </c>
      <c r="D1416" s="3" t="s">
        <v>70</v>
      </c>
      <c r="E1416" s="3" t="s">
        <v>125</v>
      </c>
      <c r="F1416" s="3" t="s">
        <v>125</v>
      </c>
      <c r="G1416" s="3" t="s">
        <v>1756</v>
      </c>
      <c r="H1416" s="3" t="s">
        <v>24</v>
      </c>
      <c r="I1416" s="3" t="s">
        <v>25</v>
      </c>
      <c r="J1416" s="3" t="s">
        <v>146</v>
      </c>
      <c r="K1416" s="3" t="s">
        <v>416</v>
      </c>
      <c r="L1416" s="5">
        <v>12</v>
      </c>
      <c r="M1416" s="5">
        <v>48019.38</v>
      </c>
      <c r="N1416" s="5">
        <v>67271.42</v>
      </c>
      <c r="O1416" s="5">
        <v>0</v>
      </c>
      <c r="P1416" s="3" t="s">
        <v>55</v>
      </c>
      <c r="Q1416" s="3" t="s">
        <v>38</v>
      </c>
      <c r="R1416" s="5">
        <v>5</v>
      </c>
      <c r="S1416" s="5">
        <v>231024.5</v>
      </c>
      <c r="T1416" s="2"/>
    </row>
    <row r="1417" spans="1:20" ht="14.4" x14ac:dyDescent="0.3">
      <c r="A1417" s="3" t="s">
        <v>2241</v>
      </c>
      <c r="B1417" s="4">
        <v>45733</v>
      </c>
      <c r="C1417" s="3" t="s">
        <v>31</v>
      </c>
      <c r="D1417" s="3" t="s">
        <v>57</v>
      </c>
      <c r="E1417" s="3" t="s">
        <v>58</v>
      </c>
      <c r="F1417" s="3" t="s">
        <v>59</v>
      </c>
      <c r="G1417" s="3" t="s">
        <v>2242</v>
      </c>
      <c r="H1417" s="3" t="s">
        <v>44</v>
      </c>
      <c r="I1417" s="3" t="s">
        <v>52</v>
      </c>
      <c r="J1417" s="3" t="s">
        <v>113</v>
      </c>
      <c r="K1417" s="3" t="s">
        <v>257</v>
      </c>
      <c r="L1417" s="5">
        <v>34</v>
      </c>
      <c r="M1417" s="5">
        <v>65617.119999999995</v>
      </c>
      <c r="N1417" s="5">
        <v>84541.9</v>
      </c>
      <c r="O1417" s="5">
        <v>0.1</v>
      </c>
      <c r="P1417" s="3" t="s">
        <v>55</v>
      </c>
      <c r="Q1417" s="3" t="s">
        <v>84</v>
      </c>
      <c r="R1417" s="5">
        <v>18</v>
      </c>
      <c r="S1417" s="5">
        <v>579098.30000000005</v>
      </c>
      <c r="T1417" s="2"/>
    </row>
    <row r="1418" spans="1:20" ht="14.4" x14ac:dyDescent="0.3">
      <c r="A1418" s="3" t="s">
        <v>2243</v>
      </c>
      <c r="B1418" s="6">
        <v>45665</v>
      </c>
      <c r="C1418" s="3" t="s">
        <v>31</v>
      </c>
      <c r="D1418" s="3" t="s">
        <v>21</v>
      </c>
      <c r="E1418" s="3" t="s">
        <v>105</v>
      </c>
      <c r="F1418" s="3" t="s">
        <v>106</v>
      </c>
      <c r="G1418" s="3" t="s">
        <v>1238</v>
      </c>
      <c r="H1418" s="3" t="s">
        <v>87</v>
      </c>
      <c r="I1418" s="3" t="s">
        <v>52</v>
      </c>
      <c r="J1418" s="3" t="s">
        <v>95</v>
      </c>
      <c r="K1418" s="3" t="s">
        <v>96</v>
      </c>
      <c r="L1418" s="5">
        <v>27</v>
      </c>
      <c r="M1418" s="5">
        <v>65377.47</v>
      </c>
      <c r="N1418" s="5">
        <v>79610.13</v>
      </c>
      <c r="O1418" s="5">
        <v>0.1</v>
      </c>
      <c r="P1418" s="3" t="s">
        <v>28</v>
      </c>
      <c r="Q1418" s="3" t="s">
        <v>38</v>
      </c>
      <c r="R1418" s="5">
        <v>6</v>
      </c>
      <c r="S1418" s="5">
        <v>345853.6</v>
      </c>
      <c r="T1418" s="2"/>
    </row>
    <row r="1419" spans="1:20" ht="14.4" x14ac:dyDescent="0.3">
      <c r="A1419" s="3" t="s">
        <v>2244</v>
      </c>
      <c r="B1419" s="8">
        <v>45782</v>
      </c>
      <c r="C1419" s="3" t="s">
        <v>49</v>
      </c>
      <c r="D1419" s="3" t="s">
        <v>70</v>
      </c>
      <c r="E1419" s="3" t="s">
        <v>71</v>
      </c>
      <c r="F1419" s="3" t="s">
        <v>72</v>
      </c>
      <c r="G1419" s="3" t="s">
        <v>573</v>
      </c>
      <c r="H1419" s="3" t="s">
        <v>24</v>
      </c>
      <c r="I1419" s="3" t="s">
        <v>45</v>
      </c>
      <c r="J1419" s="3" t="s">
        <v>102</v>
      </c>
      <c r="K1419" s="3" t="s">
        <v>191</v>
      </c>
      <c r="L1419" s="5">
        <v>38</v>
      </c>
      <c r="M1419" s="5">
        <v>39396.51</v>
      </c>
      <c r="N1419" s="5">
        <v>58006.73</v>
      </c>
      <c r="O1419" s="5">
        <v>0.15</v>
      </c>
      <c r="P1419" s="3" t="s">
        <v>55</v>
      </c>
      <c r="Q1419" s="3" t="s">
        <v>38</v>
      </c>
      <c r="R1419" s="5">
        <v>6</v>
      </c>
      <c r="S1419" s="5">
        <v>601110.1</v>
      </c>
      <c r="T1419" s="2"/>
    </row>
    <row r="1420" spans="1:20" ht="14.4" x14ac:dyDescent="0.3">
      <c r="A1420" s="3" t="s">
        <v>2245</v>
      </c>
      <c r="B1420" s="4">
        <v>45854</v>
      </c>
      <c r="C1420" s="3" t="s">
        <v>20</v>
      </c>
      <c r="D1420" s="3" t="s">
        <v>57</v>
      </c>
      <c r="E1420" s="3" t="s">
        <v>92</v>
      </c>
      <c r="F1420" s="3" t="s">
        <v>93</v>
      </c>
      <c r="G1420" s="3" t="s">
        <v>995</v>
      </c>
      <c r="H1420" s="3" t="s">
        <v>44</v>
      </c>
      <c r="I1420" s="3" t="s">
        <v>45</v>
      </c>
      <c r="J1420" s="3" t="s">
        <v>67</v>
      </c>
      <c r="K1420" s="3" t="s">
        <v>199</v>
      </c>
      <c r="L1420" s="5">
        <v>22</v>
      </c>
      <c r="M1420" s="5">
        <v>76014.92</v>
      </c>
      <c r="N1420" s="5">
        <v>105577.4</v>
      </c>
      <c r="O1420" s="5">
        <v>0.15</v>
      </c>
      <c r="P1420" s="3" t="s">
        <v>55</v>
      </c>
      <c r="Q1420" s="3" t="s">
        <v>77</v>
      </c>
      <c r="R1420" s="5">
        <v>14</v>
      </c>
      <c r="S1420" s="5">
        <v>552818.9</v>
      </c>
      <c r="T1420" s="2"/>
    </row>
    <row r="1421" spans="1:20" ht="14.4" x14ac:dyDescent="0.3">
      <c r="A1421" s="3" t="s">
        <v>2246</v>
      </c>
      <c r="B1421" s="6">
        <v>45751</v>
      </c>
      <c r="C1421" s="3" t="s">
        <v>40</v>
      </c>
      <c r="D1421" s="3" t="s">
        <v>41</v>
      </c>
      <c r="E1421" s="3" t="s">
        <v>42</v>
      </c>
      <c r="F1421" s="3" t="s">
        <v>42</v>
      </c>
      <c r="G1421" s="3" t="s">
        <v>2247</v>
      </c>
      <c r="H1421" s="3" t="s">
        <v>24</v>
      </c>
      <c r="I1421" s="3" t="s">
        <v>25</v>
      </c>
      <c r="J1421" s="3" t="s">
        <v>146</v>
      </c>
      <c r="K1421" s="3" t="s">
        <v>147</v>
      </c>
      <c r="L1421" s="5">
        <v>17</v>
      </c>
      <c r="M1421" s="5">
        <v>63433.07</v>
      </c>
      <c r="N1421" s="5">
        <v>70319.33</v>
      </c>
      <c r="O1421" s="5">
        <v>0</v>
      </c>
      <c r="P1421" s="3" t="s">
        <v>55</v>
      </c>
      <c r="Q1421" s="3" t="s">
        <v>84</v>
      </c>
      <c r="R1421" s="5">
        <v>18</v>
      </c>
      <c r="S1421" s="5">
        <v>117066.4</v>
      </c>
      <c r="T1421" s="2"/>
    </row>
    <row r="1422" spans="1:20" ht="14.4" x14ac:dyDescent="0.3">
      <c r="A1422" s="3" t="s">
        <v>2248</v>
      </c>
      <c r="B1422" s="4">
        <v>45857</v>
      </c>
      <c r="C1422" s="3" t="s">
        <v>31</v>
      </c>
      <c r="D1422" s="3" t="s">
        <v>41</v>
      </c>
      <c r="E1422" s="3" t="s">
        <v>50</v>
      </c>
      <c r="F1422" s="3" t="s">
        <v>50</v>
      </c>
      <c r="G1422" s="3" t="s">
        <v>1107</v>
      </c>
      <c r="H1422" s="3" t="s">
        <v>35</v>
      </c>
      <c r="I1422" s="3" t="s">
        <v>52</v>
      </c>
      <c r="J1422" s="3" t="s">
        <v>113</v>
      </c>
      <c r="K1422" s="3" t="s">
        <v>114</v>
      </c>
      <c r="L1422" s="5">
        <v>42</v>
      </c>
      <c r="M1422" s="5">
        <v>60431.94</v>
      </c>
      <c r="N1422" s="5">
        <v>88054.73</v>
      </c>
      <c r="O1422" s="5">
        <v>0.1</v>
      </c>
      <c r="P1422" s="3" t="s">
        <v>28</v>
      </c>
      <c r="Q1422" s="3" t="s">
        <v>29</v>
      </c>
      <c r="R1422" s="5">
        <v>7</v>
      </c>
      <c r="S1422" s="5">
        <v>1044141</v>
      </c>
      <c r="T1422" s="2"/>
    </row>
    <row r="1423" spans="1:20" ht="14.4" x14ac:dyDescent="0.3">
      <c r="A1423" s="3" t="s">
        <v>2249</v>
      </c>
      <c r="B1423" s="6">
        <v>45873</v>
      </c>
      <c r="C1423" s="3" t="s">
        <v>31</v>
      </c>
      <c r="D1423" s="3" t="s">
        <v>41</v>
      </c>
      <c r="E1423" s="3" t="s">
        <v>50</v>
      </c>
      <c r="F1423" s="3" t="s">
        <v>50</v>
      </c>
      <c r="G1423" s="3" t="s">
        <v>2250</v>
      </c>
      <c r="H1423" s="3" t="s">
        <v>24</v>
      </c>
      <c r="I1423" s="3" t="s">
        <v>25</v>
      </c>
      <c r="J1423" s="3" t="s">
        <v>61</v>
      </c>
      <c r="K1423" s="3" t="s">
        <v>223</v>
      </c>
      <c r="L1423" s="5">
        <v>19</v>
      </c>
      <c r="M1423" s="5">
        <v>32061.13</v>
      </c>
      <c r="N1423" s="5">
        <v>47451.83</v>
      </c>
      <c r="O1423" s="5">
        <v>0.1</v>
      </c>
      <c r="P1423" s="3" t="s">
        <v>55</v>
      </c>
      <c r="Q1423" s="3" t="s">
        <v>29</v>
      </c>
      <c r="R1423" s="5">
        <v>7</v>
      </c>
      <c r="S1423" s="5">
        <v>263181</v>
      </c>
      <c r="T1423" s="2"/>
    </row>
    <row r="1424" spans="1:20" ht="14.4" x14ac:dyDescent="0.3">
      <c r="A1424" s="3" t="s">
        <v>2251</v>
      </c>
      <c r="B1424" s="4">
        <v>45681</v>
      </c>
      <c r="C1424" s="3" t="s">
        <v>40</v>
      </c>
      <c r="D1424" s="3" t="s">
        <v>70</v>
      </c>
      <c r="E1424" s="3" t="s">
        <v>71</v>
      </c>
      <c r="F1424" s="3" t="s">
        <v>72</v>
      </c>
      <c r="G1424" s="3" t="s">
        <v>1594</v>
      </c>
      <c r="H1424" s="3" t="s">
        <v>35</v>
      </c>
      <c r="I1424" s="3" t="s">
        <v>52</v>
      </c>
      <c r="J1424" s="3" t="s">
        <v>53</v>
      </c>
      <c r="K1424" s="3" t="s">
        <v>99</v>
      </c>
      <c r="L1424" s="5">
        <v>16</v>
      </c>
      <c r="M1424" s="5">
        <v>12987.07</v>
      </c>
      <c r="N1424" s="5">
        <v>15516.6</v>
      </c>
      <c r="O1424" s="5">
        <v>0.15</v>
      </c>
      <c r="P1424" s="3" t="s">
        <v>55</v>
      </c>
      <c r="Q1424" s="3" t="s">
        <v>38</v>
      </c>
      <c r="R1424" s="5">
        <v>16</v>
      </c>
      <c r="S1424" s="5">
        <v>34401.61</v>
      </c>
      <c r="T1424" s="2"/>
    </row>
    <row r="1425" spans="1:20" ht="14.4" x14ac:dyDescent="0.3">
      <c r="A1425" s="3" t="s">
        <v>2252</v>
      </c>
      <c r="B1425" s="7">
        <v>45800</v>
      </c>
      <c r="C1425" s="3" t="s">
        <v>20</v>
      </c>
      <c r="D1425" s="3" t="s">
        <v>21</v>
      </c>
      <c r="E1425" s="3" t="s">
        <v>22</v>
      </c>
      <c r="F1425" s="3" t="s">
        <v>22</v>
      </c>
      <c r="G1425" s="3" t="s">
        <v>1404</v>
      </c>
      <c r="H1425" s="3" t="s">
        <v>24</v>
      </c>
      <c r="I1425" s="3" t="s">
        <v>25</v>
      </c>
      <c r="J1425" s="3" t="s">
        <v>36</v>
      </c>
      <c r="K1425" s="3" t="s">
        <v>37</v>
      </c>
      <c r="L1425" s="5">
        <v>46</v>
      </c>
      <c r="M1425" s="5">
        <v>38962.639999999999</v>
      </c>
      <c r="N1425" s="5">
        <v>45338.5</v>
      </c>
      <c r="O1425" s="5">
        <v>0.05</v>
      </c>
      <c r="P1425" s="3" t="s">
        <v>55</v>
      </c>
      <c r="Q1425" s="3" t="s">
        <v>38</v>
      </c>
      <c r="R1425" s="5">
        <v>8</v>
      </c>
      <c r="S1425" s="5">
        <v>278625.09999999998</v>
      </c>
      <c r="T1425" s="2"/>
    </row>
    <row r="1426" spans="1:20" ht="14.4" x14ac:dyDescent="0.3">
      <c r="A1426" s="3" t="s">
        <v>2253</v>
      </c>
      <c r="B1426" s="6">
        <v>45690</v>
      </c>
      <c r="C1426" s="3" t="s">
        <v>31</v>
      </c>
      <c r="D1426" s="3" t="s">
        <v>57</v>
      </c>
      <c r="E1426" s="3" t="s">
        <v>64</v>
      </c>
      <c r="F1426" s="3" t="s">
        <v>65</v>
      </c>
      <c r="G1426" s="3" t="s">
        <v>1931</v>
      </c>
      <c r="H1426" s="3" t="s">
        <v>44</v>
      </c>
      <c r="I1426" s="3" t="s">
        <v>52</v>
      </c>
      <c r="J1426" s="3" t="s">
        <v>53</v>
      </c>
      <c r="K1426" s="3" t="s">
        <v>110</v>
      </c>
      <c r="L1426" s="5">
        <v>47</v>
      </c>
      <c r="M1426" s="5">
        <v>48680.03</v>
      </c>
      <c r="N1426" s="5">
        <v>62332.19</v>
      </c>
      <c r="O1426" s="5">
        <v>0</v>
      </c>
      <c r="P1426" s="3" t="s">
        <v>28</v>
      </c>
      <c r="Q1426" s="3" t="s">
        <v>77</v>
      </c>
      <c r="R1426" s="5">
        <v>4</v>
      </c>
      <c r="S1426" s="5">
        <v>641651.5</v>
      </c>
      <c r="T1426" s="2"/>
    </row>
    <row r="1427" spans="1:20" ht="14.4" x14ac:dyDescent="0.3">
      <c r="A1427" s="3" t="s">
        <v>2254</v>
      </c>
      <c r="B1427" s="7">
        <v>45808</v>
      </c>
      <c r="C1427" s="3" t="s">
        <v>20</v>
      </c>
      <c r="D1427" s="3" t="s">
        <v>57</v>
      </c>
      <c r="E1427" s="3" t="s">
        <v>64</v>
      </c>
      <c r="F1427" s="3" t="s">
        <v>65</v>
      </c>
      <c r="G1427" s="3" t="s">
        <v>277</v>
      </c>
      <c r="H1427" s="3" t="s">
        <v>87</v>
      </c>
      <c r="I1427" s="3" t="s">
        <v>45</v>
      </c>
      <c r="J1427" s="3" t="s">
        <v>102</v>
      </c>
      <c r="K1427" s="3" t="s">
        <v>103</v>
      </c>
      <c r="L1427" s="5">
        <v>1</v>
      </c>
      <c r="M1427" s="5">
        <v>32342.89</v>
      </c>
      <c r="N1427" s="5">
        <v>38347.879999999997</v>
      </c>
      <c r="O1427" s="5">
        <v>0.15</v>
      </c>
      <c r="P1427" s="3" t="s">
        <v>28</v>
      </c>
      <c r="Q1427" s="3" t="s">
        <v>29</v>
      </c>
      <c r="R1427" s="5">
        <v>18</v>
      </c>
      <c r="S1427" s="5">
        <v>5104.24</v>
      </c>
      <c r="T1427" s="2"/>
    </row>
    <row r="1428" spans="1:20" ht="14.4" x14ac:dyDescent="0.3">
      <c r="A1428" s="3" t="s">
        <v>2255</v>
      </c>
      <c r="B1428" s="4">
        <v>45676</v>
      </c>
      <c r="C1428" s="3" t="s">
        <v>40</v>
      </c>
      <c r="D1428" s="3" t="s">
        <v>21</v>
      </c>
      <c r="E1428" s="3" t="s">
        <v>32</v>
      </c>
      <c r="F1428" s="3" t="s">
        <v>33</v>
      </c>
      <c r="G1428" s="3" t="s">
        <v>593</v>
      </c>
      <c r="H1428" s="3" t="s">
        <v>44</v>
      </c>
      <c r="I1428" s="3" t="s">
        <v>25</v>
      </c>
      <c r="J1428" s="3" t="s">
        <v>36</v>
      </c>
      <c r="K1428" s="3" t="s">
        <v>37</v>
      </c>
      <c r="L1428" s="5">
        <v>1</v>
      </c>
      <c r="M1428" s="5">
        <v>50501.01</v>
      </c>
      <c r="N1428" s="5">
        <v>69504.899999999994</v>
      </c>
      <c r="O1428" s="5">
        <v>0.1</v>
      </c>
      <c r="P1428" s="3" t="s">
        <v>55</v>
      </c>
      <c r="Q1428" s="3" t="s">
        <v>77</v>
      </c>
      <c r="R1428" s="5">
        <v>10</v>
      </c>
      <c r="S1428" s="5">
        <v>17103.5</v>
      </c>
      <c r="T1428" s="2"/>
    </row>
    <row r="1429" spans="1:20" ht="14.4" x14ac:dyDescent="0.3">
      <c r="A1429" s="3" t="s">
        <v>2256</v>
      </c>
      <c r="B1429" s="8">
        <v>45786</v>
      </c>
      <c r="C1429" s="3" t="s">
        <v>20</v>
      </c>
      <c r="D1429" s="3" t="s">
        <v>21</v>
      </c>
      <c r="E1429" s="3" t="s">
        <v>22</v>
      </c>
      <c r="F1429" s="3" t="s">
        <v>22</v>
      </c>
      <c r="G1429" s="3" t="s">
        <v>851</v>
      </c>
      <c r="H1429" s="3" t="s">
        <v>87</v>
      </c>
      <c r="I1429" s="3" t="s">
        <v>52</v>
      </c>
      <c r="J1429" s="3" t="s">
        <v>157</v>
      </c>
      <c r="K1429" s="3" t="s">
        <v>158</v>
      </c>
      <c r="L1429" s="5">
        <v>7</v>
      </c>
      <c r="M1429" s="5">
        <v>21530.99</v>
      </c>
      <c r="N1429" s="5">
        <v>31402.720000000001</v>
      </c>
      <c r="O1429" s="5">
        <v>0.1</v>
      </c>
      <c r="P1429" s="3" t="s">
        <v>28</v>
      </c>
      <c r="Q1429" s="3" t="s">
        <v>77</v>
      </c>
      <c r="R1429" s="5">
        <v>19</v>
      </c>
      <c r="S1429" s="5">
        <v>62191.9</v>
      </c>
      <c r="T1429" s="2"/>
    </row>
    <row r="1430" spans="1:20" ht="14.4" x14ac:dyDescent="0.3">
      <c r="A1430" s="3" t="s">
        <v>2257</v>
      </c>
      <c r="B1430" s="4">
        <v>45829</v>
      </c>
      <c r="C1430" s="3" t="s">
        <v>20</v>
      </c>
      <c r="D1430" s="3" t="s">
        <v>70</v>
      </c>
      <c r="E1430" s="3" t="s">
        <v>125</v>
      </c>
      <c r="F1430" s="3" t="s">
        <v>125</v>
      </c>
      <c r="G1430" s="3" t="s">
        <v>2215</v>
      </c>
      <c r="H1430" s="3" t="s">
        <v>35</v>
      </c>
      <c r="I1430" s="3" t="s">
        <v>25</v>
      </c>
      <c r="J1430" s="3" t="s">
        <v>36</v>
      </c>
      <c r="K1430" s="3" t="s">
        <v>37</v>
      </c>
      <c r="L1430" s="5">
        <v>18</v>
      </c>
      <c r="M1430" s="5">
        <v>38088.65</v>
      </c>
      <c r="N1430" s="5">
        <v>46135.48</v>
      </c>
      <c r="O1430" s="5">
        <v>0.05</v>
      </c>
      <c r="P1430" s="3" t="s">
        <v>55</v>
      </c>
      <c r="Q1430" s="3" t="s">
        <v>38</v>
      </c>
      <c r="R1430" s="5">
        <v>5</v>
      </c>
      <c r="S1430" s="5">
        <v>137600.79999999999</v>
      </c>
      <c r="T1430" s="2"/>
    </row>
    <row r="1431" spans="1:20" ht="14.4" x14ac:dyDescent="0.3">
      <c r="A1431" s="3" t="s">
        <v>2258</v>
      </c>
      <c r="B1431" s="4">
        <v>45865</v>
      </c>
      <c r="C1431" s="3" t="s">
        <v>40</v>
      </c>
      <c r="D1431" s="3" t="s">
        <v>70</v>
      </c>
      <c r="E1431" s="3" t="s">
        <v>125</v>
      </c>
      <c r="F1431" s="3" t="s">
        <v>125</v>
      </c>
      <c r="G1431" s="3" t="s">
        <v>262</v>
      </c>
      <c r="H1431" s="3" t="s">
        <v>35</v>
      </c>
      <c r="I1431" s="3" t="s">
        <v>45</v>
      </c>
      <c r="J1431" s="3" t="s">
        <v>46</v>
      </c>
      <c r="K1431" s="3" t="s">
        <v>117</v>
      </c>
      <c r="L1431" s="5">
        <v>27</v>
      </c>
      <c r="M1431" s="5">
        <v>2305.63</v>
      </c>
      <c r="N1431" s="5">
        <v>3153.83</v>
      </c>
      <c r="O1431" s="5">
        <v>0.1</v>
      </c>
      <c r="P1431" s="3" t="s">
        <v>28</v>
      </c>
      <c r="Q1431" s="3" t="s">
        <v>84</v>
      </c>
      <c r="R1431" s="5">
        <v>13</v>
      </c>
      <c r="S1431" s="5">
        <v>20611.259999999998</v>
      </c>
      <c r="T1431" s="2"/>
    </row>
    <row r="1432" spans="1:20" ht="14.4" x14ac:dyDescent="0.3">
      <c r="A1432" s="3" t="s">
        <v>2259</v>
      </c>
      <c r="B1432" s="4">
        <v>45731</v>
      </c>
      <c r="C1432" s="3" t="s">
        <v>31</v>
      </c>
      <c r="D1432" s="3" t="s">
        <v>41</v>
      </c>
      <c r="E1432" s="3" t="s">
        <v>42</v>
      </c>
      <c r="F1432" s="3" t="s">
        <v>42</v>
      </c>
      <c r="G1432" s="3" t="s">
        <v>790</v>
      </c>
      <c r="H1432" s="3" t="s">
        <v>87</v>
      </c>
      <c r="I1432" s="3" t="s">
        <v>45</v>
      </c>
      <c r="J1432" s="3" t="s">
        <v>132</v>
      </c>
      <c r="K1432" s="3" t="s">
        <v>206</v>
      </c>
      <c r="L1432" s="5">
        <v>26</v>
      </c>
      <c r="M1432" s="5">
        <v>48353.87</v>
      </c>
      <c r="N1432" s="5">
        <v>69161.75</v>
      </c>
      <c r="O1432" s="5">
        <v>0.1</v>
      </c>
      <c r="P1432" s="3" t="s">
        <v>55</v>
      </c>
      <c r="Q1432" s="3" t="s">
        <v>77</v>
      </c>
      <c r="R1432" s="5">
        <v>12</v>
      </c>
      <c r="S1432" s="5">
        <v>486904.4</v>
      </c>
      <c r="T1432" s="2"/>
    </row>
    <row r="1433" spans="1:20" ht="14.4" x14ac:dyDescent="0.3">
      <c r="A1433" s="3" t="s">
        <v>2260</v>
      </c>
      <c r="B1433" s="6">
        <v>45908</v>
      </c>
      <c r="C1433" s="3" t="s">
        <v>40</v>
      </c>
      <c r="D1433" s="3" t="s">
        <v>41</v>
      </c>
      <c r="E1433" s="3" t="s">
        <v>50</v>
      </c>
      <c r="F1433" s="3" t="s">
        <v>50</v>
      </c>
      <c r="G1433" s="3" t="s">
        <v>2261</v>
      </c>
      <c r="H1433" s="3" t="s">
        <v>35</v>
      </c>
      <c r="I1433" s="3" t="s">
        <v>45</v>
      </c>
      <c r="J1433" s="3" t="s">
        <v>102</v>
      </c>
      <c r="K1433" s="3" t="s">
        <v>191</v>
      </c>
      <c r="L1433" s="5">
        <v>16</v>
      </c>
      <c r="M1433" s="5">
        <v>55503.54</v>
      </c>
      <c r="N1433" s="5">
        <v>82127.539999999994</v>
      </c>
      <c r="O1433" s="5">
        <v>0.05</v>
      </c>
      <c r="P1433" s="3" t="s">
        <v>28</v>
      </c>
      <c r="Q1433" s="3" t="s">
        <v>77</v>
      </c>
      <c r="R1433" s="5">
        <v>5</v>
      </c>
      <c r="S1433" s="5">
        <v>404684.79999999999</v>
      </c>
      <c r="T1433" s="2"/>
    </row>
    <row r="1434" spans="1:20" ht="14.4" x14ac:dyDescent="0.3">
      <c r="A1434" s="3" t="s">
        <v>2262</v>
      </c>
      <c r="B1434" s="6">
        <v>45908</v>
      </c>
      <c r="C1434" s="3" t="s">
        <v>31</v>
      </c>
      <c r="D1434" s="3" t="s">
        <v>21</v>
      </c>
      <c r="E1434" s="3" t="s">
        <v>22</v>
      </c>
      <c r="F1434" s="3" t="s">
        <v>22</v>
      </c>
      <c r="G1434" s="3" t="s">
        <v>955</v>
      </c>
      <c r="H1434" s="3" t="s">
        <v>35</v>
      </c>
      <c r="I1434" s="3" t="s">
        <v>52</v>
      </c>
      <c r="J1434" s="3" t="s">
        <v>95</v>
      </c>
      <c r="K1434" s="3" t="s">
        <v>237</v>
      </c>
      <c r="L1434" s="5">
        <v>14</v>
      </c>
      <c r="M1434" s="5">
        <v>4766.1099999999997</v>
      </c>
      <c r="N1434" s="5">
        <v>7139.7</v>
      </c>
      <c r="O1434" s="5">
        <v>0.15</v>
      </c>
      <c r="P1434" s="3" t="s">
        <v>28</v>
      </c>
      <c r="Q1434" s="3" t="s">
        <v>77</v>
      </c>
      <c r="R1434" s="5">
        <v>2</v>
      </c>
      <c r="S1434" s="5">
        <v>28245.72</v>
      </c>
      <c r="T1434" s="2"/>
    </row>
    <row r="1435" spans="1:20" ht="14.4" x14ac:dyDescent="0.3">
      <c r="A1435" s="3" t="s">
        <v>2263</v>
      </c>
      <c r="B1435" s="4">
        <v>45772</v>
      </c>
      <c r="C1435" s="3" t="s">
        <v>31</v>
      </c>
      <c r="D1435" s="3" t="s">
        <v>21</v>
      </c>
      <c r="E1435" s="3" t="s">
        <v>22</v>
      </c>
      <c r="F1435" s="3" t="s">
        <v>22</v>
      </c>
      <c r="G1435" s="3" t="s">
        <v>112</v>
      </c>
      <c r="H1435" s="3" t="s">
        <v>24</v>
      </c>
      <c r="I1435" s="3" t="s">
        <v>45</v>
      </c>
      <c r="J1435" s="3" t="s">
        <v>102</v>
      </c>
      <c r="K1435" s="3" t="s">
        <v>226</v>
      </c>
      <c r="L1435" s="5">
        <v>27</v>
      </c>
      <c r="M1435" s="5">
        <v>60342.46</v>
      </c>
      <c r="N1435" s="5">
        <v>67404.09</v>
      </c>
      <c r="O1435" s="5">
        <v>0</v>
      </c>
      <c r="P1435" s="3" t="s">
        <v>28</v>
      </c>
      <c r="Q1435" s="3" t="s">
        <v>77</v>
      </c>
      <c r="R1435" s="5">
        <v>15</v>
      </c>
      <c r="S1435" s="5">
        <v>190664</v>
      </c>
      <c r="T1435" s="2"/>
    </row>
    <row r="1436" spans="1:20" ht="14.4" x14ac:dyDescent="0.3">
      <c r="A1436" s="3" t="s">
        <v>2264</v>
      </c>
      <c r="B1436" s="4">
        <v>45677</v>
      </c>
      <c r="C1436" s="3" t="s">
        <v>49</v>
      </c>
      <c r="D1436" s="3" t="s">
        <v>70</v>
      </c>
      <c r="E1436" s="3" t="s">
        <v>71</v>
      </c>
      <c r="F1436" s="3" t="s">
        <v>72</v>
      </c>
      <c r="G1436" s="3" t="s">
        <v>2265</v>
      </c>
      <c r="H1436" s="3" t="s">
        <v>87</v>
      </c>
      <c r="I1436" s="3" t="s">
        <v>25</v>
      </c>
      <c r="J1436" s="3" t="s">
        <v>26</v>
      </c>
      <c r="K1436" s="3" t="s">
        <v>127</v>
      </c>
      <c r="L1436" s="5">
        <v>5</v>
      </c>
      <c r="M1436" s="5">
        <v>46677.84</v>
      </c>
      <c r="N1436" s="5">
        <v>69270.59</v>
      </c>
      <c r="O1436" s="5">
        <v>0</v>
      </c>
      <c r="P1436" s="3" t="s">
        <v>55</v>
      </c>
      <c r="Q1436" s="3" t="s">
        <v>38</v>
      </c>
      <c r="R1436" s="5">
        <v>6</v>
      </c>
      <c r="S1436" s="5">
        <v>112963.8</v>
      </c>
      <c r="T1436" s="2"/>
    </row>
    <row r="1437" spans="1:20" ht="14.4" x14ac:dyDescent="0.3">
      <c r="A1437" s="3" t="s">
        <v>2266</v>
      </c>
      <c r="B1437" s="4">
        <v>45827</v>
      </c>
      <c r="C1437" s="3" t="s">
        <v>31</v>
      </c>
      <c r="D1437" s="3" t="s">
        <v>70</v>
      </c>
      <c r="E1437" s="3" t="s">
        <v>125</v>
      </c>
      <c r="F1437" s="3" t="s">
        <v>125</v>
      </c>
      <c r="G1437" s="3" t="s">
        <v>2267</v>
      </c>
      <c r="H1437" s="3" t="s">
        <v>35</v>
      </c>
      <c r="I1437" s="3" t="s">
        <v>52</v>
      </c>
      <c r="J1437" s="3" t="s">
        <v>113</v>
      </c>
      <c r="K1437" s="3" t="s">
        <v>557</v>
      </c>
      <c r="L1437" s="5">
        <v>5</v>
      </c>
      <c r="M1437" s="5">
        <v>30300.19</v>
      </c>
      <c r="N1437" s="5">
        <v>35680.97</v>
      </c>
      <c r="O1437" s="5">
        <v>0.1</v>
      </c>
      <c r="P1437" s="3" t="s">
        <v>28</v>
      </c>
      <c r="Q1437" s="3" t="s">
        <v>38</v>
      </c>
      <c r="R1437" s="5">
        <v>5</v>
      </c>
      <c r="S1437" s="5">
        <v>24213.51</v>
      </c>
      <c r="T1437" s="2"/>
    </row>
    <row r="1438" spans="1:20" ht="14.4" x14ac:dyDescent="0.3">
      <c r="A1438" s="3" t="s">
        <v>2268</v>
      </c>
      <c r="B1438" s="6">
        <v>45718</v>
      </c>
      <c r="C1438" s="3" t="s">
        <v>49</v>
      </c>
      <c r="D1438" s="3" t="s">
        <v>41</v>
      </c>
      <c r="E1438" s="3" t="s">
        <v>50</v>
      </c>
      <c r="F1438" s="3" t="s">
        <v>50</v>
      </c>
      <c r="G1438" s="3" t="s">
        <v>2133</v>
      </c>
      <c r="H1438" s="3" t="s">
        <v>35</v>
      </c>
      <c r="I1438" s="3" t="s">
        <v>25</v>
      </c>
      <c r="J1438" s="3" t="s">
        <v>61</v>
      </c>
      <c r="K1438" s="3" t="s">
        <v>211</v>
      </c>
      <c r="L1438" s="5">
        <v>13</v>
      </c>
      <c r="M1438" s="5">
        <v>62163.1</v>
      </c>
      <c r="N1438" s="5">
        <v>88625.600000000006</v>
      </c>
      <c r="O1438" s="5">
        <v>0</v>
      </c>
      <c r="P1438" s="3" t="s">
        <v>28</v>
      </c>
      <c r="Q1438" s="3" t="s">
        <v>29</v>
      </c>
      <c r="R1438" s="5">
        <v>4</v>
      </c>
      <c r="S1438" s="5">
        <v>344012.5</v>
      </c>
      <c r="T1438" s="2"/>
    </row>
    <row r="1439" spans="1:20" ht="14.4" x14ac:dyDescent="0.3">
      <c r="A1439" s="3" t="s">
        <v>2269</v>
      </c>
      <c r="B1439" s="4">
        <v>45771</v>
      </c>
      <c r="C1439" s="3" t="s">
        <v>40</v>
      </c>
      <c r="D1439" s="3" t="s">
        <v>41</v>
      </c>
      <c r="E1439" s="3" t="s">
        <v>42</v>
      </c>
      <c r="F1439" s="3" t="s">
        <v>42</v>
      </c>
      <c r="G1439" s="3" t="s">
        <v>272</v>
      </c>
      <c r="H1439" s="3" t="s">
        <v>35</v>
      </c>
      <c r="I1439" s="3" t="s">
        <v>45</v>
      </c>
      <c r="J1439" s="3" t="s">
        <v>46</v>
      </c>
      <c r="K1439" s="3" t="s">
        <v>333</v>
      </c>
      <c r="L1439" s="5">
        <v>1</v>
      </c>
      <c r="M1439" s="5">
        <v>7613.11</v>
      </c>
      <c r="N1439" s="5">
        <v>9517.25</v>
      </c>
      <c r="O1439" s="5">
        <v>0.15</v>
      </c>
      <c r="P1439" s="3" t="s">
        <v>55</v>
      </c>
      <c r="Q1439" s="3" t="s">
        <v>84</v>
      </c>
      <c r="R1439" s="5">
        <v>20</v>
      </c>
      <c r="S1439" s="5">
        <v>1618.52</v>
      </c>
      <c r="T1439" s="2"/>
    </row>
    <row r="1440" spans="1:20" ht="14.4" x14ac:dyDescent="0.3">
      <c r="A1440" s="3" t="s">
        <v>2270</v>
      </c>
      <c r="B1440" s="4">
        <v>45740</v>
      </c>
      <c r="C1440" s="3" t="s">
        <v>49</v>
      </c>
      <c r="D1440" s="3" t="s">
        <v>41</v>
      </c>
      <c r="E1440" s="3" t="s">
        <v>50</v>
      </c>
      <c r="F1440" s="3" t="s">
        <v>50</v>
      </c>
      <c r="G1440" s="3" t="s">
        <v>2271</v>
      </c>
      <c r="H1440" s="3" t="s">
        <v>87</v>
      </c>
      <c r="I1440" s="3" t="s">
        <v>25</v>
      </c>
      <c r="J1440" s="3" t="s">
        <v>36</v>
      </c>
      <c r="K1440" s="3" t="s">
        <v>280</v>
      </c>
      <c r="L1440" s="5">
        <v>7</v>
      </c>
      <c r="M1440" s="5">
        <v>60917.48</v>
      </c>
      <c r="N1440" s="5">
        <v>69647.289999999994</v>
      </c>
      <c r="O1440" s="5">
        <v>0</v>
      </c>
      <c r="P1440" s="3" t="s">
        <v>55</v>
      </c>
      <c r="Q1440" s="3" t="s">
        <v>77</v>
      </c>
      <c r="R1440" s="5">
        <v>8</v>
      </c>
      <c r="S1440" s="5">
        <v>61108.67</v>
      </c>
      <c r="T1440" s="2"/>
    </row>
    <row r="1441" spans="1:20" ht="14.4" x14ac:dyDescent="0.3">
      <c r="A1441" s="3" t="s">
        <v>2272</v>
      </c>
      <c r="B1441" s="4">
        <v>45868</v>
      </c>
      <c r="C1441" s="3" t="s">
        <v>31</v>
      </c>
      <c r="D1441" s="3" t="s">
        <v>57</v>
      </c>
      <c r="E1441" s="3" t="s">
        <v>64</v>
      </c>
      <c r="F1441" s="3" t="s">
        <v>65</v>
      </c>
      <c r="G1441" s="3" t="s">
        <v>664</v>
      </c>
      <c r="H1441" s="3" t="s">
        <v>87</v>
      </c>
      <c r="I1441" s="3" t="s">
        <v>25</v>
      </c>
      <c r="J1441" s="3" t="s">
        <v>36</v>
      </c>
      <c r="K1441" s="3" t="s">
        <v>136</v>
      </c>
      <c r="L1441" s="5">
        <v>15</v>
      </c>
      <c r="M1441" s="5">
        <v>62529.22</v>
      </c>
      <c r="N1441" s="5">
        <v>91623.23</v>
      </c>
      <c r="O1441" s="5">
        <v>0.05</v>
      </c>
      <c r="P1441" s="3" t="s">
        <v>28</v>
      </c>
      <c r="Q1441" s="3" t="s">
        <v>38</v>
      </c>
      <c r="R1441" s="5">
        <v>13</v>
      </c>
      <c r="S1441" s="5">
        <v>414589.6</v>
      </c>
      <c r="T1441" s="2"/>
    </row>
    <row r="1442" spans="1:20" ht="14.4" x14ac:dyDescent="0.3">
      <c r="A1442" s="3" t="s">
        <v>2273</v>
      </c>
      <c r="B1442" s="4">
        <v>45762</v>
      </c>
      <c r="C1442" s="3" t="s">
        <v>31</v>
      </c>
      <c r="D1442" s="3" t="s">
        <v>21</v>
      </c>
      <c r="E1442" s="3" t="s">
        <v>105</v>
      </c>
      <c r="F1442" s="3" t="s">
        <v>106</v>
      </c>
      <c r="G1442" s="3" t="s">
        <v>2274</v>
      </c>
      <c r="H1442" s="3" t="s">
        <v>35</v>
      </c>
      <c r="I1442" s="3" t="s">
        <v>25</v>
      </c>
      <c r="J1442" s="3" t="s">
        <v>36</v>
      </c>
      <c r="K1442" s="3" t="s">
        <v>37</v>
      </c>
      <c r="L1442" s="5">
        <v>28</v>
      </c>
      <c r="M1442" s="5">
        <v>70170.570000000007</v>
      </c>
      <c r="N1442" s="5">
        <v>89746.98</v>
      </c>
      <c r="O1442" s="5">
        <v>0</v>
      </c>
      <c r="P1442" s="3" t="s">
        <v>28</v>
      </c>
      <c r="Q1442" s="3" t="s">
        <v>38</v>
      </c>
      <c r="R1442" s="5">
        <v>7</v>
      </c>
      <c r="S1442" s="5">
        <v>548139.5</v>
      </c>
      <c r="T1442" s="2"/>
    </row>
    <row r="1443" spans="1:20" ht="14.4" x14ac:dyDescent="0.3">
      <c r="A1443" s="3" t="s">
        <v>2275</v>
      </c>
      <c r="B1443" s="4">
        <v>45698</v>
      </c>
      <c r="C1443" s="3" t="s">
        <v>20</v>
      </c>
      <c r="D1443" s="3" t="s">
        <v>21</v>
      </c>
      <c r="E1443" s="3" t="s">
        <v>22</v>
      </c>
      <c r="F1443" s="3" t="s">
        <v>22</v>
      </c>
      <c r="G1443" s="3" t="s">
        <v>201</v>
      </c>
      <c r="H1443" s="3" t="s">
        <v>87</v>
      </c>
      <c r="I1443" s="3" t="s">
        <v>45</v>
      </c>
      <c r="J1443" s="3" t="s">
        <v>67</v>
      </c>
      <c r="K1443" s="3" t="s">
        <v>199</v>
      </c>
      <c r="L1443" s="5">
        <v>23</v>
      </c>
      <c r="M1443" s="5">
        <v>77478.820000000007</v>
      </c>
      <c r="N1443" s="5">
        <v>95988.2</v>
      </c>
      <c r="O1443" s="5">
        <v>0.05</v>
      </c>
      <c r="P1443" s="3" t="s">
        <v>28</v>
      </c>
      <c r="Q1443" s="3" t="s">
        <v>38</v>
      </c>
      <c r="R1443" s="5">
        <v>7</v>
      </c>
      <c r="S1443" s="5">
        <v>404430</v>
      </c>
      <c r="T1443" s="2"/>
    </row>
    <row r="1444" spans="1:20" ht="14.4" x14ac:dyDescent="0.3">
      <c r="A1444" s="3" t="s">
        <v>2276</v>
      </c>
      <c r="B1444" s="4">
        <v>45838</v>
      </c>
      <c r="C1444" s="3" t="s">
        <v>49</v>
      </c>
      <c r="D1444" s="3" t="s">
        <v>21</v>
      </c>
      <c r="E1444" s="3" t="s">
        <v>22</v>
      </c>
      <c r="F1444" s="3" t="s">
        <v>22</v>
      </c>
      <c r="G1444" s="3" t="s">
        <v>165</v>
      </c>
      <c r="H1444" s="3" t="s">
        <v>35</v>
      </c>
      <c r="I1444" s="3" t="s">
        <v>25</v>
      </c>
      <c r="J1444" s="3" t="s">
        <v>61</v>
      </c>
      <c r="K1444" s="3" t="s">
        <v>211</v>
      </c>
      <c r="L1444" s="5">
        <v>29</v>
      </c>
      <c r="M1444" s="5">
        <v>40450.300000000003</v>
      </c>
      <c r="N1444" s="5">
        <v>52922.8</v>
      </c>
      <c r="O1444" s="5">
        <v>0.1</v>
      </c>
      <c r="P1444" s="3" t="s">
        <v>55</v>
      </c>
      <c r="Q1444" s="3" t="s">
        <v>77</v>
      </c>
      <c r="R1444" s="5">
        <v>12</v>
      </c>
      <c r="S1444" s="5">
        <v>325532.3</v>
      </c>
      <c r="T1444" s="2"/>
    </row>
    <row r="1445" spans="1:20" ht="14.4" x14ac:dyDescent="0.3">
      <c r="A1445" s="3" t="s">
        <v>2277</v>
      </c>
      <c r="B1445" s="6">
        <v>45839</v>
      </c>
      <c r="C1445" s="3" t="s">
        <v>49</v>
      </c>
      <c r="D1445" s="3" t="s">
        <v>41</v>
      </c>
      <c r="E1445" s="3" t="s">
        <v>42</v>
      </c>
      <c r="F1445" s="3" t="s">
        <v>42</v>
      </c>
      <c r="G1445" s="3" t="s">
        <v>1359</v>
      </c>
      <c r="H1445" s="3" t="s">
        <v>35</v>
      </c>
      <c r="I1445" s="3" t="s">
        <v>25</v>
      </c>
      <c r="J1445" s="3" t="s">
        <v>146</v>
      </c>
      <c r="K1445" s="3" t="s">
        <v>177</v>
      </c>
      <c r="L1445" s="5">
        <v>29</v>
      </c>
      <c r="M1445" s="5">
        <v>10887.21</v>
      </c>
      <c r="N1445" s="5">
        <v>15496.5</v>
      </c>
      <c r="O1445" s="5">
        <v>0.15</v>
      </c>
      <c r="P1445" s="3" t="s">
        <v>55</v>
      </c>
      <c r="Q1445" s="3" t="s">
        <v>29</v>
      </c>
      <c r="R1445" s="5">
        <v>16</v>
      </c>
      <c r="S1445" s="5">
        <v>113619</v>
      </c>
      <c r="T1445" s="2"/>
    </row>
    <row r="1446" spans="1:20" ht="14.4" x14ac:dyDescent="0.3">
      <c r="A1446" s="3" t="s">
        <v>2278</v>
      </c>
      <c r="B1446" s="4">
        <v>45761</v>
      </c>
      <c r="C1446" s="3" t="s">
        <v>49</v>
      </c>
      <c r="D1446" s="3" t="s">
        <v>70</v>
      </c>
      <c r="E1446" s="3" t="s">
        <v>125</v>
      </c>
      <c r="F1446" s="3" t="s">
        <v>125</v>
      </c>
      <c r="G1446" s="3" t="s">
        <v>1712</v>
      </c>
      <c r="H1446" s="3" t="s">
        <v>24</v>
      </c>
      <c r="I1446" s="3" t="s">
        <v>52</v>
      </c>
      <c r="J1446" s="3" t="s">
        <v>95</v>
      </c>
      <c r="K1446" s="3" t="s">
        <v>298</v>
      </c>
      <c r="L1446" s="5">
        <v>25</v>
      </c>
      <c r="M1446" s="5">
        <v>1735.54</v>
      </c>
      <c r="N1446" s="5">
        <v>2323.35</v>
      </c>
      <c r="O1446" s="5">
        <v>0</v>
      </c>
      <c r="P1446" s="3" t="s">
        <v>55</v>
      </c>
      <c r="Q1446" s="3" t="s">
        <v>77</v>
      </c>
      <c r="R1446" s="5">
        <v>18</v>
      </c>
      <c r="S1446" s="5">
        <v>14695.25</v>
      </c>
      <c r="T1446" s="2"/>
    </row>
    <row r="1447" spans="1:20" ht="14.4" x14ac:dyDescent="0.3">
      <c r="A1447" s="3" t="s">
        <v>2279</v>
      </c>
      <c r="B1447" s="4">
        <v>45747</v>
      </c>
      <c r="C1447" s="3" t="s">
        <v>31</v>
      </c>
      <c r="D1447" s="3" t="s">
        <v>70</v>
      </c>
      <c r="E1447" s="3" t="s">
        <v>71</v>
      </c>
      <c r="F1447" s="3" t="s">
        <v>72</v>
      </c>
      <c r="G1447" s="3" t="s">
        <v>2280</v>
      </c>
      <c r="H1447" s="3" t="s">
        <v>35</v>
      </c>
      <c r="I1447" s="3" t="s">
        <v>52</v>
      </c>
      <c r="J1447" s="3" t="s">
        <v>95</v>
      </c>
      <c r="K1447" s="3" t="s">
        <v>298</v>
      </c>
      <c r="L1447" s="5">
        <v>41</v>
      </c>
      <c r="M1447" s="5">
        <v>30708.97</v>
      </c>
      <c r="N1447" s="5">
        <v>34573.370000000003</v>
      </c>
      <c r="O1447" s="5">
        <v>0.1</v>
      </c>
      <c r="P1447" s="3" t="s">
        <v>55</v>
      </c>
      <c r="Q1447" s="3" t="s">
        <v>29</v>
      </c>
      <c r="R1447" s="5">
        <v>17</v>
      </c>
      <c r="S1447" s="5">
        <v>142596.4</v>
      </c>
      <c r="T1447" s="2"/>
    </row>
    <row r="1448" spans="1:20" ht="14.4" x14ac:dyDescent="0.3">
      <c r="A1448" s="3" t="s">
        <v>2281</v>
      </c>
      <c r="B1448" s="4">
        <v>45682</v>
      </c>
      <c r="C1448" s="3" t="s">
        <v>20</v>
      </c>
      <c r="D1448" s="3" t="s">
        <v>70</v>
      </c>
      <c r="E1448" s="3" t="s">
        <v>71</v>
      </c>
      <c r="F1448" s="3" t="s">
        <v>72</v>
      </c>
      <c r="G1448" s="3" t="s">
        <v>369</v>
      </c>
      <c r="H1448" s="3" t="s">
        <v>35</v>
      </c>
      <c r="I1448" s="3" t="s">
        <v>45</v>
      </c>
      <c r="J1448" s="3" t="s">
        <v>132</v>
      </c>
      <c r="K1448" s="3" t="s">
        <v>206</v>
      </c>
      <c r="L1448" s="5">
        <v>20</v>
      </c>
      <c r="M1448" s="5">
        <v>35468.93</v>
      </c>
      <c r="N1448" s="5">
        <v>39908.879999999997</v>
      </c>
      <c r="O1448" s="5">
        <v>0.15</v>
      </c>
      <c r="P1448" s="3" t="s">
        <v>28</v>
      </c>
      <c r="Q1448" s="3" t="s">
        <v>84</v>
      </c>
      <c r="R1448" s="5">
        <v>6</v>
      </c>
      <c r="S1448" s="5">
        <v>75479.149999999994</v>
      </c>
      <c r="T1448" s="2"/>
    </row>
    <row r="1449" spans="1:20" ht="14.4" x14ac:dyDescent="0.3">
      <c r="A1449" s="3" t="s">
        <v>2282</v>
      </c>
      <c r="B1449" s="4">
        <v>45726</v>
      </c>
      <c r="C1449" s="3" t="s">
        <v>40</v>
      </c>
      <c r="D1449" s="3" t="s">
        <v>21</v>
      </c>
      <c r="E1449" s="3" t="s">
        <v>22</v>
      </c>
      <c r="F1449" s="3" t="s">
        <v>22</v>
      </c>
      <c r="G1449" s="3" t="s">
        <v>322</v>
      </c>
      <c r="H1449" s="3" t="s">
        <v>24</v>
      </c>
      <c r="I1449" s="3" t="s">
        <v>45</v>
      </c>
      <c r="J1449" s="3" t="s">
        <v>46</v>
      </c>
      <c r="K1449" s="3" t="s">
        <v>47</v>
      </c>
      <c r="L1449" s="5">
        <v>12</v>
      </c>
      <c r="M1449" s="5">
        <v>55226.68</v>
      </c>
      <c r="N1449" s="5">
        <v>71108.990000000005</v>
      </c>
      <c r="O1449" s="5">
        <v>0.1</v>
      </c>
      <c r="P1449" s="3" t="s">
        <v>55</v>
      </c>
      <c r="Q1449" s="3" t="s">
        <v>29</v>
      </c>
      <c r="R1449" s="5">
        <v>12</v>
      </c>
      <c r="S1449" s="5">
        <v>171529</v>
      </c>
      <c r="T1449" s="2"/>
    </row>
    <row r="1450" spans="1:20" ht="14.4" x14ac:dyDescent="0.3">
      <c r="A1450" s="3" t="s">
        <v>2283</v>
      </c>
      <c r="B1450" s="4">
        <v>45860</v>
      </c>
      <c r="C1450" s="3" t="s">
        <v>49</v>
      </c>
      <c r="D1450" s="3" t="s">
        <v>21</v>
      </c>
      <c r="E1450" s="3" t="s">
        <v>32</v>
      </c>
      <c r="F1450" s="3" t="s">
        <v>33</v>
      </c>
      <c r="G1450" s="3" t="s">
        <v>1136</v>
      </c>
      <c r="H1450" s="3" t="s">
        <v>44</v>
      </c>
      <c r="I1450" s="3" t="s">
        <v>45</v>
      </c>
      <c r="J1450" s="3" t="s">
        <v>132</v>
      </c>
      <c r="K1450" s="3" t="s">
        <v>241</v>
      </c>
      <c r="L1450" s="5">
        <v>6</v>
      </c>
      <c r="M1450" s="5">
        <v>3903.47</v>
      </c>
      <c r="N1450" s="5">
        <v>5512.91</v>
      </c>
      <c r="O1450" s="5">
        <v>0.1</v>
      </c>
      <c r="P1450" s="3" t="s">
        <v>28</v>
      </c>
      <c r="Q1450" s="3" t="s">
        <v>77</v>
      </c>
      <c r="R1450" s="5">
        <v>15</v>
      </c>
      <c r="S1450" s="5">
        <v>8690.98</v>
      </c>
      <c r="T1450" s="2"/>
    </row>
    <row r="1451" spans="1:20" ht="14.4" x14ac:dyDescent="0.3">
      <c r="A1451" s="3" t="s">
        <v>2284</v>
      </c>
      <c r="B1451" s="6">
        <v>45693</v>
      </c>
      <c r="C1451" s="3" t="s">
        <v>31</v>
      </c>
      <c r="D1451" s="3" t="s">
        <v>70</v>
      </c>
      <c r="E1451" s="3" t="s">
        <v>71</v>
      </c>
      <c r="F1451" s="3" t="s">
        <v>72</v>
      </c>
      <c r="G1451" s="3" t="s">
        <v>395</v>
      </c>
      <c r="H1451" s="3" t="s">
        <v>35</v>
      </c>
      <c r="I1451" s="3" t="s">
        <v>25</v>
      </c>
      <c r="J1451" s="3" t="s">
        <v>146</v>
      </c>
      <c r="K1451" s="3" t="s">
        <v>147</v>
      </c>
      <c r="L1451" s="5">
        <v>43</v>
      </c>
      <c r="M1451" s="5">
        <v>37183.43</v>
      </c>
      <c r="N1451" s="5">
        <v>48134</v>
      </c>
      <c r="O1451" s="5">
        <v>0.1</v>
      </c>
      <c r="P1451" s="3" t="s">
        <v>55</v>
      </c>
      <c r="Q1451" s="3" t="s">
        <v>84</v>
      </c>
      <c r="R1451" s="5">
        <v>13</v>
      </c>
      <c r="S1451" s="5">
        <v>423787.1</v>
      </c>
      <c r="T1451" s="2"/>
    </row>
    <row r="1452" spans="1:20" ht="14.4" x14ac:dyDescent="0.3">
      <c r="A1452" s="3" t="s">
        <v>2285</v>
      </c>
      <c r="B1452" s="7">
        <v>45808</v>
      </c>
      <c r="C1452" s="3" t="s">
        <v>20</v>
      </c>
      <c r="D1452" s="3" t="s">
        <v>57</v>
      </c>
      <c r="E1452" s="3" t="s">
        <v>58</v>
      </c>
      <c r="F1452" s="3" t="s">
        <v>59</v>
      </c>
      <c r="G1452" s="3" t="s">
        <v>485</v>
      </c>
      <c r="H1452" s="3" t="s">
        <v>35</v>
      </c>
      <c r="I1452" s="3" t="s">
        <v>45</v>
      </c>
      <c r="J1452" s="3" t="s">
        <v>46</v>
      </c>
      <c r="K1452" s="3" t="s">
        <v>333</v>
      </c>
      <c r="L1452" s="5">
        <v>7</v>
      </c>
      <c r="M1452" s="5">
        <v>76744.05</v>
      </c>
      <c r="N1452" s="5">
        <v>84596.01</v>
      </c>
      <c r="O1452" s="5">
        <v>0.15</v>
      </c>
      <c r="P1452" s="3" t="s">
        <v>28</v>
      </c>
      <c r="Q1452" s="3" t="s">
        <v>38</v>
      </c>
      <c r="R1452" s="5">
        <v>13</v>
      </c>
      <c r="S1452" s="5">
        <v>46719.16</v>
      </c>
      <c r="T1452" s="2"/>
    </row>
    <row r="1453" spans="1:20" ht="14.4" x14ac:dyDescent="0.3">
      <c r="A1453" s="3" t="s">
        <v>2286</v>
      </c>
      <c r="B1453" s="6">
        <v>45724</v>
      </c>
      <c r="C1453" s="3" t="s">
        <v>49</v>
      </c>
      <c r="D1453" s="3" t="s">
        <v>21</v>
      </c>
      <c r="E1453" s="3" t="s">
        <v>22</v>
      </c>
      <c r="F1453" s="3" t="s">
        <v>22</v>
      </c>
      <c r="G1453" s="3" t="s">
        <v>2287</v>
      </c>
      <c r="H1453" s="3" t="s">
        <v>24</v>
      </c>
      <c r="I1453" s="3" t="s">
        <v>25</v>
      </c>
      <c r="J1453" s="3" t="s">
        <v>26</v>
      </c>
      <c r="K1453" s="3" t="s">
        <v>127</v>
      </c>
      <c r="L1453" s="5">
        <v>40</v>
      </c>
      <c r="M1453" s="5">
        <v>47672.41</v>
      </c>
      <c r="N1453" s="5">
        <v>59503.6</v>
      </c>
      <c r="O1453" s="5">
        <v>0.15</v>
      </c>
      <c r="P1453" s="3" t="s">
        <v>55</v>
      </c>
      <c r="Q1453" s="3" t="s">
        <v>29</v>
      </c>
      <c r="R1453" s="5">
        <v>13</v>
      </c>
      <c r="S1453" s="5">
        <v>402260.5</v>
      </c>
      <c r="T1453" s="2"/>
    </row>
    <row r="1454" spans="1:20" ht="14.4" x14ac:dyDescent="0.3">
      <c r="A1454" s="3" t="s">
        <v>2288</v>
      </c>
      <c r="B1454" s="7">
        <v>45795</v>
      </c>
      <c r="C1454" s="3" t="s">
        <v>40</v>
      </c>
      <c r="D1454" s="3" t="s">
        <v>41</v>
      </c>
      <c r="E1454" s="3" t="s">
        <v>42</v>
      </c>
      <c r="F1454" s="3" t="s">
        <v>42</v>
      </c>
      <c r="G1454" s="3" t="s">
        <v>2289</v>
      </c>
      <c r="H1454" s="3" t="s">
        <v>44</v>
      </c>
      <c r="I1454" s="3" t="s">
        <v>52</v>
      </c>
      <c r="J1454" s="3" t="s">
        <v>157</v>
      </c>
      <c r="K1454" s="3" t="s">
        <v>158</v>
      </c>
      <c r="L1454" s="5">
        <v>16</v>
      </c>
      <c r="M1454" s="5">
        <v>25917.47</v>
      </c>
      <c r="N1454" s="5">
        <v>32700.71</v>
      </c>
      <c r="O1454" s="5">
        <v>0.05</v>
      </c>
      <c r="P1454" s="3" t="s">
        <v>28</v>
      </c>
      <c r="Q1454" s="3" t="s">
        <v>77</v>
      </c>
      <c r="R1454" s="5">
        <v>15</v>
      </c>
      <c r="S1454" s="5">
        <v>103105.3</v>
      </c>
      <c r="T1454" s="2"/>
    </row>
    <row r="1455" spans="1:20" ht="14.4" x14ac:dyDescent="0.3">
      <c r="A1455" s="3" t="s">
        <v>2290</v>
      </c>
      <c r="B1455" s="8">
        <v>45785</v>
      </c>
      <c r="C1455" s="3" t="s">
        <v>31</v>
      </c>
      <c r="D1455" s="3" t="s">
        <v>41</v>
      </c>
      <c r="E1455" s="3" t="s">
        <v>50</v>
      </c>
      <c r="F1455" s="3" t="s">
        <v>50</v>
      </c>
      <c r="G1455" s="3" t="s">
        <v>1090</v>
      </c>
      <c r="H1455" s="3" t="s">
        <v>35</v>
      </c>
      <c r="I1455" s="3" t="s">
        <v>25</v>
      </c>
      <c r="J1455" s="3" t="s">
        <v>146</v>
      </c>
      <c r="K1455" s="3" t="s">
        <v>411</v>
      </c>
      <c r="L1455" s="5">
        <v>3</v>
      </c>
      <c r="M1455" s="5">
        <v>14546.42</v>
      </c>
      <c r="N1455" s="5">
        <v>17276.099999999999</v>
      </c>
      <c r="O1455" s="5">
        <v>0.05</v>
      </c>
      <c r="P1455" s="3" t="s">
        <v>28</v>
      </c>
      <c r="Q1455" s="3" t="s">
        <v>29</v>
      </c>
      <c r="R1455" s="5">
        <v>17</v>
      </c>
      <c r="S1455" s="5">
        <v>7779.59</v>
      </c>
      <c r="T1455" s="2"/>
    </row>
    <row r="1456" spans="1:20" ht="14.4" x14ac:dyDescent="0.3">
      <c r="A1456" s="3" t="s">
        <v>2291</v>
      </c>
      <c r="B1456" s="6">
        <v>45754</v>
      </c>
      <c r="C1456" s="3" t="s">
        <v>49</v>
      </c>
      <c r="D1456" s="3" t="s">
        <v>41</v>
      </c>
      <c r="E1456" s="3" t="s">
        <v>42</v>
      </c>
      <c r="F1456" s="3" t="s">
        <v>42</v>
      </c>
      <c r="G1456" s="3" t="s">
        <v>577</v>
      </c>
      <c r="H1456" s="3" t="s">
        <v>35</v>
      </c>
      <c r="I1456" s="3" t="s">
        <v>52</v>
      </c>
      <c r="J1456" s="3" t="s">
        <v>53</v>
      </c>
      <c r="K1456" s="3" t="s">
        <v>99</v>
      </c>
      <c r="L1456" s="5">
        <v>11</v>
      </c>
      <c r="M1456" s="5">
        <v>77432.88</v>
      </c>
      <c r="N1456" s="5">
        <v>111923</v>
      </c>
      <c r="O1456" s="5">
        <v>0.1</v>
      </c>
      <c r="P1456" s="3" t="s">
        <v>55</v>
      </c>
      <c r="Q1456" s="3" t="s">
        <v>29</v>
      </c>
      <c r="R1456" s="5">
        <v>15</v>
      </c>
      <c r="S1456" s="5">
        <v>341451.7</v>
      </c>
      <c r="T1456" s="2"/>
    </row>
    <row r="1457" spans="1:20" ht="14.4" x14ac:dyDescent="0.3">
      <c r="A1457" s="3" t="s">
        <v>2292</v>
      </c>
      <c r="B1457" s="6">
        <v>45844</v>
      </c>
      <c r="C1457" s="3" t="s">
        <v>20</v>
      </c>
      <c r="D1457" s="3" t="s">
        <v>21</v>
      </c>
      <c r="E1457" s="3" t="s">
        <v>22</v>
      </c>
      <c r="F1457" s="3" t="s">
        <v>22</v>
      </c>
      <c r="G1457" s="3" t="s">
        <v>2293</v>
      </c>
      <c r="H1457" s="3" t="s">
        <v>87</v>
      </c>
      <c r="I1457" s="3" t="s">
        <v>45</v>
      </c>
      <c r="J1457" s="3" t="s">
        <v>46</v>
      </c>
      <c r="K1457" s="3" t="s">
        <v>117</v>
      </c>
      <c r="L1457" s="5">
        <v>38</v>
      </c>
      <c r="M1457" s="5">
        <v>73482.490000000005</v>
      </c>
      <c r="N1457" s="5">
        <v>98974.2</v>
      </c>
      <c r="O1457" s="5">
        <v>0</v>
      </c>
      <c r="P1457" s="3" t="s">
        <v>55</v>
      </c>
      <c r="Q1457" s="3" t="s">
        <v>77</v>
      </c>
      <c r="R1457" s="5">
        <v>6</v>
      </c>
      <c r="S1457" s="5">
        <v>968685</v>
      </c>
      <c r="T1457" s="2"/>
    </row>
    <row r="1458" spans="1:20" ht="14.4" x14ac:dyDescent="0.3">
      <c r="A1458" s="3" t="s">
        <v>2294</v>
      </c>
      <c r="B1458" s="6">
        <v>45874</v>
      </c>
      <c r="C1458" s="3" t="s">
        <v>20</v>
      </c>
      <c r="D1458" s="3" t="s">
        <v>41</v>
      </c>
      <c r="E1458" s="3" t="s">
        <v>50</v>
      </c>
      <c r="F1458" s="3" t="s">
        <v>50</v>
      </c>
      <c r="G1458" s="3" t="s">
        <v>939</v>
      </c>
      <c r="H1458" s="3" t="s">
        <v>24</v>
      </c>
      <c r="I1458" s="3" t="s">
        <v>45</v>
      </c>
      <c r="J1458" s="3" t="s">
        <v>67</v>
      </c>
      <c r="K1458" s="3" t="s">
        <v>68</v>
      </c>
      <c r="L1458" s="5">
        <v>13</v>
      </c>
      <c r="M1458" s="5">
        <v>43552.85</v>
      </c>
      <c r="N1458" s="5">
        <v>62392.43</v>
      </c>
      <c r="O1458" s="5">
        <v>0.05</v>
      </c>
      <c r="P1458" s="3" t="s">
        <v>55</v>
      </c>
      <c r="Q1458" s="3" t="s">
        <v>77</v>
      </c>
      <c r="R1458" s="5">
        <v>8</v>
      </c>
      <c r="S1458" s="5">
        <v>232668.79999999999</v>
      </c>
      <c r="T1458" s="2"/>
    </row>
    <row r="1459" spans="1:20" ht="14.4" x14ac:dyDescent="0.3">
      <c r="A1459" s="3" t="s">
        <v>2295</v>
      </c>
      <c r="B1459" s="4">
        <v>45678</v>
      </c>
      <c r="C1459" s="3" t="s">
        <v>40</v>
      </c>
      <c r="D1459" s="3" t="s">
        <v>21</v>
      </c>
      <c r="E1459" s="3" t="s">
        <v>32</v>
      </c>
      <c r="F1459" s="3" t="s">
        <v>33</v>
      </c>
      <c r="G1459" s="3" t="s">
        <v>107</v>
      </c>
      <c r="H1459" s="3" t="s">
        <v>44</v>
      </c>
      <c r="I1459" s="3" t="s">
        <v>52</v>
      </c>
      <c r="J1459" s="3" t="s">
        <v>157</v>
      </c>
      <c r="K1459" s="3" t="s">
        <v>285</v>
      </c>
      <c r="L1459" s="5">
        <v>9</v>
      </c>
      <c r="M1459" s="5">
        <v>68219.740000000005</v>
      </c>
      <c r="N1459" s="5">
        <v>90880.05</v>
      </c>
      <c r="O1459" s="5">
        <v>0</v>
      </c>
      <c r="P1459" s="3" t="s">
        <v>55</v>
      </c>
      <c r="Q1459" s="3" t="s">
        <v>38</v>
      </c>
      <c r="R1459" s="5">
        <v>16</v>
      </c>
      <c r="S1459" s="5">
        <v>203942.8</v>
      </c>
      <c r="T1459" s="2"/>
    </row>
    <row r="1460" spans="1:20" ht="14.4" x14ac:dyDescent="0.3">
      <c r="A1460" s="3" t="s">
        <v>2296</v>
      </c>
      <c r="B1460" s="6">
        <v>45751</v>
      </c>
      <c r="C1460" s="3" t="s">
        <v>40</v>
      </c>
      <c r="D1460" s="3" t="s">
        <v>21</v>
      </c>
      <c r="E1460" s="3" t="s">
        <v>22</v>
      </c>
      <c r="F1460" s="3" t="s">
        <v>22</v>
      </c>
      <c r="G1460" s="3" t="s">
        <v>2297</v>
      </c>
      <c r="H1460" s="3" t="s">
        <v>24</v>
      </c>
      <c r="I1460" s="3" t="s">
        <v>25</v>
      </c>
      <c r="J1460" s="3" t="s">
        <v>61</v>
      </c>
      <c r="K1460" s="3" t="s">
        <v>223</v>
      </c>
      <c r="L1460" s="5">
        <v>16</v>
      </c>
      <c r="M1460" s="5">
        <v>9444.26</v>
      </c>
      <c r="N1460" s="5">
        <v>13545.23</v>
      </c>
      <c r="O1460" s="5">
        <v>0.1</v>
      </c>
      <c r="P1460" s="3" t="s">
        <v>55</v>
      </c>
      <c r="Q1460" s="3" t="s">
        <v>77</v>
      </c>
      <c r="R1460" s="5">
        <v>6</v>
      </c>
      <c r="S1460" s="5">
        <v>59053.97</v>
      </c>
      <c r="T1460" s="2"/>
    </row>
    <row r="1461" spans="1:20" ht="14.4" x14ac:dyDescent="0.3">
      <c r="A1461" s="3" t="s">
        <v>2298</v>
      </c>
      <c r="B1461" s="6">
        <v>45753</v>
      </c>
      <c r="C1461" s="3" t="s">
        <v>49</v>
      </c>
      <c r="D1461" s="3" t="s">
        <v>41</v>
      </c>
      <c r="E1461" s="3" t="s">
        <v>42</v>
      </c>
      <c r="F1461" s="3" t="s">
        <v>42</v>
      </c>
      <c r="G1461" s="3" t="s">
        <v>2299</v>
      </c>
      <c r="H1461" s="3" t="s">
        <v>87</v>
      </c>
      <c r="I1461" s="3" t="s">
        <v>25</v>
      </c>
      <c r="J1461" s="3" t="s">
        <v>36</v>
      </c>
      <c r="K1461" s="3" t="s">
        <v>169</v>
      </c>
      <c r="L1461" s="5">
        <v>7</v>
      </c>
      <c r="M1461" s="5">
        <v>77640.490000000005</v>
      </c>
      <c r="N1461" s="5">
        <v>105383.7</v>
      </c>
      <c r="O1461" s="5">
        <v>0.15</v>
      </c>
      <c r="P1461" s="3" t="s">
        <v>28</v>
      </c>
      <c r="Q1461" s="3" t="s">
        <v>29</v>
      </c>
      <c r="R1461" s="5">
        <v>5</v>
      </c>
      <c r="S1461" s="5">
        <v>165072.29999999999</v>
      </c>
      <c r="T1461" s="2"/>
    </row>
    <row r="1462" spans="1:20" ht="14.4" x14ac:dyDescent="0.3">
      <c r="A1462" s="3" t="s">
        <v>2300</v>
      </c>
      <c r="B1462" s="7">
        <v>45790</v>
      </c>
      <c r="C1462" s="3" t="s">
        <v>31</v>
      </c>
      <c r="D1462" s="3" t="s">
        <v>70</v>
      </c>
      <c r="E1462" s="3" t="s">
        <v>71</v>
      </c>
      <c r="F1462" s="3" t="s">
        <v>72</v>
      </c>
      <c r="G1462" s="3" t="s">
        <v>1918</v>
      </c>
      <c r="H1462" s="3" t="s">
        <v>87</v>
      </c>
      <c r="I1462" s="3" t="s">
        <v>45</v>
      </c>
      <c r="J1462" s="3" t="s">
        <v>132</v>
      </c>
      <c r="K1462" s="3" t="s">
        <v>248</v>
      </c>
      <c r="L1462" s="5">
        <v>35</v>
      </c>
      <c r="M1462" s="5">
        <v>54527.63</v>
      </c>
      <c r="N1462" s="5">
        <v>79356.89</v>
      </c>
      <c r="O1462" s="5">
        <v>0.1</v>
      </c>
      <c r="P1462" s="3" t="s">
        <v>55</v>
      </c>
      <c r="Q1462" s="3" t="s">
        <v>77</v>
      </c>
      <c r="R1462" s="5">
        <v>6</v>
      </c>
      <c r="S1462" s="5">
        <v>782121.7</v>
      </c>
      <c r="T1462" s="2"/>
    </row>
    <row r="1463" spans="1:20" ht="14.4" x14ac:dyDescent="0.3">
      <c r="A1463" s="3" t="s">
        <v>2301</v>
      </c>
      <c r="B1463" s="4">
        <v>45727</v>
      </c>
      <c r="C1463" s="3" t="s">
        <v>31</v>
      </c>
      <c r="D1463" s="3" t="s">
        <v>57</v>
      </c>
      <c r="E1463" s="3" t="s">
        <v>58</v>
      </c>
      <c r="F1463" s="3" t="s">
        <v>59</v>
      </c>
      <c r="G1463" s="3" t="s">
        <v>2302</v>
      </c>
      <c r="H1463" s="3" t="s">
        <v>87</v>
      </c>
      <c r="I1463" s="3" t="s">
        <v>52</v>
      </c>
      <c r="J1463" s="3" t="s">
        <v>113</v>
      </c>
      <c r="K1463" s="3" t="s">
        <v>557</v>
      </c>
      <c r="L1463" s="5">
        <v>34</v>
      </c>
      <c r="M1463" s="5">
        <v>59158.17</v>
      </c>
      <c r="N1463" s="5">
        <v>86868.38</v>
      </c>
      <c r="O1463" s="5">
        <v>0.15</v>
      </c>
      <c r="P1463" s="3" t="s">
        <v>28</v>
      </c>
      <c r="Q1463" s="3" t="s">
        <v>77</v>
      </c>
      <c r="R1463" s="5">
        <v>2</v>
      </c>
      <c r="S1463" s="5">
        <v>800825.1</v>
      </c>
      <c r="T1463" s="2"/>
    </row>
    <row r="1464" spans="1:20" ht="14.4" x14ac:dyDescent="0.3">
      <c r="A1464" s="3" t="s">
        <v>2303</v>
      </c>
      <c r="B1464" s="6">
        <v>45663</v>
      </c>
      <c r="C1464" s="3" t="s">
        <v>40</v>
      </c>
      <c r="D1464" s="3" t="s">
        <v>21</v>
      </c>
      <c r="E1464" s="3" t="s">
        <v>22</v>
      </c>
      <c r="F1464" s="3" t="s">
        <v>22</v>
      </c>
      <c r="G1464" s="3" t="s">
        <v>2267</v>
      </c>
      <c r="H1464" s="3" t="s">
        <v>87</v>
      </c>
      <c r="I1464" s="3" t="s">
        <v>25</v>
      </c>
      <c r="J1464" s="3" t="s">
        <v>36</v>
      </c>
      <c r="K1464" s="3" t="s">
        <v>280</v>
      </c>
      <c r="L1464" s="5">
        <v>23</v>
      </c>
      <c r="M1464" s="5">
        <v>20495.87</v>
      </c>
      <c r="N1464" s="5">
        <v>22910.3</v>
      </c>
      <c r="O1464" s="5">
        <v>0.1</v>
      </c>
      <c r="P1464" s="3" t="s">
        <v>55</v>
      </c>
      <c r="Q1464" s="3" t="s">
        <v>77</v>
      </c>
      <c r="R1464" s="5">
        <v>1</v>
      </c>
      <c r="S1464" s="5">
        <v>49978.7</v>
      </c>
      <c r="T1464" s="2"/>
    </row>
    <row r="1465" spans="1:20" ht="14.4" x14ac:dyDescent="0.3">
      <c r="A1465" s="3" t="s">
        <v>2304</v>
      </c>
      <c r="B1465" s="6">
        <v>45722</v>
      </c>
      <c r="C1465" s="3" t="s">
        <v>40</v>
      </c>
      <c r="D1465" s="3" t="s">
        <v>21</v>
      </c>
      <c r="E1465" s="3" t="s">
        <v>22</v>
      </c>
      <c r="F1465" s="3" t="s">
        <v>22</v>
      </c>
      <c r="G1465" s="3" t="s">
        <v>2305</v>
      </c>
      <c r="H1465" s="3" t="s">
        <v>35</v>
      </c>
      <c r="I1465" s="3" t="s">
        <v>52</v>
      </c>
      <c r="J1465" s="3" t="s">
        <v>95</v>
      </c>
      <c r="K1465" s="3" t="s">
        <v>298</v>
      </c>
      <c r="L1465" s="5">
        <v>3</v>
      </c>
      <c r="M1465" s="5">
        <v>6007.92</v>
      </c>
      <c r="N1465" s="5">
        <v>7271.97</v>
      </c>
      <c r="O1465" s="5">
        <v>0.15</v>
      </c>
      <c r="P1465" s="3" t="s">
        <v>55</v>
      </c>
      <c r="Q1465" s="3" t="s">
        <v>84</v>
      </c>
      <c r="R1465" s="5">
        <v>17</v>
      </c>
      <c r="S1465" s="5">
        <v>3223.33</v>
      </c>
      <c r="T1465" s="2"/>
    </row>
    <row r="1466" spans="1:20" ht="14.4" x14ac:dyDescent="0.3">
      <c r="A1466" s="3" t="s">
        <v>2306</v>
      </c>
      <c r="B1466" s="6">
        <v>45721</v>
      </c>
      <c r="C1466" s="3" t="s">
        <v>40</v>
      </c>
      <c r="D1466" s="3" t="s">
        <v>70</v>
      </c>
      <c r="E1466" s="3" t="s">
        <v>71</v>
      </c>
      <c r="F1466" s="3" t="s">
        <v>72</v>
      </c>
      <c r="G1466" s="3" t="s">
        <v>1672</v>
      </c>
      <c r="H1466" s="3" t="s">
        <v>35</v>
      </c>
      <c r="I1466" s="3" t="s">
        <v>52</v>
      </c>
      <c r="J1466" s="3" t="s">
        <v>53</v>
      </c>
      <c r="K1466" s="3" t="s">
        <v>54</v>
      </c>
      <c r="L1466" s="5">
        <v>7</v>
      </c>
      <c r="M1466" s="5">
        <v>20836.12</v>
      </c>
      <c r="N1466" s="5">
        <v>26930.39</v>
      </c>
      <c r="O1466" s="5">
        <v>0.1</v>
      </c>
      <c r="P1466" s="3" t="s">
        <v>28</v>
      </c>
      <c r="Q1466" s="3" t="s">
        <v>29</v>
      </c>
      <c r="R1466" s="5">
        <v>17</v>
      </c>
      <c r="S1466" s="5">
        <v>38393.9</v>
      </c>
      <c r="T1466" s="2"/>
    </row>
    <row r="1467" spans="1:20" ht="14.4" x14ac:dyDescent="0.3">
      <c r="A1467" s="3" t="s">
        <v>2307</v>
      </c>
      <c r="B1467" s="4">
        <v>45682</v>
      </c>
      <c r="C1467" s="3" t="s">
        <v>20</v>
      </c>
      <c r="D1467" s="3" t="s">
        <v>41</v>
      </c>
      <c r="E1467" s="3" t="s">
        <v>42</v>
      </c>
      <c r="F1467" s="3" t="s">
        <v>42</v>
      </c>
      <c r="G1467" s="3" t="s">
        <v>669</v>
      </c>
      <c r="H1467" s="3" t="s">
        <v>44</v>
      </c>
      <c r="I1467" s="3" t="s">
        <v>45</v>
      </c>
      <c r="J1467" s="3" t="s">
        <v>132</v>
      </c>
      <c r="K1467" s="3" t="s">
        <v>241</v>
      </c>
      <c r="L1467" s="5">
        <v>50</v>
      </c>
      <c r="M1467" s="5">
        <v>62503.19</v>
      </c>
      <c r="N1467" s="5">
        <v>85894.06</v>
      </c>
      <c r="O1467" s="5">
        <v>0</v>
      </c>
      <c r="P1467" s="3" t="s">
        <v>55</v>
      </c>
      <c r="Q1467" s="3" t="s">
        <v>38</v>
      </c>
      <c r="R1467" s="5">
        <v>14</v>
      </c>
      <c r="S1467" s="5">
        <v>1169544</v>
      </c>
      <c r="T1467" s="2"/>
    </row>
    <row r="1468" spans="1:20" ht="14.4" x14ac:dyDescent="0.3">
      <c r="A1468" s="3" t="s">
        <v>2308</v>
      </c>
      <c r="B1468" s="4">
        <v>45687</v>
      </c>
      <c r="C1468" s="3" t="s">
        <v>31</v>
      </c>
      <c r="D1468" s="3" t="s">
        <v>57</v>
      </c>
      <c r="E1468" s="3" t="s">
        <v>64</v>
      </c>
      <c r="F1468" s="3" t="s">
        <v>65</v>
      </c>
      <c r="G1468" s="3" t="s">
        <v>1554</v>
      </c>
      <c r="H1468" s="3" t="s">
        <v>24</v>
      </c>
      <c r="I1468" s="3" t="s">
        <v>25</v>
      </c>
      <c r="J1468" s="3" t="s">
        <v>26</v>
      </c>
      <c r="K1468" s="3" t="s">
        <v>80</v>
      </c>
      <c r="L1468" s="5">
        <v>49</v>
      </c>
      <c r="M1468" s="5">
        <v>18167.72</v>
      </c>
      <c r="N1468" s="5">
        <v>22480.45</v>
      </c>
      <c r="O1468" s="5">
        <v>0.15</v>
      </c>
      <c r="P1468" s="3" t="s">
        <v>28</v>
      </c>
      <c r="Q1468" s="3" t="s">
        <v>84</v>
      </c>
      <c r="R1468" s="5">
        <v>17</v>
      </c>
      <c r="S1468" s="5">
        <v>179625.2</v>
      </c>
      <c r="T1468" s="2"/>
    </row>
    <row r="1469" spans="1:20" ht="14.4" x14ac:dyDescent="0.3">
      <c r="A1469" s="3" t="s">
        <v>2309</v>
      </c>
      <c r="B1469" s="4">
        <v>45757</v>
      </c>
      <c r="C1469" s="3" t="s">
        <v>31</v>
      </c>
      <c r="D1469" s="3" t="s">
        <v>70</v>
      </c>
      <c r="E1469" s="3" t="s">
        <v>71</v>
      </c>
      <c r="F1469" s="3" t="s">
        <v>72</v>
      </c>
      <c r="G1469" s="3" t="s">
        <v>1088</v>
      </c>
      <c r="H1469" s="3" t="s">
        <v>87</v>
      </c>
      <c r="I1469" s="3" t="s">
        <v>52</v>
      </c>
      <c r="J1469" s="3" t="s">
        <v>157</v>
      </c>
      <c r="K1469" s="3" t="s">
        <v>273</v>
      </c>
      <c r="L1469" s="5">
        <v>28</v>
      </c>
      <c r="M1469" s="5">
        <v>47882.17</v>
      </c>
      <c r="N1469" s="5">
        <v>57990.62</v>
      </c>
      <c r="O1469" s="5">
        <v>0.1</v>
      </c>
      <c r="P1469" s="3" t="s">
        <v>28</v>
      </c>
      <c r="Q1469" s="3" t="s">
        <v>77</v>
      </c>
      <c r="R1469" s="5">
        <v>15</v>
      </c>
      <c r="S1469" s="5">
        <v>254732.9</v>
      </c>
      <c r="T1469" s="2"/>
    </row>
    <row r="1470" spans="1:20" ht="14.4" x14ac:dyDescent="0.3">
      <c r="A1470" s="3" t="s">
        <v>2310</v>
      </c>
      <c r="B1470" s="4">
        <v>45866</v>
      </c>
      <c r="C1470" s="3" t="s">
        <v>49</v>
      </c>
      <c r="D1470" s="3" t="s">
        <v>70</v>
      </c>
      <c r="E1470" s="3" t="s">
        <v>125</v>
      </c>
      <c r="F1470" s="3" t="s">
        <v>125</v>
      </c>
      <c r="G1470" s="3" t="s">
        <v>1763</v>
      </c>
      <c r="H1470" s="3" t="s">
        <v>24</v>
      </c>
      <c r="I1470" s="3" t="s">
        <v>45</v>
      </c>
      <c r="J1470" s="3" t="s">
        <v>132</v>
      </c>
      <c r="K1470" s="3" t="s">
        <v>133</v>
      </c>
      <c r="L1470" s="5">
        <v>4</v>
      </c>
      <c r="M1470" s="5">
        <v>40128.019999999997</v>
      </c>
      <c r="N1470" s="5">
        <v>48679.81</v>
      </c>
      <c r="O1470" s="5">
        <v>0.15</v>
      </c>
      <c r="P1470" s="3" t="s">
        <v>28</v>
      </c>
      <c r="Q1470" s="3" t="s">
        <v>84</v>
      </c>
      <c r="R1470" s="5">
        <v>17</v>
      </c>
      <c r="S1470" s="5">
        <v>29076.09</v>
      </c>
      <c r="T1470" s="2"/>
    </row>
    <row r="1471" spans="1:20" ht="14.4" x14ac:dyDescent="0.3">
      <c r="A1471" s="3" t="s">
        <v>2311</v>
      </c>
      <c r="B1471" s="6">
        <v>45725</v>
      </c>
      <c r="C1471" s="3" t="s">
        <v>31</v>
      </c>
      <c r="D1471" s="3" t="s">
        <v>70</v>
      </c>
      <c r="E1471" s="3" t="s">
        <v>71</v>
      </c>
      <c r="F1471" s="3" t="s">
        <v>72</v>
      </c>
      <c r="G1471" s="3" t="s">
        <v>2312</v>
      </c>
      <c r="H1471" s="3" t="s">
        <v>44</v>
      </c>
      <c r="I1471" s="3" t="s">
        <v>25</v>
      </c>
      <c r="J1471" s="3" t="s">
        <v>26</v>
      </c>
      <c r="K1471" s="3" t="s">
        <v>216</v>
      </c>
      <c r="L1471" s="5">
        <v>17</v>
      </c>
      <c r="M1471" s="5">
        <v>39950.65</v>
      </c>
      <c r="N1471" s="5">
        <v>46524.62</v>
      </c>
      <c r="O1471" s="5">
        <v>0.05</v>
      </c>
      <c r="P1471" s="3" t="s">
        <v>28</v>
      </c>
      <c r="Q1471" s="3" t="s">
        <v>29</v>
      </c>
      <c r="R1471" s="5">
        <v>7</v>
      </c>
      <c r="S1471" s="5">
        <v>106169.60000000001</v>
      </c>
      <c r="T1471" s="2"/>
    </row>
    <row r="1472" spans="1:20" ht="14.4" x14ac:dyDescent="0.3">
      <c r="A1472" s="3" t="s">
        <v>2313</v>
      </c>
      <c r="B1472" s="4">
        <v>45738</v>
      </c>
      <c r="C1472" s="3" t="s">
        <v>49</v>
      </c>
      <c r="D1472" s="3" t="s">
        <v>70</v>
      </c>
      <c r="E1472" s="3" t="s">
        <v>125</v>
      </c>
      <c r="F1472" s="3" t="s">
        <v>125</v>
      </c>
      <c r="G1472" s="3" t="s">
        <v>1136</v>
      </c>
      <c r="H1472" s="3" t="s">
        <v>24</v>
      </c>
      <c r="I1472" s="3" t="s">
        <v>25</v>
      </c>
      <c r="J1472" s="3" t="s">
        <v>146</v>
      </c>
      <c r="K1472" s="3" t="s">
        <v>177</v>
      </c>
      <c r="L1472" s="5">
        <v>47</v>
      </c>
      <c r="M1472" s="5">
        <v>21133.3</v>
      </c>
      <c r="N1472" s="5">
        <v>29312.86</v>
      </c>
      <c r="O1472" s="5">
        <v>0.05</v>
      </c>
      <c r="P1472" s="3" t="s">
        <v>55</v>
      </c>
      <c r="Q1472" s="3" t="s">
        <v>38</v>
      </c>
      <c r="R1472" s="5">
        <v>20</v>
      </c>
      <c r="S1472" s="5">
        <v>365217.4</v>
      </c>
      <c r="T1472" s="2"/>
    </row>
    <row r="1473" spans="1:20" ht="14.4" x14ac:dyDescent="0.3">
      <c r="A1473" s="3" t="s">
        <v>2314</v>
      </c>
      <c r="B1473" s="4">
        <v>45772</v>
      </c>
      <c r="C1473" s="3" t="s">
        <v>40</v>
      </c>
      <c r="D1473" s="3" t="s">
        <v>41</v>
      </c>
      <c r="E1473" s="3" t="s">
        <v>50</v>
      </c>
      <c r="F1473" s="3" t="s">
        <v>50</v>
      </c>
      <c r="G1473" s="3" t="s">
        <v>2315</v>
      </c>
      <c r="H1473" s="3" t="s">
        <v>87</v>
      </c>
      <c r="I1473" s="3" t="s">
        <v>25</v>
      </c>
      <c r="J1473" s="3" t="s">
        <v>36</v>
      </c>
      <c r="K1473" s="3" t="s">
        <v>280</v>
      </c>
      <c r="L1473" s="5">
        <v>42</v>
      </c>
      <c r="M1473" s="5">
        <v>26814.46</v>
      </c>
      <c r="N1473" s="5">
        <v>33394.85</v>
      </c>
      <c r="O1473" s="5">
        <v>0.15</v>
      </c>
      <c r="P1473" s="3" t="s">
        <v>28</v>
      </c>
      <c r="Q1473" s="3" t="s">
        <v>38</v>
      </c>
      <c r="R1473" s="5">
        <v>17</v>
      </c>
      <c r="S1473" s="5">
        <v>234919.9</v>
      </c>
      <c r="T1473" s="2"/>
    </row>
    <row r="1474" spans="1:20" ht="14.4" x14ac:dyDescent="0.3">
      <c r="A1474" s="3" t="s">
        <v>2316</v>
      </c>
      <c r="B1474" s="7">
        <v>45799</v>
      </c>
      <c r="C1474" s="3" t="s">
        <v>40</v>
      </c>
      <c r="D1474" s="3" t="s">
        <v>57</v>
      </c>
      <c r="E1474" s="3" t="s">
        <v>58</v>
      </c>
      <c r="F1474" s="3" t="s">
        <v>59</v>
      </c>
      <c r="G1474" s="3" t="s">
        <v>2317</v>
      </c>
      <c r="H1474" s="3" t="s">
        <v>87</v>
      </c>
      <c r="I1474" s="3" t="s">
        <v>52</v>
      </c>
      <c r="J1474" s="3" t="s">
        <v>157</v>
      </c>
      <c r="K1474" s="3" t="s">
        <v>188</v>
      </c>
      <c r="L1474" s="5">
        <v>13</v>
      </c>
      <c r="M1474" s="5">
        <v>61776.959999999999</v>
      </c>
      <c r="N1474" s="5">
        <v>83521.27</v>
      </c>
      <c r="O1474" s="5">
        <v>0.05</v>
      </c>
      <c r="P1474" s="3" t="s">
        <v>28</v>
      </c>
      <c r="Q1474" s="3" t="s">
        <v>84</v>
      </c>
      <c r="R1474" s="5">
        <v>18</v>
      </c>
      <c r="S1474" s="5">
        <v>268542.2</v>
      </c>
      <c r="T1474" s="2"/>
    </row>
    <row r="1475" spans="1:20" ht="14.4" x14ac:dyDescent="0.3">
      <c r="A1475" s="3" t="s">
        <v>2318</v>
      </c>
      <c r="B1475" s="4">
        <v>45757</v>
      </c>
      <c r="C1475" s="3" t="s">
        <v>20</v>
      </c>
      <c r="D1475" s="3" t="s">
        <v>41</v>
      </c>
      <c r="E1475" s="3" t="s">
        <v>42</v>
      </c>
      <c r="F1475" s="3" t="s">
        <v>42</v>
      </c>
      <c r="G1475" s="3" t="s">
        <v>1232</v>
      </c>
      <c r="H1475" s="3" t="s">
        <v>87</v>
      </c>
      <c r="I1475" s="3" t="s">
        <v>45</v>
      </c>
      <c r="J1475" s="3" t="s">
        <v>46</v>
      </c>
      <c r="K1475" s="3" t="s">
        <v>161</v>
      </c>
      <c r="L1475" s="5">
        <v>8</v>
      </c>
      <c r="M1475" s="5">
        <v>40993.339999999997</v>
      </c>
      <c r="N1475" s="5">
        <v>54038.48</v>
      </c>
      <c r="O1475" s="5">
        <v>0.05</v>
      </c>
      <c r="P1475" s="3" t="s">
        <v>28</v>
      </c>
      <c r="Q1475" s="3" t="s">
        <v>77</v>
      </c>
      <c r="R1475" s="5">
        <v>8</v>
      </c>
      <c r="S1475" s="5">
        <v>99143.06</v>
      </c>
      <c r="T1475" s="2"/>
    </row>
    <row r="1476" spans="1:20" ht="14.4" x14ac:dyDescent="0.3">
      <c r="A1476" s="3" t="s">
        <v>2319</v>
      </c>
      <c r="B1476" s="4">
        <v>45858</v>
      </c>
      <c r="C1476" s="3" t="s">
        <v>31</v>
      </c>
      <c r="D1476" s="3" t="s">
        <v>70</v>
      </c>
      <c r="E1476" s="3" t="s">
        <v>125</v>
      </c>
      <c r="F1476" s="3" t="s">
        <v>125</v>
      </c>
      <c r="G1476" s="3" t="s">
        <v>302</v>
      </c>
      <c r="H1476" s="3" t="s">
        <v>35</v>
      </c>
      <c r="I1476" s="3" t="s">
        <v>25</v>
      </c>
      <c r="J1476" s="3" t="s">
        <v>61</v>
      </c>
      <c r="K1476" s="3" t="s">
        <v>154</v>
      </c>
      <c r="L1476" s="5">
        <v>29</v>
      </c>
      <c r="M1476" s="5">
        <v>3604.08</v>
      </c>
      <c r="N1476" s="5">
        <v>4885.63</v>
      </c>
      <c r="O1476" s="5">
        <v>0.05</v>
      </c>
      <c r="P1476" s="3" t="s">
        <v>55</v>
      </c>
      <c r="Q1476" s="3" t="s">
        <v>77</v>
      </c>
      <c r="R1476" s="5">
        <v>6</v>
      </c>
      <c r="S1476" s="5">
        <v>35306.699999999997</v>
      </c>
      <c r="T1476" s="2"/>
    </row>
    <row r="1477" spans="1:20" ht="14.4" x14ac:dyDescent="0.3">
      <c r="A1477" s="3" t="s">
        <v>2320</v>
      </c>
      <c r="B1477" s="7">
        <v>45802</v>
      </c>
      <c r="C1477" s="3" t="s">
        <v>49</v>
      </c>
      <c r="D1477" s="3" t="s">
        <v>41</v>
      </c>
      <c r="E1477" s="3" t="s">
        <v>42</v>
      </c>
      <c r="F1477" s="3" t="s">
        <v>42</v>
      </c>
      <c r="G1477" s="3" t="s">
        <v>236</v>
      </c>
      <c r="H1477" s="3" t="s">
        <v>44</v>
      </c>
      <c r="I1477" s="3" t="s">
        <v>52</v>
      </c>
      <c r="J1477" s="3" t="s">
        <v>95</v>
      </c>
      <c r="K1477" s="3" t="s">
        <v>298</v>
      </c>
      <c r="L1477" s="5">
        <v>17</v>
      </c>
      <c r="M1477" s="5">
        <v>50545.07</v>
      </c>
      <c r="N1477" s="5">
        <v>58456.36</v>
      </c>
      <c r="O1477" s="5">
        <v>0.1</v>
      </c>
      <c r="P1477" s="3" t="s">
        <v>28</v>
      </c>
      <c r="Q1477" s="3" t="s">
        <v>84</v>
      </c>
      <c r="R1477" s="5">
        <v>17</v>
      </c>
      <c r="S1477" s="5">
        <v>121042.7</v>
      </c>
      <c r="T1477" s="2"/>
    </row>
    <row r="1478" spans="1:20" ht="14.4" x14ac:dyDescent="0.3">
      <c r="A1478" s="3" t="s">
        <v>2321</v>
      </c>
      <c r="B1478" s="6">
        <v>45875</v>
      </c>
      <c r="C1478" s="3" t="s">
        <v>40</v>
      </c>
      <c r="D1478" s="3" t="s">
        <v>41</v>
      </c>
      <c r="E1478" s="3" t="s">
        <v>42</v>
      </c>
      <c r="F1478" s="3" t="s">
        <v>42</v>
      </c>
      <c r="G1478" s="3" t="s">
        <v>290</v>
      </c>
      <c r="H1478" s="3" t="s">
        <v>35</v>
      </c>
      <c r="I1478" s="3" t="s">
        <v>45</v>
      </c>
      <c r="J1478" s="3" t="s">
        <v>132</v>
      </c>
      <c r="K1478" s="3" t="s">
        <v>133</v>
      </c>
      <c r="L1478" s="5">
        <v>3</v>
      </c>
      <c r="M1478" s="5">
        <v>5798.98</v>
      </c>
      <c r="N1478" s="5">
        <v>7279.02</v>
      </c>
      <c r="O1478" s="5">
        <v>0.15</v>
      </c>
      <c r="P1478" s="3" t="s">
        <v>28</v>
      </c>
      <c r="Q1478" s="3" t="s">
        <v>38</v>
      </c>
      <c r="R1478" s="5">
        <v>1</v>
      </c>
      <c r="S1478" s="5">
        <v>3774.1</v>
      </c>
      <c r="T1478" s="2"/>
    </row>
    <row r="1479" spans="1:20" ht="14.4" x14ac:dyDescent="0.3">
      <c r="A1479" s="3" t="s">
        <v>2322</v>
      </c>
      <c r="B1479" s="4">
        <v>45769</v>
      </c>
      <c r="C1479" s="3" t="s">
        <v>31</v>
      </c>
      <c r="D1479" s="3" t="s">
        <v>21</v>
      </c>
      <c r="E1479" s="3" t="s">
        <v>32</v>
      </c>
      <c r="F1479" s="3" t="s">
        <v>33</v>
      </c>
      <c r="G1479" s="3" t="s">
        <v>953</v>
      </c>
      <c r="H1479" s="3" t="s">
        <v>24</v>
      </c>
      <c r="I1479" s="3" t="s">
        <v>52</v>
      </c>
      <c r="J1479" s="3" t="s">
        <v>157</v>
      </c>
      <c r="K1479" s="3" t="s">
        <v>158</v>
      </c>
      <c r="L1479" s="5">
        <v>31</v>
      </c>
      <c r="M1479" s="5">
        <v>715.94</v>
      </c>
      <c r="N1479" s="5">
        <v>914.72</v>
      </c>
      <c r="O1479" s="5">
        <v>0.15</v>
      </c>
      <c r="P1479" s="3" t="s">
        <v>28</v>
      </c>
      <c r="Q1479" s="3" t="s">
        <v>29</v>
      </c>
      <c r="R1479" s="5">
        <v>20</v>
      </c>
      <c r="S1479" s="5">
        <v>5237.8500000000004</v>
      </c>
      <c r="T1479" s="2"/>
    </row>
    <row r="1480" spans="1:20" ht="14.4" x14ac:dyDescent="0.3">
      <c r="A1480" s="3" t="s">
        <v>2323</v>
      </c>
      <c r="B1480" s="4">
        <v>45860</v>
      </c>
      <c r="C1480" s="3" t="s">
        <v>40</v>
      </c>
      <c r="D1480" s="3" t="s">
        <v>41</v>
      </c>
      <c r="E1480" s="3" t="s">
        <v>50</v>
      </c>
      <c r="F1480" s="3" t="s">
        <v>50</v>
      </c>
      <c r="G1480" s="3" t="s">
        <v>367</v>
      </c>
      <c r="H1480" s="3" t="s">
        <v>87</v>
      </c>
      <c r="I1480" s="3" t="s">
        <v>45</v>
      </c>
      <c r="J1480" s="3" t="s">
        <v>46</v>
      </c>
      <c r="K1480" s="3" t="s">
        <v>47</v>
      </c>
      <c r="L1480" s="5">
        <v>47</v>
      </c>
      <c r="M1480" s="5">
        <v>75068.95</v>
      </c>
      <c r="N1480" s="5">
        <v>91129.37</v>
      </c>
      <c r="O1480" s="5">
        <v>0</v>
      </c>
      <c r="P1480" s="3" t="s">
        <v>55</v>
      </c>
      <c r="Q1480" s="3" t="s">
        <v>38</v>
      </c>
      <c r="R1480" s="5">
        <v>8</v>
      </c>
      <c r="S1480" s="5">
        <v>754839.7</v>
      </c>
      <c r="T1480" s="2"/>
    </row>
    <row r="1481" spans="1:20" ht="14.4" x14ac:dyDescent="0.3">
      <c r="A1481" s="3" t="s">
        <v>2324</v>
      </c>
      <c r="B1481" s="4">
        <v>45851</v>
      </c>
      <c r="C1481" s="3" t="s">
        <v>20</v>
      </c>
      <c r="D1481" s="3" t="s">
        <v>70</v>
      </c>
      <c r="E1481" s="3" t="s">
        <v>71</v>
      </c>
      <c r="F1481" s="3" t="s">
        <v>72</v>
      </c>
      <c r="G1481" s="3" t="s">
        <v>312</v>
      </c>
      <c r="H1481" s="3" t="s">
        <v>44</v>
      </c>
      <c r="I1481" s="3" t="s">
        <v>52</v>
      </c>
      <c r="J1481" s="3" t="s">
        <v>157</v>
      </c>
      <c r="K1481" s="3" t="s">
        <v>188</v>
      </c>
      <c r="L1481" s="5">
        <v>35</v>
      </c>
      <c r="M1481" s="5">
        <v>45215.54</v>
      </c>
      <c r="N1481" s="5">
        <v>58193.03</v>
      </c>
      <c r="O1481" s="5">
        <v>0.1</v>
      </c>
      <c r="P1481" s="3" t="s">
        <v>55</v>
      </c>
      <c r="Q1481" s="3" t="s">
        <v>77</v>
      </c>
      <c r="R1481" s="5">
        <v>2</v>
      </c>
      <c r="S1481" s="5">
        <v>408790.9</v>
      </c>
      <c r="T1481" s="2"/>
    </row>
    <row r="1482" spans="1:20" ht="14.4" x14ac:dyDescent="0.3">
      <c r="A1482" s="3" t="s">
        <v>2325</v>
      </c>
      <c r="B1482" s="4">
        <v>45831</v>
      </c>
      <c r="C1482" s="3" t="s">
        <v>31</v>
      </c>
      <c r="D1482" s="3" t="s">
        <v>70</v>
      </c>
      <c r="E1482" s="3" t="s">
        <v>125</v>
      </c>
      <c r="F1482" s="3" t="s">
        <v>125</v>
      </c>
      <c r="G1482" s="3" t="s">
        <v>1283</v>
      </c>
      <c r="H1482" s="3" t="s">
        <v>35</v>
      </c>
      <c r="I1482" s="3" t="s">
        <v>52</v>
      </c>
      <c r="J1482" s="3" t="s">
        <v>113</v>
      </c>
      <c r="K1482" s="3" t="s">
        <v>139</v>
      </c>
      <c r="L1482" s="5">
        <v>6</v>
      </c>
      <c r="M1482" s="5">
        <v>79682.289999999994</v>
      </c>
      <c r="N1482" s="5">
        <v>114056.6</v>
      </c>
      <c r="O1482" s="5">
        <v>0.05</v>
      </c>
      <c r="P1482" s="3" t="s">
        <v>28</v>
      </c>
      <c r="Q1482" s="3" t="s">
        <v>38</v>
      </c>
      <c r="R1482" s="5">
        <v>3</v>
      </c>
      <c r="S1482" s="5">
        <v>195933.3</v>
      </c>
      <c r="T1482" s="2"/>
    </row>
    <row r="1483" spans="1:20" ht="14.4" x14ac:dyDescent="0.3">
      <c r="A1483" s="3" t="s">
        <v>2326</v>
      </c>
      <c r="B1483" s="4">
        <v>45744</v>
      </c>
      <c r="C1483" s="3" t="s">
        <v>20</v>
      </c>
      <c r="D1483" s="3" t="s">
        <v>41</v>
      </c>
      <c r="E1483" s="3" t="s">
        <v>42</v>
      </c>
      <c r="F1483" s="3" t="s">
        <v>42</v>
      </c>
      <c r="G1483" s="3" t="s">
        <v>2327</v>
      </c>
      <c r="H1483" s="3" t="s">
        <v>44</v>
      </c>
      <c r="I1483" s="3" t="s">
        <v>52</v>
      </c>
      <c r="J1483" s="3" t="s">
        <v>53</v>
      </c>
      <c r="K1483" s="3" t="s">
        <v>54</v>
      </c>
      <c r="L1483" s="5">
        <v>5</v>
      </c>
      <c r="M1483" s="5">
        <v>1476.21</v>
      </c>
      <c r="N1483" s="5">
        <v>1721.53</v>
      </c>
      <c r="O1483" s="5">
        <v>0.05</v>
      </c>
      <c r="P1483" s="3" t="s">
        <v>55</v>
      </c>
      <c r="Q1483" s="3" t="s">
        <v>77</v>
      </c>
      <c r="R1483" s="5">
        <v>8</v>
      </c>
      <c r="S1483" s="5">
        <v>1165.27</v>
      </c>
      <c r="T1483" s="2"/>
    </row>
    <row r="1484" spans="1:20" ht="14.4" x14ac:dyDescent="0.3">
      <c r="A1484" s="3" t="s">
        <v>2328</v>
      </c>
      <c r="B1484" s="4">
        <v>45823</v>
      </c>
      <c r="C1484" s="3" t="s">
        <v>49</v>
      </c>
      <c r="D1484" s="3" t="s">
        <v>57</v>
      </c>
      <c r="E1484" s="3" t="s">
        <v>58</v>
      </c>
      <c r="F1484" s="3" t="s">
        <v>59</v>
      </c>
      <c r="G1484" s="3" t="s">
        <v>406</v>
      </c>
      <c r="H1484" s="3" t="s">
        <v>44</v>
      </c>
      <c r="I1484" s="3" t="s">
        <v>45</v>
      </c>
      <c r="J1484" s="3" t="s">
        <v>102</v>
      </c>
      <c r="K1484" s="3" t="s">
        <v>203</v>
      </c>
      <c r="L1484" s="5">
        <v>40</v>
      </c>
      <c r="M1484" s="5">
        <v>18297.509999999998</v>
      </c>
      <c r="N1484" s="5">
        <v>25671.11</v>
      </c>
      <c r="O1484" s="5">
        <v>0</v>
      </c>
      <c r="P1484" s="3" t="s">
        <v>55</v>
      </c>
      <c r="Q1484" s="3" t="s">
        <v>84</v>
      </c>
      <c r="R1484" s="5">
        <v>8</v>
      </c>
      <c r="S1484" s="5">
        <v>294944</v>
      </c>
      <c r="T1484" s="2"/>
    </row>
    <row r="1485" spans="1:20" ht="14.4" x14ac:dyDescent="0.3">
      <c r="A1485" s="3" t="s">
        <v>2329</v>
      </c>
      <c r="B1485" s="4">
        <v>45740</v>
      </c>
      <c r="C1485" s="3" t="s">
        <v>31</v>
      </c>
      <c r="D1485" s="3" t="s">
        <v>21</v>
      </c>
      <c r="E1485" s="3" t="s">
        <v>105</v>
      </c>
      <c r="F1485" s="3" t="s">
        <v>106</v>
      </c>
      <c r="G1485" s="3" t="s">
        <v>1855</v>
      </c>
      <c r="H1485" s="3" t="s">
        <v>24</v>
      </c>
      <c r="I1485" s="3" t="s">
        <v>25</v>
      </c>
      <c r="J1485" s="3" t="s">
        <v>61</v>
      </c>
      <c r="K1485" s="3" t="s">
        <v>62</v>
      </c>
      <c r="L1485" s="5">
        <v>36</v>
      </c>
      <c r="M1485" s="5">
        <v>75794.61</v>
      </c>
      <c r="N1485" s="5">
        <v>103824.7</v>
      </c>
      <c r="O1485" s="5">
        <v>0</v>
      </c>
      <c r="P1485" s="3" t="s">
        <v>55</v>
      </c>
      <c r="Q1485" s="3" t="s">
        <v>84</v>
      </c>
      <c r="R1485" s="5">
        <v>8</v>
      </c>
      <c r="S1485" s="5">
        <v>1009084</v>
      </c>
      <c r="T1485" s="2"/>
    </row>
    <row r="1486" spans="1:20" ht="14.4" x14ac:dyDescent="0.3">
      <c r="A1486" s="3" t="s">
        <v>2330</v>
      </c>
      <c r="B1486" s="4">
        <v>45838</v>
      </c>
      <c r="C1486" s="3" t="s">
        <v>40</v>
      </c>
      <c r="D1486" s="3" t="s">
        <v>21</v>
      </c>
      <c r="E1486" s="3" t="s">
        <v>32</v>
      </c>
      <c r="F1486" s="3" t="s">
        <v>33</v>
      </c>
      <c r="G1486" s="3" t="s">
        <v>322</v>
      </c>
      <c r="H1486" s="3" t="s">
        <v>24</v>
      </c>
      <c r="I1486" s="3" t="s">
        <v>45</v>
      </c>
      <c r="J1486" s="3" t="s">
        <v>132</v>
      </c>
      <c r="K1486" s="3" t="s">
        <v>133</v>
      </c>
      <c r="L1486" s="5">
        <v>22</v>
      </c>
      <c r="M1486" s="5">
        <v>10736.92</v>
      </c>
      <c r="N1486" s="5">
        <v>12499.37</v>
      </c>
      <c r="O1486" s="5">
        <v>0.1</v>
      </c>
      <c r="P1486" s="3" t="s">
        <v>55</v>
      </c>
      <c r="Q1486" s="3" t="s">
        <v>29</v>
      </c>
      <c r="R1486" s="5">
        <v>19</v>
      </c>
      <c r="S1486" s="5">
        <v>34896.51</v>
      </c>
      <c r="T1486" s="2"/>
    </row>
    <row r="1487" spans="1:20" ht="14.4" x14ac:dyDescent="0.3">
      <c r="A1487" s="3" t="s">
        <v>2331</v>
      </c>
      <c r="B1487" s="6">
        <v>45843</v>
      </c>
      <c r="C1487" s="3" t="s">
        <v>20</v>
      </c>
      <c r="D1487" s="3" t="s">
        <v>21</v>
      </c>
      <c r="E1487" s="3" t="s">
        <v>32</v>
      </c>
      <c r="F1487" s="3" t="s">
        <v>33</v>
      </c>
      <c r="G1487" s="3" t="s">
        <v>345</v>
      </c>
      <c r="H1487" s="3" t="s">
        <v>44</v>
      </c>
      <c r="I1487" s="3" t="s">
        <v>45</v>
      </c>
      <c r="J1487" s="3" t="s">
        <v>46</v>
      </c>
      <c r="K1487" s="3" t="s">
        <v>117</v>
      </c>
      <c r="L1487" s="5">
        <v>23</v>
      </c>
      <c r="M1487" s="5">
        <v>48929.47</v>
      </c>
      <c r="N1487" s="5">
        <v>65252.27</v>
      </c>
      <c r="O1487" s="5">
        <v>0.1</v>
      </c>
      <c r="P1487" s="3" t="s">
        <v>28</v>
      </c>
      <c r="Q1487" s="3" t="s">
        <v>77</v>
      </c>
      <c r="R1487" s="5">
        <v>20</v>
      </c>
      <c r="S1487" s="5">
        <v>337882</v>
      </c>
      <c r="T1487" s="2"/>
    </row>
    <row r="1488" spans="1:20" ht="14.4" x14ac:dyDescent="0.3">
      <c r="A1488" s="3" t="s">
        <v>2332</v>
      </c>
      <c r="B1488" s="4">
        <v>45818</v>
      </c>
      <c r="C1488" s="3" t="s">
        <v>20</v>
      </c>
      <c r="D1488" s="3" t="s">
        <v>57</v>
      </c>
      <c r="E1488" s="3" t="s">
        <v>58</v>
      </c>
      <c r="F1488" s="3" t="s">
        <v>59</v>
      </c>
      <c r="G1488" s="3" t="s">
        <v>1441</v>
      </c>
      <c r="H1488" s="3" t="s">
        <v>87</v>
      </c>
      <c r="I1488" s="3" t="s">
        <v>52</v>
      </c>
      <c r="J1488" s="3" t="s">
        <v>113</v>
      </c>
      <c r="K1488" s="3" t="s">
        <v>257</v>
      </c>
      <c r="L1488" s="5">
        <v>13</v>
      </c>
      <c r="M1488" s="5">
        <v>26719.18</v>
      </c>
      <c r="N1488" s="5">
        <v>32007.88</v>
      </c>
      <c r="O1488" s="5">
        <v>0</v>
      </c>
      <c r="P1488" s="3" t="s">
        <v>55</v>
      </c>
      <c r="Q1488" s="3" t="s">
        <v>77</v>
      </c>
      <c r="R1488" s="5">
        <v>9</v>
      </c>
      <c r="S1488" s="5">
        <v>68753.100000000006</v>
      </c>
      <c r="T1488" s="2"/>
    </row>
    <row r="1489" spans="1:20" ht="14.4" x14ac:dyDescent="0.3">
      <c r="A1489" s="3" t="s">
        <v>2333</v>
      </c>
      <c r="B1489" s="4">
        <v>45861</v>
      </c>
      <c r="C1489" s="3" t="s">
        <v>40</v>
      </c>
      <c r="D1489" s="3" t="s">
        <v>41</v>
      </c>
      <c r="E1489" s="3" t="s">
        <v>50</v>
      </c>
      <c r="F1489" s="3" t="s">
        <v>50</v>
      </c>
      <c r="G1489" s="3" t="s">
        <v>675</v>
      </c>
      <c r="H1489" s="3" t="s">
        <v>87</v>
      </c>
      <c r="I1489" s="3" t="s">
        <v>52</v>
      </c>
      <c r="J1489" s="3" t="s">
        <v>53</v>
      </c>
      <c r="K1489" s="3" t="s">
        <v>90</v>
      </c>
      <c r="L1489" s="5">
        <v>36</v>
      </c>
      <c r="M1489" s="5">
        <v>71320.47</v>
      </c>
      <c r="N1489" s="5">
        <v>105290.4</v>
      </c>
      <c r="O1489" s="5">
        <v>0.1</v>
      </c>
      <c r="P1489" s="3" t="s">
        <v>28</v>
      </c>
      <c r="Q1489" s="3" t="s">
        <v>29</v>
      </c>
      <c r="R1489" s="5">
        <v>6</v>
      </c>
      <c r="S1489" s="5">
        <v>1100625</v>
      </c>
      <c r="T1489" s="2"/>
    </row>
    <row r="1490" spans="1:20" ht="14.4" x14ac:dyDescent="0.3">
      <c r="A1490" s="3" t="s">
        <v>2334</v>
      </c>
      <c r="B1490" s="7">
        <v>45799</v>
      </c>
      <c r="C1490" s="3" t="s">
        <v>31</v>
      </c>
      <c r="D1490" s="3" t="s">
        <v>21</v>
      </c>
      <c r="E1490" s="3" t="s">
        <v>32</v>
      </c>
      <c r="F1490" s="3" t="s">
        <v>33</v>
      </c>
      <c r="G1490" s="3" t="s">
        <v>339</v>
      </c>
      <c r="H1490" s="3" t="s">
        <v>87</v>
      </c>
      <c r="I1490" s="3" t="s">
        <v>25</v>
      </c>
      <c r="J1490" s="3" t="s">
        <v>36</v>
      </c>
      <c r="K1490" s="3" t="s">
        <v>136</v>
      </c>
      <c r="L1490" s="5">
        <v>15</v>
      </c>
      <c r="M1490" s="5">
        <v>48519.95</v>
      </c>
      <c r="N1490" s="5">
        <v>63258.05</v>
      </c>
      <c r="O1490" s="5">
        <v>0.15</v>
      </c>
      <c r="P1490" s="3" t="s">
        <v>28</v>
      </c>
      <c r="Q1490" s="3" t="s">
        <v>84</v>
      </c>
      <c r="R1490" s="5">
        <v>10</v>
      </c>
      <c r="S1490" s="5">
        <v>187910.8</v>
      </c>
      <c r="T1490" s="2"/>
    </row>
    <row r="1491" spans="1:20" ht="14.4" x14ac:dyDescent="0.3">
      <c r="A1491" s="3" t="s">
        <v>2335</v>
      </c>
      <c r="B1491" s="4">
        <v>45881</v>
      </c>
      <c r="C1491" s="3" t="s">
        <v>49</v>
      </c>
      <c r="D1491" s="3" t="s">
        <v>70</v>
      </c>
      <c r="E1491" s="3" t="s">
        <v>71</v>
      </c>
      <c r="F1491" s="3" t="s">
        <v>72</v>
      </c>
      <c r="G1491" s="3" t="s">
        <v>915</v>
      </c>
      <c r="H1491" s="3" t="s">
        <v>44</v>
      </c>
      <c r="I1491" s="3" t="s">
        <v>45</v>
      </c>
      <c r="J1491" s="3" t="s">
        <v>132</v>
      </c>
      <c r="K1491" s="3" t="s">
        <v>206</v>
      </c>
      <c r="L1491" s="5">
        <v>49</v>
      </c>
      <c r="M1491" s="5">
        <v>26546.6</v>
      </c>
      <c r="N1491" s="5">
        <v>31920.79</v>
      </c>
      <c r="O1491" s="5">
        <v>0.15</v>
      </c>
      <c r="P1491" s="3" t="s">
        <v>55</v>
      </c>
      <c r="Q1491" s="3" t="s">
        <v>38</v>
      </c>
      <c r="R1491" s="5">
        <v>5</v>
      </c>
      <c r="S1491" s="5">
        <v>223835</v>
      </c>
      <c r="T1491" s="2"/>
    </row>
    <row r="1492" spans="1:20" ht="14.4" x14ac:dyDescent="0.3">
      <c r="A1492" s="3" t="s">
        <v>2336</v>
      </c>
      <c r="B1492" s="4">
        <v>45668</v>
      </c>
      <c r="C1492" s="3" t="s">
        <v>31</v>
      </c>
      <c r="D1492" s="3" t="s">
        <v>57</v>
      </c>
      <c r="E1492" s="3" t="s">
        <v>58</v>
      </c>
      <c r="F1492" s="3" t="s">
        <v>59</v>
      </c>
      <c r="G1492" s="3" t="s">
        <v>2337</v>
      </c>
      <c r="H1492" s="3" t="s">
        <v>35</v>
      </c>
      <c r="I1492" s="3" t="s">
        <v>45</v>
      </c>
      <c r="J1492" s="3" t="s">
        <v>46</v>
      </c>
      <c r="K1492" s="3" t="s">
        <v>333</v>
      </c>
      <c r="L1492" s="5">
        <v>18</v>
      </c>
      <c r="M1492" s="5">
        <v>33357.39</v>
      </c>
      <c r="N1492" s="5">
        <v>48385.279999999999</v>
      </c>
      <c r="O1492" s="5">
        <v>0.15</v>
      </c>
      <c r="P1492" s="3" t="s">
        <v>55</v>
      </c>
      <c r="Q1492" s="3" t="s">
        <v>29</v>
      </c>
      <c r="R1492" s="5">
        <v>20</v>
      </c>
      <c r="S1492" s="5">
        <v>229926.7</v>
      </c>
      <c r="T1492" s="2"/>
    </row>
    <row r="1493" spans="1:20" ht="14.4" x14ac:dyDescent="0.3">
      <c r="A1493" s="3" t="s">
        <v>2338</v>
      </c>
      <c r="B1493" s="7">
        <v>45807</v>
      </c>
      <c r="C1493" s="3" t="s">
        <v>40</v>
      </c>
      <c r="D1493" s="3" t="s">
        <v>21</v>
      </c>
      <c r="E1493" s="3" t="s">
        <v>32</v>
      </c>
      <c r="F1493" s="3" t="s">
        <v>33</v>
      </c>
      <c r="G1493" s="3" t="s">
        <v>982</v>
      </c>
      <c r="H1493" s="3" t="s">
        <v>87</v>
      </c>
      <c r="I1493" s="3" t="s">
        <v>45</v>
      </c>
      <c r="J1493" s="3" t="s">
        <v>102</v>
      </c>
      <c r="K1493" s="3" t="s">
        <v>191</v>
      </c>
      <c r="L1493" s="5">
        <v>20</v>
      </c>
      <c r="M1493" s="5">
        <v>75827.83</v>
      </c>
      <c r="N1493" s="5">
        <v>100775.8</v>
      </c>
      <c r="O1493" s="5">
        <v>0.15</v>
      </c>
      <c r="P1493" s="3" t="s">
        <v>28</v>
      </c>
      <c r="Q1493" s="3" t="s">
        <v>77</v>
      </c>
      <c r="R1493" s="5">
        <v>11</v>
      </c>
      <c r="S1493" s="5">
        <v>424114.8</v>
      </c>
      <c r="T1493" s="2"/>
    </row>
    <row r="1494" spans="1:20" ht="14.4" x14ac:dyDescent="0.3">
      <c r="A1494" s="3" t="s">
        <v>2339</v>
      </c>
      <c r="B1494" s="6">
        <v>45695</v>
      </c>
      <c r="C1494" s="3" t="s">
        <v>40</v>
      </c>
      <c r="D1494" s="3" t="s">
        <v>21</v>
      </c>
      <c r="E1494" s="3" t="s">
        <v>105</v>
      </c>
      <c r="F1494" s="3" t="s">
        <v>106</v>
      </c>
      <c r="G1494" s="3" t="s">
        <v>2179</v>
      </c>
      <c r="H1494" s="3" t="s">
        <v>44</v>
      </c>
      <c r="I1494" s="3" t="s">
        <v>45</v>
      </c>
      <c r="J1494" s="3" t="s">
        <v>102</v>
      </c>
      <c r="K1494" s="3" t="s">
        <v>203</v>
      </c>
      <c r="L1494" s="5">
        <v>33</v>
      </c>
      <c r="M1494" s="5">
        <v>72982.289999999994</v>
      </c>
      <c r="N1494" s="5">
        <v>95752.74</v>
      </c>
      <c r="O1494" s="5">
        <v>0.1</v>
      </c>
      <c r="P1494" s="3" t="s">
        <v>55</v>
      </c>
      <c r="Q1494" s="3" t="s">
        <v>29</v>
      </c>
      <c r="R1494" s="5">
        <v>2</v>
      </c>
      <c r="S1494" s="5">
        <v>676282.4</v>
      </c>
      <c r="T1494" s="2"/>
    </row>
    <row r="1495" spans="1:20" ht="14.4" x14ac:dyDescent="0.3">
      <c r="A1495" s="3" t="s">
        <v>2340</v>
      </c>
      <c r="B1495" s="4">
        <v>45863</v>
      </c>
      <c r="C1495" s="3" t="s">
        <v>49</v>
      </c>
      <c r="D1495" s="3" t="s">
        <v>21</v>
      </c>
      <c r="E1495" s="3" t="s">
        <v>22</v>
      </c>
      <c r="F1495" s="3" t="s">
        <v>22</v>
      </c>
      <c r="G1495" s="3" t="s">
        <v>2289</v>
      </c>
      <c r="H1495" s="3" t="s">
        <v>35</v>
      </c>
      <c r="I1495" s="3" t="s">
        <v>52</v>
      </c>
      <c r="J1495" s="3" t="s">
        <v>113</v>
      </c>
      <c r="K1495" s="3" t="s">
        <v>139</v>
      </c>
      <c r="L1495" s="5">
        <v>45</v>
      </c>
      <c r="M1495" s="5">
        <v>20527</v>
      </c>
      <c r="N1495" s="5">
        <v>27189.69</v>
      </c>
      <c r="O1495" s="5">
        <v>0.1</v>
      </c>
      <c r="P1495" s="3" t="s">
        <v>28</v>
      </c>
      <c r="Q1495" s="3" t="s">
        <v>84</v>
      </c>
      <c r="R1495" s="5">
        <v>13</v>
      </c>
      <c r="S1495" s="5">
        <v>269838.90000000002</v>
      </c>
      <c r="T1495" s="2"/>
    </row>
    <row r="1496" spans="1:20" ht="14.4" x14ac:dyDescent="0.3">
      <c r="A1496" s="3" t="s">
        <v>2341</v>
      </c>
      <c r="B1496" s="7">
        <v>45800</v>
      </c>
      <c r="C1496" s="3" t="s">
        <v>40</v>
      </c>
      <c r="D1496" s="3" t="s">
        <v>21</v>
      </c>
      <c r="E1496" s="3" t="s">
        <v>32</v>
      </c>
      <c r="F1496" s="3" t="s">
        <v>33</v>
      </c>
      <c r="G1496" s="3" t="s">
        <v>171</v>
      </c>
      <c r="H1496" s="3" t="s">
        <v>87</v>
      </c>
      <c r="I1496" s="3" t="s">
        <v>52</v>
      </c>
      <c r="J1496" s="3" t="s">
        <v>95</v>
      </c>
      <c r="K1496" s="3" t="s">
        <v>298</v>
      </c>
      <c r="L1496" s="5">
        <v>29</v>
      </c>
      <c r="M1496" s="5">
        <v>60891.27</v>
      </c>
      <c r="N1496" s="5">
        <v>74528.399999999994</v>
      </c>
      <c r="O1496" s="5">
        <v>0</v>
      </c>
      <c r="P1496" s="3" t="s">
        <v>55</v>
      </c>
      <c r="Q1496" s="3" t="s">
        <v>38</v>
      </c>
      <c r="R1496" s="5">
        <v>16</v>
      </c>
      <c r="S1496" s="5">
        <v>395476.8</v>
      </c>
      <c r="T1496" s="2"/>
    </row>
    <row r="1497" spans="1:20" ht="14.4" x14ac:dyDescent="0.3">
      <c r="A1497" s="3" t="s">
        <v>2342</v>
      </c>
      <c r="B1497" s="6">
        <v>45690</v>
      </c>
      <c r="C1497" s="3" t="s">
        <v>31</v>
      </c>
      <c r="D1497" s="3" t="s">
        <v>70</v>
      </c>
      <c r="E1497" s="3" t="s">
        <v>71</v>
      </c>
      <c r="F1497" s="3" t="s">
        <v>72</v>
      </c>
      <c r="G1497" s="3" t="s">
        <v>1641</v>
      </c>
      <c r="H1497" s="3" t="s">
        <v>35</v>
      </c>
      <c r="I1497" s="3" t="s">
        <v>25</v>
      </c>
      <c r="J1497" s="3" t="s">
        <v>26</v>
      </c>
      <c r="K1497" s="3" t="s">
        <v>127</v>
      </c>
      <c r="L1497" s="5">
        <v>28</v>
      </c>
      <c r="M1497" s="5">
        <v>50561.77</v>
      </c>
      <c r="N1497" s="5">
        <v>64478.22</v>
      </c>
      <c r="O1497" s="5">
        <v>0.05</v>
      </c>
      <c r="P1497" s="3" t="s">
        <v>28</v>
      </c>
      <c r="Q1497" s="3" t="s">
        <v>77</v>
      </c>
      <c r="R1497" s="5">
        <v>13</v>
      </c>
      <c r="S1497" s="5">
        <v>370177.6</v>
      </c>
      <c r="T1497" s="2"/>
    </row>
    <row r="1498" spans="1:20" ht="14.4" x14ac:dyDescent="0.3">
      <c r="A1498" s="3" t="s">
        <v>2343</v>
      </c>
      <c r="B1498" s="6">
        <v>45811</v>
      </c>
      <c r="C1498" s="3" t="s">
        <v>20</v>
      </c>
      <c r="D1498" s="3" t="s">
        <v>70</v>
      </c>
      <c r="E1498" s="3" t="s">
        <v>71</v>
      </c>
      <c r="F1498" s="3" t="s">
        <v>72</v>
      </c>
      <c r="G1498" s="3" t="s">
        <v>268</v>
      </c>
      <c r="H1498" s="3" t="s">
        <v>35</v>
      </c>
      <c r="I1498" s="3" t="s">
        <v>45</v>
      </c>
      <c r="J1498" s="3" t="s">
        <v>102</v>
      </c>
      <c r="K1498" s="3" t="s">
        <v>103</v>
      </c>
      <c r="L1498" s="5">
        <v>37</v>
      </c>
      <c r="M1498" s="5">
        <v>40825.29</v>
      </c>
      <c r="N1498" s="5">
        <v>57530.33</v>
      </c>
      <c r="O1498" s="5">
        <v>0.05</v>
      </c>
      <c r="P1498" s="3" t="s">
        <v>55</v>
      </c>
      <c r="Q1498" s="3" t="s">
        <v>38</v>
      </c>
      <c r="R1498" s="5">
        <v>16</v>
      </c>
      <c r="S1498" s="5">
        <v>587182.19999999995</v>
      </c>
      <c r="T1498" s="2"/>
    </row>
    <row r="1499" spans="1:20" ht="14.4" x14ac:dyDescent="0.3">
      <c r="A1499" s="3" t="s">
        <v>2344</v>
      </c>
      <c r="B1499" s="4">
        <v>45879</v>
      </c>
      <c r="C1499" s="3" t="s">
        <v>40</v>
      </c>
      <c r="D1499" s="3" t="s">
        <v>70</v>
      </c>
      <c r="E1499" s="3" t="s">
        <v>125</v>
      </c>
      <c r="F1499" s="3" t="s">
        <v>125</v>
      </c>
      <c r="G1499" s="3" t="s">
        <v>322</v>
      </c>
      <c r="H1499" s="3" t="s">
        <v>87</v>
      </c>
      <c r="I1499" s="3" t="s">
        <v>52</v>
      </c>
      <c r="J1499" s="3" t="s">
        <v>113</v>
      </c>
      <c r="K1499" s="3" t="s">
        <v>114</v>
      </c>
      <c r="L1499" s="5">
        <v>18</v>
      </c>
      <c r="M1499" s="5">
        <v>7532.54</v>
      </c>
      <c r="N1499" s="5">
        <v>9322.6299999999992</v>
      </c>
      <c r="O1499" s="5">
        <v>0.05</v>
      </c>
      <c r="P1499" s="3" t="s">
        <v>28</v>
      </c>
      <c r="Q1499" s="3" t="s">
        <v>38</v>
      </c>
      <c r="R1499" s="5">
        <v>2</v>
      </c>
      <c r="S1499" s="5">
        <v>30610.54</v>
      </c>
      <c r="T1499" s="2"/>
    </row>
    <row r="1500" spans="1:20" ht="14.4" x14ac:dyDescent="0.3">
      <c r="A1500" s="3" t="s">
        <v>2345</v>
      </c>
      <c r="B1500" s="6">
        <v>45878</v>
      </c>
      <c r="C1500" s="3" t="s">
        <v>49</v>
      </c>
      <c r="D1500" s="3" t="s">
        <v>57</v>
      </c>
      <c r="E1500" s="3" t="s">
        <v>58</v>
      </c>
      <c r="F1500" s="3" t="s">
        <v>59</v>
      </c>
      <c r="G1500" s="3" t="s">
        <v>2346</v>
      </c>
      <c r="H1500" s="3" t="s">
        <v>24</v>
      </c>
      <c r="I1500" s="3" t="s">
        <v>45</v>
      </c>
      <c r="J1500" s="3" t="s">
        <v>67</v>
      </c>
      <c r="K1500" s="3" t="s">
        <v>83</v>
      </c>
      <c r="L1500" s="5">
        <v>39</v>
      </c>
      <c r="M1500" s="5">
        <v>27821.07</v>
      </c>
      <c r="N1500" s="5">
        <v>34671.800000000003</v>
      </c>
      <c r="O1500" s="5">
        <v>0.1</v>
      </c>
      <c r="P1500" s="3" t="s">
        <v>28</v>
      </c>
      <c r="Q1500" s="3" t="s">
        <v>29</v>
      </c>
      <c r="R1500" s="5">
        <v>18</v>
      </c>
      <c r="S1500" s="5">
        <v>240460.6</v>
      </c>
      <c r="T1500" s="2"/>
    </row>
    <row r="1501" spans="1:20" ht="14.4" x14ac:dyDescent="0.3">
      <c r="A1501" s="3" t="s">
        <v>2347</v>
      </c>
      <c r="B1501" s="4">
        <v>45682</v>
      </c>
      <c r="C1501" s="3" t="s">
        <v>40</v>
      </c>
      <c r="D1501" s="3" t="s">
        <v>57</v>
      </c>
      <c r="E1501" s="3" t="s">
        <v>58</v>
      </c>
      <c r="F1501" s="3" t="s">
        <v>59</v>
      </c>
      <c r="G1501" s="3" t="s">
        <v>2348</v>
      </c>
      <c r="H1501" s="3" t="s">
        <v>44</v>
      </c>
      <c r="I1501" s="3" t="s">
        <v>52</v>
      </c>
      <c r="J1501" s="3" t="s">
        <v>53</v>
      </c>
      <c r="K1501" s="3" t="s">
        <v>54</v>
      </c>
      <c r="L1501" s="5">
        <v>42</v>
      </c>
      <c r="M1501" s="5">
        <v>41965.94</v>
      </c>
      <c r="N1501" s="5">
        <v>48163.1</v>
      </c>
      <c r="O1501" s="5">
        <v>0.15</v>
      </c>
      <c r="P1501" s="3" t="s">
        <v>55</v>
      </c>
      <c r="Q1501" s="3" t="s">
        <v>84</v>
      </c>
      <c r="R1501" s="5">
        <v>5</v>
      </c>
      <c r="S1501" s="5">
        <v>221238.6</v>
      </c>
      <c r="T1501" s="2"/>
    </row>
    <row r="1502" spans="1:20" ht="14.4" x14ac:dyDescent="0.3">
      <c r="A1502" s="3" t="s">
        <v>2349</v>
      </c>
      <c r="B1502" s="4">
        <v>45858</v>
      </c>
      <c r="C1502" s="3" t="s">
        <v>31</v>
      </c>
      <c r="D1502" s="3" t="s">
        <v>41</v>
      </c>
      <c r="E1502" s="3" t="s">
        <v>42</v>
      </c>
      <c r="F1502" s="3" t="s">
        <v>42</v>
      </c>
      <c r="G1502" s="3" t="s">
        <v>1081</v>
      </c>
      <c r="H1502" s="3" t="s">
        <v>24</v>
      </c>
      <c r="I1502" s="3" t="s">
        <v>25</v>
      </c>
      <c r="J1502" s="3" t="s">
        <v>146</v>
      </c>
      <c r="K1502" s="3" t="s">
        <v>177</v>
      </c>
      <c r="L1502" s="5">
        <v>28</v>
      </c>
      <c r="M1502" s="5">
        <v>77314.8</v>
      </c>
      <c r="N1502" s="5">
        <v>88359.59</v>
      </c>
      <c r="O1502" s="5">
        <v>0.05</v>
      </c>
      <c r="P1502" s="3" t="s">
        <v>28</v>
      </c>
      <c r="Q1502" s="3" t="s">
        <v>38</v>
      </c>
      <c r="R1502" s="5">
        <v>2</v>
      </c>
      <c r="S1502" s="5">
        <v>293791.40000000002</v>
      </c>
      <c r="T1502" s="2"/>
    </row>
    <row r="1503" spans="1:20" ht="14.4" x14ac:dyDescent="0.3">
      <c r="A1503" s="3" t="s">
        <v>2350</v>
      </c>
      <c r="B1503" s="4">
        <v>45711</v>
      </c>
      <c r="C1503" s="3" t="s">
        <v>31</v>
      </c>
      <c r="D1503" s="3" t="s">
        <v>57</v>
      </c>
      <c r="E1503" s="3" t="s">
        <v>92</v>
      </c>
      <c r="F1503" s="3" t="s">
        <v>93</v>
      </c>
      <c r="G1503" s="3" t="s">
        <v>1190</v>
      </c>
      <c r="H1503" s="3" t="s">
        <v>35</v>
      </c>
      <c r="I1503" s="3" t="s">
        <v>52</v>
      </c>
      <c r="J1503" s="3" t="s">
        <v>157</v>
      </c>
      <c r="K1503" s="3" t="s">
        <v>285</v>
      </c>
      <c r="L1503" s="5">
        <v>5</v>
      </c>
      <c r="M1503" s="5">
        <v>33907.5</v>
      </c>
      <c r="N1503" s="5">
        <v>38125.01</v>
      </c>
      <c r="O1503" s="5">
        <v>0.15</v>
      </c>
      <c r="P1503" s="3" t="s">
        <v>55</v>
      </c>
      <c r="Q1503" s="3" t="s">
        <v>29</v>
      </c>
      <c r="R1503" s="5">
        <v>10</v>
      </c>
      <c r="S1503" s="5">
        <v>17924.419999999998</v>
      </c>
      <c r="T1503" s="2"/>
    </row>
    <row r="1504" spans="1:20" ht="14.4" x14ac:dyDescent="0.3">
      <c r="A1504" s="3" t="s">
        <v>2351</v>
      </c>
      <c r="B1504" s="4">
        <v>45869</v>
      </c>
      <c r="C1504" s="3" t="s">
        <v>49</v>
      </c>
      <c r="D1504" s="3" t="s">
        <v>57</v>
      </c>
      <c r="E1504" s="3" t="s">
        <v>92</v>
      </c>
      <c r="F1504" s="3" t="s">
        <v>93</v>
      </c>
      <c r="G1504" s="3" t="s">
        <v>1229</v>
      </c>
      <c r="H1504" s="3" t="s">
        <v>44</v>
      </c>
      <c r="I1504" s="3" t="s">
        <v>45</v>
      </c>
      <c r="J1504" s="3" t="s">
        <v>102</v>
      </c>
      <c r="K1504" s="3" t="s">
        <v>203</v>
      </c>
      <c r="L1504" s="5">
        <v>8</v>
      </c>
      <c r="M1504" s="5">
        <v>70021.45</v>
      </c>
      <c r="N1504" s="5">
        <v>88969.47</v>
      </c>
      <c r="O1504" s="5">
        <v>0</v>
      </c>
      <c r="P1504" s="3" t="s">
        <v>28</v>
      </c>
      <c r="Q1504" s="3" t="s">
        <v>38</v>
      </c>
      <c r="R1504" s="5">
        <v>3</v>
      </c>
      <c r="S1504" s="5">
        <v>151584.20000000001</v>
      </c>
      <c r="T1504" s="2"/>
    </row>
    <row r="1505" spans="1:20" ht="14.4" x14ac:dyDescent="0.3">
      <c r="A1505" s="3" t="s">
        <v>2352</v>
      </c>
      <c r="B1505" s="6">
        <v>45902</v>
      </c>
      <c r="C1505" s="3" t="s">
        <v>31</v>
      </c>
      <c r="D1505" s="3" t="s">
        <v>41</v>
      </c>
      <c r="E1505" s="3" t="s">
        <v>50</v>
      </c>
      <c r="F1505" s="3" t="s">
        <v>50</v>
      </c>
      <c r="G1505" s="3" t="s">
        <v>415</v>
      </c>
      <c r="H1505" s="3" t="s">
        <v>35</v>
      </c>
      <c r="I1505" s="3" t="s">
        <v>25</v>
      </c>
      <c r="J1505" s="3" t="s">
        <v>61</v>
      </c>
      <c r="K1505" s="3" t="s">
        <v>62</v>
      </c>
      <c r="L1505" s="5">
        <v>36</v>
      </c>
      <c r="M1505" s="5">
        <v>257.58</v>
      </c>
      <c r="N1505" s="5">
        <v>295.3</v>
      </c>
      <c r="O1505" s="5">
        <v>0</v>
      </c>
      <c r="P1505" s="3" t="s">
        <v>55</v>
      </c>
      <c r="Q1505" s="3" t="s">
        <v>29</v>
      </c>
      <c r="R1505" s="5">
        <v>13</v>
      </c>
      <c r="S1505" s="5">
        <v>1357.92</v>
      </c>
      <c r="T1505" s="2"/>
    </row>
    <row r="1506" spans="1:20" ht="14.4" x14ac:dyDescent="0.3">
      <c r="A1506" s="3" t="s">
        <v>2353</v>
      </c>
      <c r="B1506" s="4">
        <v>45864</v>
      </c>
      <c r="C1506" s="3" t="s">
        <v>49</v>
      </c>
      <c r="D1506" s="3" t="s">
        <v>70</v>
      </c>
      <c r="E1506" s="3" t="s">
        <v>125</v>
      </c>
      <c r="F1506" s="3" t="s">
        <v>125</v>
      </c>
      <c r="G1506" s="3" t="s">
        <v>2354</v>
      </c>
      <c r="H1506" s="3" t="s">
        <v>44</v>
      </c>
      <c r="I1506" s="3" t="s">
        <v>25</v>
      </c>
      <c r="J1506" s="3" t="s">
        <v>61</v>
      </c>
      <c r="K1506" s="3" t="s">
        <v>154</v>
      </c>
      <c r="L1506" s="5">
        <v>38</v>
      </c>
      <c r="M1506" s="5">
        <v>52224.05</v>
      </c>
      <c r="N1506" s="5">
        <v>67501.08</v>
      </c>
      <c r="O1506" s="5">
        <v>0.1</v>
      </c>
      <c r="P1506" s="3" t="s">
        <v>55</v>
      </c>
      <c r="Q1506" s="3" t="s">
        <v>38</v>
      </c>
      <c r="R1506" s="5">
        <v>20</v>
      </c>
      <c r="S1506" s="5">
        <v>522474.4</v>
      </c>
      <c r="T1506" s="2"/>
    </row>
    <row r="1507" spans="1:20" ht="14.4" x14ac:dyDescent="0.3">
      <c r="A1507" s="3" t="s">
        <v>2355</v>
      </c>
      <c r="B1507" s="4">
        <v>45866</v>
      </c>
      <c r="C1507" s="3" t="s">
        <v>40</v>
      </c>
      <c r="D1507" s="3" t="s">
        <v>41</v>
      </c>
      <c r="E1507" s="3" t="s">
        <v>50</v>
      </c>
      <c r="F1507" s="3" t="s">
        <v>50</v>
      </c>
      <c r="G1507" s="3" t="s">
        <v>2356</v>
      </c>
      <c r="H1507" s="3" t="s">
        <v>24</v>
      </c>
      <c r="I1507" s="3" t="s">
        <v>25</v>
      </c>
      <c r="J1507" s="3" t="s">
        <v>36</v>
      </c>
      <c r="K1507" s="3" t="s">
        <v>280</v>
      </c>
      <c r="L1507" s="5">
        <v>32</v>
      </c>
      <c r="M1507" s="5">
        <v>67439.850000000006</v>
      </c>
      <c r="N1507" s="5">
        <v>74550.559999999998</v>
      </c>
      <c r="O1507" s="5">
        <v>0</v>
      </c>
      <c r="P1507" s="3" t="s">
        <v>55</v>
      </c>
      <c r="Q1507" s="3" t="s">
        <v>84</v>
      </c>
      <c r="R1507" s="5">
        <v>2</v>
      </c>
      <c r="S1507" s="5">
        <v>227542.7</v>
      </c>
      <c r="T1507" s="2"/>
    </row>
    <row r="1508" spans="1:20" ht="14.4" x14ac:dyDescent="0.3">
      <c r="A1508" s="3" t="s">
        <v>2357</v>
      </c>
      <c r="B1508" s="4">
        <v>45770</v>
      </c>
      <c r="C1508" s="3" t="s">
        <v>49</v>
      </c>
      <c r="D1508" s="3" t="s">
        <v>41</v>
      </c>
      <c r="E1508" s="3" t="s">
        <v>50</v>
      </c>
      <c r="F1508" s="3" t="s">
        <v>50</v>
      </c>
      <c r="G1508" s="3" t="s">
        <v>1705</v>
      </c>
      <c r="H1508" s="3" t="s">
        <v>24</v>
      </c>
      <c r="I1508" s="3" t="s">
        <v>25</v>
      </c>
      <c r="J1508" s="3" t="s">
        <v>61</v>
      </c>
      <c r="K1508" s="3" t="s">
        <v>223</v>
      </c>
      <c r="L1508" s="5">
        <v>33</v>
      </c>
      <c r="M1508" s="5">
        <v>6716.44</v>
      </c>
      <c r="N1508" s="5">
        <v>9010.67</v>
      </c>
      <c r="O1508" s="5">
        <v>0.15</v>
      </c>
      <c r="P1508" s="3" t="s">
        <v>28</v>
      </c>
      <c r="Q1508" s="3" t="s">
        <v>29</v>
      </c>
      <c r="R1508" s="5">
        <v>9</v>
      </c>
      <c r="S1508" s="5">
        <v>64353.15</v>
      </c>
      <c r="T1508" s="2"/>
    </row>
    <row r="1509" spans="1:20" ht="14.4" x14ac:dyDescent="0.3">
      <c r="A1509" s="3" t="s">
        <v>2358</v>
      </c>
      <c r="B1509" s="6">
        <v>45664</v>
      </c>
      <c r="C1509" s="3" t="s">
        <v>49</v>
      </c>
      <c r="D1509" s="3" t="s">
        <v>21</v>
      </c>
      <c r="E1509" s="3" t="s">
        <v>32</v>
      </c>
      <c r="F1509" s="3" t="s">
        <v>33</v>
      </c>
      <c r="G1509" s="3" t="s">
        <v>1103</v>
      </c>
      <c r="H1509" s="3" t="s">
        <v>44</v>
      </c>
      <c r="I1509" s="3" t="s">
        <v>25</v>
      </c>
      <c r="J1509" s="3" t="s">
        <v>146</v>
      </c>
      <c r="K1509" s="3" t="s">
        <v>177</v>
      </c>
      <c r="L1509" s="5">
        <v>31</v>
      </c>
      <c r="M1509" s="5">
        <v>62515.42</v>
      </c>
      <c r="N1509" s="5">
        <v>90815.33</v>
      </c>
      <c r="O1509" s="5">
        <v>0.15</v>
      </c>
      <c r="P1509" s="3" t="s">
        <v>55</v>
      </c>
      <c r="Q1509" s="3" t="s">
        <v>77</v>
      </c>
      <c r="R1509" s="5">
        <v>8</v>
      </c>
      <c r="S1509" s="5">
        <v>745702.6</v>
      </c>
      <c r="T1509" s="2"/>
    </row>
    <row r="1510" spans="1:20" ht="14.4" x14ac:dyDescent="0.3">
      <c r="A1510" s="3" t="s">
        <v>2359</v>
      </c>
      <c r="B1510" s="4">
        <v>45865</v>
      </c>
      <c r="C1510" s="3" t="s">
        <v>20</v>
      </c>
      <c r="D1510" s="3" t="s">
        <v>70</v>
      </c>
      <c r="E1510" s="3" t="s">
        <v>71</v>
      </c>
      <c r="F1510" s="3" t="s">
        <v>72</v>
      </c>
      <c r="G1510" s="3" t="s">
        <v>601</v>
      </c>
      <c r="H1510" s="3" t="s">
        <v>24</v>
      </c>
      <c r="I1510" s="3" t="s">
        <v>52</v>
      </c>
      <c r="J1510" s="3" t="s">
        <v>95</v>
      </c>
      <c r="K1510" s="3" t="s">
        <v>96</v>
      </c>
      <c r="L1510" s="5">
        <v>7</v>
      </c>
      <c r="M1510" s="5">
        <v>36263.089999999997</v>
      </c>
      <c r="N1510" s="5">
        <v>41285.980000000003</v>
      </c>
      <c r="O1510" s="5">
        <v>0.1</v>
      </c>
      <c r="P1510" s="3" t="s">
        <v>55</v>
      </c>
      <c r="Q1510" s="3" t="s">
        <v>84</v>
      </c>
      <c r="R1510" s="5">
        <v>20</v>
      </c>
      <c r="S1510" s="5">
        <v>31644.21</v>
      </c>
      <c r="T1510" s="2"/>
    </row>
    <row r="1511" spans="1:20" ht="14.4" x14ac:dyDescent="0.3">
      <c r="A1511" s="3" t="s">
        <v>2360</v>
      </c>
      <c r="B1511" s="8">
        <v>45783</v>
      </c>
      <c r="C1511" s="3" t="s">
        <v>31</v>
      </c>
      <c r="D1511" s="3" t="s">
        <v>70</v>
      </c>
      <c r="E1511" s="3" t="s">
        <v>125</v>
      </c>
      <c r="F1511" s="3" t="s">
        <v>125</v>
      </c>
      <c r="G1511" s="3" t="s">
        <v>1216</v>
      </c>
      <c r="H1511" s="3" t="s">
        <v>35</v>
      </c>
      <c r="I1511" s="3" t="s">
        <v>45</v>
      </c>
      <c r="J1511" s="3" t="s">
        <v>67</v>
      </c>
      <c r="K1511" s="3" t="s">
        <v>74</v>
      </c>
      <c r="L1511" s="5">
        <v>32</v>
      </c>
      <c r="M1511" s="5">
        <v>65227.37</v>
      </c>
      <c r="N1511" s="5">
        <v>91639.89</v>
      </c>
      <c r="O1511" s="5">
        <v>0.15</v>
      </c>
      <c r="P1511" s="3" t="s">
        <v>55</v>
      </c>
      <c r="Q1511" s="3" t="s">
        <v>84</v>
      </c>
      <c r="R1511" s="5">
        <v>10</v>
      </c>
      <c r="S1511" s="5">
        <v>718420.5</v>
      </c>
      <c r="T1511" s="2"/>
    </row>
    <row r="1512" spans="1:20" ht="14.4" x14ac:dyDescent="0.3">
      <c r="A1512" s="3" t="s">
        <v>2361</v>
      </c>
      <c r="B1512" s="4">
        <v>45831</v>
      </c>
      <c r="C1512" s="3" t="s">
        <v>40</v>
      </c>
      <c r="D1512" s="3" t="s">
        <v>21</v>
      </c>
      <c r="E1512" s="3" t="s">
        <v>105</v>
      </c>
      <c r="F1512" s="3" t="s">
        <v>106</v>
      </c>
      <c r="G1512" s="3" t="s">
        <v>1614</v>
      </c>
      <c r="H1512" s="3" t="s">
        <v>35</v>
      </c>
      <c r="I1512" s="3" t="s">
        <v>45</v>
      </c>
      <c r="J1512" s="3" t="s">
        <v>67</v>
      </c>
      <c r="K1512" s="3" t="s">
        <v>74</v>
      </c>
      <c r="L1512" s="5">
        <v>20</v>
      </c>
      <c r="M1512" s="5">
        <v>50612.89</v>
      </c>
      <c r="N1512" s="5">
        <v>63796.38</v>
      </c>
      <c r="O1512" s="5">
        <v>0.1</v>
      </c>
      <c r="P1512" s="3" t="s">
        <v>55</v>
      </c>
      <c r="Q1512" s="3" t="s">
        <v>84</v>
      </c>
      <c r="R1512" s="5">
        <v>5</v>
      </c>
      <c r="S1512" s="5">
        <v>237302.8</v>
      </c>
      <c r="T1512" s="2"/>
    </row>
    <row r="1513" spans="1:20" ht="14.4" x14ac:dyDescent="0.3">
      <c r="A1513" s="3" t="s">
        <v>2362</v>
      </c>
      <c r="B1513" s="4">
        <v>45895</v>
      </c>
      <c r="C1513" s="3" t="s">
        <v>31</v>
      </c>
      <c r="D1513" s="3" t="s">
        <v>41</v>
      </c>
      <c r="E1513" s="3" t="s">
        <v>50</v>
      </c>
      <c r="F1513" s="3" t="s">
        <v>50</v>
      </c>
      <c r="G1513" s="3" t="s">
        <v>947</v>
      </c>
      <c r="H1513" s="3" t="s">
        <v>24</v>
      </c>
      <c r="I1513" s="3" t="s">
        <v>52</v>
      </c>
      <c r="J1513" s="3" t="s">
        <v>157</v>
      </c>
      <c r="K1513" s="3" t="s">
        <v>158</v>
      </c>
      <c r="L1513" s="5">
        <v>29</v>
      </c>
      <c r="M1513" s="5">
        <v>45865.01</v>
      </c>
      <c r="N1513" s="5">
        <v>63145.1</v>
      </c>
      <c r="O1513" s="5">
        <v>0</v>
      </c>
      <c r="P1513" s="3" t="s">
        <v>28</v>
      </c>
      <c r="Q1513" s="3" t="s">
        <v>38</v>
      </c>
      <c r="R1513" s="5">
        <v>3</v>
      </c>
      <c r="S1513" s="5">
        <v>501122.6</v>
      </c>
      <c r="T1513" s="2"/>
    </row>
    <row r="1514" spans="1:20" ht="14.4" x14ac:dyDescent="0.3">
      <c r="A1514" s="3" t="s">
        <v>2363</v>
      </c>
      <c r="B1514" s="4">
        <v>45737</v>
      </c>
      <c r="C1514" s="3" t="s">
        <v>40</v>
      </c>
      <c r="D1514" s="3" t="s">
        <v>70</v>
      </c>
      <c r="E1514" s="3" t="s">
        <v>71</v>
      </c>
      <c r="F1514" s="3" t="s">
        <v>72</v>
      </c>
      <c r="G1514" s="3" t="s">
        <v>685</v>
      </c>
      <c r="H1514" s="3" t="s">
        <v>44</v>
      </c>
      <c r="I1514" s="3" t="s">
        <v>45</v>
      </c>
      <c r="J1514" s="3" t="s">
        <v>132</v>
      </c>
      <c r="K1514" s="3" t="s">
        <v>133</v>
      </c>
      <c r="L1514" s="5">
        <v>42</v>
      </c>
      <c r="M1514" s="5">
        <v>12796.75</v>
      </c>
      <c r="N1514" s="5">
        <v>16125.68</v>
      </c>
      <c r="O1514" s="5">
        <v>0.15</v>
      </c>
      <c r="P1514" s="3" t="s">
        <v>55</v>
      </c>
      <c r="Q1514" s="3" t="s">
        <v>29</v>
      </c>
      <c r="R1514" s="5">
        <v>10</v>
      </c>
      <c r="S1514" s="5">
        <v>118842.8</v>
      </c>
      <c r="T1514" s="2"/>
    </row>
    <row r="1515" spans="1:20" ht="14.4" x14ac:dyDescent="0.3">
      <c r="A1515" s="3" t="s">
        <v>2364</v>
      </c>
      <c r="B1515" s="6">
        <v>45748</v>
      </c>
      <c r="C1515" s="3" t="s">
        <v>31</v>
      </c>
      <c r="D1515" s="3" t="s">
        <v>21</v>
      </c>
      <c r="E1515" s="3" t="s">
        <v>32</v>
      </c>
      <c r="F1515" s="3" t="s">
        <v>33</v>
      </c>
      <c r="G1515" s="3" t="s">
        <v>597</v>
      </c>
      <c r="H1515" s="3" t="s">
        <v>35</v>
      </c>
      <c r="I1515" s="3" t="s">
        <v>45</v>
      </c>
      <c r="J1515" s="3" t="s">
        <v>102</v>
      </c>
      <c r="K1515" s="3" t="s">
        <v>191</v>
      </c>
      <c r="L1515" s="5">
        <v>9</v>
      </c>
      <c r="M1515" s="5">
        <v>24753.37</v>
      </c>
      <c r="N1515" s="5">
        <v>31521.3</v>
      </c>
      <c r="O1515" s="5">
        <v>0.1</v>
      </c>
      <c r="P1515" s="3" t="s">
        <v>28</v>
      </c>
      <c r="Q1515" s="3" t="s">
        <v>38</v>
      </c>
      <c r="R1515" s="5">
        <v>1</v>
      </c>
      <c r="S1515" s="5">
        <v>54820.23</v>
      </c>
      <c r="T1515" s="2"/>
    </row>
    <row r="1516" spans="1:20" ht="14.4" x14ac:dyDescent="0.3">
      <c r="A1516" s="3" t="s">
        <v>2365</v>
      </c>
      <c r="B1516" s="4">
        <v>45851</v>
      </c>
      <c r="C1516" s="3" t="s">
        <v>31</v>
      </c>
      <c r="D1516" s="3" t="s">
        <v>21</v>
      </c>
      <c r="E1516" s="3" t="s">
        <v>22</v>
      </c>
      <c r="F1516" s="3" t="s">
        <v>22</v>
      </c>
      <c r="G1516" s="3" t="s">
        <v>1232</v>
      </c>
      <c r="H1516" s="3" t="s">
        <v>44</v>
      </c>
      <c r="I1516" s="3" t="s">
        <v>25</v>
      </c>
      <c r="J1516" s="3" t="s">
        <v>26</v>
      </c>
      <c r="K1516" s="3" t="s">
        <v>27</v>
      </c>
      <c r="L1516" s="5">
        <v>23</v>
      </c>
      <c r="M1516" s="5">
        <v>46399.85</v>
      </c>
      <c r="N1516" s="5">
        <v>58672.67</v>
      </c>
      <c r="O1516" s="5">
        <v>0.05</v>
      </c>
      <c r="P1516" s="3" t="s">
        <v>28</v>
      </c>
      <c r="Q1516" s="3" t="s">
        <v>38</v>
      </c>
      <c r="R1516" s="5">
        <v>4</v>
      </c>
      <c r="S1516" s="5">
        <v>268161.09999999998</v>
      </c>
      <c r="T1516" s="2"/>
    </row>
    <row r="1517" spans="1:20" ht="14.4" x14ac:dyDescent="0.3">
      <c r="A1517" s="3" t="s">
        <v>2366</v>
      </c>
      <c r="B1517" s="6">
        <v>45815</v>
      </c>
      <c r="C1517" s="3" t="s">
        <v>20</v>
      </c>
      <c r="D1517" s="3" t="s">
        <v>70</v>
      </c>
      <c r="E1517" s="3" t="s">
        <v>125</v>
      </c>
      <c r="F1517" s="3" t="s">
        <v>125</v>
      </c>
      <c r="G1517" s="3" t="s">
        <v>721</v>
      </c>
      <c r="H1517" s="3" t="s">
        <v>24</v>
      </c>
      <c r="I1517" s="3" t="s">
        <v>45</v>
      </c>
      <c r="J1517" s="3" t="s">
        <v>46</v>
      </c>
      <c r="K1517" s="3" t="s">
        <v>333</v>
      </c>
      <c r="L1517" s="5">
        <v>3</v>
      </c>
      <c r="M1517" s="5">
        <v>26471.75</v>
      </c>
      <c r="N1517" s="5">
        <v>32883.58</v>
      </c>
      <c r="O1517" s="5">
        <v>0.1</v>
      </c>
      <c r="P1517" s="3" t="s">
        <v>28</v>
      </c>
      <c r="Q1517" s="3" t="s">
        <v>84</v>
      </c>
      <c r="R1517" s="5">
        <v>5</v>
      </c>
      <c r="S1517" s="5">
        <v>17311.939999999999</v>
      </c>
      <c r="T1517" s="2"/>
    </row>
    <row r="1518" spans="1:20" ht="14.4" x14ac:dyDescent="0.3">
      <c r="A1518" s="3" t="s">
        <v>2367</v>
      </c>
      <c r="B1518" s="6">
        <v>45873</v>
      </c>
      <c r="C1518" s="3" t="s">
        <v>40</v>
      </c>
      <c r="D1518" s="3" t="s">
        <v>21</v>
      </c>
      <c r="E1518" s="3" t="s">
        <v>22</v>
      </c>
      <c r="F1518" s="3" t="s">
        <v>22</v>
      </c>
      <c r="G1518" s="3" t="s">
        <v>573</v>
      </c>
      <c r="H1518" s="3" t="s">
        <v>87</v>
      </c>
      <c r="I1518" s="3" t="s">
        <v>52</v>
      </c>
      <c r="J1518" s="3" t="s">
        <v>95</v>
      </c>
      <c r="K1518" s="3" t="s">
        <v>298</v>
      </c>
      <c r="L1518" s="5">
        <v>1</v>
      </c>
      <c r="M1518" s="5">
        <v>43511.26</v>
      </c>
      <c r="N1518" s="5">
        <v>62307.59</v>
      </c>
      <c r="O1518" s="5">
        <v>0.05</v>
      </c>
      <c r="P1518" s="3" t="s">
        <v>55</v>
      </c>
      <c r="Q1518" s="3" t="s">
        <v>77</v>
      </c>
      <c r="R1518" s="5">
        <v>1</v>
      </c>
      <c r="S1518" s="5">
        <v>17856.509999999998</v>
      </c>
      <c r="T1518" s="2"/>
    </row>
    <row r="1519" spans="1:20" ht="14.4" x14ac:dyDescent="0.3">
      <c r="A1519" s="3" t="s">
        <v>2368</v>
      </c>
      <c r="B1519" s="4">
        <v>45857</v>
      </c>
      <c r="C1519" s="3" t="s">
        <v>20</v>
      </c>
      <c r="D1519" s="3" t="s">
        <v>21</v>
      </c>
      <c r="E1519" s="3" t="s">
        <v>32</v>
      </c>
      <c r="F1519" s="3" t="s">
        <v>33</v>
      </c>
      <c r="G1519" s="3" t="s">
        <v>1822</v>
      </c>
      <c r="H1519" s="3" t="s">
        <v>44</v>
      </c>
      <c r="I1519" s="3" t="s">
        <v>52</v>
      </c>
      <c r="J1519" s="3" t="s">
        <v>95</v>
      </c>
      <c r="K1519" s="3" t="s">
        <v>96</v>
      </c>
      <c r="L1519" s="5">
        <v>42</v>
      </c>
      <c r="M1519" s="5">
        <v>58486.09</v>
      </c>
      <c r="N1519" s="5">
        <v>64869.87</v>
      </c>
      <c r="O1519" s="5">
        <v>0</v>
      </c>
      <c r="P1519" s="3" t="s">
        <v>28</v>
      </c>
      <c r="Q1519" s="3" t="s">
        <v>84</v>
      </c>
      <c r="R1519" s="5">
        <v>19</v>
      </c>
      <c r="S1519" s="5">
        <v>268118.8</v>
      </c>
      <c r="T1519" s="2"/>
    </row>
    <row r="1520" spans="1:20" ht="14.4" x14ac:dyDescent="0.3">
      <c r="A1520" s="3" t="s">
        <v>2369</v>
      </c>
      <c r="B1520" s="4">
        <v>45700</v>
      </c>
      <c r="C1520" s="3" t="s">
        <v>40</v>
      </c>
      <c r="D1520" s="3" t="s">
        <v>70</v>
      </c>
      <c r="E1520" s="3" t="s">
        <v>125</v>
      </c>
      <c r="F1520" s="3" t="s">
        <v>125</v>
      </c>
      <c r="G1520" s="3" t="s">
        <v>326</v>
      </c>
      <c r="H1520" s="3" t="s">
        <v>44</v>
      </c>
      <c r="I1520" s="3" t="s">
        <v>25</v>
      </c>
      <c r="J1520" s="3" t="s">
        <v>61</v>
      </c>
      <c r="K1520" s="3" t="s">
        <v>223</v>
      </c>
      <c r="L1520" s="5">
        <v>13</v>
      </c>
      <c r="M1520" s="5">
        <v>1716.47</v>
      </c>
      <c r="N1520" s="5">
        <v>2450.14</v>
      </c>
      <c r="O1520" s="5">
        <v>0.15</v>
      </c>
      <c r="P1520" s="3" t="s">
        <v>55</v>
      </c>
      <c r="Q1520" s="3" t="s">
        <v>29</v>
      </c>
      <c r="R1520" s="5">
        <v>5</v>
      </c>
      <c r="S1520" s="5">
        <v>8107.05</v>
      </c>
      <c r="T1520" s="2"/>
    </row>
    <row r="1521" spans="1:20" ht="14.4" x14ac:dyDescent="0.3">
      <c r="A1521" s="3" t="s">
        <v>2370</v>
      </c>
      <c r="B1521" s="4">
        <v>45673</v>
      </c>
      <c r="C1521" s="3" t="s">
        <v>31</v>
      </c>
      <c r="D1521" s="3" t="s">
        <v>21</v>
      </c>
      <c r="E1521" s="3" t="s">
        <v>105</v>
      </c>
      <c r="F1521" s="3" t="s">
        <v>106</v>
      </c>
      <c r="G1521" s="3" t="s">
        <v>290</v>
      </c>
      <c r="H1521" s="3" t="s">
        <v>35</v>
      </c>
      <c r="I1521" s="3" t="s">
        <v>52</v>
      </c>
      <c r="J1521" s="3" t="s">
        <v>113</v>
      </c>
      <c r="K1521" s="3" t="s">
        <v>557</v>
      </c>
      <c r="L1521" s="5">
        <v>42</v>
      </c>
      <c r="M1521" s="5">
        <v>11466.93</v>
      </c>
      <c r="N1521" s="5">
        <v>13071.35</v>
      </c>
      <c r="O1521" s="5">
        <v>0.1</v>
      </c>
      <c r="P1521" s="3" t="s">
        <v>28</v>
      </c>
      <c r="Q1521" s="3" t="s">
        <v>38</v>
      </c>
      <c r="R1521" s="5">
        <v>9</v>
      </c>
      <c r="S1521" s="5">
        <v>60647.08</v>
      </c>
      <c r="T1521" s="2"/>
    </row>
    <row r="1522" spans="1:20" ht="14.4" x14ac:dyDescent="0.3">
      <c r="A1522" s="3" t="s">
        <v>2371</v>
      </c>
      <c r="B1522" s="6">
        <v>45755</v>
      </c>
      <c r="C1522" s="3" t="s">
        <v>20</v>
      </c>
      <c r="D1522" s="3" t="s">
        <v>57</v>
      </c>
      <c r="E1522" s="3" t="s">
        <v>58</v>
      </c>
      <c r="F1522" s="3" t="s">
        <v>59</v>
      </c>
      <c r="G1522" s="3" t="s">
        <v>1130</v>
      </c>
      <c r="H1522" s="3" t="s">
        <v>24</v>
      </c>
      <c r="I1522" s="3" t="s">
        <v>45</v>
      </c>
      <c r="J1522" s="3" t="s">
        <v>46</v>
      </c>
      <c r="K1522" s="3" t="s">
        <v>117</v>
      </c>
      <c r="L1522" s="5">
        <v>12</v>
      </c>
      <c r="M1522" s="5">
        <v>27191.200000000001</v>
      </c>
      <c r="N1522" s="5">
        <v>33608.25</v>
      </c>
      <c r="O1522" s="5">
        <v>0</v>
      </c>
      <c r="P1522" s="3" t="s">
        <v>28</v>
      </c>
      <c r="Q1522" s="3" t="s">
        <v>29</v>
      </c>
      <c r="R1522" s="5">
        <v>11</v>
      </c>
      <c r="S1522" s="5">
        <v>77004.600000000006</v>
      </c>
      <c r="T1522" s="2"/>
    </row>
    <row r="1523" spans="1:20" ht="14.4" x14ac:dyDescent="0.3">
      <c r="A1523" s="3" t="s">
        <v>2372</v>
      </c>
      <c r="B1523" s="8">
        <v>45786</v>
      </c>
      <c r="C1523" s="3" t="s">
        <v>40</v>
      </c>
      <c r="D1523" s="3" t="s">
        <v>21</v>
      </c>
      <c r="E1523" s="3" t="s">
        <v>105</v>
      </c>
      <c r="F1523" s="3" t="s">
        <v>106</v>
      </c>
      <c r="G1523" s="3" t="s">
        <v>2373</v>
      </c>
      <c r="H1523" s="3" t="s">
        <v>24</v>
      </c>
      <c r="I1523" s="3" t="s">
        <v>45</v>
      </c>
      <c r="J1523" s="3" t="s">
        <v>102</v>
      </c>
      <c r="K1523" s="3" t="s">
        <v>203</v>
      </c>
      <c r="L1523" s="5">
        <v>38</v>
      </c>
      <c r="M1523" s="5">
        <v>14995.7</v>
      </c>
      <c r="N1523" s="5">
        <v>22023.87</v>
      </c>
      <c r="O1523" s="5">
        <v>0</v>
      </c>
      <c r="P1523" s="3" t="s">
        <v>28</v>
      </c>
      <c r="Q1523" s="3" t="s">
        <v>84</v>
      </c>
      <c r="R1523" s="5">
        <v>8</v>
      </c>
      <c r="S1523" s="5">
        <v>267070.5</v>
      </c>
      <c r="T1523" s="2"/>
    </row>
    <row r="1524" spans="1:20" ht="14.4" x14ac:dyDescent="0.3">
      <c r="A1524" s="3" t="s">
        <v>2374</v>
      </c>
      <c r="B1524" s="7">
        <v>45791</v>
      </c>
      <c r="C1524" s="3" t="s">
        <v>20</v>
      </c>
      <c r="D1524" s="3" t="s">
        <v>70</v>
      </c>
      <c r="E1524" s="3" t="s">
        <v>125</v>
      </c>
      <c r="F1524" s="3" t="s">
        <v>125</v>
      </c>
      <c r="G1524" s="3" t="s">
        <v>264</v>
      </c>
      <c r="H1524" s="3" t="s">
        <v>24</v>
      </c>
      <c r="I1524" s="3" t="s">
        <v>52</v>
      </c>
      <c r="J1524" s="3" t="s">
        <v>53</v>
      </c>
      <c r="K1524" s="3" t="s">
        <v>110</v>
      </c>
      <c r="L1524" s="5">
        <v>41</v>
      </c>
      <c r="M1524" s="5">
        <v>55414.14</v>
      </c>
      <c r="N1524" s="5">
        <v>65311.11</v>
      </c>
      <c r="O1524" s="5">
        <v>0.1</v>
      </c>
      <c r="P1524" s="3" t="s">
        <v>55</v>
      </c>
      <c r="Q1524" s="3" t="s">
        <v>77</v>
      </c>
      <c r="R1524" s="5">
        <v>8</v>
      </c>
      <c r="S1524" s="5">
        <v>365198.2</v>
      </c>
      <c r="T1524" s="2"/>
    </row>
    <row r="1525" spans="1:20" ht="14.4" x14ac:dyDescent="0.3">
      <c r="A1525" s="3" t="s">
        <v>2375</v>
      </c>
      <c r="B1525" s="6">
        <v>45810</v>
      </c>
      <c r="C1525" s="3" t="s">
        <v>31</v>
      </c>
      <c r="D1525" s="3" t="s">
        <v>70</v>
      </c>
      <c r="E1525" s="3" t="s">
        <v>125</v>
      </c>
      <c r="F1525" s="3" t="s">
        <v>125</v>
      </c>
      <c r="G1525" s="3" t="s">
        <v>395</v>
      </c>
      <c r="H1525" s="3" t="s">
        <v>44</v>
      </c>
      <c r="I1525" s="3" t="s">
        <v>45</v>
      </c>
      <c r="J1525" s="3" t="s">
        <v>46</v>
      </c>
      <c r="K1525" s="3" t="s">
        <v>117</v>
      </c>
      <c r="L1525" s="5">
        <v>14</v>
      </c>
      <c r="M1525" s="5">
        <v>47154.65</v>
      </c>
      <c r="N1525" s="5">
        <v>56976.639999999999</v>
      </c>
      <c r="O1525" s="5">
        <v>0.05</v>
      </c>
      <c r="P1525" s="3" t="s">
        <v>55</v>
      </c>
      <c r="Q1525" s="3" t="s">
        <v>77</v>
      </c>
      <c r="R1525" s="5">
        <v>9</v>
      </c>
      <c r="S1525" s="5">
        <v>130632.5</v>
      </c>
      <c r="T1525" s="2"/>
    </row>
    <row r="1526" spans="1:20" ht="14.4" x14ac:dyDescent="0.3">
      <c r="A1526" s="3" t="s">
        <v>2376</v>
      </c>
      <c r="B1526" s="4">
        <v>45708</v>
      </c>
      <c r="C1526" s="3" t="s">
        <v>40</v>
      </c>
      <c r="D1526" s="3" t="s">
        <v>57</v>
      </c>
      <c r="E1526" s="3" t="s">
        <v>92</v>
      </c>
      <c r="F1526" s="3" t="s">
        <v>93</v>
      </c>
      <c r="G1526" s="3" t="s">
        <v>284</v>
      </c>
      <c r="H1526" s="3" t="s">
        <v>35</v>
      </c>
      <c r="I1526" s="3" t="s">
        <v>52</v>
      </c>
      <c r="J1526" s="3" t="s">
        <v>113</v>
      </c>
      <c r="K1526" s="3" t="s">
        <v>139</v>
      </c>
      <c r="L1526" s="5">
        <v>46</v>
      </c>
      <c r="M1526" s="5">
        <v>23090.85</v>
      </c>
      <c r="N1526" s="5">
        <v>33598.29</v>
      </c>
      <c r="O1526" s="5">
        <v>0.15</v>
      </c>
      <c r="P1526" s="3" t="s">
        <v>55</v>
      </c>
      <c r="Q1526" s="3" t="s">
        <v>29</v>
      </c>
      <c r="R1526" s="5">
        <v>3</v>
      </c>
      <c r="S1526" s="5">
        <v>410840.9</v>
      </c>
      <c r="T1526" s="2"/>
    </row>
    <row r="1527" spans="1:20" ht="14.4" x14ac:dyDescent="0.3">
      <c r="A1527" s="3" t="s">
        <v>2377</v>
      </c>
      <c r="B1527" s="4">
        <v>45713</v>
      </c>
      <c r="C1527" s="3" t="s">
        <v>31</v>
      </c>
      <c r="D1527" s="3" t="s">
        <v>57</v>
      </c>
      <c r="E1527" s="3" t="s">
        <v>92</v>
      </c>
      <c r="F1527" s="3" t="s">
        <v>93</v>
      </c>
      <c r="G1527" s="3" t="s">
        <v>141</v>
      </c>
      <c r="H1527" s="3" t="s">
        <v>35</v>
      </c>
      <c r="I1527" s="3" t="s">
        <v>25</v>
      </c>
      <c r="J1527" s="3" t="s">
        <v>36</v>
      </c>
      <c r="K1527" s="3" t="s">
        <v>37</v>
      </c>
      <c r="L1527" s="5">
        <v>20</v>
      </c>
      <c r="M1527" s="5">
        <v>67303.42</v>
      </c>
      <c r="N1527" s="5">
        <v>90893.14</v>
      </c>
      <c r="O1527" s="5">
        <v>0.05</v>
      </c>
      <c r="P1527" s="3" t="s">
        <v>55</v>
      </c>
      <c r="Q1527" s="3" t="s">
        <v>84</v>
      </c>
      <c r="R1527" s="5">
        <v>5</v>
      </c>
      <c r="S1527" s="5">
        <v>448204.7</v>
      </c>
      <c r="T1527" s="2"/>
    </row>
    <row r="1528" spans="1:20" ht="14.4" x14ac:dyDescent="0.3">
      <c r="A1528" s="3" t="s">
        <v>2378</v>
      </c>
      <c r="B1528" s="4">
        <v>45854</v>
      </c>
      <c r="C1528" s="3" t="s">
        <v>31</v>
      </c>
      <c r="D1528" s="3" t="s">
        <v>21</v>
      </c>
      <c r="E1528" s="3" t="s">
        <v>22</v>
      </c>
      <c r="F1528" s="3" t="s">
        <v>22</v>
      </c>
      <c r="G1528" s="3" t="s">
        <v>889</v>
      </c>
      <c r="H1528" s="3" t="s">
        <v>35</v>
      </c>
      <c r="I1528" s="3" t="s">
        <v>52</v>
      </c>
      <c r="J1528" s="3" t="s">
        <v>95</v>
      </c>
      <c r="K1528" s="3" t="s">
        <v>298</v>
      </c>
      <c r="L1528" s="5">
        <v>1</v>
      </c>
      <c r="M1528" s="5">
        <v>1087.1600000000001</v>
      </c>
      <c r="N1528" s="5">
        <v>1538.87</v>
      </c>
      <c r="O1528" s="5">
        <v>0</v>
      </c>
      <c r="P1528" s="3" t="s">
        <v>28</v>
      </c>
      <c r="Q1528" s="3" t="s">
        <v>38</v>
      </c>
      <c r="R1528" s="5">
        <v>14</v>
      </c>
      <c r="S1528" s="5">
        <v>451.71</v>
      </c>
      <c r="T1528" s="2"/>
    </row>
    <row r="1529" spans="1:20" ht="14.4" x14ac:dyDescent="0.3">
      <c r="A1529" s="3" t="s">
        <v>2379</v>
      </c>
      <c r="B1529" s="6">
        <v>45844</v>
      </c>
      <c r="C1529" s="3" t="s">
        <v>40</v>
      </c>
      <c r="D1529" s="3" t="s">
        <v>41</v>
      </c>
      <c r="E1529" s="3" t="s">
        <v>42</v>
      </c>
      <c r="F1529" s="3" t="s">
        <v>42</v>
      </c>
      <c r="G1529" s="3" t="s">
        <v>208</v>
      </c>
      <c r="H1529" s="3" t="s">
        <v>44</v>
      </c>
      <c r="I1529" s="3" t="s">
        <v>52</v>
      </c>
      <c r="J1529" s="3" t="s">
        <v>53</v>
      </c>
      <c r="K1529" s="3" t="s">
        <v>99</v>
      </c>
      <c r="L1529" s="5">
        <v>13</v>
      </c>
      <c r="M1529" s="5">
        <v>66806.039999999994</v>
      </c>
      <c r="N1529" s="5">
        <v>93196.62</v>
      </c>
      <c r="O1529" s="5">
        <v>0.15</v>
      </c>
      <c r="P1529" s="3" t="s">
        <v>55</v>
      </c>
      <c r="Q1529" s="3" t="s">
        <v>38</v>
      </c>
      <c r="R1529" s="5">
        <v>16</v>
      </c>
      <c r="S1529" s="5">
        <v>291615.90000000002</v>
      </c>
      <c r="T1529" s="2"/>
    </row>
    <row r="1530" spans="1:20" ht="14.4" x14ac:dyDescent="0.3">
      <c r="A1530" s="3" t="s">
        <v>2380</v>
      </c>
      <c r="B1530" s="4">
        <v>45766</v>
      </c>
      <c r="C1530" s="3" t="s">
        <v>49</v>
      </c>
      <c r="D1530" s="3" t="s">
        <v>41</v>
      </c>
      <c r="E1530" s="3" t="s">
        <v>42</v>
      </c>
      <c r="F1530" s="3" t="s">
        <v>42</v>
      </c>
      <c r="G1530" s="3" t="s">
        <v>1724</v>
      </c>
      <c r="H1530" s="3" t="s">
        <v>44</v>
      </c>
      <c r="I1530" s="3" t="s">
        <v>45</v>
      </c>
      <c r="J1530" s="3" t="s">
        <v>132</v>
      </c>
      <c r="K1530" s="3" t="s">
        <v>241</v>
      </c>
      <c r="L1530" s="5">
        <v>45</v>
      </c>
      <c r="M1530" s="5">
        <v>29633.46</v>
      </c>
      <c r="N1530" s="5">
        <v>43992.58</v>
      </c>
      <c r="O1530" s="5">
        <v>0.05</v>
      </c>
      <c r="P1530" s="3" t="s">
        <v>28</v>
      </c>
      <c r="Q1530" s="3" t="s">
        <v>84</v>
      </c>
      <c r="R1530" s="5">
        <v>12</v>
      </c>
      <c r="S1530" s="5">
        <v>613852.4</v>
      </c>
      <c r="T1530" s="2"/>
    </row>
    <row r="1531" spans="1:20" ht="14.4" x14ac:dyDescent="0.3">
      <c r="A1531" s="3" t="s">
        <v>2381</v>
      </c>
      <c r="B1531" s="7">
        <v>45795</v>
      </c>
      <c r="C1531" s="3" t="s">
        <v>31</v>
      </c>
      <c r="D1531" s="3" t="s">
        <v>57</v>
      </c>
      <c r="E1531" s="3" t="s">
        <v>58</v>
      </c>
      <c r="F1531" s="3" t="s">
        <v>59</v>
      </c>
      <c r="G1531" s="3" t="s">
        <v>2356</v>
      </c>
      <c r="H1531" s="3" t="s">
        <v>35</v>
      </c>
      <c r="I1531" s="3" t="s">
        <v>25</v>
      </c>
      <c r="J1531" s="3" t="s">
        <v>146</v>
      </c>
      <c r="K1531" s="3" t="s">
        <v>177</v>
      </c>
      <c r="L1531" s="5">
        <v>34</v>
      </c>
      <c r="M1531" s="5">
        <v>18047.02</v>
      </c>
      <c r="N1531" s="5">
        <v>22838.82</v>
      </c>
      <c r="O1531" s="5">
        <v>0.05</v>
      </c>
      <c r="P1531" s="3" t="s">
        <v>55</v>
      </c>
      <c r="Q1531" s="3" t="s">
        <v>29</v>
      </c>
      <c r="R1531" s="5">
        <v>19</v>
      </c>
      <c r="S1531" s="5">
        <v>154775.1</v>
      </c>
      <c r="T1531" s="2"/>
    </row>
    <row r="1532" spans="1:20" ht="14.4" x14ac:dyDescent="0.3">
      <c r="A1532" s="3" t="s">
        <v>2382</v>
      </c>
      <c r="B1532" s="4">
        <v>45890</v>
      </c>
      <c r="C1532" s="3" t="s">
        <v>40</v>
      </c>
      <c r="D1532" s="3" t="s">
        <v>41</v>
      </c>
      <c r="E1532" s="3" t="s">
        <v>42</v>
      </c>
      <c r="F1532" s="3" t="s">
        <v>42</v>
      </c>
      <c r="G1532" s="3" t="s">
        <v>1650</v>
      </c>
      <c r="H1532" s="3" t="s">
        <v>87</v>
      </c>
      <c r="I1532" s="3" t="s">
        <v>45</v>
      </c>
      <c r="J1532" s="3" t="s">
        <v>102</v>
      </c>
      <c r="K1532" s="3" t="s">
        <v>203</v>
      </c>
      <c r="L1532" s="5">
        <v>14</v>
      </c>
      <c r="M1532" s="5">
        <v>1490.29</v>
      </c>
      <c r="N1532" s="5">
        <v>1943.01</v>
      </c>
      <c r="O1532" s="5">
        <v>0.1</v>
      </c>
      <c r="P1532" s="3" t="s">
        <v>55</v>
      </c>
      <c r="Q1532" s="3" t="s">
        <v>84</v>
      </c>
      <c r="R1532" s="5">
        <v>7</v>
      </c>
      <c r="S1532" s="5">
        <v>5704.27</v>
      </c>
      <c r="T1532" s="2"/>
    </row>
    <row r="1533" spans="1:20" ht="14.4" x14ac:dyDescent="0.3">
      <c r="A1533" s="3" t="s">
        <v>2383</v>
      </c>
      <c r="B1533" s="6">
        <v>45661</v>
      </c>
      <c r="C1533" s="3" t="s">
        <v>40</v>
      </c>
      <c r="D1533" s="3" t="s">
        <v>41</v>
      </c>
      <c r="E1533" s="3" t="s">
        <v>50</v>
      </c>
      <c r="F1533" s="3" t="s">
        <v>50</v>
      </c>
      <c r="G1533" s="3" t="s">
        <v>201</v>
      </c>
      <c r="H1533" s="3" t="s">
        <v>44</v>
      </c>
      <c r="I1533" s="3" t="s">
        <v>25</v>
      </c>
      <c r="J1533" s="3" t="s">
        <v>146</v>
      </c>
      <c r="K1533" s="3" t="s">
        <v>147</v>
      </c>
      <c r="L1533" s="5">
        <v>31</v>
      </c>
      <c r="M1533" s="5">
        <v>34851.81</v>
      </c>
      <c r="N1533" s="5">
        <v>42120.61</v>
      </c>
      <c r="O1533" s="5">
        <v>0.1</v>
      </c>
      <c r="P1533" s="3" t="s">
        <v>28</v>
      </c>
      <c r="Q1533" s="3" t="s">
        <v>29</v>
      </c>
      <c r="R1533" s="5">
        <v>9</v>
      </c>
      <c r="S1533" s="5">
        <v>202799.5</v>
      </c>
      <c r="T1533" s="2"/>
    </row>
    <row r="1534" spans="1:20" ht="14.4" x14ac:dyDescent="0.3">
      <c r="A1534" s="3" t="s">
        <v>2384</v>
      </c>
      <c r="B1534" s="6">
        <v>45844</v>
      </c>
      <c r="C1534" s="3" t="s">
        <v>20</v>
      </c>
      <c r="D1534" s="3" t="s">
        <v>41</v>
      </c>
      <c r="E1534" s="3" t="s">
        <v>50</v>
      </c>
      <c r="F1534" s="3" t="s">
        <v>50</v>
      </c>
      <c r="G1534" s="3" t="s">
        <v>2385</v>
      </c>
      <c r="H1534" s="3" t="s">
        <v>35</v>
      </c>
      <c r="I1534" s="3" t="s">
        <v>25</v>
      </c>
      <c r="J1534" s="3" t="s">
        <v>146</v>
      </c>
      <c r="K1534" s="3" t="s">
        <v>147</v>
      </c>
      <c r="L1534" s="5">
        <v>36</v>
      </c>
      <c r="M1534" s="5">
        <v>33131.69</v>
      </c>
      <c r="N1534" s="5">
        <v>37116.720000000001</v>
      </c>
      <c r="O1534" s="5">
        <v>0.15</v>
      </c>
      <c r="P1534" s="3" t="s">
        <v>55</v>
      </c>
      <c r="Q1534" s="3" t="s">
        <v>77</v>
      </c>
      <c r="R1534" s="5">
        <v>18</v>
      </c>
      <c r="S1534" s="5">
        <v>121941.9</v>
      </c>
      <c r="T1534" s="2"/>
    </row>
    <row r="1535" spans="1:20" ht="14.4" x14ac:dyDescent="0.3">
      <c r="A1535" s="3" t="s">
        <v>2386</v>
      </c>
      <c r="B1535" s="7">
        <v>45796</v>
      </c>
      <c r="C1535" s="3" t="s">
        <v>49</v>
      </c>
      <c r="D1535" s="3" t="s">
        <v>70</v>
      </c>
      <c r="E1535" s="3" t="s">
        <v>125</v>
      </c>
      <c r="F1535" s="3" t="s">
        <v>125</v>
      </c>
      <c r="G1535" s="3" t="s">
        <v>389</v>
      </c>
      <c r="H1535" s="3" t="s">
        <v>87</v>
      </c>
      <c r="I1535" s="3" t="s">
        <v>25</v>
      </c>
      <c r="J1535" s="3" t="s">
        <v>146</v>
      </c>
      <c r="K1535" s="3" t="s">
        <v>416</v>
      </c>
      <c r="L1535" s="5">
        <v>36</v>
      </c>
      <c r="M1535" s="5">
        <v>13137.68</v>
      </c>
      <c r="N1535" s="5">
        <v>19443.72</v>
      </c>
      <c r="O1535" s="5">
        <v>0.05</v>
      </c>
      <c r="P1535" s="3" t="s">
        <v>55</v>
      </c>
      <c r="Q1535" s="3" t="s">
        <v>38</v>
      </c>
      <c r="R1535" s="5">
        <v>8</v>
      </c>
      <c r="S1535" s="5">
        <v>215666.6</v>
      </c>
      <c r="T1535" s="2"/>
    </row>
    <row r="1536" spans="1:20" ht="14.4" x14ac:dyDescent="0.3">
      <c r="A1536" s="3" t="s">
        <v>2387</v>
      </c>
      <c r="B1536" s="6">
        <v>45662</v>
      </c>
      <c r="C1536" s="3" t="s">
        <v>20</v>
      </c>
      <c r="D1536" s="3" t="s">
        <v>57</v>
      </c>
      <c r="E1536" s="3" t="s">
        <v>64</v>
      </c>
      <c r="F1536" s="3" t="s">
        <v>65</v>
      </c>
      <c r="G1536" s="3" t="s">
        <v>1042</v>
      </c>
      <c r="H1536" s="3" t="s">
        <v>44</v>
      </c>
      <c r="I1536" s="3" t="s">
        <v>25</v>
      </c>
      <c r="J1536" s="3" t="s">
        <v>61</v>
      </c>
      <c r="K1536" s="3" t="s">
        <v>62</v>
      </c>
      <c r="L1536" s="5">
        <v>45</v>
      </c>
      <c r="M1536" s="5">
        <v>58298.97</v>
      </c>
      <c r="N1536" s="5">
        <v>64630.81</v>
      </c>
      <c r="O1536" s="5">
        <v>0</v>
      </c>
      <c r="P1536" s="3" t="s">
        <v>28</v>
      </c>
      <c r="Q1536" s="3" t="s">
        <v>77</v>
      </c>
      <c r="R1536" s="5">
        <v>12</v>
      </c>
      <c r="S1536" s="5">
        <v>284932.8</v>
      </c>
      <c r="T1536" s="2"/>
    </row>
    <row r="1537" spans="1:20" ht="14.4" x14ac:dyDescent="0.3">
      <c r="A1537" s="3" t="s">
        <v>2388</v>
      </c>
      <c r="B1537" s="6">
        <v>45843</v>
      </c>
      <c r="C1537" s="3" t="s">
        <v>31</v>
      </c>
      <c r="D1537" s="3" t="s">
        <v>57</v>
      </c>
      <c r="E1537" s="3" t="s">
        <v>92</v>
      </c>
      <c r="F1537" s="3" t="s">
        <v>93</v>
      </c>
      <c r="G1537" s="3" t="s">
        <v>1176</v>
      </c>
      <c r="H1537" s="3" t="s">
        <v>35</v>
      </c>
      <c r="I1537" s="3" t="s">
        <v>45</v>
      </c>
      <c r="J1537" s="3" t="s">
        <v>67</v>
      </c>
      <c r="K1537" s="3" t="s">
        <v>68</v>
      </c>
      <c r="L1537" s="5">
        <v>46</v>
      </c>
      <c r="M1537" s="5">
        <v>62772.05</v>
      </c>
      <c r="N1537" s="5">
        <v>87300.43</v>
      </c>
      <c r="O1537" s="5">
        <v>0.1</v>
      </c>
      <c r="P1537" s="3" t="s">
        <v>55</v>
      </c>
      <c r="Q1537" s="3" t="s">
        <v>77</v>
      </c>
      <c r="R1537" s="5">
        <v>1</v>
      </c>
      <c r="S1537" s="5">
        <v>1015475</v>
      </c>
      <c r="T1537" s="2"/>
    </row>
    <row r="1538" spans="1:20" ht="14.4" x14ac:dyDescent="0.3">
      <c r="A1538" s="3" t="s">
        <v>2389</v>
      </c>
      <c r="B1538" s="4">
        <v>45668</v>
      </c>
      <c r="C1538" s="3" t="s">
        <v>49</v>
      </c>
      <c r="D1538" s="3" t="s">
        <v>57</v>
      </c>
      <c r="E1538" s="3" t="s">
        <v>92</v>
      </c>
      <c r="F1538" s="3" t="s">
        <v>93</v>
      </c>
      <c r="G1538" s="3" t="s">
        <v>1938</v>
      </c>
      <c r="H1538" s="3" t="s">
        <v>87</v>
      </c>
      <c r="I1538" s="3" t="s">
        <v>45</v>
      </c>
      <c r="J1538" s="3" t="s">
        <v>67</v>
      </c>
      <c r="K1538" s="3" t="s">
        <v>83</v>
      </c>
      <c r="L1538" s="5">
        <v>14</v>
      </c>
      <c r="M1538" s="5">
        <v>65127.29</v>
      </c>
      <c r="N1538" s="5">
        <v>82386.149999999994</v>
      </c>
      <c r="O1538" s="5">
        <v>0.1</v>
      </c>
      <c r="P1538" s="3" t="s">
        <v>55</v>
      </c>
      <c r="Q1538" s="3" t="s">
        <v>29</v>
      </c>
      <c r="R1538" s="5">
        <v>3</v>
      </c>
      <c r="S1538" s="5">
        <v>217461.6</v>
      </c>
      <c r="T1538" s="2"/>
    </row>
    <row r="1539" spans="1:20" ht="14.4" x14ac:dyDescent="0.3">
      <c r="A1539" s="3" t="s">
        <v>2390</v>
      </c>
      <c r="B1539" s="6">
        <v>45905</v>
      </c>
      <c r="C1539" s="3" t="s">
        <v>49</v>
      </c>
      <c r="D1539" s="3" t="s">
        <v>70</v>
      </c>
      <c r="E1539" s="3" t="s">
        <v>71</v>
      </c>
      <c r="F1539" s="3" t="s">
        <v>72</v>
      </c>
      <c r="G1539" s="3" t="s">
        <v>613</v>
      </c>
      <c r="H1539" s="3" t="s">
        <v>44</v>
      </c>
      <c r="I1539" s="3" t="s">
        <v>25</v>
      </c>
      <c r="J1539" s="3" t="s">
        <v>26</v>
      </c>
      <c r="K1539" s="3" t="s">
        <v>27</v>
      </c>
      <c r="L1539" s="5">
        <v>19</v>
      </c>
      <c r="M1539" s="5">
        <v>70852.960000000006</v>
      </c>
      <c r="N1539" s="5">
        <v>104842.4</v>
      </c>
      <c r="O1539" s="5">
        <v>0</v>
      </c>
      <c r="P1539" s="3" t="s">
        <v>55</v>
      </c>
      <c r="Q1539" s="3" t="s">
        <v>38</v>
      </c>
      <c r="R1539" s="5">
        <v>3</v>
      </c>
      <c r="S1539" s="5">
        <v>645799.69999999995</v>
      </c>
      <c r="T1539" s="2"/>
    </row>
    <row r="1540" spans="1:20" ht="14.4" x14ac:dyDescent="0.3">
      <c r="A1540" s="3" t="s">
        <v>2391</v>
      </c>
      <c r="B1540" s="4">
        <v>45825</v>
      </c>
      <c r="C1540" s="3" t="s">
        <v>31</v>
      </c>
      <c r="D1540" s="3" t="s">
        <v>70</v>
      </c>
      <c r="E1540" s="3" t="s">
        <v>71</v>
      </c>
      <c r="F1540" s="3" t="s">
        <v>72</v>
      </c>
      <c r="G1540" s="3" t="s">
        <v>254</v>
      </c>
      <c r="H1540" s="3" t="s">
        <v>35</v>
      </c>
      <c r="I1540" s="3" t="s">
        <v>52</v>
      </c>
      <c r="J1540" s="3" t="s">
        <v>157</v>
      </c>
      <c r="K1540" s="3" t="s">
        <v>273</v>
      </c>
      <c r="L1540" s="5">
        <v>29</v>
      </c>
      <c r="M1540" s="5">
        <v>54989.58</v>
      </c>
      <c r="N1540" s="5">
        <v>64812.62</v>
      </c>
      <c r="O1540" s="5">
        <v>0</v>
      </c>
      <c r="P1540" s="3" t="s">
        <v>55</v>
      </c>
      <c r="Q1540" s="3" t="s">
        <v>84</v>
      </c>
      <c r="R1540" s="5">
        <v>15</v>
      </c>
      <c r="S1540" s="5">
        <v>284868.2</v>
      </c>
      <c r="T1540" s="2"/>
    </row>
    <row r="1541" spans="1:20" ht="14.4" x14ac:dyDescent="0.3">
      <c r="A1541" s="3" t="s">
        <v>2392</v>
      </c>
      <c r="B1541" s="4">
        <v>45837</v>
      </c>
      <c r="C1541" s="3" t="s">
        <v>49</v>
      </c>
      <c r="D1541" s="3" t="s">
        <v>57</v>
      </c>
      <c r="E1541" s="3" t="s">
        <v>58</v>
      </c>
      <c r="F1541" s="3" t="s">
        <v>59</v>
      </c>
      <c r="G1541" s="3" t="s">
        <v>1047</v>
      </c>
      <c r="H1541" s="3" t="s">
        <v>44</v>
      </c>
      <c r="I1541" s="3" t="s">
        <v>25</v>
      </c>
      <c r="J1541" s="3" t="s">
        <v>36</v>
      </c>
      <c r="K1541" s="3" t="s">
        <v>169</v>
      </c>
      <c r="L1541" s="5">
        <v>42</v>
      </c>
      <c r="M1541" s="5">
        <v>45775.59</v>
      </c>
      <c r="N1541" s="5">
        <v>57833.440000000002</v>
      </c>
      <c r="O1541" s="5">
        <v>0.1</v>
      </c>
      <c r="P1541" s="3" t="s">
        <v>55</v>
      </c>
      <c r="Q1541" s="3" t="s">
        <v>77</v>
      </c>
      <c r="R1541" s="5">
        <v>7</v>
      </c>
      <c r="S1541" s="5">
        <v>455786.7</v>
      </c>
      <c r="T1541" s="2"/>
    </row>
    <row r="1542" spans="1:20" ht="14.4" x14ac:dyDescent="0.3">
      <c r="A1542" s="3" t="s">
        <v>2393</v>
      </c>
      <c r="B1542" s="4">
        <v>45759</v>
      </c>
      <c r="C1542" s="3" t="s">
        <v>20</v>
      </c>
      <c r="D1542" s="3" t="s">
        <v>21</v>
      </c>
      <c r="E1542" s="3" t="s">
        <v>32</v>
      </c>
      <c r="F1542" s="3" t="s">
        <v>33</v>
      </c>
      <c r="G1542" s="3" t="s">
        <v>724</v>
      </c>
      <c r="H1542" s="3" t="s">
        <v>44</v>
      </c>
      <c r="I1542" s="3" t="s">
        <v>52</v>
      </c>
      <c r="J1542" s="3" t="s">
        <v>113</v>
      </c>
      <c r="K1542" s="3" t="s">
        <v>114</v>
      </c>
      <c r="L1542" s="5">
        <v>37</v>
      </c>
      <c r="M1542" s="5">
        <v>53926.03</v>
      </c>
      <c r="N1542" s="5">
        <v>60507.63</v>
      </c>
      <c r="O1542" s="5">
        <v>0</v>
      </c>
      <c r="P1542" s="3" t="s">
        <v>28</v>
      </c>
      <c r="Q1542" s="3" t="s">
        <v>77</v>
      </c>
      <c r="R1542" s="5">
        <v>4</v>
      </c>
      <c r="S1542" s="5">
        <v>243519.2</v>
      </c>
      <c r="T1542" s="2"/>
    </row>
    <row r="1543" spans="1:20" ht="14.4" x14ac:dyDescent="0.3">
      <c r="A1543" s="3" t="s">
        <v>2394</v>
      </c>
      <c r="B1543" s="4">
        <v>45743</v>
      </c>
      <c r="C1543" s="3" t="s">
        <v>49</v>
      </c>
      <c r="D1543" s="3" t="s">
        <v>57</v>
      </c>
      <c r="E1543" s="3" t="s">
        <v>92</v>
      </c>
      <c r="F1543" s="3" t="s">
        <v>93</v>
      </c>
      <c r="G1543" s="3" t="s">
        <v>1652</v>
      </c>
      <c r="H1543" s="3" t="s">
        <v>35</v>
      </c>
      <c r="I1543" s="3" t="s">
        <v>45</v>
      </c>
      <c r="J1543" s="3" t="s">
        <v>46</v>
      </c>
      <c r="K1543" s="3" t="s">
        <v>161</v>
      </c>
      <c r="L1543" s="5">
        <v>31</v>
      </c>
      <c r="M1543" s="5">
        <v>12613</v>
      </c>
      <c r="N1543" s="5">
        <v>15220.66</v>
      </c>
      <c r="O1543" s="5">
        <v>0</v>
      </c>
      <c r="P1543" s="3" t="s">
        <v>28</v>
      </c>
      <c r="Q1543" s="3" t="s">
        <v>38</v>
      </c>
      <c r="R1543" s="5">
        <v>4</v>
      </c>
      <c r="S1543" s="5">
        <v>80837.460000000006</v>
      </c>
      <c r="T1543" s="2"/>
    </row>
    <row r="1544" spans="1:20" ht="14.4" x14ac:dyDescent="0.3">
      <c r="A1544" s="3" t="s">
        <v>2395</v>
      </c>
      <c r="B1544" s="4">
        <v>45764</v>
      </c>
      <c r="C1544" s="3" t="s">
        <v>20</v>
      </c>
      <c r="D1544" s="3" t="s">
        <v>70</v>
      </c>
      <c r="E1544" s="3" t="s">
        <v>125</v>
      </c>
      <c r="F1544" s="3" t="s">
        <v>125</v>
      </c>
      <c r="G1544" s="3" t="s">
        <v>410</v>
      </c>
      <c r="H1544" s="3" t="s">
        <v>44</v>
      </c>
      <c r="I1544" s="3" t="s">
        <v>45</v>
      </c>
      <c r="J1544" s="3" t="s">
        <v>102</v>
      </c>
      <c r="K1544" s="3" t="s">
        <v>226</v>
      </c>
      <c r="L1544" s="5">
        <v>44</v>
      </c>
      <c r="M1544" s="5">
        <v>41367.699999999997</v>
      </c>
      <c r="N1544" s="5">
        <v>51261.9</v>
      </c>
      <c r="O1544" s="5">
        <v>0.1</v>
      </c>
      <c r="P1544" s="3" t="s">
        <v>28</v>
      </c>
      <c r="Q1544" s="3" t="s">
        <v>77</v>
      </c>
      <c r="R1544" s="5">
        <v>18</v>
      </c>
      <c r="S1544" s="5">
        <v>391810.3</v>
      </c>
      <c r="T1544" s="2"/>
    </row>
    <row r="1545" spans="1:20" ht="14.4" x14ac:dyDescent="0.3">
      <c r="A1545" s="3" t="s">
        <v>2396</v>
      </c>
      <c r="B1545" s="4">
        <v>45668</v>
      </c>
      <c r="C1545" s="3" t="s">
        <v>49</v>
      </c>
      <c r="D1545" s="3" t="s">
        <v>57</v>
      </c>
      <c r="E1545" s="3" t="s">
        <v>64</v>
      </c>
      <c r="F1545" s="3" t="s">
        <v>65</v>
      </c>
      <c r="G1545" s="3" t="s">
        <v>1907</v>
      </c>
      <c r="H1545" s="3" t="s">
        <v>24</v>
      </c>
      <c r="I1545" s="3" t="s">
        <v>52</v>
      </c>
      <c r="J1545" s="3" t="s">
        <v>53</v>
      </c>
      <c r="K1545" s="3" t="s">
        <v>54</v>
      </c>
      <c r="L1545" s="5">
        <v>4</v>
      </c>
      <c r="M1545" s="5">
        <v>55247.4</v>
      </c>
      <c r="N1545" s="5">
        <v>63984.959999999999</v>
      </c>
      <c r="O1545" s="5">
        <v>0.15</v>
      </c>
      <c r="P1545" s="3" t="s">
        <v>28</v>
      </c>
      <c r="Q1545" s="3" t="s">
        <v>38</v>
      </c>
      <c r="R1545" s="5">
        <v>11</v>
      </c>
      <c r="S1545" s="5">
        <v>29707.7</v>
      </c>
      <c r="T1545" s="2"/>
    </row>
    <row r="1546" spans="1:20" ht="14.4" x14ac:dyDescent="0.3">
      <c r="A1546" s="3" t="s">
        <v>2397</v>
      </c>
      <c r="B1546" s="4">
        <v>45732</v>
      </c>
      <c r="C1546" s="3" t="s">
        <v>20</v>
      </c>
      <c r="D1546" s="3" t="s">
        <v>21</v>
      </c>
      <c r="E1546" s="3" t="s">
        <v>32</v>
      </c>
      <c r="F1546" s="3" t="s">
        <v>33</v>
      </c>
      <c r="G1546" s="3" t="s">
        <v>1081</v>
      </c>
      <c r="H1546" s="3" t="s">
        <v>87</v>
      </c>
      <c r="I1546" s="3" t="s">
        <v>45</v>
      </c>
      <c r="J1546" s="3" t="s">
        <v>132</v>
      </c>
      <c r="K1546" s="3" t="s">
        <v>206</v>
      </c>
      <c r="L1546" s="5">
        <v>46</v>
      </c>
      <c r="M1546" s="5">
        <v>39526.57</v>
      </c>
      <c r="N1546" s="5">
        <v>57084.78</v>
      </c>
      <c r="O1546" s="5">
        <v>0.05</v>
      </c>
      <c r="P1546" s="3" t="s">
        <v>55</v>
      </c>
      <c r="Q1546" s="3" t="s">
        <v>38</v>
      </c>
      <c r="R1546" s="5">
        <v>4</v>
      </c>
      <c r="S1546" s="5">
        <v>767293.8</v>
      </c>
      <c r="T1546" s="2"/>
    </row>
    <row r="1547" spans="1:20" ht="14.4" x14ac:dyDescent="0.3">
      <c r="A1547" s="3" t="s">
        <v>2398</v>
      </c>
      <c r="B1547" s="6">
        <v>45751</v>
      </c>
      <c r="C1547" s="3" t="s">
        <v>40</v>
      </c>
      <c r="D1547" s="3" t="s">
        <v>21</v>
      </c>
      <c r="E1547" s="3" t="s">
        <v>22</v>
      </c>
      <c r="F1547" s="3" t="s">
        <v>22</v>
      </c>
      <c r="G1547" s="3" t="s">
        <v>627</v>
      </c>
      <c r="H1547" s="3" t="s">
        <v>35</v>
      </c>
      <c r="I1547" s="3" t="s">
        <v>25</v>
      </c>
      <c r="J1547" s="3" t="s">
        <v>36</v>
      </c>
      <c r="K1547" s="3" t="s">
        <v>37</v>
      </c>
      <c r="L1547" s="5">
        <v>43</v>
      </c>
      <c r="M1547" s="5">
        <v>54134.76</v>
      </c>
      <c r="N1547" s="5">
        <v>61801.48</v>
      </c>
      <c r="O1547" s="5">
        <v>0.1</v>
      </c>
      <c r="P1547" s="3" t="s">
        <v>28</v>
      </c>
      <c r="Q1547" s="3" t="s">
        <v>38</v>
      </c>
      <c r="R1547" s="5">
        <v>14</v>
      </c>
      <c r="S1547" s="5">
        <v>296702.09999999998</v>
      </c>
      <c r="T1547" s="2"/>
    </row>
    <row r="1548" spans="1:20" ht="14.4" x14ac:dyDescent="0.3">
      <c r="A1548" s="3" t="s">
        <v>2399</v>
      </c>
      <c r="B1548" s="4">
        <v>45713</v>
      </c>
      <c r="C1548" s="3" t="s">
        <v>49</v>
      </c>
      <c r="D1548" s="3" t="s">
        <v>70</v>
      </c>
      <c r="E1548" s="3" t="s">
        <v>125</v>
      </c>
      <c r="F1548" s="3" t="s">
        <v>125</v>
      </c>
      <c r="G1548" s="3" t="s">
        <v>750</v>
      </c>
      <c r="H1548" s="3" t="s">
        <v>35</v>
      </c>
      <c r="I1548" s="3" t="s">
        <v>52</v>
      </c>
      <c r="J1548" s="3" t="s">
        <v>53</v>
      </c>
      <c r="K1548" s="3" t="s">
        <v>110</v>
      </c>
      <c r="L1548" s="5">
        <v>43</v>
      </c>
      <c r="M1548" s="5">
        <v>7888.47</v>
      </c>
      <c r="N1548" s="5">
        <v>9196.39</v>
      </c>
      <c r="O1548" s="5">
        <v>0.05</v>
      </c>
      <c r="P1548" s="3" t="s">
        <v>55</v>
      </c>
      <c r="Q1548" s="3" t="s">
        <v>29</v>
      </c>
      <c r="R1548" s="5">
        <v>15</v>
      </c>
      <c r="S1548" s="5">
        <v>53428.53</v>
      </c>
      <c r="T1548" s="2"/>
    </row>
    <row r="1549" spans="1:20" ht="14.4" x14ac:dyDescent="0.3">
      <c r="A1549" s="3" t="s">
        <v>2400</v>
      </c>
      <c r="B1549" s="4">
        <v>45709</v>
      </c>
      <c r="C1549" s="3" t="s">
        <v>20</v>
      </c>
      <c r="D1549" s="3" t="s">
        <v>41</v>
      </c>
      <c r="E1549" s="3" t="s">
        <v>50</v>
      </c>
      <c r="F1549" s="3" t="s">
        <v>50</v>
      </c>
      <c r="G1549" s="3" t="s">
        <v>123</v>
      </c>
      <c r="H1549" s="3" t="s">
        <v>87</v>
      </c>
      <c r="I1549" s="3" t="s">
        <v>45</v>
      </c>
      <c r="J1549" s="3" t="s">
        <v>132</v>
      </c>
      <c r="K1549" s="3" t="s">
        <v>248</v>
      </c>
      <c r="L1549" s="5">
        <v>29</v>
      </c>
      <c r="M1549" s="5">
        <v>20378.54</v>
      </c>
      <c r="N1549" s="5">
        <v>24907.94</v>
      </c>
      <c r="O1549" s="5">
        <v>0.1</v>
      </c>
      <c r="P1549" s="3" t="s">
        <v>55</v>
      </c>
      <c r="Q1549" s="3" t="s">
        <v>29</v>
      </c>
      <c r="R1549" s="5">
        <v>13</v>
      </c>
      <c r="S1549" s="5">
        <v>118217.3</v>
      </c>
      <c r="T1549" s="2"/>
    </row>
    <row r="1550" spans="1:20" ht="14.4" x14ac:dyDescent="0.3">
      <c r="A1550" s="3" t="s">
        <v>2401</v>
      </c>
      <c r="B1550" s="7">
        <v>45791</v>
      </c>
      <c r="C1550" s="3" t="s">
        <v>40</v>
      </c>
      <c r="D1550" s="3" t="s">
        <v>57</v>
      </c>
      <c r="E1550" s="3" t="s">
        <v>64</v>
      </c>
      <c r="F1550" s="3" t="s">
        <v>65</v>
      </c>
      <c r="G1550" s="3" t="s">
        <v>1377</v>
      </c>
      <c r="H1550" s="3" t="s">
        <v>87</v>
      </c>
      <c r="I1550" s="3" t="s">
        <v>45</v>
      </c>
      <c r="J1550" s="3" t="s">
        <v>67</v>
      </c>
      <c r="K1550" s="3" t="s">
        <v>68</v>
      </c>
      <c r="L1550" s="5">
        <v>32</v>
      </c>
      <c r="M1550" s="5">
        <v>42342.8</v>
      </c>
      <c r="N1550" s="5">
        <v>56262.3</v>
      </c>
      <c r="O1550" s="5">
        <v>0.1</v>
      </c>
      <c r="P1550" s="3" t="s">
        <v>55</v>
      </c>
      <c r="Q1550" s="3" t="s">
        <v>84</v>
      </c>
      <c r="R1550" s="5">
        <v>20</v>
      </c>
      <c r="S1550" s="5">
        <v>400881.6</v>
      </c>
      <c r="T1550" s="2"/>
    </row>
    <row r="1551" spans="1:20" ht="14.4" x14ac:dyDescent="0.3">
      <c r="A1551" s="3" t="s">
        <v>2402</v>
      </c>
      <c r="B1551" s="4">
        <v>45868</v>
      </c>
      <c r="C1551" s="3" t="s">
        <v>40</v>
      </c>
      <c r="D1551" s="3" t="s">
        <v>21</v>
      </c>
      <c r="E1551" s="3" t="s">
        <v>105</v>
      </c>
      <c r="F1551" s="3" t="s">
        <v>106</v>
      </c>
      <c r="G1551" s="3" t="s">
        <v>2403</v>
      </c>
      <c r="H1551" s="3" t="s">
        <v>24</v>
      </c>
      <c r="I1551" s="3" t="s">
        <v>25</v>
      </c>
      <c r="J1551" s="3" t="s">
        <v>146</v>
      </c>
      <c r="K1551" s="3" t="s">
        <v>411</v>
      </c>
      <c r="L1551" s="5">
        <v>28</v>
      </c>
      <c r="M1551" s="5">
        <v>55449.23</v>
      </c>
      <c r="N1551" s="5">
        <v>82626.47</v>
      </c>
      <c r="O1551" s="5">
        <v>0.05</v>
      </c>
      <c r="P1551" s="3" t="s">
        <v>28</v>
      </c>
      <c r="Q1551" s="3" t="s">
        <v>84</v>
      </c>
      <c r="R1551" s="5">
        <v>9</v>
      </c>
      <c r="S1551" s="5">
        <v>722914.6</v>
      </c>
      <c r="T1551" s="2"/>
    </row>
    <row r="1552" spans="1:20" ht="14.4" x14ac:dyDescent="0.3">
      <c r="A1552" s="3" t="s">
        <v>2404</v>
      </c>
      <c r="B1552" s="4">
        <v>45868</v>
      </c>
      <c r="C1552" s="3" t="s">
        <v>40</v>
      </c>
      <c r="D1552" s="3" t="s">
        <v>70</v>
      </c>
      <c r="E1552" s="3" t="s">
        <v>71</v>
      </c>
      <c r="F1552" s="3" t="s">
        <v>72</v>
      </c>
      <c r="G1552" s="3" t="s">
        <v>2265</v>
      </c>
      <c r="H1552" s="3" t="s">
        <v>87</v>
      </c>
      <c r="I1552" s="3" t="s">
        <v>45</v>
      </c>
      <c r="J1552" s="3" t="s">
        <v>102</v>
      </c>
      <c r="K1552" s="3" t="s">
        <v>103</v>
      </c>
      <c r="L1552" s="5">
        <v>38</v>
      </c>
      <c r="M1552" s="5">
        <v>40578.269999999997</v>
      </c>
      <c r="N1552" s="5">
        <v>55189.87</v>
      </c>
      <c r="O1552" s="5">
        <v>0.05</v>
      </c>
      <c r="P1552" s="3" t="s">
        <v>28</v>
      </c>
      <c r="Q1552" s="3" t="s">
        <v>84</v>
      </c>
      <c r="R1552" s="5">
        <v>6</v>
      </c>
      <c r="S1552" s="5">
        <v>527478.80000000005</v>
      </c>
      <c r="T1552" s="2"/>
    </row>
    <row r="1553" spans="1:20" ht="14.4" x14ac:dyDescent="0.3">
      <c r="A1553" s="3" t="s">
        <v>2405</v>
      </c>
      <c r="B1553" s="4">
        <v>45711</v>
      </c>
      <c r="C1553" s="3" t="s">
        <v>49</v>
      </c>
      <c r="D1553" s="3" t="s">
        <v>57</v>
      </c>
      <c r="E1553" s="3" t="s">
        <v>92</v>
      </c>
      <c r="F1553" s="3" t="s">
        <v>93</v>
      </c>
      <c r="G1553" s="3" t="s">
        <v>657</v>
      </c>
      <c r="H1553" s="3" t="s">
        <v>35</v>
      </c>
      <c r="I1553" s="3" t="s">
        <v>45</v>
      </c>
      <c r="J1553" s="3" t="s">
        <v>67</v>
      </c>
      <c r="K1553" s="3" t="s">
        <v>68</v>
      </c>
      <c r="L1553" s="5">
        <v>49</v>
      </c>
      <c r="M1553" s="5">
        <v>68770.84</v>
      </c>
      <c r="N1553" s="5">
        <v>87093.48</v>
      </c>
      <c r="O1553" s="5">
        <v>0</v>
      </c>
      <c r="P1553" s="3" t="s">
        <v>55</v>
      </c>
      <c r="Q1553" s="3" t="s">
        <v>29</v>
      </c>
      <c r="R1553" s="5">
        <v>12</v>
      </c>
      <c r="S1553" s="5">
        <v>897809.4</v>
      </c>
      <c r="T1553" s="2"/>
    </row>
    <row r="1554" spans="1:20" ht="14.4" x14ac:dyDescent="0.3">
      <c r="A1554" s="3" t="s">
        <v>2406</v>
      </c>
      <c r="B1554" s="4">
        <v>45681</v>
      </c>
      <c r="C1554" s="3" t="s">
        <v>40</v>
      </c>
      <c r="D1554" s="3" t="s">
        <v>57</v>
      </c>
      <c r="E1554" s="3" t="s">
        <v>58</v>
      </c>
      <c r="F1554" s="3" t="s">
        <v>59</v>
      </c>
      <c r="G1554" s="3" t="s">
        <v>1263</v>
      </c>
      <c r="H1554" s="3" t="s">
        <v>87</v>
      </c>
      <c r="I1554" s="3" t="s">
        <v>52</v>
      </c>
      <c r="J1554" s="3" t="s">
        <v>95</v>
      </c>
      <c r="K1554" s="3" t="s">
        <v>298</v>
      </c>
      <c r="L1554" s="5">
        <v>19</v>
      </c>
      <c r="M1554" s="5">
        <v>38237.629999999997</v>
      </c>
      <c r="N1554" s="5">
        <v>52498.95</v>
      </c>
      <c r="O1554" s="5">
        <v>0.15</v>
      </c>
      <c r="P1554" s="3" t="s">
        <v>28</v>
      </c>
      <c r="Q1554" s="3" t="s">
        <v>29</v>
      </c>
      <c r="R1554" s="5">
        <v>11</v>
      </c>
      <c r="S1554" s="5">
        <v>230320.3</v>
      </c>
      <c r="T1554" s="2"/>
    </row>
    <row r="1555" spans="1:20" ht="14.4" x14ac:dyDescent="0.3">
      <c r="A1555" s="3" t="s">
        <v>2407</v>
      </c>
      <c r="B1555" s="6">
        <v>45748</v>
      </c>
      <c r="C1555" s="3" t="s">
        <v>40</v>
      </c>
      <c r="D1555" s="3" t="s">
        <v>70</v>
      </c>
      <c r="E1555" s="3" t="s">
        <v>125</v>
      </c>
      <c r="F1555" s="3" t="s">
        <v>125</v>
      </c>
      <c r="G1555" s="3" t="s">
        <v>385</v>
      </c>
      <c r="H1555" s="3" t="s">
        <v>35</v>
      </c>
      <c r="I1555" s="3" t="s">
        <v>25</v>
      </c>
      <c r="J1555" s="3" t="s">
        <v>36</v>
      </c>
      <c r="K1555" s="3" t="s">
        <v>280</v>
      </c>
      <c r="L1555" s="5">
        <v>46</v>
      </c>
      <c r="M1555" s="5">
        <v>66897.98</v>
      </c>
      <c r="N1555" s="5">
        <v>84332.5</v>
      </c>
      <c r="O1555" s="5">
        <v>0.05</v>
      </c>
      <c r="P1555" s="3" t="s">
        <v>55</v>
      </c>
      <c r="Q1555" s="3" t="s">
        <v>29</v>
      </c>
      <c r="R1555" s="5">
        <v>20</v>
      </c>
      <c r="S1555" s="5">
        <v>761888.5</v>
      </c>
      <c r="T1555" s="2"/>
    </row>
    <row r="1556" spans="1:20" ht="14.4" x14ac:dyDescent="0.3">
      <c r="A1556" s="3" t="s">
        <v>2408</v>
      </c>
      <c r="B1556" s="4">
        <v>45821</v>
      </c>
      <c r="C1556" s="3" t="s">
        <v>31</v>
      </c>
      <c r="D1556" s="3" t="s">
        <v>57</v>
      </c>
      <c r="E1556" s="3" t="s">
        <v>92</v>
      </c>
      <c r="F1556" s="3" t="s">
        <v>93</v>
      </c>
      <c r="G1556" s="3" t="s">
        <v>2409</v>
      </c>
      <c r="H1556" s="3" t="s">
        <v>44</v>
      </c>
      <c r="I1556" s="3" t="s">
        <v>52</v>
      </c>
      <c r="J1556" s="3" t="s">
        <v>53</v>
      </c>
      <c r="K1556" s="3" t="s">
        <v>90</v>
      </c>
      <c r="L1556" s="5">
        <v>38</v>
      </c>
      <c r="M1556" s="5">
        <v>70828.399999999994</v>
      </c>
      <c r="N1556" s="5">
        <v>106175.2</v>
      </c>
      <c r="O1556" s="5">
        <v>0.1</v>
      </c>
      <c r="P1556" s="3" t="s">
        <v>55</v>
      </c>
      <c r="Q1556" s="3" t="s">
        <v>84</v>
      </c>
      <c r="R1556" s="5">
        <v>4</v>
      </c>
      <c r="S1556" s="5">
        <v>1208861</v>
      </c>
      <c r="T1556" s="2"/>
    </row>
    <row r="1557" spans="1:20" ht="14.4" x14ac:dyDescent="0.3">
      <c r="A1557" s="3" t="s">
        <v>2410</v>
      </c>
      <c r="B1557" s="7">
        <v>45805</v>
      </c>
      <c r="C1557" s="3" t="s">
        <v>20</v>
      </c>
      <c r="D1557" s="3" t="s">
        <v>57</v>
      </c>
      <c r="E1557" s="3" t="s">
        <v>64</v>
      </c>
      <c r="F1557" s="3" t="s">
        <v>65</v>
      </c>
      <c r="G1557" s="3" t="s">
        <v>398</v>
      </c>
      <c r="H1557" s="3" t="s">
        <v>44</v>
      </c>
      <c r="I1557" s="3" t="s">
        <v>45</v>
      </c>
      <c r="J1557" s="3" t="s">
        <v>132</v>
      </c>
      <c r="K1557" s="3" t="s">
        <v>206</v>
      </c>
      <c r="L1557" s="5">
        <v>29</v>
      </c>
      <c r="M1557" s="5">
        <v>4793.5600000000004</v>
      </c>
      <c r="N1557" s="5">
        <v>6621.03</v>
      </c>
      <c r="O1557" s="5">
        <v>0</v>
      </c>
      <c r="P1557" s="3" t="s">
        <v>55</v>
      </c>
      <c r="Q1557" s="3" t="s">
        <v>77</v>
      </c>
      <c r="R1557" s="5">
        <v>17</v>
      </c>
      <c r="S1557" s="5">
        <v>52996.63</v>
      </c>
      <c r="T1557" s="2"/>
    </row>
    <row r="1558" spans="1:20" ht="14.4" x14ac:dyDescent="0.3">
      <c r="A1558" s="3" t="s">
        <v>2411</v>
      </c>
      <c r="B1558" s="4">
        <v>45688</v>
      </c>
      <c r="C1558" s="3" t="s">
        <v>31</v>
      </c>
      <c r="D1558" s="3" t="s">
        <v>70</v>
      </c>
      <c r="E1558" s="3" t="s">
        <v>71</v>
      </c>
      <c r="F1558" s="3" t="s">
        <v>72</v>
      </c>
      <c r="G1558" s="3" t="s">
        <v>623</v>
      </c>
      <c r="H1558" s="3" t="s">
        <v>35</v>
      </c>
      <c r="I1558" s="3" t="s">
        <v>52</v>
      </c>
      <c r="J1558" s="3" t="s">
        <v>113</v>
      </c>
      <c r="K1558" s="3" t="s">
        <v>257</v>
      </c>
      <c r="L1558" s="5">
        <v>14</v>
      </c>
      <c r="M1558" s="5">
        <v>35559.360000000001</v>
      </c>
      <c r="N1558" s="5">
        <v>45965.75</v>
      </c>
      <c r="O1558" s="5">
        <v>0</v>
      </c>
      <c r="P1558" s="3" t="s">
        <v>28</v>
      </c>
      <c r="Q1558" s="3" t="s">
        <v>38</v>
      </c>
      <c r="R1558" s="5">
        <v>17</v>
      </c>
      <c r="S1558" s="5">
        <v>145689.5</v>
      </c>
      <c r="T1558" s="2"/>
    </row>
    <row r="1559" spans="1:20" ht="14.4" x14ac:dyDescent="0.3">
      <c r="A1559" s="3" t="s">
        <v>2412</v>
      </c>
      <c r="B1559" s="4">
        <v>45700</v>
      </c>
      <c r="C1559" s="3" t="s">
        <v>20</v>
      </c>
      <c r="D1559" s="3" t="s">
        <v>70</v>
      </c>
      <c r="E1559" s="3" t="s">
        <v>71</v>
      </c>
      <c r="F1559" s="3" t="s">
        <v>72</v>
      </c>
      <c r="G1559" s="3" t="s">
        <v>2413</v>
      </c>
      <c r="H1559" s="3" t="s">
        <v>44</v>
      </c>
      <c r="I1559" s="3" t="s">
        <v>45</v>
      </c>
      <c r="J1559" s="3" t="s">
        <v>102</v>
      </c>
      <c r="K1559" s="3" t="s">
        <v>191</v>
      </c>
      <c r="L1559" s="5">
        <v>35</v>
      </c>
      <c r="M1559" s="5">
        <v>2457.0700000000002</v>
      </c>
      <c r="N1559" s="5">
        <v>3633.69</v>
      </c>
      <c r="O1559" s="5">
        <v>0.05</v>
      </c>
      <c r="P1559" s="3" t="s">
        <v>28</v>
      </c>
      <c r="Q1559" s="3" t="s">
        <v>77</v>
      </c>
      <c r="R1559" s="5">
        <v>7</v>
      </c>
      <c r="S1559" s="5">
        <v>39122.61</v>
      </c>
      <c r="T1559" s="2"/>
    </row>
    <row r="1560" spans="1:20" ht="14.4" x14ac:dyDescent="0.3">
      <c r="A1560" s="3" t="s">
        <v>2414</v>
      </c>
      <c r="B1560" s="6">
        <v>45751</v>
      </c>
      <c r="C1560" s="3" t="s">
        <v>49</v>
      </c>
      <c r="D1560" s="3" t="s">
        <v>21</v>
      </c>
      <c r="E1560" s="3" t="s">
        <v>32</v>
      </c>
      <c r="F1560" s="3" t="s">
        <v>33</v>
      </c>
      <c r="G1560" s="3" t="s">
        <v>193</v>
      </c>
      <c r="H1560" s="3" t="s">
        <v>35</v>
      </c>
      <c r="I1560" s="3" t="s">
        <v>52</v>
      </c>
      <c r="J1560" s="3" t="s">
        <v>53</v>
      </c>
      <c r="K1560" s="3" t="s">
        <v>99</v>
      </c>
      <c r="L1560" s="5">
        <v>20</v>
      </c>
      <c r="M1560" s="5">
        <v>64637.33</v>
      </c>
      <c r="N1560" s="5">
        <v>78703.72</v>
      </c>
      <c r="O1560" s="5">
        <v>0.1</v>
      </c>
      <c r="P1560" s="3" t="s">
        <v>28</v>
      </c>
      <c r="Q1560" s="3" t="s">
        <v>29</v>
      </c>
      <c r="R1560" s="5">
        <v>18</v>
      </c>
      <c r="S1560" s="5">
        <v>253195</v>
      </c>
      <c r="T1560" s="2"/>
    </row>
    <row r="1561" spans="1:20" ht="14.4" x14ac:dyDescent="0.3">
      <c r="A1561" s="3" t="s">
        <v>2415</v>
      </c>
      <c r="B1561" s="4">
        <v>45867</v>
      </c>
      <c r="C1561" s="3" t="s">
        <v>49</v>
      </c>
      <c r="D1561" s="3" t="s">
        <v>57</v>
      </c>
      <c r="E1561" s="3" t="s">
        <v>58</v>
      </c>
      <c r="F1561" s="3" t="s">
        <v>59</v>
      </c>
      <c r="G1561" s="3" t="s">
        <v>275</v>
      </c>
      <c r="H1561" s="3" t="s">
        <v>24</v>
      </c>
      <c r="I1561" s="3" t="s">
        <v>45</v>
      </c>
      <c r="J1561" s="3" t="s">
        <v>132</v>
      </c>
      <c r="K1561" s="3" t="s">
        <v>248</v>
      </c>
      <c r="L1561" s="5">
        <v>16</v>
      </c>
      <c r="M1561" s="5">
        <v>27361.25</v>
      </c>
      <c r="N1561" s="5">
        <v>34909.949999999997</v>
      </c>
      <c r="O1561" s="5">
        <v>0.15</v>
      </c>
      <c r="P1561" s="3" t="s">
        <v>55</v>
      </c>
      <c r="Q1561" s="3" t="s">
        <v>77</v>
      </c>
      <c r="R1561" s="5">
        <v>3</v>
      </c>
      <c r="S1561" s="5">
        <v>102662.3</v>
      </c>
      <c r="T1561" s="2"/>
    </row>
    <row r="1562" spans="1:20" ht="14.4" x14ac:dyDescent="0.3">
      <c r="A1562" s="3" t="s">
        <v>2416</v>
      </c>
      <c r="B1562" s="6">
        <v>45660</v>
      </c>
      <c r="C1562" s="3" t="s">
        <v>40</v>
      </c>
      <c r="D1562" s="3" t="s">
        <v>70</v>
      </c>
      <c r="E1562" s="3" t="s">
        <v>71</v>
      </c>
      <c r="F1562" s="3" t="s">
        <v>72</v>
      </c>
      <c r="G1562" s="3" t="s">
        <v>591</v>
      </c>
      <c r="H1562" s="3" t="s">
        <v>44</v>
      </c>
      <c r="I1562" s="3" t="s">
        <v>52</v>
      </c>
      <c r="J1562" s="3" t="s">
        <v>53</v>
      </c>
      <c r="K1562" s="3" t="s">
        <v>90</v>
      </c>
      <c r="L1562" s="5">
        <v>14</v>
      </c>
      <c r="M1562" s="5">
        <v>22819.93</v>
      </c>
      <c r="N1562" s="5">
        <v>31047.42</v>
      </c>
      <c r="O1562" s="5">
        <v>0</v>
      </c>
      <c r="P1562" s="3" t="s">
        <v>28</v>
      </c>
      <c r="Q1562" s="3" t="s">
        <v>29</v>
      </c>
      <c r="R1562" s="5">
        <v>5</v>
      </c>
      <c r="S1562" s="5">
        <v>115184.9</v>
      </c>
      <c r="T1562" s="2"/>
    </row>
    <row r="1563" spans="1:20" ht="14.4" x14ac:dyDescent="0.3">
      <c r="A1563" s="3" t="s">
        <v>2417</v>
      </c>
      <c r="B1563" s="4">
        <v>45741</v>
      </c>
      <c r="C1563" s="3" t="s">
        <v>20</v>
      </c>
      <c r="D1563" s="3" t="s">
        <v>57</v>
      </c>
      <c r="E1563" s="3" t="s">
        <v>64</v>
      </c>
      <c r="F1563" s="3" t="s">
        <v>65</v>
      </c>
      <c r="G1563" s="3" t="s">
        <v>709</v>
      </c>
      <c r="H1563" s="3" t="s">
        <v>24</v>
      </c>
      <c r="I1563" s="3" t="s">
        <v>25</v>
      </c>
      <c r="J1563" s="3" t="s">
        <v>61</v>
      </c>
      <c r="K1563" s="3" t="s">
        <v>154</v>
      </c>
      <c r="L1563" s="5">
        <v>23</v>
      </c>
      <c r="M1563" s="5">
        <v>32237.78</v>
      </c>
      <c r="N1563" s="5">
        <v>42445.23</v>
      </c>
      <c r="O1563" s="5">
        <v>0</v>
      </c>
      <c r="P1563" s="3" t="s">
        <v>28</v>
      </c>
      <c r="Q1563" s="3" t="s">
        <v>38</v>
      </c>
      <c r="R1563" s="5">
        <v>16</v>
      </c>
      <c r="S1563" s="5">
        <v>234771.4</v>
      </c>
      <c r="T1563" s="2"/>
    </row>
    <row r="1564" spans="1:20" ht="14.4" x14ac:dyDescent="0.3">
      <c r="A1564" s="3" t="s">
        <v>2418</v>
      </c>
      <c r="B1564" s="4">
        <v>45746</v>
      </c>
      <c r="C1564" s="3" t="s">
        <v>40</v>
      </c>
      <c r="D1564" s="3" t="s">
        <v>41</v>
      </c>
      <c r="E1564" s="3" t="s">
        <v>50</v>
      </c>
      <c r="F1564" s="3" t="s">
        <v>50</v>
      </c>
      <c r="G1564" s="3" t="s">
        <v>288</v>
      </c>
      <c r="H1564" s="3" t="s">
        <v>35</v>
      </c>
      <c r="I1564" s="3" t="s">
        <v>45</v>
      </c>
      <c r="J1564" s="3" t="s">
        <v>102</v>
      </c>
      <c r="K1564" s="3" t="s">
        <v>203</v>
      </c>
      <c r="L1564" s="5">
        <v>30</v>
      </c>
      <c r="M1564" s="5">
        <v>63733.48</v>
      </c>
      <c r="N1564" s="5">
        <v>79668.84</v>
      </c>
      <c r="O1564" s="5">
        <v>0.1</v>
      </c>
      <c r="P1564" s="3" t="s">
        <v>55</v>
      </c>
      <c r="Q1564" s="3" t="s">
        <v>29</v>
      </c>
      <c r="R1564" s="5">
        <v>5</v>
      </c>
      <c r="S1564" s="5">
        <v>430254.7</v>
      </c>
      <c r="T1564" s="2"/>
    </row>
    <row r="1565" spans="1:20" ht="14.4" x14ac:dyDescent="0.3">
      <c r="A1565" s="3" t="s">
        <v>2419</v>
      </c>
      <c r="B1565" s="4">
        <v>45891</v>
      </c>
      <c r="C1565" s="3" t="s">
        <v>31</v>
      </c>
      <c r="D1565" s="3" t="s">
        <v>70</v>
      </c>
      <c r="E1565" s="3" t="s">
        <v>125</v>
      </c>
      <c r="F1565" s="3" t="s">
        <v>125</v>
      </c>
      <c r="G1565" s="3" t="s">
        <v>2123</v>
      </c>
      <c r="H1565" s="3" t="s">
        <v>35</v>
      </c>
      <c r="I1565" s="3" t="s">
        <v>52</v>
      </c>
      <c r="J1565" s="3" t="s">
        <v>113</v>
      </c>
      <c r="K1565" s="3" t="s">
        <v>257</v>
      </c>
      <c r="L1565" s="5">
        <v>48</v>
      </c>
      <c r="M1565" s="5">
        <v>2592.4899999999998</v>
      </c>
      <c r="N1565" s="5">
        <v>3879.76</v>
      </c>
      <c r="O1565" s="5">
        <v>0.05</v>
      </c>
      <c r="P1565" s="3" t="s">
        <v>28</v>
      </c>
      <c r="Q1565" s="3" t="s">
        <v>38</v>
      </c>
      <c r="R1565" s="5">
        <v>5</v>
      </c>
      <c r="S1565" s="5">
        <v>58699.51</v>
      </c>
      <c r="T1565" s="2"/>
    </row>
    <row r="1566" spans="1:20" ht="14.4" x14ac:dyDescent="0.3">
      <c r="A1566" s="3" t="s">
        <v>2420</v>
      </c>
      <c r="B1566" s="6">
        <v>45876</v>
      </c>
      <c r="C1566" s="3" t="s">
        <v>31</v>
      </c>
      <c r="D1566" s="3" t="s">
        <v>21</v>
      </c>
      <c r="E1566" s="3" t="s">
        <v>105</v>
      </c>
      <c r="F1566" s="3" t="s">
        <v>106</v>
      </c>
      <c r="G1566" s="3" t="s">
        <v>2036</v>
      </c>
      <c r="H1566" s="3" t="s">
        <v>35</v>
      </c>
      <c r="I1566" s="3" t="s">
        <v>25</v>
      </c>
      <c r="J1566" s="3" t="s">
        <v>36</v>
      </c>
      <c r="K1566" s="3" t="s">
        <v>136</v>
      </c>
      <c r="L1566" s="5">
        <v>43</v>
      </c>
      <c r="M1566" s="5">
        <v>49719.5</v>
      </c>
      <c r="N1566" s="5">
        <v>72150.649999999994</v>
      </c>
      <c r="O1566" s="5">
        <v>0.1</v>
      </c>
      <c r="P1566" s="3" t="s">
        <v>28</v>
      </c>
      <c r="Q1566" s="3" t="s">
        <v>38</v>
      </c>
      <c r="R1566" s="5">
        <v>10</v>
      </c>
      <c r="S1566" s="5">
        <v>868085.5</v>
      </c>
      <c r="T1566" s="2"/>
    </row>
    <row r="1567" spans="1:20" ht="14.4" x14ac:dyDescent="0.3">
      <c r="A1567" s="3" t="s">
        <v>2421</v>
      </c>
      <c r="B1567" s="6">
        <v>45841</v>
      </c>
      <c r="C1567" s="3" t="s">
        <v>49</v>
      </c>
      <c r="D1567" s="3" t="s">
        <v>41</v>
      </c>
      <c r="E1567" s="3" t="s">
        <v>42</v>
      </c>
      <c r="F1567" s="3" t="s">
        <v>42</v>
      </c>
      <c r="G1567" s="3" t="s">
        <v>310</v>
      </c>
      <c r="H1567" s="3" t="s">
        <v>87</v>
      </c>
      <c r="I1567" s="3" t="s">
        <v>52</v>
      </c>
      <c r="J1567" s="3" t="s">
        <v>113</v>
      </c>
      <c r="K1567" s="3" t="s">
        <v>139</v>
      </c>
      <c r="L1567" s="5">
        <v>19</v>
      </c>
      <c r="M1567" s="5">
        <v>47353.89</v>
      </c>
      <c r="N1567" s="5">
        <v>68342.16</v>
      </c>
      <c r="O1567" s="5">
        <v>0</v>
      </c>
      <c r="P1567" s="3" t="s">
        <v>55</v>
      </c>
      <c r="Q1567" s="3" t="s">
        <v>29</v>
      </c>
      <c r="R1567" s="5">
        <v>6</v>
      </c>
      <c r="S1567" s="5">
        <v>398777.1</v>
      </c>
      <c r="T1567" s="2"/>
    </row>
    <row r="1568" spans="1:20" ht="14.4" x14ac:dyDescent="0.3">
      <c r="A1568" s="3" t="s">
        <v>2422</v>
      </c>
      <c r="B1568" s="6">
        <v>45658</v>
      </c>
      <c r="C1568" s="3" t="s">
        <v>49</v>
      </c>
      <c r="D1568" s="3" t="s">
        <v>57</v>
      </c>
      <c r="E1568" s="3" t="s">
        <v>58</v>
      </c>
      <c r="F1568" s="3" t="s">
        <v>59</v>
      </c>
      <c r="G1568" s="3" t="s">
        <v>2423</v>
      </c>
      <c r="H1568" s="3" t="s">
        <v>44</v>
      </c>
      <c r="I1568" s="3" t="s">
        <v>25</v>
      </c>
      <c r="J1568" s="3" t="s">
        <v>36</v>
      </c>
      <c r="K1568" s="3" t="s">
        <v>37</v>
      </c>
      <c r="L1568" s="5">
        <v>19</v>
      </c>
      <c r="M1568" s="5">
        <v>39312.949999999997</v>
      </c>
      <c r="N1568" s="5">
        <v>46606.54</v>
      </c>
      <c r="O1568" s="5">
        <v>0.05</v>
      </c>
      <c r="P1568" s="3" t="s">
        <v>55</v>
      </c>
      <c r="Q1568" s="3" t="s">
        <v>38</v>
      </c>
      <c r="R1568" s="5">
        <v>1</v>
      </c>
      <c r="S1568" s="5">
        <v>131649.29999999999</v>
      </c>
      <c r="T1568" s="2"/>
    </row>
    <row r="1569" spans="1:20" ht="14.4" x14ac:dyDescent="0.3">
      <c r="A1569" s="3" t="s">
        <v>2424</v>
      </c>
      <c r="B1569" s="4">
        <v>45776</v>
      </c>
      <c r="C1569" s="3" t="s">
        <v>20</v>
      </c>
      <c r="D1569" s="3" t="s">
        <v>70</v>
      </c>
      <c r="E1569" s="3" t="s">
        <v>71</v>
      </c>
      <c r="F1569" s="3" t="s">
        <v>72</v>
      </c>
      <c r="G1569" s="3" t="s">
        <v>633</v>
      </c>
      <c r="H1569" s="3" t="s">
        <v>44</v>
      </c>
      <c r="I1569" s="3" t="s">
        <v>45</v>
      </c>
      <c r="J1569" s="3" t="s">
        <v>67</v>
      </c>
      <c r="K1569" s="3" t="s">
        <v>68</v>
      </c>
      <c r="L1569" s="5">
        <v>49</v>
      </c>
      <c r="M1569" s="5">
        <v>35461.82</v>
      </c>
      <c r="N1569" s="5">
        <v>45134.16</v>
      </c>
      <c r="O1569" s="5">
        <v>0.15</v>
      </c>
      <c r="P1569" s="3" t="s">
        <v>28</v>
      </c>
      <c r="Q1569" s="3" t="s">
        <v>29</v>
      </c>
      <c r="R1569" s="5">
        <v>18</v>
      </c>
      <c r="S1569" s="5">
        <v>402853</v>
      </c>
      <c r="T1569" s="2"/>
    </row>
    <row r="1570" spans="1:20" ht="14.4" x14ac:dyDescent="0.3">
      <c r="A1570" s="3" t="s">
        <v>2425</v>
      </c>
      <c r="B1570" s="7">
        <v>45799</v>
      </c>
      <c r="C1570" s="3" t="s">
        <v>49</v>
      </c>
      <c r="D1570" s="3" t="s">
        <v>41</v>
      </c>
      <c r="E1570" s="3" t="s">
        <v>50</v>
      </c>
      <c r="F1570" s="3" t="s">
        <v>50</v>
      </c>
      <c r="G1570" s="3" t="s">
        <v>2426</v>
      </c>
      <c r="H1570" s="3" t="s">
        <v>87</v>
      </c>
      <c r="I1570" s="3" t="s">
        <v>25</v>
      </c>
      <c r="J1570" s="3" t="s">
        <v>61</v>
      </c>
      <c r="K1570" s="3" t="s">
        <v>62</v>
      </c>
      <c r="L1570" s="5">
        <v>49</v>
      </c>
      <c r="M1570" s="5">
        <v>16819.43</v>
      </c>
      <c r="N1570" s="5">
        <v>24947.79</v>
      </c>
      <c r="O1570" s="5">
        <v>0.05</v>
      </c>
      <c r="P1570" s="3" t="s">
        <v>55</v>
      </c>
      <c r="Q1570" s="3" t="s">
        <v>29</v>
      </c>
      <c r="R1570" s="5">
        <v>13</v>
      </c>
      <c r="S1570" s="5">
        <v>378375.2</v>
      </c>
      <c r="T1570" s="2"/>
    </row>
    <row r="1571" spans="1:20" ht="14.4" x14ac:dyDescent="0.3">
      <c r="A1571" s="3" t="s">
        <v>2427</v>
      </c>
      <c r="B1571" s="4">
        <v>45857</v>
      </c>
      <c r="C1571" s="3" t="s">
        <v>20</v>
      </c>
      <c r="D1571" s="3" t="s">
        <v>41</v>
      </c>
      <c r="E1571" s="3" t="s">
        <v>42</v>
      </c>
      <c r="F1571" s="3" t="s">
        <v>42</v>
      </c>
      <c r="G1571" s="3" t="s">
        <v>595</v>
      </c>
      <c r="H1571" s="3" t="s">
        <v>87</v>
      </c>
      <c r="I1571" s="3" t="s">
        <v>45</v>
      </c>
      <c r="J1571" s="3" t="s">
        <v>67</v>
      </c>
      <c r="K1571" s="3" t="s">
        <v>199</v>
      </c>
      <c r="L1571" s="5">
        <v>2</v>
      </c>
      <c r="M1571" s="5">
        <v>44272.57</v>
      </c>
      <c r="N1571" s="5">
        <v>54952.46</v>
      </c>
      <c r="O1571" s="5">
        <v>0.1</v>
      </c>
      <c r="P1571" s="3" t="s">
        <v>28</v>
      </c>
      <c r="Q1571" s="3" t="s">
        <v>38</v>
      </c>
      <c r="R1571" s="5">
        <v>3</v>
      </c>
      <c r="S1571" s="5">
        <v>19223.8</v>
      </c>
      <c r="T1571" s="2"/>
    </row>
    <row r="1572" spans="1:20" ht="14.4" x14ac:dyDescent="0.3">
      <c r="A1572" s="3" t="s">
        <v>2428</v>
      </c>
      <c r="B1572" s="4">
        <v>45775</v>
      </c>
      <c r="C1572" s="3" t="s">
        <v>49</v>
      </c>
      <c r="D1572" s="3" t="s">
        <v>70</v>
      </c>
      <c r="E1572" s="3" t="s">
        <v>125</v>
      </c>
      <c r="F1572" s="3" t="s">
        <v>125</v>
      </c>
      <c r="G1572" s="3" t="s">
        <v>1469</v>
      </c>
      <c r="H1572" s="3" t="s">
        <v>44</v>
      </c>
      <c r="I1572" s="3" t="s">
        <v>25</v>
      </c>
      <c r="J1572" s="3" t="s">
        <v>61</v>
      </c>
      <c r="K1572" s="3" t="s">
        <v>223</v>
      </c>
      <c r="L1572" s="5">
        <v>45</v>
      </c>
      <c r="M1572" s="5">
        <v>46560.4</v>
      </c>
      <c r="N1572" s="5">
        <v>54558.46</v>
      </c>
      <c r="O1572" s="5">
        <v>0.05</v>
      </c>
      <c r="P1572" s="3" t="s">
        <v>55</v>
      </c>
      <c r="Q1572" s="3" t="s">
        <v>38</v>
      </c>
      <c r="R1572" s="5">
        <v>13</v>
      </c>
      <c r="S1572" s="5">
        <v>341917.1</v>
      </c>
      <c r="T1572" s="2"/>
    </row>
    <row r="1573" spans="1:20" ht="14.4" x14ac:dyDescent="0.3">
      <c r="A1573" s="3" t="s">
        <v>2429</v>
      </c>
      <c r="B1573" s="6">
        <v>45875</v>
      </c>
      <c r="C1573" s="3" t="s">
        <v>40</v>
      </c>
      <c r="D1573" s="3" t="s">
        <v>41</v>
      </c>
      <c r="E1573" s="3" t="s">
        <v>50</v>
      </c>
      <c r="F1573" s="3" t="s">
        <v>50</v>
      </c>
      <c r="G1573" s="3" t="s">
        <v>1652</v>
      </c>
      <c r="H1573" s="3" t="s">
        <v>87</v>
      </c>
      <c r="I1573" s="3" t="s">
        <v>52</v>
      </c>
      <c r="J1573" s="3" t="s">
        <v>157</v>
      </c>
      <c r="K1573" s="3" t="s">
        <v>273</v>
      </c>
      <c r="L1573" s="5">
        <v>13</v>
      </c>
      <c r="M1573" s="5">
        <v>68702.47</v>
      </c>
      <c r="N1573" s="5">
        <v>82289.17</v>
      </c>
      <c r="O1573" s="5">
        <v>0</v>
      </c>
      <c r="P1573" s="3" t="s">
        <v>55</v>
      </c>
      <c r="Q1573" s="3" t="s">
        <v>84</v>
      </c>
      <c r="R1573" s="5">
        <v>8</v>
      </c>
      <c r="S1573" s="5">
        <v>176627.1</v>
      </c>
      <c r="T1573" s="2"/>
    </row>
    <row r="1574" spans="1:20" ht="14.4" x14ac:dyDescent="0.3">
      <c r="A1574" s="3" t="s">
        <v>2430</v>
      </c>
      <c r="B1574" s="6">
        <v>45722</v>
      </c>
      <c r="C1574" s="3" t="s">
        <v>31</v>
      </c>
      <c r="D1574" s="3" t="s">
        <v>21</v>
      </c>
      <c r="E1574" s="3" t="s">
        <v>32</v>
      </c>
      <c r="F1574" s="3" t="s">
        <v>33</v>
      </c>
      <c r="G1574" s="3" t="s">
        <v>915</v>
      </c>
      <c r="H1574" s="3" t="s">
        <v>35</v>
      </c>
      <c r="I1574" s="3" t="s">
        <v>45</v>
      </c>
      <c r="J1574" s="3" t="s">
        <v>102</v>
      </c>
      <c r="K1574" s="3" t="s">
        <v>226</v>
      </c>
      <c r="L1574" s="5">
        <v>42</v>
      </c>
      <c r="M1574" s="5">
        <v>49390.94</v>
      </c>
      <c r="N1574" s="5">
        <v>70027.649999999994</v>
      </c>
      <c r="O1574" s="5">
        <v>0.05</v>
      </c>
      <c r="P1574" s="3" t="s">
        <v>55</v>
      </c>
      <c r="Q1574" s="3" t="s">
        <v>29</v>
      </c>
      <c r="R1574" s="5">
        <v>14</v>
      </c>
      <c r="S1574" s="5">
        <v>823404.7</v>
      </c>
      <c r="T1574" s="2"/>
    </row>
    <row r="1575" spans="1:20" ht="14.4" x14ac:dyDescent="0.3">
      <c r="A1575" s="3" t="s">
        <v>2431</v>
      </c>
      <c r="B1575" s="7">
        <v>45802</v>
      </c>
      <c r="C1575" s="3" t="s">
        <v>20</v>
      </c>
      <c r="D1575" s="3" t="s">
        <v>70</v>
      </c>
      <c r="E1575" s="3" t="s">
        <v>71</v>
      </c>
      <c r="F1575" s="3" t="s">
        <v>72</v>
      </c>
      <c r="G1575" s="3" t="s">
        <v>2432</v>
      </c>
      <c r="H1575" s="3" t="s">
        <v>24</v>
      </c>
      <c r="I1575" s="3" t="s">
        <v>45</v>
      </c>
      <c r="J1575" s="3" t="s">
        <v>102</v>
      </c>
      <c r="K1575" s="3" t="s">
        <v>103</v>
      </c>
      <c r="L1575" s="5">
        <v>34</v>
      </c>
      <c r="M1575" s="5">
        <v>6349.59</v>
      </c>
      <c r="N1575" s="5">
        <v>8847.2999999999993</v>
      </c>
      <c r="O1575" s="5">
        <v>0</v>
      </c>
      <c r="P1575" s="3" t="s">
        <v>28</v>
      </c>
      <c r="Q1575" s="3" t="s">
        <v>84</v>
      </c>
      <c r="R1575" s="5">
        <v>2</v>
      </c>
      <c r="S1575" s="5">
        <v>84922.14</v>
      </c>
      <c r="T1575" s="2"/>
    </row>
    <row r="1576" spans="1:20" ht="14.4" x14ac:dyDescent="0.3">
      <c r="A1576" s="3" t="s">
        <v>2433</v>
      </c>
      <c r="B1576" s="4">
        <v>45860</v>
      </c>
      <c r="C1576" s="3" t="s">
        <v>31</v>
      </c>
      <c r="D1576" s="3" t="s">
        <v>41</v>
      </c>
      <c r="E1576" s="3" t="s">
        <v>42</v>
      </c>
      <c r="F1576" s="3" t="s">
        <v>42</v>
      </c>
      <c r="G1576" s="3" t="s">
        <v>1827</v>
      </c>
      <c r="H1576" s="3" t="s">
        <v>24</v>
      </c>
      <c r="I1576" s="3" t="s">
        <v>52</v>
      </c>
      <c r="J1576" s="3" t="s">
        <v>53</v>
      </c>
      <c r="K1576" s="3" t="s">
        <v>90</v>
      </c>
      <c r="L1576" s="5">
        <v>10</v>
      </c>
      <c r="M1576" s="5">
        <v>39238.800000000003</v>
      </c>
      <c r="N1576" s="5">
        <v>58230.559999999998</v>
      </c>
      <c r="O1576" s="5">
        <v>0</v>
      </c>
      <c r="P1576" s="3" t="s">
        <v>55</v>
      </c>
      <c r="Q1576" s="3" t="s">
        <v>38</v>
      </c>
      <c r="R1576" s="5">
        <v>17</v>
      </c>
      <c r="S1576" s="5">
        <v>189917.6</v>
      </c>
      <c r="T1576" s="2"/>
    </row>
    <row r="1577" spans="1:20" ht="14.4" x14ac:dyDescent="0.3">
      <c r="A1577" s="3" t="s">
        <v>2434</v>
      </c>
      <c r="B1577" s="4">
        <v>45886</v>
      </c>
      <c r="C1577" s="3" t="s">
        <v>49</v>
      </c>
      <c r="D1577" s="3" t="s">
        <v>70</v>
      </c>
      <c r="E1577" s="3" t="s">
        <v>125</v>
      </c>
      <c r="F1577" s="3" t="s">
        <v>125</v>
      </c>
      <c r="G1577" s="3" t="s">
        <v>2435</v>
      </c>
      <c r="H1577" s="3" t="s">
        <v>24</v>
      </c>
      <c r="I1577" s="3" t="s">
        <v>45</v>
      </c>
      <c r="J1577" s="3" t="s">
        <v>102</v>
      </c>
      <c r="K1577" s="3" t="s">
        <v>103</v>
      </c>
      <c r="L1577" s="5">
        <v>24</v>
      </c>
      <c r="M1577" s="5">
        <v>75740.56</v>
      </c>
      <c r="N1577" s="5">
        <v>106479.3</v>
      </c>
      <c r="O1577" s="5">
        <v>0</v>
      </c>
      <c r="P1577" s="3" t="s">
        <v>55</v>
      </c>
      <c r="Q1577" s="3" t="s">
        <v>29</v>
      </c>
      <c r="R1577" s="5">
        <v>15</v>
      </c>
      <c r="S1577" s="5">
        <v>737729.5</v>
      </c>
      <c r="T1577" s="2"/>
    </row>
    <row r="1578" spans="1:20" ht="14.4" x14ac:dyDescent="0.3">
      <c r="A1578" s="3" t="s">
        <v>2436</v>
      </c>
      <c r="B1578" s="4">
        <v>45760</v>
      </c>
      <c r="C1578" s="3" t="s">
        <v>31</v>
      </c>
      <c r="D1578" s="3" t="s">
        <v>70</v>
      </c>
      <c r="E1578" s="3" t="s">
        <v>125</v>
      </c>
      <c r="F1578" s="3" t="s">
        <v>125</v>
      </c>
      <c r="G1578" s="3" t="s">
        <v>781</v>
      </c>
      <c r="H1578" s="3" t="s">
        <v>24</v>
      </c>
      <c r="I1578" s="3" t="s">
        <v>25</v>
      </c>
      <c r="J1578" s="3" t="s">
        <v>146</v>
      </c>
      <c r="K1578" s="3" t="s">
        <v>416</v>
      </c>
      <c r="L1578" s="5">
        <v>39</v>
      </c>
      <c r="M1578" s="5">
        <v>45966.23</v>
      </c>
      <c r="N1578" s="5">
        <v>53848.6</v>
      </c>
      <c r="O1578" s="5">
        <v>0.15</v>
      </c>
      <c r="P1578" s="3" t="s">
        <v>28</v>
      </c>
      <c r="Q1578" s="3" t="s">
        <v>77</v>
      </c>
      <c r="R1578" s="5">
        <v>16</v>
      </c>
      <c r="S1578" s="5">
        <v>261300.6</v>
      </c>
      <c r="T1578" s="2"/>
    </row>
    <row r="1579" spans="1:20" ht="14.4" x14ac:dyDescent="0.3">
      <c r="A1579" s="3" t="s">
        <v>2437</v>
      </c>
      <c r="B1579" s="6">
        <v>45813</v>
      </c>
      <c r="C1579" s="3" t="s">
        <v>20</v>
      </c>
      <c r="D1579" s="3" t="s">
        <v>21</v>
      </c>
      <c r="E1579" s="3" t="s">
        <v>105</v>
      </c>
      <c r="F1579" s="3" t="s">
        <v>106</v>
      </c>
      <c r="G1579" s="3" t="s">
        <v>903</v>
      </c>
      <c r="H1579" s="3" t="s">
        <v>35</v>
      </c>
      <c r="I1579" s="3" t="s">
        <v>52</v>
      </c>
      <c r="J1579" s="3" t="s">
        <v>95</v>
      </c>
      <c r="K1579" s="3" t="s">
        <v>298</v>
      </c>
      <c r="L1579" s="5">
        <v>17</v>
      </c>
      <c r="M1579" s="5">
        <v>7001.15</v>
      </c>
      <c r="N1579" s="5">
        <v>10287.69</v>
      </c>
      <c r="O1579" s="5">
        <v>0.15</v>
      </c>
      <c r="P1579" s="3" t="s">
        <v>55</v>
      </c>
      <c r="Q1579" s="3" t="s">
        <v>84</v>
      </c>
      <c r="R1579" s="5">
        <v>11</v>
      </c>
      <c r="S1579" s="5">
        <v>47490.5</v>
      </c>
      <c r="T1579" s="2"/>
    </row>
    <row r="1580" spans="1:20" ht="14.4" x14ac:dyDescent="0.3">
      <c r="A1580" s="3" t="s">
        <v>2438</v>
      </c>
      <c r="B1580" s="6">
        <v>45665</v>
      </c>
      <c r="C1580" s="3" t="s">
        <v>40</v>
      </c>
      <c r="D1580" s="3" t="s">
        <v>70</v>
      </c>
      <c r="E1580" s="3" t="s">
        <v>125</v>
      </c>
      <c r="F1580" s="3" t="s">
        <v>125</v>
      </c>
      <c r="G1580" s="3" t="s">
        <v>1050</v>
      </c>
      <c r="H1580" s="3" t="s">
        <v>35</v>
      </c>
      <c r="I1580" s="3" t="s">
        <v>25</v>
      </c>
      <c r="J1580" s="3" t="s">
        <v>26</v>
      </c>
      <c r="K1580" s="3" t="s">
        <v>216</v>
      </c>
      <c r="L1580" s="5">
        <v>24</v>
      </c>
      <c r="M1580" s="5">
        <v>4916.66</v>
      </c>
      <c r="N1580" s="5">
        <v>5973.25</v>
      </c>
      <c r="O1580" s="5">
        <v>0</v>
      </c>
      <c r="P1580" s="3" t="s">
        <v>55</v>
      </c>
      <c r="Q1580" s="3" t="s">
        <v>77</v>
      </c>
      <c r="R1580" s="5">
        <v>6</v>
      </c>
      <c r="S1580" s="5">
        <v>25358.16</v>
      </c>
      <c r="T1580" s="2"/>
    </row>
    <row r="1581" spans="1:20" ht="14.4" x14ac:dyDescent="0.3">
      <c r="A1581" s="3" t="s">
        <v>2439</v>
      </c>
      <c r="B1581" s="4">
        <v>45773</v>
      </c>
      <c r="C1581" s="3" t="s">
        <v>49</v>
      </c>
      <c r="D1581" s="3" t="s">
        <v>57</v>
      </c>
      <c r="E1581" s="3" t="s">
        <v>64</v>
      </c>
      <c r="F1581" s="3" t="s">
        <v>65</v>
      </c>
      <c r="G1581" s="3" t="s">
        <v>1179</v>
      </c>
      <c r="H1581" s="3" t="s">
        <v>35</v>
      </c>
      <c r="I1581" s="3" t="s">
        <v>45</v>
      </c>
      <c r="J1581" s="3" t="s">
        <v>46</v>
      </c>
      <c r="K1581" s="3" t="s">
        <v>333</v>
      </c>
      <c r="L1581" s="5">
        <v>24</v>
      </c>
      <c r="M1581" s="5">
        <v>61594.68</v>
      </c>
      <c r="N1581" s="5">
        <v>73835.820000000007</v>
      </c>
      <c r="O1581" s="5">
        <v>0.05</v>
      </c>
      <c r="P1581" s="3" t="s">
        <v>55</v>
      </c>
      <c r="Q1581" s="3" t="s">
        <v>84</v>
      </c>
      <c r="R1581" s="5">
        <v>14</v>
      </c>
      <c r="S1581" s="5">
        <v>279098</v>
      </c>
      <c r="T1581" s="2"/>
    </row>
    <row r="1582" spans="1:20" ht="14.4" x14ac:dyDescent="0.3">
      <c r="A1582" s="3" t="s">
        <v>2440</v>
      </c>
      <c r="B1582" s="4">
        <v>45867</v>
      </c>
      <c r="C1582" s="3" t="s">
        <v>20</v>
      </c>
      <c r="D1582" s="3" t="s">
        <v>57</v>
      </c>
      <c r="E1582" s="3" t="s">
        <v>64</v>
      </c>
      <c r="F1582" s="3" t="s">
        <v>65</v>
      </c>
      <c r="G1582" s="3" t="s">
        <v>2441</v>
      </c>
      <c r="H1582" s="3" t="s">
        <v>24</v>
      </c>
      <c r="I1582" s="3" t="s">
        <v>25</v>
      </c>
      <c r="J1582" s="3" t="s">
        <v>146</v>
      </c>
      <c r="K1582" s="3" t="s">
        <v>411</v>
      </c>
      <c r="L1582" s="5">
        <v>17</v>
      </c>
      <c r="M1582" s="5">
        <v>47695.68</v>
      </c>
      <c r="N1582" s="5">
        <v>55514.3</v>
      </c>
      <c r="O1582" s="5">
        <v>0.15</v>
      </c>
      <c r="P1582" s="3" t="s">
        <v>28</v>
      </c>
      <c r="Q1582" s="3" t="s">
        <v>77</v>
      </c>
      <c r="R1582" s="5">
        <v>7</v>
      </c>
      <c r="S1582" s="5">
        <v>112979.1</v>
      </c>
      <c r="T1582" s="2"/>
    </row>
    <row r="1583" spans="1:20" ht="14.4" x14ac:dyDescent="0.3">
      <c r="A1583" s="3" t="s">
        <v>2442</v>
      </c>
      <c r="B1583" s="4">
        <v>45867</v>
      </c>
      <c r="C1583" s="3" t="s">
        <v>40</v>
      </c>
      <c r="D1583" s="3" t="s">
        <v>21</v>
      </c>
      <c r="E1583" s="3" t="s">
        <v>32</v>
      </c>
      <c r="F1583" s="3" t="s">
        <v>33</v>
      </c>
      <c r="G1583" s="3" t="s">
        <v>1283</v>
      </c>
      <c r="H1583" s="3" t="s">
        <v>24</v>
      </c>
      <c r="I1583" s="3" t="s">
        <v>45</v>
      </c>
      <c r="J1583" s="3" t="s">
        <v>132</v>
      </c>
      <c r="K1583" s="3" t="s">
        <v>241</v>
      </c>
      <c r="L1583" s="5">
        <v>34</v>
      </c>
      <c r="M1583" s="5">
        <v>71896.87</v>
      </c>
      <c r="N1583" s="5">
        <v>87936.17</v>
      </c>
      <c r="O1583" s="5">
        <v>0.15</v>
      </c>
      <c r="P1583" s="3" t="s">
        <v>55</v>
      </c>
      <c r="Q1583" s="3" t="s">
        <v>38</v>
      </c>
      <c r="R1583" s="5">
        <v>9</v>
      </c>
      <c r="S1583" s="5">
        <v>463535.8</v>
      </c>
      <c r="T1583" s="2"/>
    </row>
    <row r="1584" spans="1:20" ht="14.4" x14ac:dyDescent="0.3">
      <c r="A1584" s="3" t="s">
        <v>2443</v>
      </c>
      <c r="B1584" s="6">
        <v>45692</v>
      </c>
      <c r="C1584" s="3" t="s">
        <v>31</v>
      </c>
      <c r="D1584" s="3" t="s">
        <v>57</v>
      </c>
      <c r="E1584" s="3" t="s">
        <v>92</v>
      </c>
      <c r="F1584" s="3" t="s">
        <v>93</v>
      </c>
      <c r="G1584" s="3" t="s">
        <v>849</v>
      </c>
      <c r="H1584" s="3" t="s">
        <v>35</v>
      </c>
      <c r="I1584" s="3" t="s">
        <v>52</v>
      </c>
      <c r="J1584" s="3" t="s">
        <v>157</v>
      </c>
      <c r="K1584" s="3" t="s">
        <v>273</v>
      </c>
      <c r="L1584" s="5">
        <v>26</v>
      </c>
      <c r="M1584" s="5">
        <v>27147.87</v>
      </c>
      <c r="N1584" s="5">
        <v>33634.699999999997</v>
      </c>
      <c r="O1584" s="5">
        <v>0.05</v>
      </c>
      <c r="P1584" s="3" t="s">
        <v>28</v>
      </c>
      <c r="Q1584" s="3" t="s">
        <v>84</v>
      </c>
      <c r="R1584" s="5">
        <v>12</v>
      </c>
      <c r="S1584" s="5">
        <v>160224.70000000001</v>
      </c>
      <c r="T1584" s="2"/>
    </row>
    <row r="1585" spans="1:20" ht="14.4" x14ac:dyDescent="0.3">
      <c r="A1585" s="3" t="s">
        <v>2444</v>
      </c>
      <c r="B1585" s="6">
        <v>45839</v>
      </c>
      <c r="C1585" s="3" t="s">
        <v>20</v>
      </c>
      <c r="D1585" s="3" t="s">
        <v>57</v>
      </c>
      <c r="E1585" s="3" t="s">
        <v>58</v>
      </c>
      <c r="F1585" s="3" t="s">
        <v>59</v>
      </c>
      <c r="G1585" s="3" t="s">
        <v>1077</v>
      </c>
      <c r="H1585" s="3" t="s">
        <v>35</v>
      </c>
      <c r="I1585" s="3" t="s">
        <v>52</v>
      </c>
      <c r="J1585" s="3" t="s">
        <v>95</v>
      </c>
      <c r="K1585" s="3" t="s">
        <v>96</v>
      </c>
      <c r="L1585" s="5">
        <v>5</v>
      </c>
      <c r="M1585" s="5">
        <v>11607.43</v>
      </c>
      <c r="N1585" s="5">
        <v>15351.2</v>
      </c>
      <c r="O1585" s="5">
        <v>0.15</v>
      </c>
      <c r="P1585" s="3" t="s">
        <v>55</v>
      </c>
      <c r="Q1585" s="3" t="s">
        <v>29</v>
      </c>
      <c r="R1585" s="5">
        <v>16</v>
      </c>
      <c r="S1585" s="5">
        <v>15911.02</v>
      </c>
      <c r="T1585" s="2"/>
    </row>
    <row r="1586" spans="1:20" ht="14.4" x14ac:dyDescent="0.3">
      <c r="A1586" s="3" t="s">
        <v>2445</v>
      </c>
      <c r="B1586" s="4">
        <v>45836</v>
      </c>
      <c r="C1586" s="3" t="s">
        <v>40</v>
      </c>
      <c r="D1586" s="3" t="s">
        <v>57</v>
      </c>
      <c r="E1586" s="3" t="s">
        <v>58</v>
      </c>
      <c r="F1586" s="3" t="s">
        <v>59</v>
      </c>
      <c r="G1586" s="3" t="s">
        <v>637</v>
      </c>
      <c r="H1586" s="3" t="s">
        <v>35</v>
      </c>
      <c r="I1586" s="3" t="s">
        <v>25</v>
      </c>
      <c r="J1586" s="3" t="s">
        <v>26</v>
      </c>
      <c r="K1586" s="3" t="s">
        <v>80</v>
      </c>
      <c r="L1586" s="5">
        <v>11</v>
      </c>
      <c r="M1586" s="5">
        <v>51498.720000000001</v>
      </c>
      <c r="N1586" s="5">
        <v>75645.86</v>
      </c>
      <c r="O1586" s="5">
        <v>0.1</v>
      </c>
      <c r="P1586" s="3" t="s">
        <v>55</v>
      </c>
      <c r="Q1586" s="3" t="s">
        <v>29</v>
      </c>
      <c r="R1586" s="5">
        <v>14</v>
      </c>
      <c r="S1586" s="5">
        <v>239056.7</v>
      </c>
      <c r="T1586" s="2"/>
    </row>
    <row r="1587" spans="1:20" ht="14.4" x14ac:dyDescent="0.3">
      <c r="A1587" s="3" t="s">
        <v>2446</v>
      </c>
      <c r="B1587" s="4">
        <v>45688</v>
      </c>
      <c r="C1587" s="3" t="s">
        <v>49</v>
      </c>
      <c r="D1587" s="3" t="s">
        <v>21</v>
      </c>
      <c r="E1587" s="3" t="s">
        <v>105</v>
      </c>
      <c r="F1587" s="3" t="s">
        <v>106</v>
      </c>
      <c r="G1587" s="3" t="s">
        <v>2447</v>
      </c>
      <c r="H1587" s="3" t="s">
        <v>24</v>
      </c>
      <c r="I1587" s="3" t="s">
        <v>52</v>
      </c>
      <c r="J1587" s="3" t="s">
        <v>157</v>
      </c>
      <c r="K1587" s="3" t="s">
        <v>273</v>
      </c>
      <c r="L1587" s="5">
        <v>8</v>
      </c>
      <c r="M1587" s="5">
        <v>34296.76</v>
      </c>
      <c r="N1587" s="5">
        <v>47047.08</v>
      </c>
      <c r="O1587" s="5">
        <v>0.1</v>
      </c>
      <c r="P1587" s="3" t="s">
        <v>28</v>
      </c>
      <c r="Q1587" s="3" t="s">
        <v>84</v>
      </c>
      <c r="R1587" s="5">
        <v>19</v>
      </c>
      <c r="S1587" s="5">
        <v>91802.3</v>
      </c>
      <c r="T1587" s="2"/>
    </row>
    <row r="1588" spans="1:20" ht="14.4" x14ac:dyDescent="0.3">
      <c r="A1588" s="3" t="s">
        <v>2448</v>
      </c>
      <c r="B1588" s="4">
        <v>45715</v>
      </c>
      <c r="C1588" s="3" t="s">
        <v>20</v>
      </c>
      <c r="D1588" s="3" t="s">
        <v>41</v>
      </c>
      <c r="E1588" s="3" t="s">
        <v>50</v>
      </c>
      <c r="F1588" s="3" t="s">
        <v>50</v>
      </c>
      <c r="G1588" s="3" t="s">
        <v>1031</v>
      </c>
      <c r="H1588" s="3" t="s">
        <v>44</v>
      </c>
      <c r="I1588" s="3" t="s">
        <v>25</v>
      </c>
      <c r="J1588" s="3" t="s">
        <v>36</v>
      </c>
      <c r="K1588" s="3" t="s">
        <v>37</v>
      </c>
      <c r="L1588" s="5">
        <v>43</v>
      </c>
      <c r="M1588" s="5">
        <v>23736.33</v>
      </c>
      <c r="N1588" s="5">
        <v>34500.080000000002</v>
      </c>
      <c r="O1588" s="5">
        <v>0.1</v>
      </c>
      <c r="P1588" s="3" t="s">
        <v>55</v>
      </c>
      <c r="Q1588" s="3" t="s">
        <v>77</v>
      </c>
      <c r="R1588" s="5">
        <v>15</v>
      </c>
      <c r="S1588" s="5">
        <v>416557.1</v>
      </c>
      <c r="T1588" s="2"/>
    </row>
    <row r="1589" spans="1:20" ht="14.4" x14ac:dyDescent="0.3">
      <c r="A1589" s="3" t="s">
        <v>2449</v>
      </c>
      <c r="B1589" s="4">
        <v>45740</v>
      </c>
      <c r="C1589" s="3" t="s">
        <v>31</v>
      </c>
      <c r="D1589" s="3" t="s">
        <v>21</v>
      </c>
      <c r="E1589" s="3" t="s">
        <v>105</v>
      </c>
      <c r="F1589" s="3" t="s">
        <v>106</v>
      </c>
      <c r="G1589" s="3" t="s">
        <v>2450</v>
      </c>
      <c r="H1589" s="3" t="s">
        <v>87</v>
      </c>
      <c r="I1589" s="3" t="s">
        <v>45</v>
      </c>
      <c r="J1589" s="3" t="s">
        <v>102</v>
      </c>
      <c r="K1589" s="3" t="s">
        <v>191</v>
      </c>
      <c r="L1589" s="5">
        <v>28</v>
      </c>
      <c r="M1589" s="5">
        <v>51658.95</v>
      </c>
      <c r="N1589" s="5">
        <v>65688.100000000006</v>
      </c>
      <c r="O1589" s="5">
        <v>0.1</v>
      </c>
      <c r="P1589" s="3" t="s">
        <v>28</v>
      </c>
      <c r="Q1589" s="3" t="s">
        <v>29</v>
      </c>
      <c r="R1589" s="5">
        <v>17</v>
      </c>
      <c r="S1589" s="5">
        <v>353534.6</v>
      </c>
      <c r="T1589" s="2"/>
    </row>
    <row r="1590" spans="1:20" ht="14.4" x14ac:dyDescent="0.3">
      <c r="A1590" s="3" t="s">
        <v>2451</v>
      </c>
      <c r="B1590" s="6">
        <v>45722</v>
      </c>
      <c r="C1590" s="3" t="s">
        <v>31</v>
      </c>
      <c r="D1590" s="3" t="s">
        <v>41</v>
      </c>
      <c r="E1590" s="3" t="s">
        <v>42</v>
      </c>
      <c r="F1590" s="3" t="s">
        <v>42</v>
      </c>
      <c r="G1590" s="3" t="s">
        <v>2452</v>
      </c>
      <c r="H1590" s="3" t="s">
        <v>44</v>
      </c>
      <c r="I1590" s="3" t="s">
        <v>52</v>
      </c>
      <c r="J1590" s="3" t="s">
        <v>113</v>
      </c>
      <c r="K1590" s="3" t="s">
        <v>257</v>
      </c>
      <c r="L1590" s="5">
        <v>25</v>
      </c>
      <c r="M1590" s="5">
        <v>52021.15</v>
      </c>
      <c r="N1590" s="5">
        <v>67908.66</v>
      </c>
      <c r="O1590" s="5">
        <v>0.1</v>
      </c>
      <c r="P1590" s="3" t="s">
        <v>28</v>
      </c>
      <c r="Q1590" s="3" t="s">
        <v>77</v>
      </c>
      <c r="R1590" s="5">
        <v>5</v>
      </c>
      <c r="S1590" s="5">
        <v>357469</v>
      </c>
      <c r="T1590" s="2"/>
    </row>
    <row r="1591" spans="1:20" ht="14.4" x14ac:dyDescent="0.3">
      <c r="A1591" s="3" t="s">
        <v>2453</v>
      </c>
      <c r="B1591" s="4">
        <v>45741</v>
      </c>
      <c r="C1591" s="3" t="s">
        <v>49</v>
      </c>
      <c r="D1591" s="3" t="s">
        <v>21</v>
      </c>
      <c r="E1591" s="3" t="s">
        <v>22</v>
      </c>
      <c r="F1591" s="3" t="s">
        <v>22</v>
      </c>
      <c r="G1591" s="3" t="s">
        <v>945</v>
      </c>
      <c r="H1591" s="3" t="s">
        <v>44</v>
      </c>
      <c r="I1591" s="3" t="s">
        <v>45</v>
      </c>
      <c r="J1591" s="3" t="s">
        <v>132</v>
      </c>
      <c r="K1591" s="3" t="s">
        <v>206</v>
      </c>
      <c r="L1591" s="5">
        <v>40</v>
      </c>
      <c r="M1591" s="5">
        <v>6847.59</v>
      </c>
      <c r="N1591" s="5">
        <v>7891.46</v>
      </c>
      <c r="O1591" s="5">
        <v>0.15</v>
      </c>
      <c r="P1591" s="3" t="s">
        <v>28</v>
      </c>
      <c r="Q1591" s="3" t="s">
        <v>77</v>
      </c>
      <c r="R1591" s="5">
        <v>15</v>
      </c>
      <c r="S1591" s="5">
        <v>35491.58</v>
      </c>
      <c r="T1591" s="2"/>
    </row>
    <row r="1592" spans="1:20" ht="14.4" x14ac:dyDescent="0.3">
      <c r="A1592" s="3" t="s">
        <v>2454</v>
      </c>
      <c r="B1592" s="4">
        <v>45860</v>
      </c>
      <c r="C1592" s="3" t="s">
        <v>20</v>
      </c>
      <c r="D1592" s="3" t="s">
        <v>21</v>
      </c>
      <c r="E1592" s="3" t="s">
        <v>22</v>
      </c>
      <c r="F1592" s="3" t="s">
        <v>22</v>
      </c>
      <c r="G1592" s="3" t="s">
        <v>1724</v>
      </c>
      <c r="H1592" s="3" t="s">
        <v>44</v>
      </c>
      <c r="I1592" s="3" t="s">
        <v>45</v>
      </c>
      <c r="J1592" s="3" t="s">
        <v>67</v>
      </c>
      <c r="K1592" s="3" t="s">
        <v>68</v>
      </c>
      <c r="L1592" s="5">
        <v>9</v>
      </c>
      <c r="M1592" s="5">
        <v>39544.43</v>
      </c>
      <c r="N1592" s="5">
        <v>51411.91</v>
      </c>
      <c r="O1592" s="5">
        <v>0</v>
      </c>
      <c r="P1592" s="3" t="s">
        <v>55</v>
      </c>
      <c r="Q1592" s="3" t="s">
        <v>38</v>
      </c>
      <c r="R1592" s="5">
        <v>13</v>
      </c>
      <c r="S1592" s="5">
        <v>106807.3</v>
      </c>
      <c r="T1592" s="2"/>
    </row>
    <row r="1593" spans="1:20" ht="14.4" x14ac:dyDescent="0.3">
      <c r="A1593" s="3" t="s">
        <v>2455</v>
      </c>
      <c r="B1593" s="4">
        <v>45854</v>
      </c>
      <c r="C1593" s="3" t="s">
        <v>20</v>
      </c>
      <c r="D1593" s="3" t="s">
        <v>21</v>
      </c>
      <c r="E1593" s="3" t="s">
        <v>32</v>
      </c>
      <c r="F1593" s="3" t="s">
        <v>33</v>
      </c>
      <c r="G1593" s="3" t="s">
        <v>613</v>
      </c>
      <c r="H1593" s="3" t="s">
        <v>44</v>
      </c>
      <c r="I1593" s="3" t="s">
        <v>52</v>
      </c>
      <c r="J1593" s="3" t="s">
        <v>113</v>
      </c>
      <c r="K1593" s="3" t="s">
        <v>557</v>
      </c>
      <c r="L1593" s="5">
        <v>3</v>
      </c>
      <c r="M1593" s="5">
        <v>32794.67</v>
      </c>
      <c r="N1593" s="5">
        <v>41429.129999999997</v>
      </c>
      <c r="O1593" s="5">
        <v>0.15</v>
      </c>
      <c r="P1593" s="3" t="s">
        <v>28</v>
      </c>
      <c r="Q1593" s="3" t="s">
        <v>77</v>
      </c>
      <c r="R1593" s="5">
        <v>14</v>
      </c>
      <c r="S1593" s="5">
        <v>22017.87</v>
      </c>
      <c r="T1593" s="2"/>
    </row>
    <row r="1594" spans="1:20" ht="14.4" x14ac:dyDescent="0.3">
      <c r="A1594" s="3" t="s">
        <v>2456</v>
      </c>
      <c r="B1594" s="7">
        <v>45794</v>
      </c>
      <c r="C1594" s="3" t="s">
        <v>40</v>
      </c>
      <c r="D1594" s="3" t="s">
        <v>57</v>
      </c>
      <c r="E1594" s="3" t="s">
        <v>58</v>
      </c>
      <c r="F1594" s="3" t="s">
        <v>59</v>
      </c>
      <c r="G1594" s="3" t="s">
        <v>79</v>
      </c>
      <c r="H1594" s="3" t="s">
        <v>44</v>
      </c>
      <c r="I1594" s="3" t="s">
        <v>45</v>
      </c>
      <c r="J1594" s="3" t="s">
        <v>67</v>
      </c>
      <c r="K1594" s="3" t="s">
        <v>199</v>
      </c>
      <c r="L1594" s="5">
        <v>26</v>
      </c>
      <c r="M1594" s="5">
        <v>9200.8700000000008</v>
      </c>
      <c r="N1594" s="5">
        <v>11736.94</v>
      </c>
      <c r="O1594" s="5">
        <v>0</v>
      </c>
      <c r="P1594" s="3" t="s">
        <v>55</v>
      </c>
      <c r="Q1594" s="3" t="s">
        <v>29</v>
      </c>
      <c r="R1594" s="5">
        <v>11</v>
      </c>
      <c r="S1594" s="5">
        <v>65937.820000000007</v>
      </c>
      <c r="T1594" s="2"/>
    </row>
    <row r="1595" spans="1:20" ht="14.4" x14ac:dyDescent="0.3">
      <c r="A1595" s="3" t="s">
        <v>2457</v>
      </c>
      <c r="B1595" s="4">
        <v>45889</v>
      </c>
      <c r="C1595" s="3" t="s">
        <v>31</v>
      </c>
      <c r="D1595" s="3" t="s">
        <v>70</v>
      </c>
      <c r="E1595" s="3" t="s">
        <v>125</v>
      </c>
      <c r="F1595" s="3" t="s">
        <v>125</v>
      </c>
      <c r="G1595" s="3" t="s">
        <v>1220</v>
      </c>
      <c r="H1595" s="3" t="s">
        <v>35</v>
      </c>
      <c r="I1595" s="3" t="s">
        <v>52</v>
      </c>
      <c r="J1595" s="3" t="s">
        <v>113</v>
      </c>
      <c r="K1595" s="3" t="s">
        <v>557</v>
      </c>
      <c r="L1595" s="5">
        <v>8</v>
      </c>
      <c r="M1595" s="5">
        <v>77155.48</v>
      </c>
      <c r="N1595" s="5">
        <v>106837.1</v>
      </c>
      <c r="O1595" s="5">
        <v>0</v>
      </c>
      <c r="P1595" s="3" t="s">
        <v>55</v>
      </c>
      <c r="Q1595" s="3" t="s">
        <v>77</v>
      </c>
      <c r="R1595" s="5">
        <v>12</v>
      </c>
      <c r="S1595" s="5">
        <v>237452.9</v>
      </c>
      <c r="T1595" s="2"/>
    </row>
    <row r="1596" spans="1:20" ht="14.4" x14ac:dyDescent="0.3">
      <c r="A1596" s="3" t="s">
        <v>2458</v>
      </c>
      <c r="B1596" s="4">
        <v>45708</v>
      </c>
      <c r="C1596" s="3" t="s">
        <v>49</v>
      </c>
      <c r="D1596" s="3" t="s">
        <v>70</v>
      </c>
      <c r="E1596" s="3" t="s">
        <v>71</v>
      </c>
      <c r="F1596" s="3" t="s">
        <v>72</v>
      </c>
      <c r="G1596" s="3" t="s">
        <v>1748</v>
      </c>
      <c r="H1596" s="3" t="s">
        <v>24</v>
      </c>
      <c r="I1596" s="3" t="s">
        <v>52</v>
      </c>
      <c r="J1596" s="3" t="s">
        <v>95</v>
      </c>
      <c r="K1596" s="3" t="s">
        <v>182</v>
      </c>
      <c r="L1596" s="5">
        <v>29</v>
      </c>
      <c r="M1596" s="5">
        <v>7870.29</v>
      </c>
      <c r="N1596" s="5">
        <v>9414.44</v>
      </c>
      <c r="O1596" s="5">
        <v>0</v>
      </c>
      <c r="P1596" s="3" t="s">
        <v>55</v>
      </c>
      <c r="Q1596" s="3" t="s">
        <v>29</v>
      </c>
      <c r="R1596" s="5">
        <v>20</v>
      </c>
      <c r="S1596" s="5">
        <v>44780.35</v>
      </c>
      <c r="T1596" s="2"/>
    </row>
    <row r="1597" spans="1:20" ht="14.4" x14ac:dyDescent="0.3">
      <c r="A1597" s="3" t="s">
        <v>2459</v>
      </c>
      <c r="B1597" s="4">
        <v>45672</v>
      </c>
      <c r="C1597" s="3" t="s">
        <v>49</v>
      </c>
      <c r="D1597" s="3" t="s">
        <v>21</v>
      </c>
      <c r="E1597" s="3" t="s">
        <v>32</v>
      </c>
      <c r="F1597" s="3" t="s">
        <v>33</v>
      </c>
      <c r="G1597" s="3" t="s">
        <v>493</v>
      </c>
      <c r="H1597" s="3" t="s">
        <v>35</v>
      </c>
      <c r="I1597" s="3" t="s">
        <v>45</v>
      </c>
      <c r="J1597" s="3" t="s">
        <v>102</v>
      </c>
      <c r="K1597" s="3" t="s">
        <v>226</v>
      </c>
      <c r="L1597" s="5">
        <v>16</v>
      </c>
      <c r="M1597" s="5">
        <v>24953.39</v>
      </c>
      <c r="N1597" s="5">
        <v>33512.589999999997</v>
      </c>
      <c r="O1597" s="5">
        <v>0.1</v>
      </c>
      <c r="P1597" s="3" t="s">
        <v>28</v>
      </c>
      <c r="Q1597" s="3" t="s">
        <v>77</v>
      </c>
      <c r="R1597" s="5">
        <v>6</v>
      </c>
      <c r="S1597" s="5">
        <v>123252.5</v>
      </c>
      <c r="T1597" s="2"/>
    </row>
    <row r="1598" spans="1:20" ht="14.4" x14ac:dyDescent="0.3">
      <c r="A1598" s="3" t="s">
        <v>2460</v>
      </c>
      <c r="B1598" s="6">
        <v>45693</v>
      </c>
      <c r="C1598" s="3" t="s">
        <v>20</v>
      </c>
      <c r="D1598" s="3" t="s">
        <v>57</v>
      </c>
      <c r="E1598" s="3" t="s">
        <v>64</v>
      </c>
      <c r="F1598" s="3" t="s">
        <v>65</v>
      </c>
      <c r="G1598" s="3" t="s">
        <v>920</v>
      </c>
      <c r="H1598" s="3" t="s">
        <v>35</v>
      </c>
      <c r="I1598" s="3" t="s">
        <v>25</v>
      </c>
      <c r="J1598" s="3" t="s">
        <v>36</v>
      </c>
      <c r="K1598" s="3" t="s">
        <v>280</v>
      </c>
      <c r="L1598" s="5">
        <v>21</v>
      </c>
      <c r="M1598" s="5">
        <v>62842.85</v>
      </c>
      <c r="N1598" s="5">
        <v>83741.259999999995</v>
      </c>
      <c r="O1598" s="5">
        <v>0.05</v>
      </c>
      <c r="P1598" s="3" t="s">
        <v>55</v>
      </c>
      <c r="Q1598" s="3" t="s">
        <v>29</v>
      </c>
      <c r="R1598" s="5">
        <v>8</v>
      </c>
      <c r="S1598" s="5">
        <v>416923.3</v>
      </c>
      <c r="T1598" s="2"/>
    </row>
    <row r="1599" spans="1:20" ht="14.4" x14ac:dyDescent="0.3">
      <c r="A1599" s="3" t="s">
        <v>2461</v>
      </c>
      <c r="B1599" s="4">
        <v>45707</v>
      </c>
      <c r="C1599" s="3" t="s">
        <v>31</v>
      </c>
      <c r="D1599" s="3" t="s">
        <v>57</v>
      </c>
      <c r="E1599" s="3" t="s">
        <v>64</v>
      </c>
      <c r="F1599" s="3" t="s">
        <v>65</v>
      </c>
      <c r="G1599" s="3" t="s">
        <v>865</v>
      </c>
      <c r="H1599" s="3" t="s">
        <v>87</v>
      </c>
      <c r="I1599" s="3" t="s">
        <v>25</v>
      </c>
      <c r="J1599" s="3" t="s">
        <v>61</v>
      </c>
      <c r="K1599" s="3" t="s">
        <v>211</v>
      </c>
      <c r="L1599" s="5">
        <v>16</v>
      </c>
      <c r="M1599" s="5">
        <v>50938.400000000001</v>
      </c>
      <c r="N1599" s="5">
        <v>68857.919999999998</v>
      </c>
      <c r="O1599" s="5">
        <v>0.05</v>
      </c>
      <c r="P1599" s="3" t="s">
        <v>28</v>
      </c>
      <c r="Q1599" s="3" t="s">
        <v>29</v>
      </c>
      <c r="R1599" s="5">
        <v>16</v>
      </c>
      <c r="S1599" s="5">
        <v>272376.7</v>
      </c>
      <c r="T1599" s="2"/>
    </row>
    <row r="1600" spans="1:20" ht="14.4" x14ac:dyDescent="0.3">
      <c r="A1600" s="3" t="s">
        <v>2462</v>
      </c>
      <c r="B1600" s="6">
        <v>45689</v>
      </c>
      <c r="C1600" s="3" t="s">
        <v>49</v>
      </c>
      <c r="D1600" s="3" t="s">
        <v>41</v>
      </c>
      <c r="E1600" s="3" t="s">
        <v>50</v>
      </c>
      <c r="F1600" s="3" t="s">
        <v>50</v>
      </c>
      <c r="G1600" s="3" t="s">
        <v>2463</v>
      </c>
      <c r="H1600" s="3" t="s">
        <v>24</v>
      </c>
      <c r="I1600" s="3" t="s">
        <v>25</v>
      </c>
      <c r="J1600" s="3" t="s">
        <v>36</v>
      </c>
      <c r="K1600" s="3" t="s">
        <v>169</v>
      </c>
      <c r="L1600" s="5">
        <v>44</v>
      </c>
      <c r="M1600" s="5">
        <v>64884.58</v>
      </c>
      <c r="N1600" s="5">
        <v>78738.63</v>
      </c>
      <c r="O1600" s="5">
        <v>0.15</v>
      </c>
      <c r="P1600" s="3" t="s">
        <v>28</v>
      </c>
      <c r="Q1600" s="3" t="s">
        <v>29</v>
      </c>
      <c r="R1600" s="5">
        <v>17</v>
      </c>
      <c r="S1600" s="5">
        <v>518141.5</v>
      </c>
      <c r="T1600" s="2"/>
    </row>
    <row r="1601" spans="1:20" ht="14.4" x14ac:dyDescent="0.3">
      <c r="A1601" s="3" t="s">
        <v>2464</v>
      </c>
      <c r="B1601" s="4">
        <v>45739</v>
      </c>
      <c r="C1601" s="3" t="s">
        <v>40</v>
      </c>
      <c r="D1601" s="3" t="s">
        <v>70</v>
      </c>
      <c r="E1601" s="3" t="s">
        <v>71</v>
      </c>
      <c r="F1601" s="3" t="s">
        <v>72</v>
      </c>
      <c r="G1601" s="3" t="s">
        <v>2299</v>
      </c>
      <c r="H1601" s="3" t="s">
        <v>87</v>
      </c>
      <c r="I1601" s="3" t="s">
        <v>52</v>
      </c>
      <c r="J1601" s="3" t="s">
        <v>95</v>
      </c>
      <c r="K1601" s="3" t="s">
        <v>96</v>
      </c>
      <c r="L1601" s="5">
        <v>1</v>
      </c>
      <c r="M1601" s="5">
        <v>68112.490000000005</v>
      </c>
      <c r="N1601" s="5">
        <v>100857.2</v>
      </c>
      <c r="O1601" s="5">
        <v>0</v>
      </c>
      <c r="P1601" s="3" t="s">
        <v>28</v>
      </c>
      <c r="Q1601" s="3" t="s">
        <v>38</v>
      </c>
      <c r="R1601" s="5">
        <v>6</v>
      </c>
      <c r="S1601" s="5">
        <v>32744.69</v>
      </c>
      <c r="T1601" s="2"/>
    </row>
    <row r="1602" spans="1:20" ht="14.4" x14ac:dyDescent="0.3">
      <c r="A1602" s="3" t="s">
        <v>2465</v>
      </c>
      <c r="B1602" s="4">
        <v>45821</v>
      </c>
      <c r="C1602" s="3" t="s">
        <v>40</v>
      </c>
      <c r="D1602" s="3" t="s">
        <v>21</v>
      </c>
      <c r="E1602" s="3" t="s">
        <v>105</v>
      </c>
      <c r="F1602" s="3" t="s">
        <v>106</v>
      </c>
      <c r="G1602" s="3" t="s">
        <v>1283</v>
      </c>
      <c r="H1602" s="3" t="s">
        <v>44</v>
      </c>
      <c r="I1602" s="3" t="s">
        <v>25</v>
      </c>
      <c r="J1602" s="3" t="s">
        <v>36</v>
      </c>
      <c r="K1602" s="3" t="s">
        <v>169</v>
      </c>
      <c r="L1602" s="5">
        <v>41</v>
      </c>
      <c r="M1602" s="5">
        <v>57479.5</v>
      </c>
      <c r="N1602" s="5">
        <v>83084.259999999995</v>
      </c>
      <c r="O1602" s="5">
        <v>0.15</v>
      </c>
      <c r="P1602" s="3" t="s">
        <v>55</v>
      </c>
      <c r="Q1602" s="3" t="s">
        <v>77</v>
      </c>
      <c r="R1602" s="5">
        <v>9</v>
      </c>
      <c r="S1602" s="5">
        <v>892325.9</v>
      </c>
      <c r="T1602" s="2"/>
    </row>
    <row r="1603" spans="1:20" ht="14.4" x14ac:dyDescent="0.3">
      <c r="A1603" s="3" t="s">
        <v>2466</v>
      </c>
      <c r="B1603" s="4">
        <v>45833</v>
      </c>
      <c r="C1603" s="3" t="s">
        <v>20</v>
      </c>
      <c r="D1603" s="3" t="s">
        <v>41</v>
      </c>
      <c r="E1603" s="3" t="s">
        <v>50</v>
      </c>
      <c r="F1603" s="3" t="s">
        <v>50</v>
      </c>
      <c r="G1603" s="3" t="s">
        <v>2467</v>
      </c>
      <c r="H1603" s="3" t="s">
        <v>24</v>
      </c>
      <c r="I1603" s="3" t="s">
        <v>52</v>
      </c>
      <c r="J1603" s="3" t="s">
        <v>113</v>
      </c>
      <c r="K1603" s="3" t="s">
        <v>139</v>
      </c>
      <c r="L1603" s="5">
        <v>47</v>
      </c>
      <c r="M1603" s="5">
        <v>22947.78</v>
      </c>
      <c r="N1603" s="5">
        <v>27890.34</v>
      </c>
      <c r="O1603" s="5">
        <v>0</v>
      </c>
      <c r="P1603" s="3" t="s">
        <v>28</v>
      </c>
      <c r="Q1603" s="3" t="s">
        <v>84</v>
      </c>
      <c r="R1603" s="5">
        <v>13</v>
      </c>
      <c r="S1603" s="5">
        <v>232300.3</v>
      </c>
      <c r="T1603" s="2"/>
    </row>
    <row r="1604" spans="1:20" ht="14.4" x14ac:dyDescent="0.3">
      <c r="A1604" s="3" t="s">
        <v>2468</v>
      </c>
      <c r="B1604" s="7">
        <v>45808</v>
      </c>
      <c r="C1604" s="3" t="s">
        <v>40</v>
      </c>
      <c r="D1604" s="3" t="s">
        <v>70</v>
      </c>
      <c r="E1604" s="3" t="s">
        <v>125</v>
      </c>
      <c r="F1604" s="3" t="s">
        <v>125</v>
      </c>
      <c r="G1604" s="3" t="s">
        <v>121</v>
      </c>
      <c r="H1604" s="3" t="s">
        <v>35</v>
      </c>
      <c r="I1604" s="3" t="s">
        <v>25</v>
      </c>
      <c r="J1604" s="3" t="s">
        <v>26</v>
      </c>
      <c r="K1604" s="3" t="s">
        <v>27</v>
      </c>
      <c r="L1604" s="5">
        <v>6</v>
      </c>
      <c r="M1604" s="5">
        <v>20204.82</v>
      </c>
      <c r="N1604" s="5">
        <v>26664.66</v>
      </c>
      <c r="O1604" s="5">
        <v>0.15</v>
      </c>
      <c r="P1604" s="3" t="s">
        <v>28</v>
      </c>
      <c r="Q1604" s="3" t="s">
        <v>77</v>
      </c>
      <c r="R1604" s="5">
        <v>11</v>
      </c>
      <c r="S1604" s="5">
        <v>32945.18</v>
      </c>
      <c r="T1604" s="2"/>
    </row>
    <row r="1605" spans="1:20" ht="14.4" x14ac:dyDescent="0.3">
      <c r="A1605" s="3" t="s">
        <v>2469</v>
      </c>
      <c r="B1605" s="7">
        <v>45797</v>
      </c>
      <c r="C1605" s="3" t="s">
        <v>31</v>
      </c>
      <c r="D1605" s="3" t="s">
        <v>57</v>
      </c>
      <c r="E1605" s="3" t="s">
        <v>92</v>
      </c>
      <c r="F1605" s="3" t="s">
        <v>93</v>
      </c>
      <c r="G1605" s="3" t="s">
        <v>2470</v>
      </c>
      <c r="H1605" s="3" t="s">
        <v>44</v>
      </c>
      <c r="I1605" s="3" t="s">
        <v>52</v>
      </c>
      <c r="J1605" s="3" t="s">
        <v>157</v>
      </c>
      <c r="K1605" s="3" t="s">
        <v>285</v>
      </c>
      <c r="L1605" s="5">
        <v>12</v>
      </c>
      <c r="M1605" s="5">
        <v>77313.22</v>
      </c>
      <c r="N1605" s="5">
        <v>106864.8</v>
      </c>
      <c r="O1605" s="5">
        <v>0</v>
      </c>
      <c r="P1605" s="3" t="s">
        <v>28</v>
      </c>
      <c r="Q1605" s="3" t="s">
        <v>77</v>
      </c>
      <c r="R1605" s="5">
        <v>13</v>
      </c>
      <c r="S1605" s="5">
        <v>354619.2</v>
      </c>
      <c r="T1605" s="2"/>
    </row>
    <row r="1606" spans="1:20" ht="14.4" x14ac:dyDescent="0.3">
      <c r="A1606" s="3" t="s">
        <v>2471</v>
      </c>
      <c r="B1606" s="6">
        <v>45846</v>
      </c>
      <c r="C1606" s="3" t="s">
        <v>31</v>
      </c>
      <c r="D1606" s="3" t="s">
        <v>41</v>
      </c>
      <c r="E1606" s="3" t="s">
        <v>50</v>
      </c>
      <c r="F1606" s="3" t="s">
        <v>50</v>
      </c>
      <c r="G1606" s="3" t="s">
        <v>2472</v>
      </c>
      <c r="H1606" s="3" t="s">
        <v>87</v>
      </c>
      <c r="I1606" s="3" t="s">
        <v>45</v>
      </c>
      <c r="J1606" s="3" t="s">
        <v>132</v>
      </c>
      <c r="K1606" s="3" t="s">
        <v>241</v>
      </c>
      <c r="L1606" s="5">
        <v>19</v>
      </c>
      <c r="M1606" s="5">
        <v>11177.35</v>
      </c>
      <c r="N1606" s="5">
        <v>14336.28</v>
      </c>
      <c r="O1606" s="5">
        <v>0</v>
      </c>
      <c r="P1606" s="3" t="s">
        <v>28</v>
      </c>
      <c r="Q1606" s="3" t="s">
        <v>38</v>
      </c>
      <c r="R1606" s="5">
        <v>14</v>
      </c>
      <c r="S1606" s="5">
        <v>60019.67</v>
      </c>
      <c r="T1606" s="2"/>
    </row>
    <row r="1607" spans="1:20" ht="14.4" x14ac:dyDescent="0.3">
      <c r="A1607" s="3" t="s">
        <v>2473</v>
      </c>
      <c r="B1607" s="7">
        <v>45807</v>
      </c>
      <c r="C1607" s="3" t="s">
        <v>40</v>
      </c>
      <c r="D1607" s="3" t="s">
        <v>21</v>
      </c>
      <c r="E1607" s="3" t="s">
        <v>32</v>
      </c>
      <c r="F1607" s="3" t="s">
        <v>33</v>
      </c>
      <c r="G1607" s="3" t="s">
        <v>2474</v>
      </c>
      <c r="H1607" s="3" t="s">
        <v>44</v>
      </c>
      <c r="I1607" s="3" t="s">
        <v>52</v>
      </c>
      <c r="J1607" s="3" t="s">
        <v>95</v>
      </c>
      <c r="K1607" s="3" t="s">
        <v>298</v>
      </c>
      <c r="L1607" s="5">
        <v>17</v>
      </c>
      <c r="M1607" s="5">
        <v>70169.09</v>
      </c>
      <c r="N1607" s="5">
        <v>104070.39999999999</v>
      </c>
      <c r="O1607" s="5">
        <v>0.05</v>
      </c>
      <c r="P1607" s="3" t="s">
        <v>55</v>
      </c>
      <c r="Q1607" s="3" t="s">
        <v>77</v>
      </c>
      <c r="R1607" s="5">
        <v>9</v>
      </c>
      <c r="S1607" s="5">
        <v>547506.80000000005</v>
      </c>
      <c r="T1607" s="2"/>
    </row>
    <row r="1608" spans="1:20" ht="14.4" x14ac:dyDescent="0.3">
      <c r="A1608" s="3" t="s">
        <v>2475</v>
      </c>
      <c r="B1608" s="4">
        <v>45768</v>
      </c>
      <c r="C1608" s="3" t="s">
        <v>20</v>
      </c>
      <c r="D1608" s="3" t="s">
        <v>70</v>
      </c>
      <c r="E1608" s="3" t="s">
        <v>71</v>
      </c>
      <c r="F1608" s="3" t="s">
        <v>72</v>
      </c>
      <c r="G1608" s="3" t="s">
        <v>609</v>
      </c>
      <c r="H1608" s="3" t="s">
        <v>87</v>
      </c>
      <c r="I1608" s="3" t="s">
        <v>25</v>
      </c>
      <c r="J1608" s="3" t="s">
        <v>61</v>
      </c>
      <c r="K1608" s="3" t="s">
        <v>223</v>
      </c>
      <c r="L1608" s="5">
        <v>13</v>
      </c>
      <c r="M1608" s="5">
        <v>28173.03</v>
      </c>
      <c r="N1608" s="5">
        <v>33902.67</v>
      </c>
      <c r="O1608" s="5">
        <v>0</v>
      </c>
      <c r="P1608" s="3" t="s">
        <v>55</v>
      </c>
      <c r="Q1608" s="3" t="s">
        <v>77</v>
      </c>
      <c r="R1608" s="5">
        <v>1</v>
      </c>
      <c r="S1608" s="5">
        <v>74485.320000000007</v>
      </c>
      <c r="T1608" s="2"/>
    </row>
    <row r="1609" spans="1:20" ht="14.4" x14ac:dyDescent="0.3">
      <c r="A1609" s="3" t="s">
        <v>2476</v>
      </c>
      <c r="B1609" s="4">
        <v>45671</v>
      </c>
      <c r="C1609" s="3" t="s">
        <v>49</v>
      </c>
      <c r="D1609" s="3" t="s">
        <v>57</v>
      </c>
      <c r="E1609" s="3" t="s">
        <v>64</v>
      </c>
      <c r="F1609" s="3" t="s">
        <v>65</v>
      </c>
      <c r="G1609" s="3" t="s">
        <v>2477</v>
      </c>
      <c r="H1609" s="3" t="s">
        <v>87</v>
      </c>
      <c r="I1609" s="3" t="s">
        <v>52</v>
      </c>
      <c r="J1609" s="3" t="s">
        <v>113</v>
      </c>
      <c r="K1609" s="3" t="s">
        <v>139</v>
      </c>
      <c r="L1609" s="5">
        <v>23</v>
      </c>
      <c r="M1609" s="5">
        <v>62604.83</v>
      </c>
      <c r="N1609" s="5">
        <v>81828.73</v>
      </c>
      <c r="O1609" s="5">
        <v>0.15</v>
      </c>
      <c r="P1609" s="3" t="s">
        <v>28</v>
      </c>
      <c r="Q1609" s="3" t="s">
        <v>77</v>
      </c>
      <c r="R1609" s="5">
        <v>7</v>
      </c>
      <c r="S1609" s="5">
        <v>375827.20000000001</v>
      </c>
      <c r="T1609" s="2"/>
    </row>
    <row r="1610" spans="1:20" ht="14.4" x14ac:dyDescent="0.3">
      <c r="A1610" s="3" t="s">
        <v>2478</v>
      </c>
      <c r="B1610" s="4">
        <v>45668</v>
      </c>
      <c r="C1610" s="3" t="s">
        <v>40</v>
      </c>
      <c r="D1610" s="3" t="s">
        <v>41</v>
      </c>
      <c r="E1610" s="3" t="s">
        <v>50</v>
      </c>
      <c r="F1610" s="3" t="s">
        <v>50</v>
      </c>
      <c r="G1610" s="3" t="s">
        <v>1962</v>
      </c>
      <c r="H1610" s="3" t="s">
        <v>87</v>
      </c>
      <c r="I1610" s="3" t="s">
        <v>25</v>
      </c>
      <c r="J1610" s="3" t="s">
        <v>36</v>
      </c>
      <c r="K1610" s="3" t="s">
        <v>136</v>
      </c>
      <c r="L1610" s="5">
        <v>40</v>
      </c>
      <c r="M1610" s="5">
        <v>56641.83</v>
      </c>
      <c r="N1610" s="5">
        <v>84120.16</v>
      </c>
      <c r="O1610" s="5">
        <v>0.1</v>
      </c>
      <c r="P1610" s="3" t="s">
        <v>55</v>
      </c>
      <c r="Q1610" s="3" t="s">
        <v>38</v>
      </c>
      <c r="R1610" s="5">
        <v>3</v>
      </c>
      <c r="S1610" s="5">
        <v>989219.9</v>
      </c>
      <c r="T1610" s="2"/>
    </row>
    <row r="1611" spans="1:20" ht="14.4" x14ac:dyDescent="0.3">
      <c r="A1611" s="3" t="s">
        <v>2479</v>
      </c>
      <c r="B1611" s="4">
        <v>45676</v>
      </c>
      <c r="C1611" s="3" t="s">
        <v>40</v>
      </c>
      <c r="D1611" s="3" t="s">
        <v>70</v>
      </c>
      <c r="E1611" s="3" t="s">
        <v>71</v>
      </c>
      <c r="F1611" s="3" t="s">
        <v>72</v>
      </c>
      <c r="G1611" s="3" t="s">
        <v>354</v>
      </c>
      <c r="H1611" s="3" t="s">
        <v>24</v>
      </c>
      <c r="I1611" s="3" t="s">
        <v>45</v>
      </c>
      <c r="J1611" s="3" t="s">
        <v>132</v>
      </c>
      <c r="K1611" s="3" t="s">
        <v>241</v>
      </c>
      <c r="L1611" s="5">
        <v>41</v>
      </c>
      <c r="M1611" s="5">
        <v>9470.0300000000007</v>
      </c>
      <c r="N1611" s="5">
        <v>12099.09</v>
      </c>
      <c r="O1611" s="5">
        <v>0.1</v>
      </c>
      <c r="P1611" s="3" t="s">
        <v>55</v>
      </c>
      <c r="Q1611" s="3" t="s">
        <v>77</v>
      </c>
      <c r="R1611" s="5">
        <v>13</v>
      </c>
      <c r="S1611" s="5">
        <v>97012.31</v>
      </c>
      <c r="T1611" s="2"/>
    </row>
    <row r="1612" spans="1:20" ht="14.4" x14ac:dyDescent="0.3">
      <c r="A1612" s="3" t="s">
        <v>2480</v>
      </c>
      <c r="B1612" s="7">
        <v>45794</v>
      </c>
      <c r="C1612" s="3" t="s">
        <v>40</v>
      </c>
      <c r="D1612" s="3" t="s">
        <v>41</v>
      </c>
      <c r="E1612" s="3" t="s">
        <v>42</v>
      </c>
      <c r="F1612" s="3" t="s">
        <v>42</v>
      </c>
      <c r="G1612" s="3" t="s">
        <v>839</v>
      </c>
      <c r="H1612" s="3" t="s">
        <v>44</v>
      </c>
      <c r="I1612" s="3" t="s">
        <v>45</v>
      </c>
      <c r="J1612" s="3" t="s">
        <v>67</v>
      </c>
      <c r="K1612" s="3" t="s">
        <v>68</v>
      </c>
      <c r="L1612" s="5">
        <v>45</v>
      </c>
      <c r="M1612" s="5">
        <v>78588.75</v>
      </c>
      <c r="N1612" s="5">
        <v>106318.2</v>
      </c>
      <c r="O1612" s="5">
        <v>0.1</v>
      </c>
      <c r="P1612" s="3" t="s">
        <v>28</v>
      </c>
      <c r="Q1612" s="3" t="s">
        <v>29</v>
      </c>
      <c r="R1612" s="5">
        <v>16</v>
      </c>
      <c r="S1612" s="5">
        <v>1123044</v>
      </c>
      <c r="T1612" s="2"/>
    </row>
    <row r="1613" spans="1:20" ht="14.4" x14ac:dyDescent="0.3">
      <c r="A1613" s="3" t="s">
        <v>2481</v>
      </c>
      <c r="B1613" s="4">
        <v>45671</v>
      </c>
      <c r="C1613" s="3" t="s">
        <v>40</v>
      </c>
      <c r="D1613" s="3" t="s">
        <v>70</v>
      </c>
      <c r="E1613" s="3" t="s">
        <v>125</v>
      </c>
      <c r="F1613" s="3" t="s">
        <v>125</v>
      </c>
      <c r="G1613" s="3" t="s">
        <v>426</v>
      </c>
      <c r="H1613" s="3" t="s">
        <v>24</v>
      </c>
      <c r="I1613" s="3" t="s">
        <v>25</v>
      </c>
      <c r="J1613" s="3" t="s">
        <v>26</v>
      </c>
      <c r="K1613" s="3" t="s">
        <v>127</v>
      </c>
      <c r="L1613" s="5">
        <v>30</v>
      </c>
      <c r="M1613" s="5">
        <v>42061.72</v>
      </c>
      <c r="N1613" s="5">
        <v>51839.87</v>
      </c>
      <c r="O1613" s="5">
        <v>0</v>
      </c>
      <c r="P1613" s="3" t="s">
        <v>55</v>
      </c>
      <c r="Q1613" s="3" t="s">
        <v>38</v>
      </c>
      <c r="R1613" s="5">
        <v>15</v>
      </c>
      <c r="S1613" s="5">
        <v>293344.5</v>
      </c>
      <c r="T1613" s="2"/>
    </row>
    <row r="1614" spans="1:20" ht="14.4" x14ac:dyDescent="0.3">
      <c r="A1614" s="3" t="s">
        <v>2482</v>
      </c>
      <c r="B1614" s="4">
        <v>45820</v>
      </c>
      <c r="C1614" s="3" t="s">
        <v>31</v>
      </c>
      <c r="D1614" s="3" t="s">
        <v>57</v>
      </c>
      <c r="E1614" s="3" t="s">
        <v>92</v>
      </c>
      <c r="F1614" s="3" t="s">
        <v>93</v>
      </c>
      <c r="G1614" s="3" t="s">
        <v>1729</v>
      </c>
      <c r="H1614" s="3" t="s">
        <v>87</v>
      </c>
      <c r="I1614" s="3" t="s">
        <v>52</v>
      </c>
      <c r="J1614" s="3" t="s">
        <v>53</v>
      </c>
      <c r="K1614" s="3" t="s">
        <v>99</v>
      </c>
      <c r="L1614" s="5">
        <v>22</v>
      </c>
      <c r="M1614" s="5">
        <v>65754.55</v>
      </c>
      <c r="N1614" s="5">
        <v>79345.279999999999</v>
      </c>
      <c r="O1614" s="5">
        <v>0.15</v>
      </c>
      <c r="P1614" s="3" t="s">
        <v>55</v>
      </c>
      <c r="Q1614" s="3" t="s">
        <v>77</v>
      </c>
      <c r="R1614" s="5">
        <v>12</v>
      </c>
      <c r="S1614" s="5">
        <v>254146.7</v>
      </c>
      <c r="T1614" s="2"/>
    </row>
    <row r="1615" spans="1:20" ht="14.4" x14ac:dyDescent="0.3">
      <c r="A1615" s="3" t="s">
        <v>2483</v>
      </c>
      <c r="B1615" s="4">
        <v>45678</v>
      </c>
      <c r="C1615" s="3" t="s">
        <v>49</v>
      </c>
      <c r="D1615" s="3" t="s">
        <v>70</v>
      </c>
      <c r="E1615" s="3" t="s">
        <v>125</v>
      </c>
      <c r="F1615" s="3" t="s">
        <v>125</v>
      </c>
      <c r="G1615" s="3" t="s">
        <v>770</v>
      </c>
      <c r="H1615" s="3" t="s">
        <v>24</v>
      </c>
      <c r="I1615" s="3" t="s">
        <v>45</v>
      </c>
      <c r="J1615" s="3" t="s">
        <v>67</v>
      </c>
      <c r="K1615" s="3" t="s">
        <v>74</v>
      </c>
      <c r="L1615" s="5">
        <v>41</v>
      </c>
      <c r="M1615" s="5">
        <v>55552.28</v>
      </c>
      <c r="N1615" s="5">
        <v>82824.3</v>
      </c>
      <c r="O1615" s="5">
        <v>0.05</v>
      </c>
      <c r="P1615" s="3" t="s">
        <v>55</v>
      </c>
      <c r="Q1615" s="3" t="s">
        <v>77</v>
      </c>
      <c r="R1615" s="5">
        <v>8</v>
      </c>
      <c r="S1615" s="5">
        <v>1062245</v>
      </c>
      <c r="T1615" s="2"/>
    </row>
    <row r="1616" spans="1:20" ht="14.4" x14ac:dyDescent="0.3">
      <c r="A1616" s="3" t="s">
        <v>2484</v>
      </c>
      <c r="B1616" s="4">
        <v>45884</v>
      </c>
      <c r="C1616" s="3" t="s">
        <v>20</v>
      </c>
      <c r="D1616" s="3" t="s">
        <v>41</v>
      </c>
      <c r="E1616" s="3" t="s">
        <v>50</v>
      </c>
      <c r="F1616" s="3" t="s">
        <v>50</v>
      </c>
      <c r="G1616" s="3" t="s">
        <v>571</v>
      </c>
      <c r="H1616" s="3" t="s">
        <v>24</v>
      </c>
      <c r="I1616" s="3" t="s">
        <v>52</v>
      </c>
      <c r="J1616" s="3" t="s">
        <v>113</v>
      </c>
      <c r="K1616" s="3" t="s">
        <v>114</v>
      </c>
      <c r="L1616" s="5">
        <v>8</v>
      </c>
      <c r="M1616" s="5">
        <v>11220.29</v>
      </c>
      <c r="N1616" s="5">
        <v>14599.27</v>
      </c>
      <c r="O1616" s="5">
        <v>0.15</v>
      </c>
      <c r="P1616" s="3" t="s">
        <v>55</v>
      </c>
      <c r="Q1616" s="3" t="s">
        <v>77</v>
      </c>
      <c r="R1616" s="5">
        <v>16</v>
      </c>
      <c r="S1616" s="5">
        <v>22977.06</v>
      </c>
      <c r="T1616" s="2"/>
    </row>
    <row r="1617" spans="1:20" ht="14.4" x14ac:dyDescent="0.3">
      <c r="A1617" s="3" t="s">
        <v>2485</v>
      </c>
      <c r="B1617" s="4">
        <v>45768</v>
      </c>
      <c r="C1617" s="3" t="s">
        <v>20</v>
      </c>
      <c r="D1617" s="3" t="s">
        <v>41</v>
      </c>
      <c r="E1617" s="3" t="s">
        <v>42</v>
      </c>
      <c r="F1617" s="3" t="s">
        <v>42</v>
      </c>
      <c r="G1617" s="3" t="s">
        <v>458</v>
      </c>
      <c r="H1617" s="3" t="s">
        <v>87</v>
      </c>
      <c r="I1617" s="3" t="s">
        <v>25</v>
      </c>
      <c r="J1617" s="3" t="s">
        <v>146</v>
      </c>
      <c r="K1617" s="3" t="s">
        <v>147</v>
      </c>
      <c r="L1617" s="5">
        <v>50</v>
      </c>
      <c r="M1617" s="5">
        <v>51682.91</v>
      </c>
      <c r="N1617" s="5">
        <v>76351.92</v>
      </c>
      <c r="O1617" s="5">
        <v>0</v>
      </c>
      <c r="P1617" s="3" t="s">
        <v>28</v>
      </c>
      <c r="Q1617" s="3" t="s">
        <v>77</v>
      </c>
      <c r="R1617" s="5">
        <v>16</v>
      </c>
      <c r="S1617" s="5">
        <v>1233451</v>
      </c>
      <c r="T1617" s="2"/>
    </row>
    <row r="1618" spans="1:20" ht="14.4" x14ac:dyDescent="0.3">
      <c r="A1618" s="3" t="s">
        <v>2486</v>
      </c>
      <c r="B1618" s="4">
        <v>45735</v>
      </c>
      <c r="C1618" s="3" t="s">
        <v>20</v>
      </c>
      <c r="D1618" s="3" t="s">
        <v>21</v>
      </c>
      <c r="E1618" s="3" t="s">
        <v>32</v>
      </c>
      <c r="F1618" s="3" t="s">
        <v>33</v>
      </c>
      <c r="G1618" s="3" t="s">
        <v>266</v>
      </c>
      <c r="H1618" s="3" t="s">
        <v>87</v>
      </c>
      <c r="I1618" s="3" t="s">
        <v>25</v>
      </c>
      <c r="J1618" s="3" t="s">
        <v>36</v>
      </c>
      <c r="K1618" s="3" t="s">
        <v>280</v>
      </c>
      <c r="L1618" s="5">
        <v>11</v>
      </c>
      <c r="M1618" s="5">
        <v>75162.720000000001</v>
      </c>
      <c r="N1618" s="5">
        <v>100563.7</v>
      </c>
      <c r="O1618" s="5">
        <v>0</v>
      </c>
      <c r="P1618" s="3" t="s">
        <v>28</v>
      </c>
      <c r="Q1618" s="3" t="s">
        <v>38</v>
      </c>
      <c r="R1618" s="5">
        <v>11</v>
      </c>
      <c r="S1618" s="5">
        <v>279410.8</v>
      </c>
      <c r="T1618" s="2"/>
    </row>
    <row r="1619" spans="1:20" ht="14.4" x14ac:dyDescent="0.3">
      <c r="A1619" s="3" t="s">
        <v>2487</v>
      </c>
      <c r="B1619" s="4">
        <v>45757</v>
      </c>
      <c r="C1619" s="3" t="s">
        <v>20</v>
      </c>
      <c r="D1619" s="3" t="s">
        <v>41</v>
      </c>
      <c r="E1619" s="3" t="s">
        <v>50</v>
      </c>
      <c r="F1619" s="3" t="s">
        <v>50</v>
      </c>
      <c r="G1619" s="3" t="s">
        <v>2488</v>
      </c>
      <c r="H1619" s="3" t="s">
        <v>44</v>
      </c>
      <c r="I1619" s="3" t="s">
        <v>25</v>
      </c>
      <c r="J1619" s="3" t="s">
        <v>146</v>
      </c>
      <c r="K1619" s="3" t="s">
        <v>416</v>
      </c>
      <c r="L1619" s="5">
        <v>9</v>
      </c>
      <c r="M1619" s="5">
        <v>45925.68</v>
      </c>
      <c r="N1619" s="5">
        <v>67727.31</v>
      </c>
      <c r="O1619" s="5">
        <v>0.1</v>
      </c>
      <c r="P1619" s="3" t="s">
        <v>28</v>
      </c>
      <c r="Q1619" s="3" t="s">
        <v>84</v>
      </c>
      <c r="R1619" s="5">
        <v>16</v>
      </c>
      <c r="S1619" s="5">
        <v>176593.2</v>
      </c>
      <c r="T1619" s="2"/>
    </row>
    <row r="1620" spans="1:20" ht="14.4" x14ac:dyDescent="0.3">
      <c r="A1620" s="3" t="s">
        <v>2489</v>
      </c>
      <c r="B1620" s="4">
        <v>45680</v>
      </c>
      <c r="C1620" s="3" t="s">
        <v>40</v>
      </c>
      <c r="D1620" s="3" t="s">
        <v>57</v>
      </c>
      <c r="E1620" s="3" t="s">
        <v>58</v>
      </c>
      <c r="F1620" s="3" t="s">
        <v>59</v>
      </c>
      <c r="G1620" s="3" t="s">
        <v>790</v>
      </c>
      <c r="H1620" s="3" t="s">
        <v>44</v>
      </c>
      <c r="I1620" s="3" t="s">
        <v>45</v>
      </c>
      <c r="J1620" s="3" t="s">
        <v>102</v>
      </c>
      <c r="K1620" s="3" t="s">
        <v>226</v>
      </c>
      <c r="L1620" s="5">
        <v>33</v>
      </c>
      <c r="M1620" s="5">
        <v>70305.33</v>
      </c>
      <c r="N1620" s="5">
        <v>86897.24</v>
      </c>
      <c r="O1620" s="5">
        <v>0.05</v>
      </c>
      <c r="P1620" s="3" t="s">
        <v>28</v>
      </c>
      <c r="Q1620" s="3" t="s">
        <v>29</v>
      </c>
      <c r="R1620" s="5">
        <v>12</v>
      </c>
      <c r="S1620" s="5">
        <v>520156.4</v>
      </c>
      <c r="T1620" s="2"/>
    </row>
    <row r="1621" spans="1:20" ht="14.4" x14ac:dyDescent="0.3">
      <c r="A1621" s="3" t="s">
        <v>2490</v>
      </c>
      <c r="B1621" s="4">
        <v>45677</v>
      </c>
      <c r="C1621" s="3" t="s">
        <v>40</v>
      </c>
      <c r="D1621" s="3" t="s">
        <v>21</v>
      </c>
      <c r="E1621" s="3" t="s">
        <v>105</v>
      </c>
      <c r="F1621" s="3" t="s">
        <v>106</v>
      </c>
      <c r="G1621" s="3" t="s">
        <v>2477</v>
      </c>
      <c r="H1621" s="3" t="s">
        <v>35</v>
      </c>
      <c r="I1621" s="3" t="s">
        <v>52</v>
      </c>
      <c r="J1621" s="3" t="s">
        <v>53</v>
      </c>
      <c r="K1621" s="3" t="s">
        <v>90</v>
      </c>
      <c r="L1621" s="5">
        <v>47</v>
      </c>
      <c r="M1621" s="5">
        <v>30192.92</v>
      </c>
      <c r="N1621" s="5">
        <v>36175.760000000002</v>
      </c>
      <c r="O1621" s="5">
        <v>0.1</v>
      </c>
      <c r="P1621" s="3" t="s">
        <v>55</v>
      </c>
      <c r="Q1621" s="3" t="s">
        <v>29</v>
      </c>
      <c r="R1621" s="5">
        <v>4</v>
      </c>
      <c r="S1621" s="5">
        <v>253074.1</v>
      </c>
      <c r="T1621" s="2"/>
    </row>
    <row r="1622" spans="1:20" ht="14.4" x14ac:dyDescent="0.3">
      <c r="A1622" s="3" t="s">
        <v>2491</v>
      </c>
      <c r="B1622" s="4">
        <v>45684</v>
      </c>
      <c r="C1622" s="3" t="s">
        <v>49</v>
      </c>
      <c r="D1622" s="3" t="s">
        <v>21</v>
      </c>
      <c r="E1622" s="3" t="s">
        <v>22</v>
      </c>
      <c r="F1622" s="3" t="s">
        <v>22</v>
      </c>
      <c r="G1622" s="3" t="s">
        <v>1448</v>
      </c>
      <c r="H1622" s="3" t="s">
        <v>35</v>
      </c>
      <c r="I1622" s="3" t="s">
        <v>25</v>
      </c>
      <c r="J1622" s="3" t="s">
        <v>61</v>
      </c>
      <c r="K1622" s="3" t="s">
        <v>62</v>
      </c>
      <c r="L1622" s="5">
        <v>16</v>
      </c>
      <c r="M1622" s="5">
        <v>75246.37</v>
      </c>
      <c r="N1622" s="5">
        <v>95467.73</v>
      </c>
      <c r="O1622" s="5">
        <v>0.15</v>
      </c>
      <c r="P1622" s="3" t="s">
        <v>55</v>
      </c>
      <c r="Q1622" s="3" t="s">
        <v>77</v>
      </c>
      <c r="R1622" s="5">
        <v>1</v>
      </c>
      <c r="S1622" s="5">
        <v>275010.5</v>
      </c>
      <c r="T1622" s="2"/>
    </row>
    <row r="1623" spans="1:20" ht="14.4" x14ac:dyDescent="0.3">
      <c r="A1623" s="3" t="s">
        <v>2492</v>
      </c>
      <c r="B1623" s="4">
        <v>45819</v>
      </c>
      <c r="C1623" s="3" t="s">
        <v>20</v>
      </c>
      <c r="D1623" s="3" t="s">
        <v>57</v>
      </c>
      <c r="E1623" s="3" t="s">
        <v>92</v>
      </c>
      <c r="F1623" s="3" t="s">
        <v>93</v>
      </c>
      <c r="G1623" s="3" t="s">
        <v>2493</v>
      </c>
      <c r="H1623" s="3" t="s">
        <v>87</v>
      </c>
      <c r="I1623" s="3" t="s">
        <v>45</v>
      </c>
      <c r="J1623" s="3" t="s">
        <v>67</v>
      </c>
      <c r="K1623" s="3" t="s">
        <v>199</v>
      </c>
      <c r="L1623" s="5">
        <v>19</v>
      </c>
      <c r="M1623" s="5">
        <v>21882.99</v>
      </c>
      <c r="N1623" s="5">
        <v>24724.01</v>
      </c>
      <c r="O1623" s="5">
        <v>0.1</v>
      </c>
      <c r="P1623" s="3" t="s">
        <v>55</v>
      </c>
      <c r="Q1623" s="3" t="s">
        <v>38</v>
      </c>
      <c r="R1623" s="5">
        <v>16</v>
      </c>
      <c r="S1623" s="5">
        <v>48581.440000000002</v>
      </c>
      <c r="T1623" s="2"/>
    </row>
    <row r="1624" spans="1:20" ht="14.4" x14ac:dyDescent="0.3">
      <c r="A1624" s="3" t="s">
        <v>2494</v>
      </c>
      <c r="B1624" s="4">
        <v>45830</v>
      </c>
      <c r="C1624" s="3" t="s">
        <v>31</v>
      </c>
      <c r="D1624" s="3" t="s">
        <v>57</v>
      </c>
      <c r="E1624" s="3" t="s">
        <v>58</v>
      </c>
      <c r="F1624" s="3" t="s">
        <v>59</v>
      </c>
      <c r="G1624" s="3" t="s">
        <v>865</v>
      </c>
      <c r="H1624" s="3" t="s">
        <v>87</v>
      </c>
      <c r="I1624" s="3" t="s">
        <v>52</v>
      </c>
      <c r="J1624" s="3" t="s">
        <v>95</v>
      </c>
      <c r="K1624" s="3" t="s">
        <v>96</v>
      </c>
      <c r="L1624" s="5">
        <v>6</v>
      </c>
      <c r="M1624" s="5">
        <v>72910.850000000006</v>
      </c>
      <c r="N1624" s="5">
        <v>82180.5</v>
      </c>
      <c r="O1624" s="5">
        <v>0.1</v>
      </c>
      <c r="P1624" s="3" t="s">
        <v>55</v>
      </c>
      <c r="Q1624" s="3" t="s">
        <v>38</v>
      </c>
      <c r="R1624" s="5">
        <v>18</v>
      </c>
      <c r="S1624" s="5">
        <v>50056.11</v>
      </c>
      <c r="T1624" s="2"/>
    </row>
    <row r="1625" spans="1:20" ht="14.4" x14ac:dyDescent="0.3">
      <c r="A1625" s="3" t="s">
        <v>2495</v>
      </c>
      <c r="B1625" s="4">
        <v>45854</v>
      </c>
      <c r="C1625" s="3" t="s">
        <v>40</v>
      </c>
      <c r="D1625" s="3" t="s">
        <v>57</v>
      </c>
      <c r="E1625" s="3" t="s">
        <v>64</v>
      </c>
      <c r="F1625" s="3" t="s">
        <v>65</v>
      </c>
      <c r="G1625" s="3" t="s">
        <v>1291</v>
      </c>
      <c r="H1625" s="3" t="s">
        <v>44</v>
      </c>
      <c r="I1625" s="3" t="s">
        <v>45</v>
      </c>
      <c r="J1625" s="3" t="s">
        <v>132</v>
      </c>
      <c r="K1625" s="3" t="s">
        <v>206</v>
      </c>
      <c r="L1625" s="5">
        <v>44</v>
      </c>
      <c r="M1625" s="5">
        <v>2323.12</v>
      </c>
      <c r="N1625" s="5">
        <v>3242.12</v>
      </c>
      <c r="O1625" s="5">
        <v>0.1</v>
      </c>
      <c r="P1625" s="3" t="s">
        <v>55</v>
      </c>
      <c r="Q1625" s="3" t="s">
        <v>29</v>
      </c>
      <c r="R1625" s="5">
        <v>13</v>
      </c>
      <c r="S1625" s="5">
        <v>36392.400000000001</v>
      </c>
      <c r="T1625" s="2"/>
    </row>
    <row r="1626" spans="1:20" ht="14.4" x14ac:dyDescent="0.3">
      <c r="A1626" s="3" t="s">
        <v>2496</v>
      </c>
      <c r="B1626" s="6">
        <v>45905</v>
      </c>
      <c r="C1626" s="3" t="s">
        <v>31</v>
      </c>
      <c r="D1626" s="3" t="s">
        <v>41</v>
      </c>
      <c r="E1626" s="3" t="s">
        <v>42</v>
      </c>
      <c r="F1626" s="3" t="s">
        <v>42</v>
      </c>
      <c r="G1626" s="3" t="s">
        <v>179</v>
      </c>
      <c r="H1626" s="3" t="s">
        <v>35</v>
      </c>
      <c r="I1626" s="3" t="s">
        <v>25</v>
      </c>
      <c r="J1626" s="3" t="s">
        <v>26</v>
      </c>
      <c r="K1626" s="3" t="s">
        <v>216</v>
      </c>
      <c r="L1626" s="5">
        <v>45</v>
      </c>
      <c r="M1626" s="5">
        <v>42449.54</v>
      </c>
      <c r="N1626" s="5">
        <v>61737.9</v>
      </c>
      <c r="O1626" s="5">
        <v>0.15</v>
      </c>
      <c r="P1626" s="3" t="s">
        <v>28</v>
      </c>
      <c r="Q1626" s="3" t="s">
        <v>29</v>
      </c>
      <c r="R1626" s="5">
        <v>6</v>
      </c>
      <c r="S1626" s="5">
        <v>737779.8</v>
      </c>
      <c r="T1626" s="2"/>
    </row>
    <row r="1627" spans="1:20" ht="14.4" x14ac:dyDescent="0.3">
      <c r="A1627" s="3" t="s">
        <v>2497</v>
      </c>
      <c r="B1627" s="4">
        <v>45700</v>
      </c>
      <c r="C1627" s="3" t="s">
        <v>40</v>
      </c>
      <c r="D1627" s="3" t="s">
        <v>21</v>
      </c>
      <c r="E1627" s="3" t="s">
        <v>32</v>
      </c>
      <c r="F1627" s="3" t="s">
        <v>33</v>
      </c>
      <c r="G1627" s="3" t="s">
        <v>2498</v>
      </c>
      <c r="H1627" s="3" t="s">
        <v>35</v>
      </c>
      <c r="I1627" s="3" t="s">
        <v>45</v>
      </c>
      <c r="J1627" s="3" t="s">
        <v>46</v>
      </c>
      <c r="K1627" s="3" t="s">
        <v>47</v>
      </c>
      <c r="L1627" s="5">
        <v>6</v>
      </c>
      <c r="M1627" s="5">
        <v>14612.24</v>
      </c>
      <c r="N1627" s="5">
        <v>20634.740000000002</v>
      </c>
      <c r="O1627" s="5">
        <v>0</v>
      </c>
      <c r="P1627" s="3" t="s">
        <v>55</v>
      </c>
      <c r="Q1627" s="3" t="s">
        <v>38</v>
      </c>
      <c r="R1627" s="5">
        <v>1</v>
      </c>
      <c r="S1627" s="5">
        <v>36135</v>
      </c>
      <c r="T1627" s="2"/>
    </row>
    <row r="1628" spans="1:20" ht="14.4" x14ac:dyDescent="0.3">
      <c r="A1628" s="3" t="s">
        <v>2499</v>
      </c>
      <c r="B1628" s="4">
        <v>45760</v>
      </c>
      <c r="C1628" s="3" t="s">
        <v>20</v>
      </c>
      <c r="D1628" s="3" t="s">
        <v>21</v>
      </c>
      <c r="E1628" s="3" t="s">
        <v>22</v>
      </c>
      <c r="F1628" s="3" t="s">
        <v>22</v>
      </c>
      <c r="G1628" s="3" t="s">
        <v>491</v>
      </c>
      <c r="H1628" s="3" t="s">
        <v>35</v>
      </c>
      <c r="I1628" s="3" t="s">
        <v>52</v>
      </c>
      <c r="J1628" s="3" t="s">
        <v>53</v>
      </c>
      <c r="K1628" s="3" t="s">
        <v>54</v>
      </c>
      <c r="L1628" s="5">
        <v>44</v>
      </c>
      <c r="M1628" s="5">
        <v>78261.47</v>
      </c>
      <c r="N1628" s="5">
        <v>93805.99</v>
      </c>
      <c r="O1628" s="5">
        <v>0.1</v>
      </c>
      <c r="P1628" s="3" t="s">
        <v>55</v>
      </c>
      <c r="Q1628" s="3" t="s">
        <v>84</v>
      </c>
      <c r="R1628" s="5">
        <v>1</v>
      </c>
      <c r="S1628" s="5">
        <v>615563</v>
      </c>
      <c r="T1628" s="2"/>
    </row>
    <row r="1629" spans="1:20" ht="14.4" x14ac:dyDescent="0.3">
      <c r="A1629" s="3" t="s">
        <v>2500</v>
      </c>
      <c r="B1629" s="6">
        <v>45842</v>
      </c>
      <c r="C1629" s="3" t="s">
        <v>49</v>
      </c>
      <c r="D1629" s="3" t="s">
        <v>70</v>
      </c>
      <c r="E1629" s="3" t="s">
        <v>125</v>
      </c>
      <c r="F1629" s="3" t="s">
        <v>125</v>
      </c>
      <c r="G1629" s="3" t="s">
        <v>764</v>
      </c>
      <c r="H1629" s="3" t="s">
        <v>87</v>
      </c>
      <c r="I1629" s="3" t="s">
        <v>52</v>
      </c>
      <c r="J1629" s="3" t="s">
        <v>95</v>
      </c>
      <c r="K1629" s="3" t="s">
        <v>237</v>
      </c>
      <c r="L1629" s="5">
        <v>3</v>
      </c>
      <c r="M1629" s="5">
        <v>63992.77</v>
      </c>
      <c r="N1629" s="5">
        <v>86639.73</v>
      </c>
      <c r="O1629" s="5">
        <v>0</v>
      </c>
      <c r="P1629" s="3" t="s">
        <v>28</v>
      </c>
      <c r="Q1629" s="3" t="s">
        <v>77</v>
      </c>
      <c r="R1629" s="5">
        <v>11</v>
      </c>
      <c r="S1629" s="5">
        <v>67940.88</v>
      </c>
      <c r="T1629" s="2"/>
    </row>
    <row r="1630" spans="1:20" ht="14.4" x14ac:dyDescent="0.3">
      <c r="A1630" s="3" t="s">
        <v>2501</v>
      </c>
      <c r="B1630" s="4">
        <v>45698</v>
      </c>
      <c r="C1630" s="3" t="s">
        <v>40</v>
      </c>
      <c r="D1630" s="3" t="s">
        <v>70</v>
      </c>
      <c r="E1630" s="3" t="s">
        <v>71</v>
      </c>
      <c r="F1630" s="3" t="s">
        <v>72</v>
      </c>
      <c r="G1630" s="3" t="s">
        <v>2474</v>
      </c>
      <c r="H1630" s="3" t="s">
        <v>35</v>
      </c>
      <c r="I1630" s="3" t="s">
        <v>52</v>
      </c>
      <c r="J1630" s="3" t="s">
        <v>95</v>
      </c>
      <c r="K1630" s="3" t="s">
        <v>96</v>
      </c>
      <c r="L1630" s="5">
        <v>34</v>
      </c>
      <c r="M1630" s="5">
        <v>25197.3</v>
      </c>
      <c r="N1630" s="5">
        <v>31648.25</v>
      </c>
      <c r="O1630" s="5">
        <v>0</v>
      </c>
      <c r="P1630" s="3" t="s">
        <v>28</v>
      </c>
      <c r="Q1630" s="3" t="s">
        <v>29</v>
      </c>
      <c r="R1630" s="5">
        <v>14</v>
      </c>
      <c r="S1630" s="5">
        <v>219332.3</v>
      </c>
      <c r="T1630" s="2"/>
    </row>
    <row r="1631" spans="1:20" ht="14.4" x14ac:dyDescent="0.3">
      <c r="A1631" s="3" t="s">
        <v>2502</v>
      </c>
      <c r="B1631" s="6">
        <v>45843</v>
      </c>
      <c r="C1631" s="3" t="s">
        <v>40</v>
      </c>
      <c r="D1631" s="3" t="s">
        <v>70</v>
      </c>
      <c r="E1631" s="3" t="s">
        <v>71</v>
      </c>
      <c r="F1631" s="3" t="s">
        <v>72</v>
      </c>
      <c r="G1631" s="3" t="s">
        <v>66</v>
      </c>
      <c r="H1631" s="3" t="s">
        <v>35</v>
      </c>
      <c r="I1631" s="3" t="s">
        <v>52</v>
      </c>
      <c r="J1631" s="3" t="s">
        <v>53</v>
      </c>
      <c r="K1631" s="3" t="s">
        <v>110</v>
      </c>
      <c r="L1631" s="5">
        <v>50</v>
      </c>
      <c r="M1631" s="5">
        <v>62958.74</v>
      </c>
      <c r="N1631" s="5">
        <v>79126.179999999993</v>
      </c>
      <c r="O1631" s="5">
        <v>0</v>
      </c>
      <c r="P1631" s="3" t="s">
        <v>55</v>
      </c>
      <c r="Q1631" s="3" t="s">
        <v>77</v>
      </c>
      <c r="R1631" s="5">
        <v>10</v>
      </c>
      <c r="S1631" s="5">
        <v>808372</v>
      </c>
      <c r="T1631" s="2"/>
    </row>
    <row r="1632" spans="1:20" ht="14.4" x14ac:dyDescent="0.3">
      <c r="A1632" s="3" t="s">
        <v>2503</v>
      </c>
      <c r="B1632" s="4">
        <v>45743</v>
      </c>
      <c r="C1632" s="3" t="s">
        <v>31</v>
      </c>
      <c r="D1632" s="3" t="s">
        <v>70</v>
      </c>
      <c r="E1632" s="3" t="s">
        <v>71</v>
      </c>
      <c r="F1632" s="3" t="s">
        <v>72</v>
      </c>
      <c r="G1632" s="3" t="s">
        <v>997</v>
      </c>
      <c r="H1632" s="3" t="s">
        <v>44</v>
      </c>
      <c r="I1632" s="3" t="s">
        <v>25</v>
      </c>
      <c r="J1632" s="3" t="s">
        <v>36</v>
      </c>
      <c r="K1632" s="3" t="s">
        <v>280</v>
      </c>
      <c r="L1632" s="5">
        <v>34</v>
      </c>
      <c r="M1632" s="5">
        <v>73502.95</v>
      </c>
      <c r="N1632" s="5">
        <v>91347.08</v>
      </c>
      <c r="O1632" s="5">
        <v>0.05</v>
      </c>
      <c r="P1632" s="3" t="s">
        <v>55</v>
      </c>
      <c r="Q1632" s="3" t="s">
        <v>29</v>
      </c>
      <c r="R1632" s="5">
        <v>17</v>
      </c>
      <c r="S1632" s="5">
        <v>576365.4</v>
      </c>
      <c r="T1632" s="2"/>
    </row>
    <row r="1633" spans="1:20" ht="14.4" x14ac:dyDescent="0.3">
      <c r="A1633" s="3" t="s">
        <v>2504</v>
      </c>
      <c r="B1633" s="7">
        <v>45808</v>
      </c>
      <c r="C1633" s="3" t="s">
        <v>20</v>
      </c>
      <c r="D1633" s="3" t="s">
        <v>70</v>
      </c>
      <c r="E1633" s="3" t="s">
        <v>71</v>
      </c>
      <c r="F1633" s="3" t="s">
        <v>72</v>
      </c>
      <c r="G1633" s="3" t="s">
        <v>343</v>
      </c>
      <c r="H1633" s="3" t="s">
        <v>35</v>
      </c>
      <c r="I1633" s="3" t="s">
        <v>45</v>
      </c>
      <c r="J1633" s="3" t="s">
        <v>132</v>
      </c>
      <c r="K1633" s="3" t="s">
        <v>248</v>
      </c>
      <c r="L1633" s="5">
        <v>37</v>
      </c>
      <c r="M1633" s="5">
        <v>6835.06</v>
      </c>
      <c r="N1633" s="5">
        <v>8876.92</v>
      </c>
      <c r="O1633" s="5">
        <v>0</v>
      </c>
      <c r="P1633" s="3" t="s">
        <v>28</v>
      </c>
      <c r="Q1633" s="3" t="s">
        <v>77</v>
      </c>
      <c r="R1633" s="5">
        <v>2</v>
      </c>
      <c r="S1633" s="5">
        <v>75548.820000000007</v>
      </c>
      <c r="T1633" s="2"/>
    </row>
    <row r="1634" spans="1:20" ht="14.4" x14ac:dyDescent="0.3">
      <c r="A1634" s="3" t="s">
        <v>2505</v>
      </c>
      <c r="B1634" s="4">
        <v>45889</v>
      </c>
      <c r="C1634" s="3" t="s">
        <v>49</v>
      </c>
      <c r="D1634" s="3" t="s">
        <v>57</v>
      </c>
      <c r="E1634" s="3" t="s">
        <v>92</v>
      </c>
      <c r="F1634" s="3" t="s">
        <v>93</v>
      </c>
      <c r="G1634" s="3" t="s">
        <v>460</v>
      </c>
      <c r="H1634" s="3" t="s">
        <v>24</v>
      </c>
      <c r="I1634" s="3" t="s">
        <v>45</v>
      </c>
      <c r="J1634" s="3" t="s">
        <v>132</v>
      </c>
      <c r="K1634" s="3" t="s">
        <v>206</v>
      </c>
      <c r="L1634" s="5">
        <v>35</v>
      </c>
      <c r="M1634" s="5">
        <v>65071.839999999997</v>
      </c>
      <c r="N1634" s="5">
        <v>77987.429999999993</v>
      </c>
      <c r="O1634" s="5">
        <v>0.1</v>
      </c>
      <c r="P1634" s="3" t="s">
        <v>55</v>
      </c>
      <c r="Q1634" s="3" t="s">
        <v>84</v>
      </c>
      <c r="R1634" s="5">
        <v>6</v>
      </c>
      <c r="S1634" s="5">
        <v>406841.1</v>
      </c>
      <c r="T1634" s="2"/>
    </row>
    <row r="1635" spans="1:20" ht="14.4" x14ac:dyDescent="0.3">
      <c r="A1635" s="3" t="s">
        <v>2506</v>
      </c>
      <c r="B1635" s="6">
        <v>45750</v>
      </c>
      <c r="C1635" s="3" t="s">
        <v>40</v>
      </c>
      <c r="D1635" s="3" t="s">
        <v>70</v>
      </c>
      <c r="E1635" s="3" t="s">
        <v>71</v>
      </c>
      <c r="F1635" s="3" t="s">
        <v>72</v>
      </c>
      <c r="G1635" s="3" t="s">
        <v>589</v>
      </c>
      <c r="H1635" s="3" t="s">
        <v>24</v>
      </c>
      <c r="I1635" s="3" t="s">
        <v>52</v>
      </c>
      <c r="J1635" s="3" t="s">
        <v>157</v>
      </c>
      <c r="K1635" s="3" t="s">
        <v>158</v>
      </c>
      <c r="L1635" s="5">
        <v>10</v>
      </c>
      <c r="M1635" s="5">
        <v>76079.06</v>
      </c>
      <c r="N1635" s="5">
        <v>97604.76</v>
      </c>
      <c r="O1635" s="5">
        <v>0</v>
      </c>
      <c r="P1635" s="3" t="s">
        <v>55</v>
      </c>
      <c r="Q1635" s="3" t="s">
        <v>38</v>
      </c>
      <c r="R1635" s="5">
        <v>13</v>
      </c>
      <c r="S1635" s="5">
        <v>215257</v>
      </c>
      <c r="T1635" s="2"/>
    </row>
    <row r="1636" spans="1:20" ht="14.4" x14ac:dyDescent="0.3">
      <c r="A1636" s="3" t="s">
        <v>2507</v>
      </c>
      <c r="B1636" s="4">
        <v>45852</v>
      </c>
      <c r="C1636" s="3" t="s">
        <v>40</v>
      </c>
      <c r="D1636" s="3" t="s">
        <v>41</v>
      </c>
      <c r="E1636" s="3" t="s">
        <v>42</v>
      </c>
      <c r="F1636" s="3" t="s">
        <v>42</v>
      </c>
      <c r="G1636" s="3" t="s">
        <v>1987</v>
      </c>
      <c r="H1636" s="3" t="s">
        <v>87</v>
      </c>
      <c r="I1636" s="3" t="s">
        <v>25</v>
      </c>
      <c r="J1636" s="3" t="s">
        <v>36</v>
      </c>
      <c r="K1636" s="3" t="s">
        <v>37</v>
      </c>
      <c r="L1636" s="5">
        <v>16</v>
      </c>
      <c r="M1636" s="5">
        <v>52528.01</v>
      </c>
      <c r="N1636" s="5">
        <v>70874.3</v>
      </c>
      <c r="O1636" s="5">
        <v>0</v>
      </c>
      <c r="P1636" s="3" t="s">
        <v>55</v>
      </c>
      <c r="Q1636" s="3" t="s">
        <v>29</v>
      </c>
      <c r="R1636" s="5">
        <v>18</v>
      </c>
      <c r="S1636" s="5">
        <v>293540.59999999998</v>
      </c>
      <c r="T1636" s="2"/>
    </row>
    <row r="1637" spans="1:20" ht="14.4" x14ac:dyDescent="0.3">
      <c r="A1637" s="3" t="s">
        <v>2508</v>
      </c>
      <c r="B1637" s="4">
        <v>45865</v>
      </c>
      <c r="C1637" s="3" t="s">
        <v>49</v>
      </c>
      <c r="D1637" s="3" t="s">
        <v>21</v>
      </c>
      <c r="E1637" s="3" t="s">
        <v>105</v>
      </c>
      <c r="F1637" s="3" t="s">
        <v>106</v>
      </c>
      <c r="G1637" s="3" t="s">
        <v>522</v>
      </c>
      <c r="H1637" s="3" t="s">
        <v>87</v>
      </c>
      <c r="I1637" s="3" t="s">
        <v>25</v>
      </c>
      <c r="J1637" s="3" t="s">
        <v>26</v>
      </c>
      <c r="K1637" s="3" t="s">
        <v>216</v>
      </c>
      <c r="L1637" s="5">
        <v>1</v>
      </c>
      <c r="M1637" s="5">
        <v>3059.72</v>
      </c>
      <c r="N1637" s="5">
        <v>4234.6899999999996</v>
      </c>
      <c r="O1637" s="5">
        <v>0.15</v>
      </c>
      <c r="P1637" s="3" t="s">
        <v>28</v>
      </c>
      <c r="Q1637" s="3" t="s">
        <v>29</v>
      </c>
      <c r="R1637" s="5">
        <v>12</v>
      </c>
      <c r="S1637" s="5">
        <v>998.72</v>
      </c>
      <c r="T1637" s="2"/>
    </row>
    <row r="1638" spans="1:20" ht="14.4" x14ac:dyDescent="0.3">
      <c r="A1638" s="3" t="s">
        <v>2509</v>
      </c>
      <c r="B1638" s="4">
        <v>45854</v>
      </c>
      <c r="C1638" s="3" t="s">
        <v>31</v>
      </c>
      <c r="D1638" s="3" t="s">
        <v>21</v>
      </c>
      <c r="E1638" s="3" t="s">
        <v>105</v>
      </c>
      <c r="F1638" s="3" t="s">
        <v>106</v>
      </c>
      <c r="G1638" s="3" t="s">
        <v>1341</v>
      </c>
      <c r="H1638" s="3" t="s">
        <v>35</v>
      </c>
      <c r="I1638" s="3" t="s">
        <v>25</v>
      </c>
      <c r="J1638" s="3" t="s">
        <v>26</v>
      </c>
      <c r="K1638" s="3" t="s">
        <v>80</v>
      </c>
      <c r="L1638" s="5">
        <v>10</v>
      </c>
      <c r="M1638" s="5">
        <v>45489.31</v>
      </c>
      <c r="N1638" s="5">
        <v>58752.32</v>
      </c>
      <c r="O1638" s="5">
        <v>0.15</v>
      </c>
      <c r="P1638" s="3" t="s">
        <v>28</v>
      </c>
      <c r="Q1638" s="3" t="s">
        <v>77</v>
      </c>
      <c r="R1638" s="5">
        <v>4</v>
      </c>
      <c r="S1638" s="5">
        <v>112735.6</v>
      </c>
      <c r="T1638" s="2"/>
    </row>
    <row r="1639" spans="1:20" ht="14.4" x14ac:dyDescent="0.3">
      <c r="A1639" s="3" t="s">
        <v>2510</v>
      </c>
      <c r="B1639" s="4">
        <v>45763</v>
      </c>
      <c r="C1639" s="3" t="s">
        <v>20</v>
      </c>
      <c r="D1639" s="3" t="s">
        <v>21</v>
      </c>
      <c r="E1639" s="3" t="s">
        <v>22</v>
      </c>
      <c r="F1639" s="3" t="s">
        <v>22</v>
      </c>
      <c r="G1639" s="3" t="s">
        <v>2511</v>
      </c>
      <c r="H1639" s="3" t="s">
        <v>44</v>
      </c>
      <c r="I1639" s="3" t="s">
        <v>52</v>
      </c>
      <c r="J1639" s="3" t="s">
        <v>95</v>
      </c>
      <c r="K1639" s="3" t="s">
        <v>298</v>
      </c>
      <c r="L1639" s="5">
        <v>41</v>
      </c>
      <c r="M1639" s="5">
        <v>5262.13</v>
      </c>
      <c r="N1639" s="5">
        <v>6741.91</v>
      </c>
      <c r="O1639" s="5">
        <v>0.05</v>
      </c>
      <c r="P1639" s="3" t="s">
        <v>28</v>
      </c>
      <c r="Q1639" s="3" t="s">
        <v>77</v>
      </c>
      <c r="R1639" s="5">
        <v>9</v>
      </c>
      <c r="S1639" s="5">
        <v>57637.43</v>
      </c>
      <c r="T1639" s="2"/>
    </row>
    <row r="1640" spans="1:20" ht="14.4" x14ac:dyDescent="0.3">
      <c r="A1640" s="3" t="s">
        <v>2512</v>
      </c>
      <c r="B1640" s="4">
        <v>45773</v>
      </c>
      <c r="C1640" s="3" t="s">
        <v>40</v>
      </c>
      <c r="D1640" s="3" t="s">
        <v>41</v>
      </c>
      <c r="E1640" s="3" t="s">
        <v>50</v>
      </c>
      <c r="F1640" s="3" t="s">
        <v>50</v>
      </c>
      <c r="G1640" s="3" t="s">
        <v>2513</v>
      </c>
      <c r="H1640" s="3" t="s">
        <v>44</v>
      </c>
      <c r="I1640" s="3" t="s">
        <v>25</v>
      </c>
      <c r="J1640" s="3" t="s">
        <v>36</v>
      </c>
      <c r="K1640" s="3" t="s">
        <v>136</v>
      </c>
      <c r="L1640" s="5">
        <v>20</v>
      </c>
      <c r="M1640" s="5">
        <v>51084.84</v>
      </c>
      <c r="N1640" s="5">
        <v>75730.14</v>
      </c>
      <c r="O1640" s="5">
        <v>0.1</v>
      </c>
      <c r="P1640" s="3" t="s">
        <v>55</v>
      </c>
      <c r="Q1640" s="3" t="s">
        <v>38</v>
      </c>
      <c r="R1640" s="5">
        <v>1</v>
      </c>
      <c r="S1640" s="5">
        <v>443615.4</v>
      </c>
      <c r="T1640" s="2"/>
    </row>
    <row r="1641" spans="1:20" ht="14.4" x14ac:dyDescent="0.3">
      <c r="A1641" s="3" t="s">
        <v>2514</v>
      </c>
      <c r="B1641" s="4">
        <v>45759</v>
      </c>
      <c r="C1641" s="3" t="s">
        <v>20</v>
      </c>
      <c r="D1641" s="3" t="s">
        <v>41</v>
      </c>
      <c r="E1641" s="3" t="s">
        <v>50</v>
      </c>
      <c r="F1641" s="3" t="s">
        <v>50</v>
      </c>
      <c r="G1641" s="3" t="s">
        <v>880</v>
      </c>
      <c r="H1641" s="3" t="s">
        <v>44</v>
      </c>
      <c r="I1641" s="3" t="s">
        <v>52</v>
      </c>
      <c r="J1641" s="3" t="s">
        <v>95</v>
      </c>
      <c r="K1641" s="3" t="s">
        <v>298</v>
      </c>
      <c r="L1641" s="5">
        <v>4</v>
      </c>
      <c r="M1641" s="5">
        <v>2915.02</v>
      </c>
      <c r="N1641" s="5">
        <v>3560.81</v>
      </c>
      <c r="O1641" s="5">
        <v>0</v>
      </c>
      <c r="P1641" s="3" t="s">
        <v>55</v>
      </c>
      <c r="Q1641" s="3" t="s">
        <v>84</v>
      </c>
      <c r="R1641" s="5">
        <v>10</v>
      </c>
      <c r="S1641" s="5">
        <v>2583.16</v>
      </c>
      <c r="T1641" s="2"/>
    </row>
    <row r="1642" spans="1:20" ht="14.4" x14ac:dyDescent="0.3">
      <c r="A1642" s="3" t="s">
        <v>2515</v>
      </c>
      <c r="B1642" s="6">
        <v>45907</v>
      </c>
      <c r="C1642" s="3" t="s">
        <v>20</v>
      </c>
      <c r="D1642" s="3" t="s">
        <v>21</v>
      </c>
      <c r="E1642" s="3" t="s">
        <v>32</v>
      </c>
      <c r="F1642" s="3" t="s">
        <v>33</v>
      </c>
      <c r="G1642" s="3" t="s">
        <v>571</v>
      </c>
      <c r="H1642" s="3" t="s">
        <v>24</v>
      </c>
      <c r="I1642" s="3" t="s">
        <v>25</v>
      </c>
      <c r="J1642" s="3" t="s">
        <v>36</v>
      </c>
      <c r="K1642" s="3" t="s">
        <v>169</v>
      </c>
      <c r="L1642" s="5">
        <v>23</v>
      </c>
      <c r="M1642" s="5">
        <v>37708.51</v>
      </c>
      <c r="N1642" s="5">
        <v>54858.79</v>
      </c>
      <c r="O1642" s="5">
        <v>0.05</v>
      </c>
      <c r="P1642" s="3" t="s">
        <v>55</v>
      </c>
      <c r="Q1642" s="3" t="s">
        <v>29</v>
      </c>
      <c r="R1642" s="5">
        <v>3</v>
      </c>
      <c r="S1642" s="5">
        <v>374733.6</v>
      </c>
      <c r="T1642" s="2"/>
    </row>
    <row r="1643" spans="1:20" ht="14.4" x14ac:dyDescent="0.3">
      <c r="A1643" s="3" t="s">
        <v>2516</v>
      </c>
      <c r="B1643" s="4">
        <v>45879</v>
      </c>
      <c r="C1643" s="3" t="s">
        <v>31</v>
      </c>
      <c r="D1643" s="3" t="s">
        <v>57</v>
      </c>
      <c r="E1643" s="3" t="s">
        <v>92</v>
      </c>
      <c r="F1643" s="3" t="s">
        <v>93</v>
      </c>
      <c r="G1643" s="3" t="s">
        <v>341</v>
      </c>
      <c r="H1643" s="3" t="s">
        <v>35</v>
      </c>
      <c r="I1643" s="3" t="s">
        <v>52</v>
      </c>
      <c r="J1643" s="3" t="s">
        <v>53</v>
      </c>
      <c r="K1643" s="3" t="s">
        <v>54</v>
      </c>
      <c r="L1643" s="5">
        <v>16</v>
      </c>
      <c r="M1643" s="5">
        <v>32894.120000000003</v>
      </c>
      <c r="N1643" s="5">
        <v>41181.449999999997</v>
      </c>
      <c r="O1643" s="5">
        <v>0.15</v>
      </c>
      <c r="P1643" s="3" t="s">
        <v>55</v>
      </c>
      <c r="Q1643" s="3" t="s">
        <v>84</v>
      </c>
      <c r="R1643" s="5">
        <v>8</v>
      </c>
      <c r="S1643" s="5">
        <v>112707.7</v>
      </c>
      <c r="T1643" s="2"/>
    </row>
    <row r="1644" spans="1:20" ht="14.4" x14ac:dyDescent="0.3">
      <c r="A1644" s="3" t="s">
        <v>2517</v>
      </c>
      <c r="B1644" s="4">
        <v>45765</v>
      </c>
      <c r="C1644" s="3" t="s">
        <v>40</v>
      </c>
      <c r="D1644" s="3" t="s">
        <v>41</v>
      </c>
      <c r="E1644" s="3" t="s">
        <v>42</v>
      </c>
      <c r="F1644" s="3" t="s">
        <v>42</v>
      </c>
      <c r="G1644" s="3" t="s">
        <v>560</v>
      </c>
      <c r="H1644" s="3" t="s">
        <v>24</v>
      </c>
      <c r="I1644" s="3" t="s">
        <v>45</v>
      </c>
      <c r="J1644" s="3" t="s">
        <v>132</v>
      </c>
      <c r="K1644" s="3" t="s">
        <v>133</v>
      </c>
      <c r="L1644" s="5">
        <v>50</v>
      </c>
      <c r="M1644" s="5">
        <v>64502.5</v>
      </c>
      <c r="N1644" s="5">
        <v>78703.97</v>
      </c>
      <c r="O1644" s="5">
        <v>0.1</v>
      </c>
      <c r="P1644" s="3" t="s">
        <v>28</v>
      </c>
      <c r="Q1644" s="3" t="s">
        <v>29</v>
      </c>
      <c r="R1644" s="5">
        <v>13</v>
      </c>
      <c r="S1644" s="5">
        <v>639066.19999999995</v>
      </c>
      <c r="T1644" s="2"/>
    </row>
    <row r="1645" spans="1:20" ht="14.4" x14ac:dyDescent="0.3">
      <c r="A1645" s="3" t="s">
        <v>2518</v>
      </c>
      <c r="B1645" s="4">
        <v>45883</v>
      </c>
      <c r="C1645" s="3" t="s">
        <v>49</v>
      </c>
      <c r="D1645" s="3" t="s">
        <v>57</v>
      </c>
      <c r="E1645" s="3" t="s">
        <v>58</v>
      </c>
      <c r="F1645" s="3" t="s">
        <v>59</v>
      </c>
      <c r="G1645" s="3" t="s">
        <v>1013</v>
      </c>
      <c r="H1645" s="3" t="s">
        <v>35</v>
      </c>
      <c r="I1645" s="3" t="s">
        <v>45</v>
      </c>
      <c r="J1645" s="3" t="s">
        <v>132</v>
      </c>
      <c r="K1645" s="3" t="s">
        <v>133</v>
      </c>
      <c r="L1645" s="5">
        <v>26</v>
      </c>
      <c r="M1645" s="5">
        <v>7931.17</v>
      </c>
      <c r="N1645" s="5">
        <v>10514.05</v>
      </c>
      <c r="O1645" s="5">
        <v>0.15</v>
      </c>
      <c r="P1645" s="3" t="s">
        <v>28</v>
      </c>
      <c r="Q1645" s="3" t="s">
        <v>38</v>
      </c>
      <c r="R1645" s="5">
        <v>7</v>
      </c>
      <c r="S1645" s="5">
        <v>57081.65</v>
      </c>
      <c r="T1645" s="2"/>
    </row>
    <row r="1646" spans="1:20" ht="14.4" x14ac:dyDescent="0.3">
      <c r="A1646" s="3" t="s">
        <v>2519</v>
      </c>
      <c r="B1646" s="6">
        <v>45690</v>
      </c>
      <c r="C1646" s="3" t="s">
        <v>49</v>
      </c>
      <c r="D1646" s="3" t="s">
        <v>57</v>
      </c>
      <c r="E1646" s="3" t="s">
        <v>58</v>
      </c>
      <c r="F1646" s="3" t="s">
        <v>59</v>
      </c>
      <c r="G1646" s="3" t="s">
        <v>2520</v>
      </c>
      <c r="H1646" s="3" t="s">
        <v>24</v>
      </c>
      <c r="I1646" s="3" t="s">
        <v>25</v>
      </c>
      <c r="J1646" s="3" t="s">
        <v>26</v>
      </c>
      <c r="K1646" s="3" t="s">
        <v>127</v>
      </c>
      <c r="L1646" s="5">
        <v>3</v>
      </c>
      <c r="M1646" s="5">
        <v>64217.55</v>
      </c>
      <c r="N1646" s="5">
        <v>80370.59</v>
      </c>
      <c r="O1646" s="5">
        <v>0.05</v>
      </c>
      <c r="P1646" s="3" t="s">
        <v>28</v>
      </c>
      <c r="Q1646" s="3" t="s">
        <v>77</v>
      </c>
      <c r="R1646" s="5">
        <v>13</v>
      </c>
      <c r="S1646" s="5">
        <v>46036.160000000003</v>
      </c>
      <c r="T1646" s="2"/>
    </row>
    <row r="1647" spans="1:20" ht="14.4" x14ac:dyDescent="0.3">
      <c r="A1647" s="3" t="s">
        <v>2521</v>
      </c>
      <c r="B1647" s="6">
        <v>45841</v>
      </c>
      <c r="C1647" s="3" t="s">
        <v>20</v>
      </c>
      <c r="D1647" s="3" t="s">
        <v>70</v>
      </c>
      <c r="E1647" s="3" t="s">
        <v>125</v>
      </c>
      <c r="F1647" s="3" t="s">
        <v>125</v>
      </c>
      <c r="G1647" s="3" t="s">
        <v>2055</v>
      </c>
      <c r="H1647" s="3" t="s">
        <v>35</v>
      </c>
      <c r="I1647" s="3" t="s">
        <v>52</v>
      </c>
      <c r="J1647" s="3" t="s">
        <v>95</v>
      </c>
      <c r="K1647" s="3" t="s">
        <v>237</v>
      </c>
      <c r="L1647" s="5">
        <v>6</v>
      </c>
      <c r="M1647" s="5">
        <v>32098.46</v>
      </c>
      <c r="N1647" s="5">
        <v>39305.51</v>
      </c>
      <c r="O1647" s="5">
        <v>0.15</v>
      </c>
      <c r="P1647" s="3" t="s">
        <v>28</v>
      </c>
      <c r="Q1647" s="3" t="s">
        <v>77</v>
      </c>
      <c r="R1647" s="5">
        <v>4</v>
      </c>
      <c r="S1647" s="5">
        <v>36755.96</v>
      </c>
      <c r="T1647" s="2"/>
    </row>
    <row r="1648" spans="1:20" ht="14.4" x14ac:dyDescent="0.3">
      <c r="A1648" s="3" t="s">
        <v>2522</v>
      </c>
      <c r="B1648" s="4">
        <v>45715</v>
      </c>
      <c r="C1648" s="3" t="s">
        <v>40</v>
      </c>
      <c r="D1648" s="3" t="s">
        <v>41</v>
      </c>
      <c r="E1648" s="3" t="s">
        <v>42</v>
      </c>
      <c r="F1648" s="3" t="s">
        <v>42</v>
      </c>
      <c r="G1648" s="3" t="s">
        <v>2315</v>
      </c>
      <c r="H1648" s="3" t="s">
        <v>35</v>
      </c>
      <c r="I1648" s="3" t="s">
        <v>45</v>
      </c>
      <c r="J1648" s="3" t="s">
        <v>132</v>
      </c>
      <c r="K1648" s="3" t="s">
        <v>241</v>
      </c>
      <c r="L1648" s="5">
        <v>17</v>
      </c>
      <c r="M1648" s="5">
        <v>66837.919999999998</v>
      </c>
      <c r="N1648" s="5">
        <v>97006.5</v>
      </c>
      <c r="O1648" s="5">
        <v>0.15</v>
      </c>
      <c r="P1648" s="3" t="s">
        <v>28</v>
      </c>
      <c r="Q1648" s="3" t="s">
        <v>77</v>
      </c>
      <c r="R1648" s="5">
        <v>20</v>
      </c>
      <c r="S1648" s="5">
        <v>435936</v>
      </c>
      <c r="T1648" s="2"/>
    </row>
    <row r="1649" spans="1:20" ht="14.4" x14ac:dyDescent="0.3">
      <c r="A1649" s="3" t="s">
        <v>2523</v>
      </c>
      <c r="B1649" s="6">
        <v>45902</v>
      </c>
      <c r="C1649" s="3" t="s">
        <v>20</v>
      </c>
      <c r="D1649" s="3" t="s">
        <v>57</v>
      </c>
      <c r="E1649" s="3" t="s">
        <v>64</v>
      </c>
      <c r="F1649" s="3" t="s">
        <v>65</v>
      </c>
      <c r="G1649" s="3" t="s">
        <v>2513</v>
      </c>
      <c r="H1649" s="3" t="s">
        <v>24</v>
      </c>
      <c r="I1649" s="3" t="s">
        <v>52</v>
      </c>
      <c r="J1649" s="3" t="s">
        <v>157</v>
      </c>
      <c r="K1649" s="3" t="s">
        <v>285</v>
      </c>
      <c r="L1649" s="5">
        <v>44</v>
      </c>
      <c r="M1649" s="5">
        <v>62020.73</v>
      </c>
      <c r="N1649" s="5">
        <v>89266.43</v>
      </c>
      <c r="O1649" s="5">
        <v>0</v>
      </c>
      <c r="P1649" s="3" t="s">
        <v>55</v>
      </c>
      <c r="Q1649" s="3" t="s">
        <v>84</v>
      </c>
      <c r="R1649" s="5">
        <v>11</v>
      </c>
      <c r="S1649" s="5">
        <v>1198811</v>
      </c>
      <c r="T1649" s="2"/>
    </row>
    <row r="1650" spans="1:20" ht="14.4" x14ac:dyDescent="0.3">
      <c r="A1650" s="3" t="s">
        <v>2524</v>
      </c>
      <c r="B1650" s="6">
        <v>45904</v>
      </c>
      <c r="C1650" s="3" t="s">
        <v>20</v>
      </c>
      <c r="D1650" s="3" t="s">
        <v>21</v>
      </c>
      <c r="E1650" s="3" t="s">
        <v>22</v>
      </c>
      <c r="F1650" s="3" t="s">
        <v>22</v>
      </c>
      <c r="G1650" s="3" t="s">
        <v>2525</v>
      </c>
      <c r="H1650" s="3" t="s">
        <v>24</v>
      </c>
      <c r="I1650" s="3" t="s">
        <v>52</v>
      </c>
      <c r="J1650" s="3" t="s">
        <v>53</v>
      </c>
      <c r="K1650" s="3" t="s">
        <v>99</v>
      </c>
      <c r="L1650" s="5">
        <v>45</v>
      </c>
      <c r="M1650" s="5">
        <v>60901.94</v>
      </c>
      <c r="N1650" s="5">
        <v>68517.08</v>
      </c>
      <c r="O1650" s="5">
        <v>0.15</v>
      </c>
      <c r="P1650" s="3" t="s">
        <v>55</v>
      </c>
      <c r="Q1650" s="3" t="s">
        <v>84</v>
      </c>
      <c r="R1650" s="5">
        <v>8</v>
      </c>
      <c r="S1650" s="5">
        <v>291279.09999999998</v>
      </c>
      <c r="T1650" s="2"/>
    </row>
    <row r="1651" spans="1:20" ht="14.4" x14ac:dyDescent="0.3">
      <c r="A1651" s="3" t="s">
        <v>2526</v>
      </c>
      <c r="B1651" s="6">
        <v>45718</v>
      </c>
      <c r="C1651" s="3" t="s">
        <v>49</v>
      </c>
      <c r="D1651" s="3" t="s">
        <v>41</v>
      </c>
      <c r="E1651" s="3" t="s">
        <v>50</v>
      </c>
      <c r="F1651" s="3" t="s">
        <v>50</v>
      </c>
      <c r="G1651" s="3" t="s">
        <v>1559</v>
      </c>
      <c r="H1651" s="3" t="s">
        <v>24</v>
      </c>
      <c r="I1651" s="3" t="s">
        <v>25</v>
      </c>
      <c r="J1651" s="3" t="s">
        <v>61</v>
      </c>
      <c r="K1651" s="3" t="s">
        <v>62</v>
      </c>
      <c r="L1651" s="5">
        <v>16</v>
      </c>
      <c r="M1651" s="5">
        <v>28525.03</v>
      </c>
      <c r="N1651" s="5">
        <v>34072.31</v>
      </c>
      <c r="O1651" s="5">
        <v>0</v>
      </c>
      <c r="P1651" s="3" t="s">
        <v>55</v>
      </c>
      <c r="Q1651" s="3" t="s">
        <v>38</v>
      </c>
      <c r="R1651" s="5">
        <v>2</v>
      </c>
      <c r="S1651" s="5">
        <v>88756.479999999996</v>
      </c>
      <c r="T1651" s="2"/>
    </row>
    <row r="1652" spans="1:20" ht="14.4" x14ac:dyDescent="0.3">
      <c r="A1652" s="3" t="s">
        <v>2527</v>
      </c>
      <c r="B1652" s="6">
        <v>45874</v>
      </c>
      <c r="C1652" s="3" t="s">
        <v>31</v>
      </c>
      <c r="D1652" s="3" t="s">
        <v>21</v>
      </c>
      <c r="E1652" s="3" t="s">
        <v>22</v>
      </c>
      <c r="F1652" s="3" t="s">
        <v>22</v>
      </c>
      <c r="G1652" s="3" t="s">
        <v>1990</v>
      </c>
      <c r="H1652" s="3" t="s">
        <v>87</v>
      </c>
      <c r="I1652" s="3" t="s">
        <v>25</v>
      </c>
      <c r="J1652" s="3" t="s">
        <v>26</v>
      </c>
      <c r="K1652" s="3" t="s">
        <v>127</v>
      </c>
      <c r="L1652" s="5">
        <v>25</v>
      </c>
      <c r="M1652" s="5">
        <v>52012.4</v>
      </c>
      <c r="N1652" s="5">
        <v>65879.8</v>
      </c>
      <c r="O1652" s="5">
        <v>0.05</v>
      </c>
      <c r="P1652" s="3" t="s">
        <v>28</v>
      </c>
      <c r="Q1652" s="3" t="s">
        <v>29</v>
      </c>
      <c r="R1652" s="5">
        <v>16</v>
      </c>
      <c r="S1652" s="5">
        <v>329350.8</v>
      </c>
      <c r="T1652" s="2"/>
    </row>
    <row r="1653" spans="1:20" ht="14.4" x14ac:dyDescent="0.3">
      <c r="A1653" s="3" t="s">
        <v>2528</v>
      </c>
      <c r="B1653" s="4">
        <v>45672</v>
      </c>
      <c r="C1653" s="3" t="s">
        <v>40</v>
      </c>
      <c r="D1653" s="3" t="s">
        <v>41</v>
      </c>
      <c r="E1653" s="3" t="s">
        <v>50</v>
      </c>
      <c r="F1653" s="3" t="s">
        <v>50</v>
      </c>
      <c r="G1653" s="3" t="s">
        <v>2529</v>
      </c>
      <c r="H1653" s="3" t="s">
        <v>44</v>
      </c>
      <c r="I1653" s="3" t="s">
        <v>52</v>
      </c>
      <c r="J1653" s="3" t="s">
        <v>157</v>
      </c>
      <c r="K1653" s="3" t="s">
        <v>188</v>
      </c>
      <c r="L1653" s="5">
        <v>41</v>
      </c>
      <c r="M1653" s="5">
        <v>52927.08</v>
      </c>
      <c r="N1653" s="5">
        <v>71449.16</v>
      </c>
      <c r="O1653" s="5">
        <v>0.05</v>
      </c>
      <c r="P1653" s="3" t="s">
        <v>28</v>
      </c>
      <c r="Q1653" s="3" t="s">
        <v>38</v>
      </c>
      <c r="R1653" s="5">
        <v>10</v>
      </c>
      <c r="S1653" s="5">
        <v>721435</v>
      </c>
      <c r="T1653" s="2"/>
    </row>
    <row r="1654" spans="1:20" ht="14.4" x14ac:dyDescent="0.3">
      <c r="A1654" s="3" t="s">
        <v>2530</v>
      </c>
      <c r="B1654" s="7">
        <v>45797</v>
      </c>
      <c r="C1654" s="3" t="s">
        <v>40</v>
      </c>
      <c r="D1654" s="3" t="s">
        <v>21</v>
      </c>
      <c r="E1654" s="3" t="s">
        <v>105</v>
      </c>
      <c r="F1654" s="3" t="s">
        <v>106</v>
      </c>
      <c r="G1654" s="3" t="s">
        <v>1890</v>
      </c>
      <c r="H1654" s="3" t="s">
        <v>24</v>
      </c>
      <c r="I1654" s="3" t="s">
        <v>45</v>
      </c>
      <c r="J1654" s="3" t="s">
        <v>132</v>
      </c>
      <c r="K1654" s="3" t="s">
        <v>241</v>
      </c>
      <c r="L1654" s="5">
        <v>15</v>
      </c>
      <c r="M1654" s="5">
        <v>31887.47</v>
      </c>
      <c r="N1654" s="5">
        <v>39773.47</v>
      </c>
      <c r="O1654" s="5">
        <v>0.1</v>
      </c>
      <c r="P1654" s="3" t="s">
        <v>55</v>
      </c>
      <c r="Q1654" s="3" t="s">
        <v>77</v>
      </c>
      <c r="R1654" s="5">
        <v>3</v>
      </c>
      <c r="S1654" s="5">
        <v>106461</v>
      </c>
      <c r="T1654" s="2"/>
    </row>
    <row r="1655" spans="1:20" ht="14.4" x14ac:dyDescent="0.3">
      <c r="A1655" s="3" t="s">
        <v>2531</v>
      </c>
      <c r="B1655" s="4">
        <v>45773</v>
      </c>
      <c r="C1655" s="3" t="s">
        <v>31</v>
      </c>
      <c r="D1655" s="3" t="s">
        <v>41</v>
      </c>
      <c r="E1655" s="3" t="s">
        <v>50</v>
      </c>
      <c r="F1655" s="3" t="s">
        <v>50</v>
      </c>
      <c r="G1655" s="3" t="s">
        <v>213</v>
      </c>
      <c r="H1655" s="3" t="s">
        <v>87</v>
      </c>
      <c r="I1655" s="3" t="s">
        <v>45</v>
      </c>
      <c r="J1655" s="3" t="s">
        <v>46</v>
      </c>
      <c r="K1655" s="3" t="s">
        <v>333</v>
      </c>
      <c r="L1655" s="5">
        <v>29</v>
      </c>
      <c r="M1655" s="5">
        <v>46180.67</v>
      </c>
      <c r="N1655" s="5">
        <v>68591.86</v>
      </c>
      <c r="O1655" s="5">
        <v>0</v>
      </c>
      <c r="P1655" s="3" t="s">
        <v>28</v>
      </c>
      <c r="Q1655" s="3" t="s">
        <v>84</v>
      </c>
      <c r="R1655" s="5">
        <v>7</v>
      </c>
      <c r="S1655" s="5">
        <v>649924.5</v>
      </c>
      <c r="T1655" s="2"/>
    </row>
    <row r="1656" spans="1:20" ht="14.4" x14ac:dyDescent="0.3">
      <c r="A1656" s="3" t="s">
        <v>2532</v>
      </c>
      <c r="B1656" s="4">
        <v>45767</v>
      </c>
      <c r="C1656" s="3" t="s">
        <v>49</v>
      </c>
      <c r="D1656" s="3" t="s">
        <v>41</v>
      </c>
      <c r="E1656" s="3" t="s">
        <v>50</v>
      </c>
      <c r="F1656" s="3" t="s">
        <v>50</v>
      </c>
      <c r="G1656" s="3" t="s">
        <v>1626</v>
      </c>
      <c r="H1656" s="3" t="s">
        <v>35</v>
      </c>
      <c r="I1656" s="3" t="s">
        <v>25</v>
      </c>
      <c r="J1656" s="3" t="s">
        <v>36</v>
      </c>
      <c r="K1656" s="3" t="s">
        <v>136</v>
      </c>
      <c r="L1656" s="5">
        <v>13</v>
      </c>
      <c r="M1656" s="5">
        <v>60207.32</v>
      </c>
      <c r="N1656" s="5">
        <v>82423.39</v>
      </c>
      <c r="O1656" s="5">
        <v>0.15</v>
      </c>
      <c r="P1656" s="3" t="s">
        <v>28</v>
      </c>
      <c r="Q1656" s="3" t="s">
        <v>29</v>
      </c>
      <c r="R1656" s="5">
        <v>12</v>
      </c>
      <c r="S1656" s="5">
        <v>245487.6</v>
      </c>
      <c r="T1656" s="2"/>
    </row>
    <row r="1657" spans="1:20" ht="14.4" x14ac:dyDescent="0.3">
      <c r="A1657" s="3" t="s">
        <v>2533</v>
      </c>
      <c r="B1657" s="4">
        <v>45824</v>
      </c>
      <c r="C1657" s="3" t="s">
        <v>31</v>
      </c>
      <c r="D1657" s="3" t="s">
        <v>21</v>
      </c>
      <c r="E1657" s="3" t="s">
        <v>32</v>
      </c>
      <c r="F1657" s="3" t="s">
        <v>33</v>
      </c>
      <c r="G1657" s="3" t="s">
        <v>236</v>
      </c>
      <c r="H1657" s="3" t="s">
        <v>35</v>
      </c>
      <c r="I1657" s="3" t="s">
        <v>45</v>
      </c>
      <c r="J1657" s="3" t="s">
        <v>102</v>
      </c>
      <c r="K1657" s="3" t="s">
        <v>203</v>
      </c>
      <c r="L1657" s="5">
        <v>49</v>
      </c>
      <c r="M1657" s="5">
        <v>39175.370000000003</v>
      </c>
      <c r="N1657" s="5">
        <v>55257.77</v>
      </c>
      <c r="O1657" s="5">
        <v>0.15</v>
      </c>
      <c r="P1657" s="3" t="s">
        <v>28</v>
      </c>
      <c r="Q1657" s="3" t="s">
        <v>77</v>
      </c>
      <c r="R1657" s="5">
        <v>15</v>
      </c>
      <c r="S1657" s="5">
        <v>669832</v>
      </c>
      <c r="T1657" s="2"/>
    </row>
    <row r="1658" spans="1:20" ht="14.4" x14ac:dyDescent="0.3">
      <c r="A1658" s="3" t="s">
        <v>2534</v>
      </c>
      <c r="B1658" s="8">
        <v>45786</v>
      </c>
      <c r="C1658" s="3" t="s">
        <v>49</v>
      </c>
      <c r="D1658" s="3" t="s">
        <v>21</v>
      </c>
      <c r="E1658" s="3" t="s">
        <v>22</v>
      </c>
      <c r="F1658" s="3" t="s">
        <v>22</v>
      </c>
      <c r="G1658" s="3" t="s">
        <v>1705</v>
      </c>
      <c r="H1658" s="3" t="s">
        <v>87</v>
      </c>
      <c r="I1658" s="3" t="s">
        <v>45</v>
      </c>
      <c r="J1658" s="3" t="s">
        <v>67</v>
      </c>
      <c r="K1658" s="3" t="s">
        <v>199</v>
      </c>
      <c r="L1658" s="5">
        <v>4</v>
      </c>
      <c r="M1658" s="5">
        <v>24426.15</v>
      </c>
      <c r="N1658" s="5">
        <v>33196.480000000003</v>
      </c>
      <c r="O1658" s="5">
        <v>0.1</v>
      </c>
      <c r="P1658" s="3" t="s">
        <v>28</v>
      </c>
      <c r="Q1658" s="3" t="s">
        <v>38</v>
      </c>
      <c r="R1658" s="5">
        <v>11</v>
      </c>
      <c r="S1658" s="5">
        <v>31573.19</v>
      </c>
      <c r="T1658" s="2"/>
    </row>
    <row r="1659" spans="1:20" ht="14.4" x14ac:dyDescent="0.3">
      <c r="A1659" s="3" t="s">
        <v>2535</v>
      </c>
      <c r="B1659" s="6">
        <v>45658</v>
      </c>
      <c r="C1659" s="3" t="s">
        <v>20</v>
      </c>
      <c r="D1659" s="3" t="s">
        <v>21</v>
      </c>
      <c r="E1659" s="3" t="s">
        <v>22</v>
      </c>
      <c r="F1659" s="3" t="s">
        <v>22</v>
      </c>
      <c r="G1659" s="3" t="s">
        <v>1313</v>
      </c>
      <c r="H1659" s="3" t="s">
        <v>35</v>
      </c>
      <c r="I1659" s="3" t="s">
        <v>45</v>
      </c>
      <c r="J1659" s="3" t="s">
        <v>67</v>
      </c>
      <c r="K1659" s="3" t="s">
        <v>83</v>
      </c>
      <c r="L1659" s="5">
        <v>22</v>
      </c>
      <c r="M1659" s="5">
        <v>70812.210000000006</v>
      </c>
      <c r="N1659" s="5">
        <v>95878.2</v>
      </c>
      <c r="O1659" s="5">
        <v>0</v>
      </c>
      <c r="P1659" s="3" t="s">
        <v>55</v>
      </c>
      <c r="Q1659" s="3" t="s">
        <v>84</v>
      </c>
      <c r="R1659" s="5">
        <v>1</v>
      </c>
      <c r="S1659" s="5">
        <v>551451.80000000005</v>
      </c>
      <c r="T1659" s="2"/>
    </row>
    <row r="1660" spans="1:20" ht="14.4" x14ac:dyDescent="0.3">
      <c r="A1660" s="3" t="s">
        <v>2536</v>
      </c>
      <c r="B1660" s="4">
        <v>45864</v>
      </c>
      <c r="C1660" s="3" t="s">
        <v>20</v>
      </c>
      <c r="D1660" s="3" t="s">
        <v>41</v>
      </c>
      <c r="E1660" s="3" t="s">
        <v>42</v>
      </c>
      <c r="F1660" s="3" t="s">
        <v>42</v>
      </c>
      <c r="G1660" s="3" t="s">
        <v>1754</v>
      </c>
      <c r="H1660" s="3" t="s">
        <v>44</v>
      </c>
      <c r="I1660" s="3" t="s">
        <v>45</v>
      </c>
      <c r="J1660" s="3" t="s">
        <v>46</v>
      </c>
      <c r="K1660" s="3" t="s">
        <v>117</v>
      </c>
      <c r="L1660" s="5">
        <v>10</v>
      </c>
      <c r="M1660" s="5">
        <v>48829</v>
      </c>
      <c r="N1660" s="5">
        <v>61351.92</v>
      </c>
      <c r="O1660" s="5">
        <v>0.15</v>
      </c>
      <c r="P1660" s="3" t="s">
        <v>28</v>
      </c>
      <c r="Q1660" s="3" t="s">
        <v>29</v>
      </c>
      <c r="R1660" s="5">
        <v>4</v>
      </c>
      <c r="S1660" s="5">
        <v>106444.8</v>
      </c>
      <c r="T1660" s="2"/>
    </row>
    <row r="1661" spans="1:20" ht="14.4" x14ac:dyDescent="0.3">
      <c r="A1661" s="3" t="s">
        <v>2537</v>
      </c>
      <c r="B1661" s="4">
        <v>45760</v>
      </c>
      <c r="C1661" s="3" t="s">
        <v>20</v>
      </c>
      <c r="D1661" s="3" t="s">
        <v>57</v>
      </c>
      <c r="E1661" s="3" t="s">
        <v>64</v>
      </c>
      <c r="F1661" s="3" t="s">
        <v>65</v>
      </c>
      <c r="G1661" s="3" t="s">
        <v>2538</v>
      </c>
      <c r="H1661" s="3" t="s">
        <v>87</v>
      </c>
      <c r="I1661" s="3" t="s">
        <v>52</v>
      </c>
      <c r="J1661" s="3" t="s">
        <v>113</v>
      </c>
      <c r="K1661" s="3" t="s">
        <v>557</v>
      </c>
      <c r="L1661" s="5">
        <v>21</v>
      </c>
      <c r="M1661" s="5">
        <v>23485.48</v>
      </c>
      <c r="N1661" s="5">
        <v>34396.51</v>
      </c>
      <c r="O1661" s="5">
        <v>0</v>
      </c>
      <c r="P1661" s="3" t="s">
        <v>55</v>
      </c>
      <c r="Q1661" s="3" t="s">
        <v>38</v>
      </c>
      <c r="R1661" s="5">
        <v>20</v>
      </c>
      <c r="S1661" s="5">
        <v>229131.6</v>
      </c>
      <c r="T1661" s="2"/>
    </row>
    <row r="1662" spans="1:20" ht="14.4" x14ac:dyDescent="0.3">
      <c r="A1662" s="3" t="s">
        <v>2539</v>
      </c>
      <c r="B1662" s="4">
        <v>45887</v>
      </c>
      <c r="C1662" s="3" t="s">
        <v>20</v>
      </c>
      <c r="D1662" s="3" t="s">
        <v>70</v>
      </c>
      <c r="E1662" s="3" t="s">
        <v>125</v>
      </c>
      <c r="F1662" s="3" t="s">
        <v>125</v>
      </c>
      <c r="G1662" s="3" t="s">
        <v>149</v>
      </c>
      <c r="H1662" s="3" t="s">
        <v>87</v>
      </c>
      <c r="I1662" s="3" t="s">
        <v>52</v>
      </c>
      <c r="J1662" s="3" t="s">
        <v>157</v>
      </c>
      <c r="K1662" s="3" t="s">
        <v>158</v>
      </c>
      <c r="L1662" s="5">
        <v>3</v>
      </c>
      <c r="M1662" s="5">
        <v>5654.84</v>
      </c>
      <c r="N1662" s="5">
        <v>8051.63</v>
      </c>
      <c r="O1662" s="5">
        <v>0.15</v>
      </c>
      <c r="P1662" s="3" t="s">
        <v>55</v>
      </c>
      <c r="Q1662" s="3" t="s">
        <v>38</v>
      </c>
      <c r="R1662" s="5">
        <v>9</v>
      </c>
      <c r="S1662" s="5">
        <v>6111.81</v>
      </c>
      <c r="T1662" s="2"/>
    </row>
    <row r="1663" spans="1:20" ht="14.4" x14ac:dyDescent="0.3">
      <c r="A1663" s="3" t="s">
        <v>2540</v>
      </c>
      <c r="B1663" s="4">
        <v>45713</v>
      </c>
      <c r="C1663" s="3" t="s">
        <v>40</v>
      </c>
      <c r="D1663" s="3" t="s">
        <v>70</v>
      </c>
      <c r="E1663" s="3" t="s">
        <v>125</v>
      </c>
      <c r="F1663" s="3" t="s">
        <v>125</v>
      </c>
      <c r="G1663" s="3" t="s">
        <v>1122</v>
      </c>
      <c r="H1663" s="3" t="s">
        <v>35</v>
      </c>
      <c r="I1663" s="3" t="s">
        <v>25</v>
      </c>
      <c r="J1663" s="3" t="s">
        <v>26</v>
      </c>
      <c r="K1663" s="3" t="s">
        <v>216</v>
      </c>
      <c r="L1663" s="5">
        <v>14</v>
      </c>
      <c r="M1663" s="5">
        <v>69204.350000000006</v>
      </c>
      <c r="N1663" s="5">
        <v>97761.62</v>
      </c>
      <c r="O1663" s="5">
        <v>0.1</v>
      </c>
      <c r="P1663" s="3" t="s">
        <v>55</v>
      </c>
      <c r="Q1663" s="3" t="s">
        <v>84</v>
      </c>
      <c r="R1663" s="5">
        <v>10</v>
      </c>
      <c r="S1663" s="5">
        <v>359821.6</v>
      </c>
      <c r="T1663" s="2"/>
    </row>
    <row r="1664" spans="1:20" ht="14.4" x14ac:dyDescent="0.3">
      <c r="A1664" s="3" t="s">
        <v>2541</v>
      </c>
      <c r="B1664" s="6">
        <v>45694</v>
      </c>
      <c r="C1664" s="3" t="s">
        <v>31</v>
      </c>
      <c r="D1664" s="3" t="s">
        <v>21</v>
      </c>
      <c r="E1664" s="3" t="s">
        <v>32</v>
      </c>
      <c r="F1664" s="3" t="s">
        <v>33</v>
      </c>
      <c r="G1664" s="3" t="s">
        <v>1028</v>
      </c>
      <c r="H1664" s="3" t="s">
        <v>35</v>
      </c>
      <c r="I1664" s="3" t="s">
        <v>45</v>
      </c>
      <c r="J1664" s="3" t="s">
        <v>46</v>
      </c>
      <c r="K1664" s="3" t="s">
        <v>333</v>
      </c>
      <c r="L1664" s="5">
        <v>6</v>
      </c>
      <c r="M1664" s="5">
        <v>78973.62</v>
      </c>
      <c r="N1664" s="5">
        <v>117579.5</v>
      </c>
      <c r="O1664" s="5">
        <v>0.15</v>
      </c>
      <c r="P1664" s="3" t="s">
        <v>55</v>
      </c>
      <c r="Q1664" s="3" t="s">
        <v>77</v>
      </c>
      <c r="R1664" s="5">
        <v>15</v>
      </c>
      <c r="S1664" s="5">
        <v>196889.9</v>
      </c>
      <c r="T1664" s="2"/>
    </row>
    <row r="1665" spans="1:20" ht="14.4" x14ac:dyDescent="0.3">
      <c r="A1665" s="3" t="s">
        <v>2542</v>
      </c>
      <c r="B1665" s="7">
        <v>45787</v>
      </c>
      <c r="C1665" s="3" t="s">
        <v>31</v>
      </c>
      <c r="D1665" s="3" t="s">
        <v>21</v>
      </c>
      <c r="E1665" s="3" t="s">
        <v>32</v>
      </c>
      <c r="F1665" s="3" t="s">
        <v>33</v>
      </c>
      <c r="G1665" s="3" t="s">
        <v>1213</v>
      </c>
      <c r="H1665" s="3" t="s">
        <v>24</v>
      </c>
      <c r="I1665" s="3" t="s">
        <v>25</v>
      </c>
      <c r="J1665" s="3" t="s">
        <v>26</v>
      </c>
      <c r="K1665" s="3" t="s">
        <v>80</v>
      </c>
      <c r="L1665" s="5">
        <v>36</v>
      </c>
      <c r="M1665" s="5">
        <v>73252.62</v>
      </c>
      <c r="N1665" s="5">
        <v>102957.4</v>
      </c>
      <c r="O1665" s="5">
        <v>0</v>
      </c>
      <c r="P1665" s="3" t="s">
        <v>55</v>
      </c>
      <c r="Q1665" s="3" t="s">
        <v>84</v>
      </c>
      <c r="R1665" s="5">
        <v>5</v>
      </c>
      <c r="S1665" s="5">
        <v>1069373</v>
      </c>
      <c r="T1665" s="2"/>
    </row>
    <row r="1666" spans="1:20" ht="14.4" x14ac:dyDescent="0.3">
      <c r="A1666" s="3" t="s">
        <v>2543</v>
      </c>
      <c r="B1666" s="4">
        <v>45738</v>
      </c>
      <c r="C1666" s="3" t="s">
        <v>20</v>
      </c>
      <c r="D1666" s="3" t="s">
        <v>41</v>
      </c>
      <c r="E1666" s="3" t="s">
        <v>42</v>
      </c>
      <c r="F1666" s="3" t="s">
        <v>42</v>
      </c>
      <c r="G1666" s="3" t="s">
        <v>2544</v>
      </c>
      <c r="H1666" s="3" t="s">
        <v>35</v>
      </c>
      <c r="I1666" s="3" t="s">
        <v>52</v>
      </c>
      <c r="J1666" s="3" t="s">
        <v>53</v>
      </c>
      <c r="K1666" s="3" t="s">
        <v>99</v>
      </c>
      <c r="L1666" s="5">
        <v>50</v>
      </c>
      <c r="M1666" s="5">
        <v>38119.01</v>
      </c>
      <c r="N1666" s="5">
        <v>44045.19</v>
      </c>
      <c r="O1666" s="5">
        <v>0</v>
      </c>
      <c r="P1666" s="3" t="s">
        <v>28</v>
      </c>
      <c r="Q1666" s="3" t="s">
        <v>77</v>
      </c>
      <c r="R1666" s="5">
        <v>16</v>
      </c>
      <c r="S1666" s="5">
        <v>296309</v>
      </c>
      <c r="T1666" s="2"/>
    </row>
    <row r="1667" spans="1:20" ht="14.4" x14ac:dyDescent="0.3">
      <c r="A1667" s="3" t="s">
        <v>2545</v>
      </c>
      <c r="B1667" s="6">
        <v>45908</v>
      </c>
      <c r="C1667" s="3" t="s">
        <v>20</v>
      </c>
      <c r="D1667" s="3" t="s">
        <v>41</v>
      </c>
      <c r="E1667" s="3" t="s">
        <v>42</v>
      </c>
      <c r="F1667" s="3" t="s">
        <v>42</v>
      </c>
      <c r="G1667" s="3" t="s">
        <v>666</v>
      </c>
      <c r="H1667" s="3" t="s">
        <v>87</v>
      </c>
      <c r="I1667" s="3" t="s">
        <v>45</v>
      </c>
      <c r="J1667" s="3" t="s">
        <v>102</v>
      </c>
      <c r="K1667" s="3" t="s">
        <v>226</v>
      </c>
      <c r="L1667" s="5">
        <v>40</v>
      </c>
      <c r="M1667" s="5">
        <v>29657.77</v>
      </c>
      <c r="N1667" s="5">
        <v>40238.54</v>
      </c>
      <c r="O1667" s="5">
        <v>0.05</v>
      </c>
      <c r="P1667" s="3" t="s">
        <v>55</v>
      </c>
      <c r="Q1667" s="3" t="s">
        <v>38</v>
      </c>
      <c r="R1667" s="5">
        <v>15</v>
      </c>
      <c r="S1667" s="5">
        <v>402069.3</v>
      </c>
      <c r="T1667" s="2"/>
    </row>
    <row r="1668" spans="1:20" ht="14.4" x14ac:dyDescent="0.3">
      <c r="A1668" s="3" t="s">
        <v>2546</v>
      </c>
      <c r="B1668" s="7">
        <v>45802</v>
      </c>
      <c r="C1668" s="3" t="s">
        <v>31</v>
      </c>
      <c r="D1668" s="3" t="s">
        <v>21</v>
      </c>
      <c r="E1668" s="3" t="s">
        <v>22</v>
      </c>
      <c r="F1668" s="3" t="s">
        <v>22</v>
      </c>
      <c r="G1668" s="3" t="s">
        <v>909</v>
      </c>
      <c r="H1668" s="3" t="s">
        <v>87</v>
      </c>
      <c r="I1668" s="3" t="s">
        <v>45</v>
      </c>
      <c r="J1668" s="3" t="s">
        <v>132</v>
      </c>
      <c r="K1668" s="3" t="s">
        <v>206</v>
      </c>
      <c r="L1668" s="5">
        <v>50</v>
      </c>
      <c r="M1668" s="5">
        <v>23106.65</v>
      </c>
      <c r="N1668" s="5">
        <v>33020.71</v>
      </c>
      <c r="O1668" s="5">
        <v>0.05</v>
      </c>
      <c r="P1668" s="3" t="s">
        <v>55</v>
      </c>
      <c r="Q1668" s="3" t="s">
        <v>38</v>
      </c>
      <c r="R1668" s="5">
        <v>10</v>
      </c>
      <c r="S1668" s="5">
        <v>470917.9</v>
      </c>
      <c r="T1668" s="2"/>
    </row>
    <row r="1669" spans="1:20" ht="14.4" x14ac:dyDescent="0.3">
      <c r="A1669" s="3" t="s">
        <v>2547</v>
      </c>
      <c r="B1669" s="4">
        <v>45900</v>
      </c>
      <c r="C1669" s="3" t="s">
        <v>20</v>
      </c>
      <c r="D1669" s="3" t="s">
        <v>41</v>
      </c>
      <c r="E1669" s="3" t="s">
        <v>50</v>
      </c>
      <c r="F1669" s="3" t="s">
        <v>50</v>
      </c>
      <c r="G1669" s="3" t="s">
        <v>1941</v>
      </c>
      <c r="H1669" s="3" t="s">
        <v>44</v>
      </c>
      <c r="I1669" s="3" t="s">
        <v>52</v>
      </c>
      <c r="J1669" s="3" t="s">
        <v>95</v>
      </c>
      <c r="K1669" s="3" t="s">
        <v>298</v>
      </c>
      <c r="L1669" s="5">
        <v>45</v>
      </c>
      <c r="M1669" s="5">
        <v>72771.23</v>
      </c>
      <c r="N1669" s="5">
        <v>80568.89</v>
      </c>
      <c r="O1669" s="5">
        <v>0</v>
      </c>
      <c r="P1669" s="3" t="s">
        <v>55</v>
      </c>
      <c r="Q1669" s="3" t="s">
        <v>77</v>
      </c>
      <c r="R1669" s="5">
        <v>7</v>
      </c>
      <c r="S1669" s="5">
        <v>350894.7</v>
      </c>
      <c r="T1669" s="2"/>
    </row>
    <row r="1670" spans="1:20" ht="14.4" x14ac:dyDescent="0.3">
      <c r="A1670" s="3" t="s">
        <v>2548</v>
      </c>
      <c r="B1670" s="4">
        <v>45715</v>
      </c>
      <c r="C1670" s="3" t="s">
        <v>31</v>
      </c>
      <c r="D1670" s="3" t="s">
        <v>70</v>
      </c>
      <c r="E1670" s="3" t="s">
        <v>125</v>
      </c>
      <c r="F1670" s="3" t="s">
        <v>125</v>
      </c>
      <c r="G1670" s="3" t="s">
        <v>442</v>
      </c>
      <c r="H1670" s="3" t="s">
        <v>87</v>
      </c>
      <c r="I1670" s="3" t="s">
        <v>52</v>
      </c>
      <c r="J1670" s="3" t="s">
        <v>157</v>
      </c>
      <c r="K1670" s="3" t="s">
        <v>273</v>
      </c>
      <c r="L1670" s="5">
        <v>21</v>
      </c>
      <c r="M1670" s="5">
        <v>35563.93</v>
      </c>
      <c r="N1670" s="5">
        <v>44233.58</v>
      </c>
      <c r="O1670" s="5">
        <v>0.05</v>
      </c>
      <c r="P1670" s="3" t="s">
        <v>55</v>
      </c>
      <c r="Q1670" s="3" t="s">
        <v>38</v>
      </c>
      <c r="R1670" s="5">
        <v>9</v>
      </c>
      <c r="S1670" s="5">
        <v>172959.5</v>
      </c>
      <c r="T1670" s="2"/>
    </row>
    <row r="1671" spans="1:20" ht="14.4" x14ac:dyDescent="0.3">
      <c r="A1671" s="3" t="s">
        <v>2549</v>
      </c>
      <c r="B1671" s="6">
        <v>45722</v>
      </c>
      <c r="C1671" s="3" t="s">
        <v>20</v>
      </c>
      <c r="D1671" s="3" t="s">
        <v>70</v>
      </c>
      <c r="E1671" s="3" t="s">
        <v>125</v>
      </c>
      <c r="F1671" s="3" t="s">
        <v>125</v>
      </c>
      <c r="G1671" s="3" t="s">
        <v>804</v>
      </c>
      <c r="H1671" s="3" t="s">
        <v>35</v>
      </c>
      <c r="I1671" s="3" t="s">
        <v>45</v>
      </c>
      <c r="J1671" s="3" t="s">
        <v>67</v>
      </c>
      <c r="K1671" s="3" t="s">
        <v>199</v>
      </c>
      <c r="L1671" s="5">
        <v>36</v>
      </c>
      <c r="M1671" s="5">
        <v>9077.67</v>
      </c>
      <c r="N1671" s="5">
        <v>10139.780000000001</v>
      </c>
      <c r="O1671" s="5">
        <v>0.05</v>
      </c>
      <c r="P1671" s="3" t="s">
        <v>55</v>
      </c>
      <c r="Q1671" s="3" t="s">
        <v>84</v>
      </c>
      <c r="R1671" s="5">
        <v>10</v>
      </c>
      <c r="S1671" s="5">
        <v>36324.160000000003</v>
      </c>
      <c r="T1671" s="2"/>
    </row>
    <row r="1672" spans="1:20" ht="14.4" x14ac:dyDescent="0.3">
      <c r="A1672" s="3" t="s">
        <v>2550</v>
      </c>
      <c r="B1672" s="4">
        <v>45898</v>
      </c>
      <c r="C1672" s="3" t="s">
        <v>49</v>
      </c>
      <c r="D1672" s="3" t="s">
        <v>70</v>
      </c>
      <c r="E1672" s="3" t="s">
        <v>125</v>
      </c>
      <c r="F1672" s="3" t="s">
        <v>125</v>
      </c>
      <c r="G1672" s="3" t="s">
        <v>372</v>
      </c>
      <c r="H1672" s="3" t="s">
        <v>24</v>
      </c>
      <c r="I1672" s="3" t="s">
        <v>52</v>
      </c>
      <c r="J1672" s="3" t="s">
        <v>95</v>
      </c>
      <c r="K1672" s="3" t="s">
        <v>298</v>
      </c>
      <c r="L1672" s="5">
        <v>7</v>
      </c>
      <c r="M1672" s="5">
        <v>15556.34</v>
      </c>
      <c r="N1672" s="5">
        <v>21328.35</v>
      </c>
      <c r="O1672" s="5">
        <v>0.05</v>
      </c>
      <c r="P1672" s="3" t="s">
        <v>55</v>
      </c>
      <c r="Q1672" s="3" t="s">
        <v>84</v>
      </c>
      <c r="R1672" s="5">
        <v>13</v>
      </c>
      <c r="S1672" s="5">
        <v>38383.870000000003</v>
      </c>
      <c r="T1672" s="2"/>
    </row>
    <row r="1673" spans="1:20" ht="14.4" x14ac:dyDescent="0.3">
      <c r="A1673" s="3" t="s">
        <v>2551</v>
      </c>
      <c r="B1673" s="4">
        <v>45859</v>
      </c>
      <c r="C1673" s="3" t="s">
        <v>49</v>
      </c>
      <c r="D1673" s="3" t="s">
        <v>57</v>
      </c>
      <c r="E1673" s="3" t="s">
        <v>58</v>
      </c>
      <c r="F1673" s="3" t="s">
        <v>59</v>
      </c>
      <c r="G1673" s="3" t="s">
        <v>2149</v>
      </c>
      <c r="H1673" s="3" t="s">
        <v>35</v>
      </c>
      <c r="I1673" s="3" t="s">
        <v>45</v>
      </c>
      <c r="J1673" s="3" t="s">
        <v>102</v>
      </c>
      <c r="K1673" s="3" t="s">
        <v>103</v>
      </c>
      <c r="L1673" s="5">
        <v>20</v>
      </c>
      <c r="M1673" s="5">
        <v>26515.17</v>
      </c>
      <c r="N1673" s="5">
        <v>31511.040000000001</v>
      </c>
      <c r="O1673" s="5">
        <v>0.05</v>
      </c>
      <c r="P1673" s="3" t="s">
        <v>28</v>
      </c>
      <c r="Q1673" s="3" t="s">
        <v>29</v>
      </c>
      <c r="R1673" s="5">
        <v>12</v>
      </c>
      <c r="S1673" s="5">
        <v>94921.53</v>
      </c>
      <c r="T1673" s="2"/>
    </row>
    <row r="1674" spans="1:20" ht="14.4" x14ac:dyDescent="0.3">
      <c r="A1674" s="3" t="s">
        <v>2552</v>
      </c>
      <c r="B1674" s="7">
        <v>45799</v>
      </c>
      <c r="C1674" s="3" t="s">
        <v>20</v>
      </c>
      <c r="D1674" s="3" t="s">
        <v>21</v>
      </c>
      <c r="E1674" s="3" t="s">
        <v>32</v>
      </c>
      <c r="F1674" s="3" t="s">
        <v>33</v>
      </c>
      <c r="G1674" s="3" t="s">
        <v>1472</v>
      </c>
      <c r="H1674" s="3" t="s">
        <v>87</v>
      </c>
      <c r="I1674" s="3" t="s">
        <v>52</v>
      </c>
      <c r="J1674" s="3" t="s">
        <v>53</v>
      </c>
      <c r="K1674" s="3" t="s">
        <v>99</v>
      </c>
      <c r="L1674" s="5">
        <v>41</v>
      </c>
      <c r="M1674" s="5">
        <v>22530.560000000001</v>
      </c>
      <c r="N1674" s="5">
        <v>31816.33</v>
      </c>
      <c r="O1674" s="5">
        <v>0</v>
      </c>
      <c r="P1674" s="3" t="s">
        <v>28</v>
      </c>
      <c r="Q1674" s="3" t="s">
        <v>84</v>
      </c>
      <c r="R1674" s="5">
        <v>3</v>
      </c>
      <c r="S1674" s="5">
        <v>380716.6</v>
      </c>
      <c r="T1674" s="2"/>
    </row>
    <row r="1675" spans="1:20" ht="14.4" x14ac:dyDescent="0.3">
      <c r="A1675" s="3" t="s">
        <v>2553</v>
      </c>
      <c r="B1675" s="6">
        <v>45815</v>
      </c>
      <c r="C1675" s="3" t="s">
        <v>20</v>
      </c>
      <c r="D1675" s="3" t="s">
        <v>41</v>
      </c>
      <c r="E1675" s="3" t="s">
        <v>50</v>
      </c>
      <c r="F1675" s="3" t="s">
        <v>50</v>
      </c>
      <c r="G1675" s="3" t="s">
        <v>1070</v>
      </c>
      <c r="H1675" s="3" t="s">
        <v>87</v>
      </c>
      <c r="I1675" s="3" t="s">
        <v>52</v>
      </c>
      <c r="J1675" s="3" t="s">
        <v>157</v>
      </c>
      <c r="K1675" s="3" t="s">
        <v>188</v>
      </c>
      <c r="L1675" s="5">
        <v>35</v>
      </c>
      <c r="M1675" s="5">
        <v>52651</v>
      </c>
      <c r="N1675" s="5">
        <v>64331.35</v>
      </c>
      <c r="O1675" s="5">
        <v>0.1</v>
      </c>
      <c r="P1675" s="3" t="s">
        <v>55</v>
      </c>
      <c r="Q1675" s="3" t="s">
        <v>38</v>
      </c>
      <c r="R1675" s="5">
        <v>4</v>
      </c>
      <c r="S1675" s="5">
        <v>367931</v>
      </c>
      <c r="T1675" s="2"/>
    </row>
    <row r="1676" spans="1:20" ht="14.4" x14ac:dyDescent="0.3">
      <c r="A1676" s="3" t="s">
        <v>2554</v>
      </c>
      <c r="B1676" s="4">
        <v>45867</v>
      </c>
      <c r="C1676" s="3" t="s">
        <v>49</v>
      </c>
      <c r="D1676" s="3" t="s">
        <v>41</v>
      </c>
      <c r="E1676" s="3" t="s">
        <v>50</v>
      </c>
      <c r="F1676" s="3" t="s">
        <v>50</v>
      </c>
      <c r="G1676" s="3" t="s">
        <v>1166</v>
      </c>
      <c r="H1676" s="3" t="s">
        <v>87</v>
      </c>
      <c r="I1676" s="3" t="s">
        <v>25</v>
      </c>
      <c r="J1676" s="3" t="s">
        <v>36</v>
      </c>
      <c r="K1676" s="3" t="s">
        <v>169</v>
      </c>
      <c r="L1676" s="5">
        <v>46</v>
      </c>
      <c r="M1676" s="5">
        <v>2711.93</v>
      </c>
      <c r="N1676" s="5">
        <v>3357.13</v>
      </c>
      <c r="O1676" s="5">
        <v>0</v>
      </c>
      <c r="P1676" s="3" t="s">
        <v>55</v>
      </c>
      <c r="Q1676" s="3" t="s">
        <v>29</v>
      </c>
      <c r="R1676" s="5">
        <v>14</v>
      </c>
      <c r="S1676" s="5">
        <v>29679.200000000001</v>
      </c>
      <c r="T1676" s="2"/>
    </row>
    <row r="1677" spans="1:20" ht="14.4" x14ac:dyDescent="0.3">
      <c r="A1677" s="3" t="s">
        <v>2555</v>
      </c>
      <c r="B1677" s="4">
        <v>45766</v>
      </c>
      <c r="C1677" s="3" t="s">
        <v>20</v>
      </c>
      <c r="D1677" s="3" t="s">
        <v>57</v>
      </c>
      <c r="E1677" s="3" t="s">
        <v>58</v>
      </c>
      <c r="F1677" s="3" t="s">
        <v>59</v>
      </c>
      <c r="G1677" s="3" t="s">
        <v>326</v>
      </c>
      <c r="H1677" s="3" t="s">
        <v>44</v>
      </c>
      <c r="I1677" s="3" t="s">
        <v>45</v>
      </c>
      <c r="J1677" s="3" t="s">
        <v>67</v>
      </c>
      <c r="K1677" s="3" t="s">
        <v>74</v>
      </c>
      <c r="L1677" s="5">
        <v>16</v>
      </c>
      <c r="M1677" s="5">
        <v>51839.59</v>
      </c>
      <c r="N1677" s="5">
        <v>67613.25</v>
      </c>
      <c r="O1677" s="5">
        <v>0</v>
      </c>
      <c r="P1677" s="3" t="s">
        <v>28</v>
      </c>
      <c r="Q1677" s="3" t="s">
        <v>84</v>
      </c>
      <c r="R1677" s="5">
        <v>5</v>
      </c>
      <c r="S1677" s="5">
        <v>252378.6</v>
      </c>
      <c r="T1677" s="2"/>
    </row>
    <row r="1678" spans="1:20" ht="14.4" x14ac:dyDescent="0.3">
      <c r="A1678" s="3" t="s">
        <v>2556</v>
      </c>
      <c r="B1678" s="6">
        <v>45873</v>
      </c>
      <c r="C1678" s="3" t="s">
        <v>20</v>
      </c>
      <c r="D1678" s="3" t="s">
        <v>41</v>
      </c>
      <c r="E1678" s="3" t="s">
        <v>42</v>
      </c>
      <c r="F1678" s="3" t="s">
        <v>42</v>
      </c>
      <c r="G1678" s="3" t="s">
        <v>2297</v>
      </c>
      <c r="H1678" s="3" t="s">
        <v>87</v>
      </c>
      <c r="I1678" s="3" t="s">
        <v>52</v>
      </c>
      <c r="J1678" s="3" t="s">
        <v>53</v>
      </c>
      <c r="K1678" s="3" t="s">
        <v>110</v>
      </c>
      <c r="L1678" s="5">
        <v>48</v>
      </c>
      <c r="M1678" s="5">
        <v>39329.68</v>
      </c>
      <c r="N1678" s="5">
        <v>58285.06</v>
      </c>
      <c r="O1678" s="5">
        <v>0.15</v>
      </c>
      <c r="P1678" s="3" t="s">
        <v>28</v>
      </c>
      <c r="Q1678" s="3" t="s">
        <v>84</v>
      </c>
      <c r="R1678" s="5">
        <v>13</v>
      </c>
      <c r="S1678" s="5">
        <v>773379.5</v>
      </c>
      <c r="T1678" s="2"/>
    </row>
    <row r="1679" spans="1:20" ht="14.4" x14ac:dyDescent="0.3">
      <c r="A1679" s="3" t="s">
        <v>2557</v>
      </c>
      <c r="B1679" s="4">
        <v>45818</v>
      </c>
      <c r="C1679" s="3" t="s">
        <v>20</v>
      </c>
      <c r="D1679" s="3" t="s">
        <v>57</v>
      </c>
      <c r="E1679" s="3" t="s">
        <v>58</v>
      </c>
      <c r="F1679" s="3" t="s">
        <v>59</v>
      </c>
      <c r="G1679" s="3" t="s">
        <v>1469</v>
      </c>
      <c r="H1679" s="3" t="s">
        <v>87</v>
      </c>
      <c r="I1679" s="3" t="s">
        <v>25</v>
      </c>
      <c r="J1679" s="3" t="s">
        <v>26</v>
      </c>
      <c r="K1679" s="3" t="s">
        <v>216</v>
      </c>
      <c r="L1679" s="5">
        <v>48</v>
      </c>
      <c r="M1679" s="5">
        <v>11993.26</v>
      </c>
      <c r="N1679" s="5">
        <v>14928.94</v>
      </c>
      <c r="O1679" s="5">
        <v>0.1</v>
      </c>
      <c r="P1679" s="3" t="s">
        <v>28</v>
      </c>
      <c r="Q1679" s="3" t="s">
        <v>29</v>
      </c>
      <c r="R1679" s="5">
        <v>9</v>
      </c>
      <c r="S1679" s="5">
        <v>126821.4</v>
      </c>
      <c r="T1679" s="2"/>
    </row>
    <row r="1680" spans="1:20" ht="14.4" x14ac:dyDescent="0.3">
      <c r="A1680" s="3" t="s">
        <v>2558</v>
      </c>
      <c r="B1680" s="7">
        <v>45801</v>
      </c>
      <c r="C1680" s="3" t="s">
        <v>49</v>
      </c>
      <c r="D1680" s="3" t="s">
        <v>57</v>
      </c>
      <c r="E1680" s="3" t="s">
        <v>58</v>
      </c>
      <c r="F1680" s="3" t="s">
        <v>59</v>
      </c>
      <c r="G1680" s="3" t="s">
        <v>2038</v>
      </c>
      <c r="H1680" s="3" t="s">
        <v>24</v>
      </c>
      <c r="I1680" s="3" t="s">
        <v>25</v>
      </c>
      <c r="J1680" s="3" t="s">
        <v>26</v>
      </c>
      <c r="K1680" s="3" t="s">
        <v>216</v>
      </c>
      <c r="L1680" s="5">
        <v>4</v>
      </c>
      <c r="M1680" s="5">
        <v>58255.33</v>
      </c>
      <c r="N1680" s="5">
        <v>76412.73</v>
      </c>
      <c r="O1680" s="5">
        <v>0</v>
      </c>
      <c r="P1680" s="3" t="s">
        <v>28</v>
      </c>
      <c r="Q1680" s="3" t="s">
        <v>77</v>
      </c>
      <c r="R1680" s="5">
        <v>4</v>
      </c>
      <c r="S1680" s="5">
        <v>72629.600000000006</v>
      </c>
      <c r="T1680" s="2"/>
    </row>
    <row r="1681" spans="1:20" ht="14.4" x14ac:dyDescent="0.3">
      <c r="A1681" s="3" t="s">
        <v>2559</v>
      </c>
      <c r="B1681" s="4">
        <v>45674</v>
      </c>
      <c r="C1681" s="3" t="s">
        <v>31</v>
      </c>
      <c r="D1681" s="3" t="s">
        <v>57</v>
      </c>
      <c r="E1681" s="3" t="s">
        <v>64</v>
      </c>
      <c r="F1681" s="3" t="s">
        <v>65</v>
      </c>
      <c r="G1681" s="3" t="s">
        <v>911</v>
      </c>
      <c r="H1681" s="3" t="s">
        <v>35</v>
      </c>
      <c r="I1681" s="3" t="s">
        <v>52</v>
      </c>
      <c r="J1681" s="3" t="s">
        <v>53</v>
      </c>
      <c r="K1681" s="3" t="s">
        <v>54</v>
      </c>
      <c r="L1681" s="5">
        <v>7</v>
      </c>
      <c r="M1681" s="5">
        <v>22953.81</v>
      </c>
      <c r="N1681" s="5">
        <v>26176.17</v>
      </c>
      <c r="O1681" s="5">
        <v>0.05</v>
      </c>
      <c r="P1681" s="3" t="s">
        <v>55</v>
      </c>
      <c r="Q1681" s="3" t="s">
        <v>77</v>
      </c>
      <c r="R1681" s="5">
        <v>11</v>
      </c>
      <c r="S1681" s="5">
        <v>21428.69</v>
      </c>
      <c r="T1681" s="2"/>
    </row>
    <row r="1682" spans="1:20" ht="14.4" x14ac:dyDescent="0.3">
      <c r="A1682" s="3" t="s">
        <v>2560</v>
      </c>
      <c r="B1682" s="4">
        <v>45726</v>
      </c>
      <c r="C1682" s="3" t="s">
        <v>20</v>
      </c>
      <c r="D1682" s="3" t="s">
        <v>41</v>
      </c>
      <c r="E1682" s="3" t="s">
        <v>42</v>
      </c>
      <c r="F1682" s="3" t="s">
        <v>42</v>
      </c>
      <c r="G1682" s="3" t="s">
        <v>1226</v>
      </c>
      <c r="H1682" s="3" t="s">
        <v>87</v>
      </c>
      <c r="I1682" s="3" t="s">
        <v>52</v>
      </c>
      <c r="J1682" s="3" t="s">
        <v>113</v>
      </c>
      <c r="K1682" s="3" t="s">
        <v>257</v>
      </c>
      <c r="L1682" s="5">
        <v>41</v>
      </c>
      <c r="M1682" s="5">
        <v>40296.68</v>
      </c>
      <c r="N1682" s="5">
        <v>56320.14</v>
      </c>
      <c r="O1682" s="5">
        <v>0.1</v>
      </c>
      <c r="P1682" s="3" t="s">
        <v>28</v>
      </c>
      <c r="Q1682" s="3" t="s">
        <v>38</v>
      </c>
      <c r="R1682" s="5">
        <v>15</v>
      </c>
      <c r="S1682" s="5">
        <v>591265.69999999995</v>
      </c>
      <c r="T1682" s="2"/>
    </row>
    <row r="1683" spans="1:20" ht="14.4" x14ac:dyDescent="0.3">
      <c r="A1683" s="3" t="s">
        <v>2561</v>
      </c>
      <c r="B1683" s="4">
        <v>45825</v>
      </c>
      <c r="C1683" s="3" t="s">
        <v>20</v>
      </c>
      <c r="D1683" s="3" t="s">
        <v>41</v>
      </c>
      <c r="E1683" s="3" t="s">
        <v>42</v>
      </c>
      <c r="F1683" s="3" t="s">
        <v>42</v>
      </c>
      <c r="G1683" s="3" t="s">
        <v>1670</v>
      </c>
      <c r="H1683" s="3" t="s">
        <v>24</v>
      </c>
      <c r="I1683" s="3" t="s">
        <v>45</v>
      </c>
      <c r="J1683" s="3" t="s">
        <v>132</v>
      </c>
      <c r="K1683" s="3" t="s">
        <v>241</v>
      </c>
      <c r="L1683" s="5">
        <v>6</v>
      </c>
      <c r="M1683" s="5">
        <v>27613.41</v>
      </c>
      <c r="N1683" s="5">
        <v>32529.22</v>
      </c>
      <c r="O1683" s="5">
        <v>0.05</v>
      </c>
      <c r="P1683" s="3" t="s">
        <v>28</v>
      </c>
      <c r="Q1683" s="3" t="s">
        <v>84</v>
      </c>
      <c r="R1683" s="5">
        <v>2</v>
      </c>
      <c r="S1683" s="5">
        <v>28020.12</v>
      </c>
      <c r="T1683" s="2"/>
    </row>
    <row r="1684" spans="1:20" ht="14.4" x14ac:dyDescent="0.3">
      <c r="A1684" s="3" t="s">
        <v>2562</v>
      </c>
      <c r="B1684" s="4">
        <v>45850</v>
      </c>
      <c r="C1684" s="3" t="s">
        <v>20</v>
      </c>
      <c r="D1684" s="3" t="s">
        <v>41</v>
      </c>
      <c r="E1684" s="3" t="s">
        <v>50</v>
      </c>
      <c r="F1684" s="3" t="s">
        <v>50</v>
      </c>
      <c r="G1684" s="3" t="s">
        <v>758</v>
      </c>
      <c r="H1684" s="3" t="s">
        <v>87</v>
      </c>
      <c r="I1684" s="3" t="s">
        <v>52</v>
      </c>
      <c r="J1684" s="3" t="s">
        <v>157</v>
      </c>
      <c r="K1684" s="3" t="s">
        <v>285</v>
      </c>
      <c r="L1684" s="5">
        <v>37</v>
      </c>
      <c r="M1684" s="5">
        <v>78507.929999999993</v>
      </c>
      <c r="N1684" s="5">
        <v>92384.38</v>
      </c>
      <c r="O1684" s="5">
        <v>0.15</v>
      </c>
      <c r="P1684" s="3" t="s">
        <v>55</v>
      </c>
      <c r="Q1684" s="3" t="s">
        <v>29</v>
      </c>
      <c r="R1684" s="5">
        <v>4</v>
      </c>
      <c r="S1684" s="5">
        <v>436414.4</v>
      </c>
      <c r="T1684" s="2"/>
    </row>
    <row r="1685" spans="1:20" ht="14.4" x14ac:dyDescent="0.3">
      <c r="A1685" s="3" t="s">
        <v>2563</v>
      </c>
      <c r="B1685" s="4">
        <v>45774</v>
      </c>
      <c r="C1685" s="3" t="s">
        <v>40</v>
      </c>
      <c r="D1685" s="3" t="s">
        <v>21</v>
      </c>
      <c r="E1685" s="3" t="s">
        <v>105</v>
      </c>
      <c r="F1685" s="3" t="s">
        <v>106</v>
      </c>
      <c r="G1685" s="3" t="s">
        <v>245</v>
      </c>
      <c r="H1685" s="3" t="s">
        <v>44</v>
      </c>
      <c r="I1685" s="3" t="s">
        <v>52</v>
      </c>
      <c r="J1685" s="3" t="s">
        <v>95</v>
      </c>
      <c r="K1685" s="3" t="s">
        <v>96</v>
      </c>
      <c r="L1685" s="5">
        <v>2</v>
      </c>
      <c r="M1685" s="5">
        <v>36309.919999999998</v>
      </c>
      <c r="N1685" s="5">
        <v>52301.36</v>
      </c>
      <c r="O1685" s="5">
        <v>0.15</v>
      </c>
      <c r="P1685" s="3" t="s">
        <v>55</v>
      </c>
      <c r="Q1685" s="3" t="s">
        <v>29</v>
      </c>
      <c r="R1685" s="5">
        <v>16</v>
      </c>
      <c r="S1685" s="5">
        <v>27185.45</v>
      </c>
      <c r="T1685" s="2"/>
    </row>
    <row r="1686" spans="1:20" ht="14.4" x14ac:dyDescent="0.3">
      <c r="A1686" s="3" t="s">
        <v>2564</v>
      </c>
      <c r="B1686" s="6">
        <v>45690</v>
      </c>
      <c r="C1686" s="3" t="s">
        <v>40</v>
      </c>
      <c r="D1686" s="3" t="s">
        <v>21</v>
      </c>
      <c r="E1686" s="3" t="s">
        <v>105</v>
      </c>
      <c r="F1686" s="3" t="s">
        <v>106</v>
      </c>
      <c r="G1686" s="3" t="s">
        <v>2297</v>
      </c>
      <c r="H1686" s="3" t="s">
        <v>35</v>
      </c>
      <c r="I1686" s="3" t="s">
        <v>45</v>
      </c>
      <c r="J1686" s="3" t="s">
        <v>46</v>
      </c>
      <c r="K1686" s="3" t="s">
        <v>333</v>
      </c>
      <c r="L1686" s="5">
        <v>48</v>
      </c>
      <c r="M1686" s="5">
        <v>26384.959999999999</v>
      </c>
      <c r="N1686" s="5">
        <v>31990.02</v>
      </c>
      <c r="O1686" s="5">
        <v>0</v>
      </c>
      <c r="P1686" s="3" t="s">
        <v>28</v>
      </c>
      <c r="Q1686" s="3" t="s">
        <v>29</v>
      </c>
      <c r="R1686" s="5">
        <v>2</v>
      </c>
      <c r="S1686" s="5">
        <v>269042.90000000002</v>
      </c>
      <c r="T1686" s="2"/>
    </row>
    <row r="1687" spans="1:20" ht="14.4" x14ac:dyDescent="0.3">
      <c r="A1687" s="3" t="s">
        <v>2565</v>
      </c>
      <c r="B1687" s="4">
        <v>45862</v>
      </c>
      <c r="C1687" s="3" t="s">
        <v>20</v>
      </c>
      <c r="D1687" s="3" t="s">
        <v>41</v>
      </c>
      <c r="E1687" s="3" t="s">
        <v>50</v>
      </c>
      <c r="F1687" s="3" t="s">
        <v>50</v>
      </c>
      <c r="G1687" s="3" t="s">
        <v>1947</v>
      </c>
      <c r="H1687" s="3" t="s">
        <v>87</v>
      </c>
      <c r="I1687" s="3" t="s">
        <v>52</v>
      </c>
      <c r="J1687" s="3" t="s">
        <v>95</v>
      </c>
      <c r="K1687" s="3" t="s">
        <v>298</v>
      </c>
      <c r="L1687" s="5">
        <v>30</v>
      </c>
      <c r="M1687" s="5">
        <v>17628.12</v>
      </c>
      <c r="N1687" s="5">
        <v>20672.240000000002</v>
      </c>
      <c r="O1687" s="5">
        <v>0.15</v>
      </c>
      <c r="P1687" s="3" t="s">
        <v>55</v>
      </c>
      <c r="Q1687" s="3" t="s">
        <v>29</v>
      </c>
      <c r="R1687" s="5">
        <v>19</v>
      </c>
      <c r="S1687" s="5">
        <v>77625.06</v>
      </c>
      <c r="T1687" s="2"/>
    </row>
    <row r="1688" spans="1:20" ht="14.4" x14ac:dyDescent="0.3">
      <c r="A1688" s="3" t="s">
        <v>2566</v>
      </c>
      <c r="B1688" s="4">
        <v>45857</v>
      </c>
      <c r="C1688" s="3" t="s">
        <v>49</v>
      </c>
      <c r="D1688" s="3" t="s">
        <v>70</v>
      </c>
      <c r="E1688" s="3" t="s">
        <v>125</v>
      </c>
      <c r="F1688" s="3" t="s">
        <v>125</v>
      </c>
      <c r="G1688" s="3" t="s">
        <v>2016</v>
      </c>
      <c r="H1688" s="3" t="s">
        <v>44</v>
      </c>
      <c r="I1688" s="3" t="s">
        <v>52</v>
      </c>
      <c r="J1688" s="3" t="s">
        <v>113</v>
      </c>
      <c r="K1688" s="3" t="s">
        <v>257</v>
      </c>
      <c r="L1688" s="5">
        <v>36</v>
      </c>
      <c r="M1688" s="5">
        <v>2336.6999999999998</v>
      </c>
      <c r="N1688" s="5">
        <v>2911.53</v>
      </c>
      <c r="O1688" s="5">
        <v>0</v>
      </c>
      <c r="P1688" s="3" t="s">
        <v>28</v>
      </c>
      <c r="Q1688" s="3" t="s">
        <v>38</v>
      </c>
      <c r="R1688" s="5">
        <v>19</v>
      </c>
      <c r="S1688" s="5">
        <v>20693.88</v>
      </c>
      <c r="T1688" s="2"/>
    </row>
    <row r="1689" spans="1:20" ht="14.4" x14ac:dyDescent="0.3">
      <c r="A1689" s="3" t="s">
        <v>2567</v>
      </c>
      <c r="B1689" s="8">
        <v>45778</v>
      </c>
      <c r="C1689" s="3" t="s">
        <v>40</v>
      </c>
      <c r="D1689" s="3" t="s">
        <v>70</v>
      </c>
      <c r="E1689" s="3" t="s">
        <v>125</v>
      </c>
      <c r="F1689" s="3" t="s">
        <v>125</v>
      </c>
      <c r="G1689" s="3" t="s">
        <v>1028</v>
      </c>
      <c r="H1689" s="3" t="s">
        <v>44</v>
      </c>
      <c r="I1689" s="3" t="s">
        <v>45</v>
      </c>
      <c r="J1689" s="3" t="s">
        <v>46</v>
      </c>
      <c r="K1689" s="3" t="s">
        <v>47</v>
      </c>
      <c r="L1689" s="5">
        <v>49</v>
      </c>
      <c r="M1689" s="5">
        <v>7492.41</v>
      </c>
      <c r="N1689" s="5">
        <v>9340.5499999999993</v>
      </c>
      <c r="O1689" s="5">
        <v>0</v>
      </c>
      <c r="P1689" s="3" t="s">
        <v>55</v>
      </c>
      <c r="Q1689" s="3" t="s">
        <v>38</v>
      </c>
      <c r="R1689" s="5">
        <v>9</v>
      </c>
      <c r="S1689" s="5">
        <v>90558.86</v>
      </c>
      <c r="T1689" s="2"/>
    </row>
    <row r="1690" spans="1:20" ht="14.4" x14ac:dyDescent="0.3">
      <c r="A1690" s="3" t="s">
        <v>2568</v>
      </c>
      <c r="B1690" s="6">
        <v>45720</v>
      </c>
      <c r="C1690" s="3" t="s">
        <v>31</v>
      </c>
      <c r="D1690" s="3" t="s">
        <v>21</v>
      </c>
      <c r="E1690" s="3" t="s">
        <v>22</v>
      </c>
      <c r="F1690" s="3" t="s">
        <v>22</v>
      </c>
      <c r="G1690" s="3" t="s">
        <v>2569</v>
      </c>
      <c r="H1690" s="3" t="s">
        <v>44</v>
      </c>
      <c r="I1690" s="3" t="s">
        <v>45</v>
      </c>
      <c r="J1690" s="3" t="s">
        <v>67</v>
      </c>
      <c r="K1690" s="3" t="s">
        <v>74</v>
      </c>
      <c r="L1690" s="5">
        <v>7</v>
      </c>
      <c r="M1690" s="5">
        <v>67966.009999999995</v>
      </c>
      <c r="N1690" s="5">
        <v>92882.96</v>
      </c>
      <c r="O1690" s="5">
        <v>0.05</v>
      </c>
      <c r="P1690" s="3" t="s">
        <v>28</v>
      </c>
      <c r="Q1690" s="3" t="s">
        <v>29</v>
      </c>
      <c r="R1690" s="5">
        <v>18</v>
      </c>
      <c r="S1690" s="5">
        <v>165697.70000000001</v>
      </c>
      <c r="T1690" s="2"/>
    </row>
    <row r="1691" spans="1:20" ht="14.4" x14ac:dyDescent="0.3">
      <c r="A1691" s="3" t="s">
        <v>2570</v>
      </c>
      <c r="B1691" s="6">
        <v>45816</v>
      </c>
      <c r="C1691" s="3" t="s">
        <v>31</v>
      </c>
      <c r="D1691" s="3" t="s">
        <v>57</v>
      </c>
      <c r="E1691" s="3" t="s">
        <v>58</v>
      </c>
      <c r="F1691" s="3" t="s">
        <v>59</v>
      </c>
      <c r="G1691" s="3" t="s">
        <v>205</v>
      </c>
      <c r="H1691" s="3" t="s">
        <v>44</v>
      </c>
      <c r="I1691" s="3" t="s">
        <v>25</v>
      </c>
      <c r="J1691" s="3" t="s">
        <v>36</v>
      </c>
      <c r="K1691" s="3" t="s">
        <v>169</v>
      </c>
      <c r="L1691" s="5">
        <v>16</v>
      </c>
      <c r="M1691" s="5">
        <v>34791.53</v>
      </c>
      <c r="N1691" s="5">
        <v>50310.080000000002</v>
      </c>
      <c r="O1691" s="5">
        <v>0</v>
      </c>
      <c r="P1691" s="3" t="s">
        <v>28</v>
      </c>
      <c r="Q1691" s="3" t="s">
        <v>38</v>
      </c>
      <c r="R1691" s="5">
        <v>3</v>
      </c>
      <c r="S1691" s="5">
        <v>248296.8</v>
      </c>
      <c r="T1691" s="2"/>
    </row>
    <row r="1692" spans="1:20" ht="14.4" x14ac:dyDescent="0.3">
      <c r="A1692" s="3" t="s">
        <v>2571</v>
      </c>
      <c r="B1692" s="4">
        <v>45758</v>
      </c>
      <c r="C1692" s="3" t="s">
        <v>20</v>
      </c>
      <c r="D1692" s="3" t="s">
        <v>70</v>
      </c>
      <c r="E1692" s="3" t="s">
        <v>71</v>
      </c>
      <c r="F1692" s="3" t="s">
        <v>72</v>
      </c>
      <c r="G1692" s="3" t="s">
        <v>1308</v>
      </c>
      <c r="H1692" s="3" t="s">
        <v>44</v>
      </c>
      <c r="I1692" s="3" t="s">
        <v>45</v>
      </c>
      <c r="J1692" s="3" t="s">
        <v>67</v>
      </c>
      <c r="K1692" s="3" t="s">
        <v>83</v>
      </c>
      <c r="L1692" s="5">
        <v>16</v>
      </c>
      <c r="M1692" s="5">
        <v>34886.61</v>
      </c>
      <c r="N1692" s="5">
        <v>45635.66</v>
      </c>
      <c r="O1692" s="5">
        <v>0</v>
      </c>
      <c r="P1692" s="3" t="s">
        <v>28</v>
      </c>
      <c r="Q1692" s="3" t="s">
        <v>84</v>
      </c>
      <c r="R1692" s="5">
        <v>20</v>
      </c>
      <c r="S1692" s="5">
        <v>171984.8</v>
      </c>
      <c r="T1692" s="2"/>
    </row>
    <row r="1693" spans="1:20" ht="14.4" x14ac:dyDescent="0.3">
      <c r="A1693" s="3" t="s">
        <v>2572</v>
      </c>
      <c r="B1693" s="6">
        <v>45717</v>
      </c>
      <c r="C1693" s="3" t="s">
        <v>20</v>
      </c>
      <c r="D1693" s="3" t="s">
        <v>21</v>
      </c>
      <c r="E1693" s="3" t="s">
        <v>105</v>
      </c>
      <c r="F1693" s="3" t="s">
        <v>106</v>
      </c>
      <c r="G1693" s="3" t="s">
        <v>300</v>
      </c>
      <c r="H1693" s="3" t="s">
        <v>35</v>
      </c>
      <c r="I1693" s="3" t="s">
        <v>25</v>
      </c>
      <c r="J1693" s="3" t="s">
        <v>146</v>
      </c>
      <c r="K1693" s="3" t="s">
        <v>147</v>
      </c>
      <c r="L1693" s="5">
        <v>16</v>
      </c>
      <c r="M1693" s="5">
        <v>24508.02</v>
      </c>
      <c r="N1693" s="5">
        <v>27519.45</v>
      </c>
      <c r="O1693" s="5">
        <v>0</v>
      </c>
      <c r="P1693" s="3" t="s">
        <v>28</v>
      </c>
      <c r="Q1693" s="3" t="s">
        <v>38</v>
      </c>
      <c r="R1693" s="5">
        <v>7</v>
      </c>
      <c r="S1693" s="5">
        <v>48182.879999999997</v>
      </c>
      <c r="T1693" s="2"/>
    </row>
    <row r="1694" spans="1:20" ht="14.4" x14ac:dyDescent="0.3">
      <c r="A1694" s="3" t="s">
        <v>2573</v>
      </c>
      <c r="B1694" s="7">
        <v>45791</v>
      </c>
      <c r="C1694" s="3" t="s">
        <v>40</v>
      </c>
      <c r="D1694" s="3" t="s">
        <v>41</v>
      </c>
      <c r="E1694" s="3" t="s">
        <v>42</v>
      </c>
      <c r="F1694" s="3" t="s">
        <v>42</v>
      </c>
      <c r="G1694" s="3" t="s">
        <v>2574</v>
      </c>
      <c r="H1694" s="3" t="s">
        <v>24</v>
      </c>
      <c r="I1694" s="3" t="s">
        <v>25</v>
      </c>
      <c r="J1694" s="3" t="s">
        <v>36</v>
      </c>
      <c r="K1694" s="3" t="s">
        <v>136</v>
      </c>
      <c r="L1694" s="5">
        <v>43</v>
      </c>
      <c r="M1694" s="5">
        <v>45724.639999999999</v>
      </c>
      <c r="N1694" s="5">
        <v>68485.119999999995</v>
      </c>
      <c r="O1694" s="5">
        <v>0.15</v>
      </c>
      <c r="P1694" s="3" t="s">
        <v>55</v>
      </c>
      <c r="Q1694" s="3" t="s">
        <v>29</v>
      </c>
      <c r="R1694" s="5">
        <v>10</v>
      </c>
      <c r="S1694" s="5">
        <v>831895.5</v>
      </c>
      <c r="T1694" s="2"/>
    </row>
    <row r="1695" spans="1:20" ht="14.4" x14ac:dyDescent="0.3">
      <c r="A1695" s="3" t="s">
        <v>2575</v>
      </c>
      <c r="B1695" s="6">
        <v>45721</v>
      </c>
      <c r="C1695" s="3" t="s">
        <v>31</v>
      </c>
      <c r="D1695" s="3" t="s">
        <v>70</v>
      </c>
      <c r="E1695" s="3" t="s">
        <v>125</v>
      </c>
      <c r="F1695" s="3" t="s">
        <v>125</v>
      </c>
      <c r="G1695" s="3" t="s">
        <v>1179</v>
      </c>
      <c r="H1695" s="3" t="s">
        <v>35</v>
      </c>
      <c r="I1695" s="3" t="s">
        <v>25</v>
      </c>
      <c r="J1695" s="3" t="s">
        <v>61</v>
      </c>
      <c r="K1695" s="3" t="s">
        <v>62</v>
      </c>
      <c r="L1695" s="5">
        <v>20</v>
      </c>
      <c r="M1695" s="5">
        <v>44062.559999999998</v>
      </c>
      <c r="N1695" s="5">
        <v>57348.32</v>
      </c>
      <c r="O1695" s="5">
        <v>0</v>
      </c>
      <c r="P1695" s="3" t="s">
        <v>55</v>
      </c>
      <c r="Q1695" s="3" t="s">
        <v>38</v>
      </c>
      <c r="R1695" s="5">
        <v>17</v>
      </c>
      <c r="S1695" s="5">
        <v>265715.20000000001</v>
      </c>
      <c r="T1695" s="2"/>
    </row>
    <row r="1696" spans="1:20" ht="14.4" x14ac:dyDescent="0.3">
      <c r="A1696" s="3" t="s">
        <v>2576</v>
      </c>
      <c r="B1696" s="6">
        <v>45844</v>
      </c>
      <c r="C1696" s="3" t="s">
        <v>49</v>
      </c>
      <c r="D1696" s="3" t="s">
        <v>21</v>
      </c>
      <c r="E1696" s="3" t="s">
        <v>105</v>
      </c>
      <c r="F1696" s="3" t="s">
        <v>106</v>
      </c>
      <c r="G1696" s="3" t="s">
        <v>260</v>
      </c>
      <c r="H1696" s="3" t="s">
        <v>35</v>
      </c>
      <c r="I1696" s="3" t="s">
        <v>45</v>
      </c>
      <c r="J1696" s="3" t="s">
        <v>67</v>
      </c>
      <c r="K1696" s="3" t="s">
        <v>83</v>
      </c>
      <c r="L1696" s="5">
        <v>7</v>
      </c>
      <c r="M1696" s="5">
        <v>53433.69</v>
      </c>
      <c r="N1696" s="5">
        <v>62645.49</v>
      </c>
      <c r="O1696" s="5">
        <v>0.15</v>
      </c>
      <c r="P1696" s="3" t="s">
        <v>55</v>
      </c>
      <c r="Q1696" s="3" t="s">
        <v>77</v>
      </c>
      <c r="R1696" s="5">
        <v>13</v>
      </c>
      <c r="S1696" s="5">
        <v>54810.21</v>
      </c>
      <c r="T1696" s="2"/>
    </row>
    <row r="1697" spans="1:20" ht="14.4" x14ac:dyDescent="0.3">
      <c r="A1697" s="3" t="s">
        <v>2577</v>
      </c>
      <c r="B1697" s="4">
        <v>45683</v>
      </c>
      <c r="C1697" s="3" t="s">
        <v>31</v>
      </c>
      <c r="D1697" s="3" t="s">
        <v>21</v>
      </c>
      <c r="E1697" s="3" t="s">
        <v>22</v>
      </c>
      <c r="F1697" s="3" t="s">
        <v>22</v>
      </c>
      <c r="G1697" s="3" t="s">
        <v>129</v>
      </c>
      <c r="H1697" s="3" t="s">
        <v>24</v>
      </c>
      <c r="I1697" s="3" t="s">
        <v>45</v>
      </c>
      <c r="J1697" s="3" t="s">
        <v>132</v>
      </c>
      <c r="K1697" s="3" t="s">
        <v>241</v>
      </c>
      <c r="L1697" s="5">
        <v>29</v>
      </c>
      <c r="M1697" s="5">
        <v>25577.08</v>
      </c>
      <c r="N1697" s="5">
        <v>34918.29</v>
      </c>
      <c r="O1697" s="5">
        <v>0.1</v>
      </c>
      <c r="P1697" s="3" t="s">
        <v>55</v>
      </c>
      <c r="Q1697" s="3" t="s">
        <v>84</v>
      </c>
      <c r="R1697" s="5">
        <v>8</v>
      </c>
      <c r="S1697" s="5">
        <v>243805.6</v>
      </c>
      <c r="T1697" s="2"/>
    </row>
    <row r="1698" spans="1:20" ht="14.4" x14ac:dyDescent="0.3">
      <c r="A1698" s="3" t="s">
        <v>2578</v>
      </c>
      <c r="B1698" s="4">
        <v>45733</v>
      </c>
      <c r="C1698" s="3" t="s">
        <v>40</v>
      </c>
      <c r="D1698" s="3" t="s">
        <v>70</v>
      </c>
      <c r="E1698" s="3" t="s">
        <v>71</v>
      </c>
      <c r="F1698" s="3" t="s">
        <v>72</v>
      </c>
      <c r="G1698" s="3" t="s">
        <v>504</v>
      </c>
      <c r="H1698" s="3" t="s">
        <v>35</v>
      </c>
      <c r="I1698" s="3" t="s">
        <v>45</v>
      </c>
      <c r="J1698" s="3" t="s">
        <v>67</v>
      </c>
      <c r="K1698" s="3" t="s">
        <v>199</v>
      </c>
      <c r="L1698" s="5">
        <v>19</v>
      </c>
      <c r="M1698" s="5">
        <v>41042.800000000003</v>
      </c>
      <c r="N1698" s="5">
        <v>54124.72</v>
      </c>
      <c r="O1698" s="5">
        <v>0</v>
      </c>
      <c r="P1698" s="3" t="s">
        <v>28</v>
      </c>
      <c r="Q1698" s="3" t="s">
        <v>29</v>
      </c>
      <c r="R1698" s="5">
        <v>4</v>
      </c>
      <c r="S1698" s="5">
        <v>248556.5</v>
      </c>
      <c r="T1698" s="2"/>
    </row>
    <row r="1699" spans="1:20" ht="14.4" x14ac:dyDescent="0.3">
      <c r="A1699" s="3" t="s">
        <v>2579</v>
      </c>
      <c r="B1699" s="6">
        <v>45720</v>
      </c>
      <c r="C1699" s="3" t="s">
        <v>31</v>
      </c>
      <c r="D1699" s="3" t="s">
        <v>21</v>
      </c>
      <c r="E1699" s="3" t="s">
        <v>22</v>
      </c>
      <c r="F1699" s="3" t="s">
        <v>22</v>
      </c>
      <c r="G1699" s="3" t="s">
        <v>2126</v>
      </c>
      <c r="H1699" s="3" t="s">
        <v>24</v>
      </c>
      <c r="I1699" s="3" t="s">
        <v>52</v>
      </c>
      <c r="J1699" s="3" t="s">
        <v>157</v>
      </c>
      <c r="K1699" s="3" t="s">
        <v>158</v>
      </c>
      <c r="L1699" s="5">
        <v>8</v>
      </c>
      <c r="M1699" s="5">
        <v>9231.39</v>
      </c>
      <c r="N1699" s="5">
        <v>12193.84</v>
      </c>
      <c r="O1699" s="5">
        <v>0</v>
      </c>
      <c r="P1699" s="3" t="s">
        <v>55</v>
      </c>
      <c r="Q1699" s="3" t="s">
        <v>84</v>
      </c>
      <c r="R1699" s="5">
        <v>1</v>
      </c>
      <c r="S1699" s="5">
        <v>23699.599999999999</v>
      </c>
      <c r="T1699" s="2"/>
    </row>
    <row r="1700" spans="1:20" ht="14.4" x14ac:dyDescent="0.3">
      <c r="A1700" s="3" t="s">
        <v>2580</v>
      </c>
      <c r="B1700" s="4">
        <v>45738</v>
      </c>
      <c r="C1700" s="3" t="s">
        <v>20</v>
      </c>
      <c r="D1700" s="3" t="s">
        <v>21</v>
      </c>
      <c r="E1700" s="3" t="s">
        <v>22</v>
      </c>
      <c r="F1700" s="3" t="s">
        <v>22</v>
      </c>
      <c r="G1700" s="3" t="s">
        <v>2050</v>
      </c>
      <c r="H1700" s="3" t="s">
        <v>87</v>
      </c>
      <c r="I1700" s="3" t="s">
        <v>25</v>
      </c>
      <c r="J1700" s="3" t="s">
        <v>36</v>
      </c>
      <c r="K1700" s="3" t="s">
        <v>37</v>
      </c>
      <c r="L1700" s="5">
        <v>34</v>
      </c>
      <c r="M1700" s="5">
        <v>11323.01</v>
      </c>
      <c r="N1700" s="5">
        <v>12870.16</v>
      </c>
      <c r="O1700" s="5">
        <v>0.05</v>
      </c>
      <c r="P1700" s="3" t="s">
        <v>55</v>
      </c>
      <c r="Q1700" s="3" t="s">
        <v>29</v>
      </c>
      <c r="R1700" s="5">
        <v>11</v>
      </c>
      <c r="S1700" s="5">
        <v>49972.94</v>
      </c>
      <c r="T1700" s="2"/>
    </row>
    <row r="1701" spans="1:20" ht="14.4" x14ac:dyDescent="0.3">
      <c r="A1701" s="3" t="s">
        <v>2581</v>
      </c>
      <c r="B1701" s="6">
        <v>45875</v>
      </c>
      <c r="C1701" s="3" t="s">
        <v>20</v>
      </c>
      <c r="D1701" s="3" t="s">
        <v>41</v>
      </c>
      <c r="E1701" s="3" t="s">
        <v>50</v>
      </c>
      <c r="F1701" s="3" t="s">
        <v>50</v>
      </c>
      <c r="G1701" s="3" t="s">
        <v>1198</v>
      </c>
      <c r="H1701" s="3" t="s">
        <v>24</v>
      </c>
      <c r="I1701" s="3" t="s">
        <v>45</v>
      </c>
      <c r="J1701" s="3" t="s">
        <v>46</v>
      </c>
      <c r="K1701" s="3" t="s">
        <v>161</v>
      </c>
      <c r="L1701" s="5">
        <v>46</v>
      </c>
      <c r="M1701" s="5">
        <v>28145.78</v>
      </c>
      <c r="N1701" s="5">
        <v>30969.51</v>
      </c>
      <c r="O1701" s="5">
        <v>0.1</v>
      </c>
      <c r="P1701" s="3" t="s">
        <v>28</v>
      </c>
      <c r="Q1701" s="3" t="s">
        <v>38</v>
      </c>
      <c r="R1701" s="5">
        <v>3</v>
      </c>
      <c r="S1701" s="5">
        <v>116902.39999999999</v>
      </c>
      <c r="T1701" s="2"/>
    </row>
    <row r="1702" spans="1:20" ht="14.4" x14ac:dyDescent="0.3">
      <c r="A1702" s="3" t="s">
        <v>2582</v>
      </c>
      <c r="B1702" s="6">
        <v>45658</v>
      </c>
      <c r="C1702" s="3" t="s">
        <v>40</v>
      </c>
      <c r="D1702" s="3" t="s">
        <v>70</v>
      </c>
      <c r="E1702" s="3" t="s">
        <v>71</v>
      </c>
      <c r="F1702" s="3" t="s">
        <v>72</v>
      </c>
      <c r="G1702" s="3" t="s">
        <v>426</v>
      </c>
      <c r="H1702" s="3" t="s">
        <v>44</v>
      </c>
      <c r="I1702" s="3" t="s">
        <v>52</v>
      </c>
      <c r="J1702" s="3" t="s">
        <v>157</v>
      </c>
      <c r="K1702" s="3" t="s">
        <v>158</v>
      </c>
      <c r="L1702" s="5">
        <v>17</v>
      </c>
      <c r="M1702" s="5">
        <v>17245.7</v>
      </c>
      <c r="N1702" s="5">
        <v>25361.68</v>
      </c>
      <c r="O1702" s="5">
        <v>0.1</v>
      </c>
      <c r="P1702" s="3" t="s">
        <v>28</v>
      </c>
      <c r="Q1702" s="3" t="s">
        <v>29</v>
      </c>
      <c r="R1702" s="5">
        <v>5</v>
      </c>
      <c r="S1702" s="5">
        <v>124174.5</v>
      </c>
      <c r="T1702" s="2"/>
    </row>
    <row r="1703" spans="1:20" ht="14.4" x14ac:dyDescent="0.3">
      <c r="A1703" s="3" t="s">
        <v>2583</v>
      </c>
      <c r="B1703" s="6">
        <v>45841</v>
      </c>
      <c r="C1703" s="3" t="s">
        <v>49</v>
      </c>
      <c r="D1703" s="3" t="s">
        <v>57</v>
      </c>
      <c r="E1703" s="3" t="s">
        <v>58</v>
      </c>
      <c r="F1703" s="3" t="s">
        <v>59</v>
      </c>
      <c r="G1703" s="3" t="s">
        <v>436</v>
      </c>
      <c r="H1703" s="3" t="s">
        <v>87</v>
      </c>
      <c r="I1703" s="3" t="s">
        <v>45</v>
      </c>
      <c r="J1703" s="3" t="s">
        <v>46</v>
      </c>
      <c r="K1703" s="3" t="s">
        <v>117</v>
      </c>
      <c r="L1703" s="5">
        <v>47</v>
      </c>
      <c r="M1703" s="5">
        <v>42053.53</v>
      </c>
      <c r="N1703" s="5">
        <v>58529.58</v>
      </c>
      <c r="O1703" s="5">
        <v>0</v>
      </c>
      <c r="P1703" s="3" t="s">
        <v>28</v>
      </c>
      <c r="Q1703" s="3" t="s">
        <v>38</v>
      </c>
      <c r="R1703" s="5">
        <v>12</v>
      </c>
      <c r="S1703" s="5">
        <v>774374.40000000002</v>
      </c>
      <c r="T1703" s="2"/>
    </row>
    <row r="1704" spans="1:20" ht="14.4" x14ac:dyDescent="0.3">
      <c r="A1704" s="3" t="s">
        <v>2584</v>
      </c>
      <c r="B1704" s="4">
        <v>45671</v>
      </c>
      <c r="C1704" s="3" t="s">
        <v>49</v>
      </c>
      <c r="D1704" s="3" t="s">
        <v>57</v>
      </c>
      <c r="E1704" s="3" t="s">
        <v>92</v>
      </c>
      <c r="F1704" s="3" t="s">
        <v>93</v>
      </c>
      <c r="G1704" s="3" t="s">
        <v>544</v>
      </c>
      <c r="H1704" s="3" t="s">
        <v>24</v>
      </c>
      <c r="I1704" s="3" t="s">
        <v>25</v>
      </c>
      <c r="J1704" s="3" t="s">
        <v>36</v>
      </c>
      <c r="K1704" s="3" t="s">
        <v>136</v>
      </c>
      <c r="L1704" s="5">
        <v>25</v>
      </c>
      <c r="M1704" s="5">
        <v>16138.84</v>
      </c>
      <c r="N1704" s="5">
        <v>21541.74</v>
      </c>
      <c r="O1704" s="5">
        <v>0.15</v>
      </c>
      <c r="P1704" s="3" t="s">
        <v>55</v>
      </c>
      <c r="Q1704" s="3" t="s">
        <v>38</v>
      </c>
      <c r="R1704" s="5">
        <v>7</v>
      </c>
      <c r="S1704" s="5">
        <v>114811.6</v>
      </c>
      <c r="T1704" s="2"/>
    </row>
    <row r="1705" spans="1:20" ht="14.4" x14ac:dyDescent="0.3">
      <c r="A1705" s="3" t="s">
        <v>2585</v>
      </c>
      <c r="B1705" s="6">
        <v>45750</v>
      </c>
      <c r="C1705" s="3" t="s">
        <v>31</v>
      </c>
      <c r="D1705" s="3" t="s">
        <v>21</v>
      </c>
      <c r="E1705" s="3" t="s">
        <v>105</v>
      </c>
      <c r="F1705" s="3" t="s">
        <v>106</v>
      </c>
      <c r="G1705" s="3" t="s">
        <v>1484</v>
      </c>
      <c r="H1705" s="3" t="s">
        <v>44</v>
      </c>
      <c r="I1705" s="3" t="s">
        <v>45</v>
      </c>
      <c r="J1705" s="3" t="s">
        <v>132</v>
      </c>
      <c r="K1705" s="3" t="s">
        <v>133</v>
      </c>
      <c r="L1705" s="5">
        <v>1</v>
      </c>
      <c r="M1705" s="5">
        <v>18772.439999999999</v>
      </c>
      <c r="N1705" s="5">
        <v>24084.04</v>
      </c>
      <c r="O1705" s="5">
        <v>0.1</v>
      </c>
      <c r="P1705" s="3" t="s">
        <v>55</v>
      </c>
      <c r="Q1705" s="3" t="s">
        <v>38</v>
      </c>
      <c r="R1705" s="5">
        <v>3</v>
      </c>
      <c r="S1705" s="5">
        <v>4780.4399999999996</v>
      </c>
      <c r="T1705" s="2"/>
    </row>
    <row r="1706" spans="1:20" ht="14.4" x14ac:dyDescent="0.3">
      <c r="A1706" s="3" t="s">
        <v>2586</v>
      </c>
      <c r="B1706" s="6">
        <v>45756</v>
      </c>
      <c r="C1706" s="3" t="s">
        <v>31</v>
      </c>
      <c r="D1706" s="3" t="s">
        <v>70</v>
      </c>
      <c r="E1706" s="3" t="s">
        <v>71</v>
      </c>
      <c r="F1706" s="3" t="s">
        <v>72</v>
      </c>
      <c r="G1706" s="3" t="s">
        <v>617</v>
      </c>
      <c r="H1706" s="3" t="s">
        <v>24</v>
      </c>
      <c r="I1706" s="3" t="s">
        <v>45</v>
      </c>
      <c r="J1706" s="3" t="s">
        <v>67</v>
      </c>
      <c r="K1706" s="3" t="s">
        <v>68</v>
      </c>
      <c r="L1706" s="5">
        <v>42</v>
      </c>
      <c r="M1706" s="5">
        <v>76702.16</v>
      </c>
      <c r="N1706" s="5">
        <v>106028.9</v>
      </c>
      <c r="O1706" s="5">
        <v>0</v>
      </c>
      <c r="P1706" s="3" t="s">
        <v>28</v>
      </c>
      <c r="Q1706" s="3" t="s">
        <v>84</v>
      </c>
      <c r="R1706" s="5">
        <v>11</v>
      </c>
      <c r="S1706" s="5">
        <v>1231721</v>
      </c>
      <c r="T1706" s="2"/>
    </row>
    <row r="1707" spans="1:20" ht="14.4" x14ac:dyDescent="0.3">
      <c r="A1707" s="3" t="s">
        <v>2587</v>
      </c>
      <c r="B1707" s="4">
        <v>45710</v>
      </c>
      <c r="C1707" s="3" t="s">
        <v>49</v>
      </c>
      <c r="D1707" s="3" t="s">
        <v>70</v>
      </c>
      <c r="E1707" s="3" t="s">
        <v>125</v>
      </c>
      <c r="F1707" s="3" t="s">
        <v>125</v>
      </c>
      <c r="G1707" s="3" t="s">
        <v>240</v>
      </c>
      <c r="H1707" s="3" t="s">
        <v>24</v>
      </c>
      <c r="I1707" s="3" t="s">
        <v>45</v>
      </c>
      <c r="J1707" s="3" t="s">
        <v>46</v>
      </c>
      <c r="K1707" s="3" t="s">
        <v>47</v>
      </c>
      <c r="L1707" s="5">
        <v>10</v>
      </c>
      <c r="M1707" s="5">
        <v>10653.21</v>
      </c>
      <c r="N1707" s="5">
        <v>13372.75</v>
      </c>
      <c r="O1707" s="5">
        <v>0</v>
      </c>
      <c r="P1707" s="3" t="s">
        <v>55</v>
      </c>
      <c r="Q1707" s="3" t="s">
        <v>29</v>
      </c>
      <c r="R1707" s="5">
        <v>2</v>
      </c>
      <c r="S1707" s="5">
        <v>27195.4</v>
      </c>
      <c r="T1707" s="2"/>
    </row>
    <row r="1708" spans="1:20" ht="14.4" x14ac:dyDescent="0.3">
      <c r="A1708" s="3" t="s">
        <v>2588</v>
      </c>
      <c r="B1708" s="6">
        <v>45664</v>
      </c>
      <c r="C1708" s="3" t="s">
        <v>20</v>
      </c>
      <c r="D1708" s="3" t="s">
        <v>41</v>
      </c>
      <c r="E1708" s="3" t="s">
        <v>42</v>
      </c>
      <c r="F1708" s="3" t="s">
        <v>42</v>
      </c>
      <c r="G1708" s="3" t="s">
        <v>776</v>
      </c>
      <c r="H1708" s="3" t="s">
        <v>35</v>
      </c>
      <c r="I1708" s="3" t="s">
        <v>45</v>
      </c>
      <c r="J1708" s="3" t="s">
        <v>67</v>
      </c>
      <c r="K1708" s="3" t="s">
        <v>199</v>
      </c>
      <c r="L1708" s="5">
        <v>49</v>
      </c>
      <c r="M1708" s="5">
        <v>35265.980000000003</v>
      </c>
      <c r="N1708" s="5">
        <v>52078.44</v>
      </c>
      <c r="O1708" s="5">
        <v>0.05</v>
      </c>
      <c r="P1708" s="3" t="s">
        <v>28</v>
      </c>
      <c r="Q1708" s="3" t="s">
        <v>84</v>
      </c>
      <c r="R1708" s="5">
        <v>1</v>
      </c>
      <c r="S1708" s="5">
        <v>782620</v>
      </c>
      <c r="T1708" s="2"/>
    </row>
    <row r="1709" spans="1:20" ht="14.4" x14ac:dyDescent="0.3">
      <c r="A1709" s="3" t="s">
        <v>2589</v>
      </c>
      <c r="B1709" s="4">
        <v>45676</v>
      </c>
      <c r="C1709" s="3" t="s">
        <v>49</v>
      </c>
      <c r="D1709" s="3" t="s">
        <v>57</v>
      </c>
      <c r="E1709" s="3" t="s">
        <v>58</v>
      </c>
      <c r="F1709" s="3" t="s">
        <v>59</v>
      </c>
      <c r="G1709" s="3" t="s">
        <v>1523</v>
      </c>
      <c r="H1709" s="3" t="s">
        <v>87</v>
      </c>
      <c r="I1709" s="3" t="s">
        <v>52</v>
      </c>
      <c r="J1709" s="3" t="s">
        <v>53</v>
      </c>
      <c r="K1709" s="3" t="s">
        <v>99</v>
      </c>
      <c r="L1709" s="5">
        <v>24</v>
      </c>
      <c r="M1709" s="5">
        <v>70814.36</v>
      </c>
      <c r="N1709" s="5">
        <v>103265.9</v>
      </c>
      <c r="O1709" s="5">
        <v>0.05</v>
      </c>
      <c r="P1709" s="3" t="s">
        <v>55</v>
      </c>
      <c r="Q1709" s="3" t="s">
        <v>38</v>
      </c>
      <c r="R1709" s="5">
        <v>10</v>
      </c>
      <c r="S1709" s="5">
        <v>739895.3</v>
      </c>
      <c r="T1709" s="2"/>
    </row>
    <row r="1710" spans="1:20" ht="14.4" x14ac:dyDescent="0.3">
      <c r="A1710" s="3" t="s">
        <v>2590</v>
      </c>
      <c r="B1710" s="4">
        <v>45688</v>
      </c>
      <c r="C1710" s="3" t="s">
        <v>31</v>
      </c>
      <c r="D1710" s="3" t="s">
        <v>70</v>
      </c>
      <c r="E1710" s="3" t="s">
        <v>71</v>
      </c>
      <c r="F1710" s="3" t="s">
        <v>72</v>
      </c>
      <c r="G1710" s="3" t="s">
        <v>2077</v>
      </c>
      <c r="H1710" s="3" t="s">
        <v>35</v>
      </c>
      <c r="I1710" s="3" t="s">
        <v>45</v>
      </c>
      <c r="J1710" s="3" t="s">
        <v>132</v>
      </c>
      <c r="K1710" s="3" t="s">
        <v>206</v>
      </c>
      <c r="L1710" s="5">
        <v>12</v>
      </c>
      <c r="M1710" s="5">
        <v>33788.93</v>
      </c>
      <c r="N1710" s="5">
        <v>42969.64</v>
      </c>
      <c r="O1710" s="5">
        <v>0.1</v>
      </c>
      <c r="P1710" s="3" t="s">
        <v>55</v>
      </c>
      <c r="Q1710" s="3" t="s">
        <v>84</v>
      </c>
      <c r="R1710" s="5">
        <v>16</v>
      </c>
      <c r="S1710" s="5">
        <v>99151.67</v>
      </c>
      <c r="T1710" s="2"/>
    </row>
    <row r="1711" spans="1:20" ht="14.4" x14ac:dyDescent="0.3">
      <c r="A1711" s="3" t="s">
        <v>2591</v>
      </c>
      <c r="B1711" s="4">
        <v>45836</v>
      </c>
      <c r="C1711" s="3" t="s">
        <v>49</v>
      </c>
      <c r="D1711" s="3" t="s">
        <v>57</v>
      </c>
      <c r="E1711" s="3" t="s">
        <v>64</v>
      </c>
      <c r="F1711" s="3" t="s">
        <v>65</v>
      </c>
      <c r="G1711" s="3" t="s">
        <v>205</v>
      </c>
      <c r="H1711" s="3" t="s">
        <v>44</v>
      </c>
      <c r="I1711" s="3" t="s">
        <v>52</v>
      </c>
      <c r="J1711" s="3" t="s">
        <v>113</v>
      </c>
      <c r="K1711" s="3" t="s">
        <v>114</v>
      </c>
      <c r="L1711" s="5">
        <v>17</v>
      </c>
      <c r="M1711" s="5">
        <v>23604.27</v>
      </c>
      <c r="N1711" s="5">
        <v>33471.199999999997</v>
      </c>
      <c r="O1711" s="5">
        <v>0</v>
      </c>
      <c r="P1711" s="3" t="s">
        <v>28</v>
      </c>
      <c r="Q1711" s="3" t="s">
        <v>29</v>
      </c>
      <c r="R1711" s="5">
        <v>3</v>
      </c>
      <c r="S1711" s="5">
        <v>167737.79999999999</v>
      </c>
      <c r="T1711" s="2"/>
    </row>
    <row r="1712" spans="1:20" ht="14.4" x14ac:dyDescent="0.3">
      <c r="A1712" s="3" t="s">
        <v>2592</v>
      </c>
      <c r="B1712" s="4">
        <v>45744</v>
      </c>
      <c r="C1712" s="3" t="s">
        <v>31</v>
      </c>
      <c r="D1712" s="3" t="s">
        <v>70</v>
      </c>
      <c r="E1712" s="3" t="s">
        <v>71</v>
      </c>
      <c r="F1712" s="3" t="s">
        <v>72</v>
      </c>
      <c r="G1712" s="3" t="s">
        <v>1213</v>
      </c>
      <c r="H1712" s="3" t="s">
        <v>24</v>
      </c>
      <c r="I1712" s="3" t="s">
        <v>52</v>
      </c>
      <c r="J1712" s="3" t="s">
        <v>157</v>
      </c>
      <c r="K1712" s="3" t="s">
        <v>158</v>
      </c>
      <c r="L1712" s="5">
        <v>22</v>
      </c>
      <c r="M1712" s="5">
        <v>3041.61</v>
      </c>
      <c r="N1712" s="5">
        <v>4228.0600000000004</v>
      </c>
      <c r="O1712" s="5">
        <v>0</v>
      </c>
      <c r="P1712" s="3" t="s">
        <v>28</v>
      </c>
      <c r="Q1712" s="3" t="s">
        <v>84</v>
      </c>
      <c r="R1712" s="5">
        <v>1</v>
      </c>
      <c r="S1712" s="5">
        <v>26101.9</v>
      </c>
      <c r="T1712" s="2"/>
    </row>
    <row r="1713" spans="1:20" ht="14.4" x14ac:dyDescent="0.3">
      <c r="A1713" s="3" t="s">
        <v>2593</v>
      </c>
      <c r="B1713" s="6">
        <v>45873</v>
      </c>
      <c r="C1713" s="3" t="s">
        <v>20</v>
      </c>
      <c r="D1713" s="3" t="s">
        <v>41</v>
      </c>
      <c r="E1713" s="3" t="s">
        <v>42</v>
      </c>
      <c r="F1713" s="3" t="s">
        <v>42</v>
      </c>
      <c r="G1713" s="3" t="s">
        <v>341</v>
      </c>
      <c r="H1713" s="3" t="s">
        <v>24</v>
      </c>
      <c r="I1713" s="3" t="s">
        <v>52</v>
      </c>
      <c r="J1713" s="3" t="s">
        <v>157</v>
      </c>
      <c r="K1713" s="3" t="s">
        <v>158</v>
      </c>
      <c r="L1713" s="5">
        <v>26</v>
      </c>
      <c r="M1713" s="5">
        <v>59308.56</v>
      </c>
      <c r="N1713" s="5">
        <v>88015.31</v>
      </c>
      <c r="O1713" s="5">
        <v>0.05</v>
      </c>
      <c r="P1713" s="3" t="s">
        <v>55</v>
      </c>
      <c r="Q1713" s="3" t="s">
        <v>29</v>
      </c>
      <c r="R1713" s="5">
        <v>12</v>
      </c>
      <c r="S1713" s="5">
        <v>709056.7</v>
      </c>
      <c r="T1713" s="2"/>
    </row>
    <row r="1714" spans="1:20" ht="14.4" x14ac:dyDescent="0.3">
      <c r="A1714" s="3" t="s">
        <v>2594</v>
      </c>
      <c r="B1714" s="4">
        <v>45855</v>
      </c>
      <c r="C1714" s="3" t="s">
        <v>40</v>
      </c>
      <c r="D1714" s="3" t="s">
        <v>57</v>
      </c>
      <c r="E1714" s="3" t="s">
        <v>64</v>
      </c>
      <c r="F1714" s="3" t="s">
        <v>65</v>
      </c>
      <c r="G1714" s="3" t="s">
        <v>79</v>
      </c>
      <c r="H1714" s="3" t="s">
        <v>24</v>
      </c>
      <c r="I1714" s="3" t="s">
        <v>52</v>
      </c>
      <c r="J1714" s="3" t="s">
        <v>113</v>
      </c>
      <c r="K1714" s="3" t="s">
        <v>114</v>
      </c>
      <c r="L1714" s="5">
        <v>44</v>
      </c>
      <c r="M1714" s="5">
        <v>50205.53</v>
      </c>
      <c r="N1714" s="5">
        <v>64361.91</v>
      </c>
      <c r="O1714" s="5">
        <v>0.1</v>
      </c>
      <c r="P1714" s="3" t="s">
        <v>55</v>
      </c>
      <c r="Q1714" s="3" t="s">
        <v>84</v>
      </c>
      <c r="R1714" s="5">
        <v>6</v>
      </c>
      <c r="S1714" s="5">
        <v>560592.69999999995</v>
      </c>
      <c r="T1714" s="2"/>
    </row>
    <row r="1715" spans="1:20" ht="14.4" x14ac:dyDescent="0.3">
      <c r="A1715" s="3" t="s">
        <v>2595</v>
      </c>
      <c r="B1715" s="4">
        <v>45698</v>
      </c>
      <c r="C1715" s="3" t="s">
        <v>40</v>
      </c>
      <c r="D1715" s="3" t="s">
        <v>70</v>
      </c>
      <c r="E1715" s="3" t="s">
        <v>71</v>
      </c>
      <c r="F1715" s="3" t="s">
        <v>72</v>
      </c>
      <c r="G1715" s="3" t="s">
        <v>1251</v>
      </c>
      <c r="H1715" s="3" t="s">
        <v>35</v>
      </c>
      <c r="I1715" s="3" t="s">
        <v>45</v>
      </c>
      <c r="J1715" s="3" t="s">
        <v>102</v>
      </c>
      <c r="K1715" s="3" t="s">
        <v>103</v>
      </c>
      <c r="L1715" s="5">
        <v>14</v>
      </c>
      <c r="M1715" s="5">
        <v>34851.99</v>
      </c>
      <c r="N1715" s="5">
        <v>48215.75</v>
      </c>
      <c r="O1715" s="5">
        <v>0.1</v>
      </c>
      <c r="P1715" s="3" t="s">
        <v>28</v>
      </c>
      <c r="Q1715" s="3" t="s">
        <v>29</v>
      </c>
      <c r="R1715" s="5">
        <v>16</v>
      </c>
      <c r="S1715" s="5">
        <v>168383.4</v>
      </c>
      <c r="T1715" s="2"/>
    </row>
    <row r="1716" spans="1:20" ht="14.4" x14ac:dyDescent="0.3">
      <c r="A1716" s="3" t="s">
        <v>2596</v>
      </c>
      <c r="B1716" s="6">
        <v>45842</v>
      </c>
      <c r="C1716" s="3" t="s">
        <v>49</v>
      </c>
      <c r="D1716" s="3" t="s">
        <v>70</v>
      </c>
      <c r="E1716" s="3" t="s">
        <v>125</v>
      </c>
      <c r="F1716" s="3" t="s">
        <v>125</v>
      </c>
      <c r="G1716" s="3" t="s">
        <v>529</v>
      </c>
      <c r="H1716" s="3" t="s">
        <v>24</v>
      </c>
      <c r="I1716" s="3" t="s">
        <v>25</v>
      </c>
      <c r="J1716" s="3" t="s">
        <v>36</v>
      </c>
      <c r="K1716" s="3" t="s">
        <v>280</v>
      </c>
      <c r="L1716" s="5">
        <v>10</v>
      </c>
      <c r="M1716" s="5">
        <v>14447.06</v>
      </c>
      <c r="N1716" s="5">
        <v>21079.38</v>
      </c>
      <c r="O1716" s="5">
        <v>0.1</v>
      </c>
      <c r="P1716" s="3" t="s">
        <v>28</v>
      </c>
      <c r="Q1716" s="3" t="s">
        <v>29</v>
      </c>
      <c r="R1716" s="5">
        <v>19</v>
      </c>
      <c r="S1716" s="5">
        <v>59690.879999999997</v>
      </c>
      <c r="T1716" s="2"/>
    </row>
    <row r="1717" spans="1:20" ht="14.4" x14ac:dyDescent="0.3">
      <c r="A1717" s="3" t="s">
        <v>2597</v>
      </c>
      <c r="B1717" s="6">
        <v>45902</v>
      </c>
      <c r="C1717" s="3" t="s">
        <v>20</v>
      </c>
      <c r="D1717" s="3" t="s">
        <v>57</v>
      </c>
      <c r="E1717" s="3" t="s">
        <v>64</v>
      </c>
      <c r="F1717" s="3" t="s">
        <v>65</v>
      </c>
      <c r="G1717" s="3" t="s">
        <v>341</v>
      </c>
      <c r="H1717" s="3" t="s">
        <v>44</v>
      </c>
      <c r="I1717" s="3" t="s">
        <v>25</v>
      </c>
      <c r="J1717" s="3" t="s">
        <v>36</v>
      </c>
      <c r="K1717" s="3" t="s">
        <v>280</v>
      </c>
      <c r="L1717" s="5">
        <v>36</v>
      </c>
      <c r="M1717" s="5">
        <v>32558.44</v>
      </c>
      <c r="N1717" s="5">
        <v>42503.08</v>
      </c>
      <c r="O1717" s="5">
        <v>0.1</v>
      </c>
      <c r="P1717" s="3" t="s">
        <v>28</v>
      </c>
      <c r="Q1717" s="3" t="s">
        <v>77</v>
      </c>
      <c r="R1717" s="5">
        <v>16</v>
      </c>
      <c r="S1717" s="5">
        <v>322206.3</v>
      </c>
      <c r="T1717" s="2"/>
    </row>
    <row r="1718" spans="1:20" ht="14.4" x14ac:dyDescent="0.3">
      <c r="A1718" s="3" t="s">
        <v>2598</v>
      </c>
      <c r="B1718" s="4">
        <v>45745</v>
      </c>
      <c r="C1718" s="3" t="s">
        <v>40</v>
      </c>
      <c r="D1718" s="3" t="s">
        <v>70</v>
      </c>
      <c r="E1718" s="3" t="s">
        <v>125</v>
      </c>
      <c r="F1718" s="3" t="s">
        <v>125</v>
      </c>
      <c r="G1718" s="3" t="s">
        <v>1196</v>
      </c>
      <c r="H1718" s="3" t="s">
        <v>87</v>
      </c>
      <c r="I1718" s="3" t="s">
        <v>25</v>
      </c>
      <c r="J1718" s="3" t="s">
        <v>146</v>
      </c>
      <c r="K1718" s="3" t="s">
        <v>416</v>
      </c>
      <c r="L1718" s="5">
        <v>33</v>
      </c>
      <c r="M1718" s="5">
        <v>24656.75</v>
      </c>
      <c r="N1718" s="5">
        <v>34610.269999999997</v>
      </c>
      <c r="O1718" s="5">
        <v>0</v>
      </c>
      <c r="P1718" s="3" t="s">
        <v>55</v>
      </c>
      <c r="Q1718" s="3" t="s">
        <v>38</v>
      </c>
      <c r="R1718" s="5">
        <v>9</v>
      </c>
      <c r="S1718" s="5">
        <v>328466.2</v>
      </c>
      <c r="T1718" s="2"/>
    </row>
    <row r="1719" spans="1:20" ht="14.4" x14ac:dyDescent="0.3">
      <c r="A1719" s="3" t="s">
        <v>2599</v>
      </c>
      <c r="B1719" s="4">
        <v>45866</v>
      </c>
      <c r="C1719" s="3" t="s">
        <v>49</v>
      </c>
      <c r="D1719" s="3" t="s">
        <v>70</v>
      </c>
      <c r="E1719" s="3" t="s">
        <v>125</v>
      </c>
      <c r="F1719" s="3" t="s">
        <v>125</v>
      </c>
      <c r="G1719" s="3" t="s">
        <v>922</v>
      </c>
      <c r="H1719" s="3" t="s">
        <v>87</v>
      </c>
      <c r="I1719" s="3" t="s">
        <v>52</v>
      </c>
      <c r="J1719" s="3" t="s">
        <v>113</v>
      </c>
      <c r="K1719" s="3" t="s">
        <v>114</v>
      </c>
      <c r="L1719" s="5">
        <v>42</v>
      </c>
      <c r="M1719" s="5">
        <v>9943.1200000000008</v>
      </c>
      <c r="N1719" s="5">
        <v>14522.13</v>
      </c>
      <c r="O1719" s="5">
        <v>0</v>
      </c>
      <c r="P1719" s="3" t="s">
        <v>28</v>
      </c>
      <c r="Q1719" s="3" t="s">
        <v>77</v>
      </c>
      <c r="R1719" s="5">
        <v>8</v>
      </c>
      <c r="S1719" s="5">
        <v>192318.4</v>
      </c>
      <c r="T1719" s="2"/>
    </row>
    <row r="1720" spans="1:20" ht="14.4" x14ac:dyDescent="0.3">
      <c r="A1720" s="3" t="s">
        <v>2600</v>
      </c>
      <c r="B1720" s="4">
        <v>45853</v>
      </c>
      <c r="C1720" s="3" t="s">
        <v>20</v>
      </c>
      <c r="D1720" s="3" t="s">
        <v>70</v>
      </c>
      <c r="E1720" s="3" t="s">
        <v>125</v>
      </c>
      <c r="F1720" s="3" t="s">
        <v>125</v>
      </c>
      <c r="G1720" s="3" t="s">
        <v>1183</v>
      </c>
      <c r="H1720" s="3" t="s">
        <v>87</v>
      </c>
      <c r="I1720" s="3" t="s">
        <v>25</v>
      </c>
      <c r="J1720" s="3" t="s">
        <v>26</v>
      </c>
      <c r="K1720" s="3" t="s">
        <v>27</v>
      </c>
      <c r="L1720" s="5">
        <v>26</v>
      </c>
      <c r="M1720" s="5">
        <v>56761.72</v>
      </c>
      <c r="N1720" s="5">
        <v>69654.720000000001</v>
      </c>
      <c r="O1720" s="5">
        <v>0.05</v>
      </c>
      <c r="P1720" s="3" t="s">
        <v>55</v>
      </c>
      <c r="Q1720" s="3" t="s">
        <v>77</v>
      </c>
      <c r="R1720" s="5">
        <v>9</v>
      </c>
      <c r="S1720" s="5">
        <v>318457.09999999998</v>
      </c>
      <c r="T1720" s="2"/>
    </row>
    <row r="1721" spans="1:20" ht="14.4" x14ac:dyDescent="0.3">
      <c r="A1721" s="3" t="s">
        <v>2601</v>
      </c>
      <c r="B1721" s="6">
        <v>45901</v>
      </c>
      <c r="C1721" s="3" t="s">
        <v>40</v>
      </c>
      <c r="D1721" s="3" t="s">
        <v>57</v>
      </c>
      <c r="E1721" s="3" t="s">
        <v>92</v>
      </c>
      <c r="F1721" s="3" t="s">
        <v>93</v>
      </c>
      <c r="G1721" s="3" t="s">
        <v>2602</v>
      </c>
      <c r="H1721" s="3" t="s">
        <v>24</v>
      </c>
      <c r="I1721" s="3" t="s">
        <v>45</v>
      </c>
      <c r="J1721" s="3" t="s">
        <v>132</v>
      </c>
      <c r="K1721" s="3" t="s">
        <v>206</v>
      </c>
      <c r="L1721" s="5">
        <v>31</v>
      </c>
      <c r="M1721" s="5">
        <v>29666.26</v>
      </c>
      <c r="N1721" s="5">
        <v>37316.86</v>
      </c>
      <c r="O1721" s="5">
        <v>0.15</v>
      </c>
      <c r="P1721" s="3" t="s">
        <v>55</v>
      </c>
      <c r="Q1721" s="3" t="s">
        <v>38</v>
      </c>
      <c r="R1721" s="5">
        <v>14</v>
      </c>
      <c r="S1721" s="5">
        <v>201593.3</v>
      </c>
      <c r="T1721" s="2"/>
    </row>
    <row r="1722" spans="1:20" ht="14.4" x14ac:dyDescent="0.3">
      <c r="A1722" s="3" t="s">
        <v>2603</v>
      </c>
      <c r="B1722" s="6">
        <v>45816</v>
      </c>
      <c r="C1722" s="3" t="s">
        <v>49</v>
      </c>
      <c r="D1722" s="3" t="s">
        <v>41</v>
      </c>
      <c r="E1722" s="3" t="s">
        <v>50</v>
      </c>
      <c r="F1722" s="3" t="s">
        <v>50</v>
      </c>
      <c r="G1722" s="3" t="s">
        <v>2198</v>
      </c>
      <c r="H1722" s="3" t="s">
        <v>44</v>
      </c>
      <c r="I1722" s="3" t="s">
        <v>25</v>
      </c>
      <c r="J1722" s="3" t="s">
        <v>146</v>
      </c>
      <c r="K1722" s="3" t="s">
        <v>416</v>
      </c>
      <c r="L1722" s="5">
        <v>36</v>
      </c>
      <c r="M1722" s="5">
        <v>19785.580000000002</v>
      </c>
      <c r="N1722" s="5">
        <v>24376.58</v>
      </c>
      <c r="O1722" s="5">
        <v>0</v>
      </c>
      <c r="P1722" s="3" t="s">
        <v>28</v>
      </c>
      <c r="Q1722" s="3" t="s">
        <v>29</v>
      </c>
      <c r="R1722" s="5">
        <v>12</v>
      </c>
      <c r="S1722" s="5">
        <v>165276</v>
      </c>
      <c r="T1722" s="2"/>
    </row>
    <row r="1723" spans="1:20" ht="14.4" x14ac:dyDescent="0.3">
      <c r="A1723" s="3" t="s">
        <v>2604</v>
      </c>
      <c r="B1723" s="8">
        <v>45783</v>
      </c>
      <c r="C1723" s="3" t="s">
        <v>49</v>
      </c>
      <c r="D1723" s="3" t="s">
        <v>70</v>
      </c>
      <c r="E1723" s="3" t="s">
        <v>125</v>
      </c>
      <c r="F1723" s="3" t="s">
        <v>125</v>
      </c>
      <c r="G1723" s="3" t="s">
        <v>2265</v>
      </c>
      <c r="H1723" s="3" t="s">
        <v>24</v>
      </c>
      <c r="I1723" s="3" t="s">
        <v>52</v>
      </c>
      <c r="J1723" s="3" t="s">
        <v>53</v>
      </c>
      <c r="K1723" s="3" t="s">
        <v>90</v>
      </c>
      <c r="L1723" s="5">
        <v>27</v>
      </c>
      <c r="M1723" s="5">
        <v>64781.75</v>
      </c>
      <c r="N1723" s="5">
        <v>77556.399999999994</v>
      </c>
      <c r="O1723" s="5">
        <v>0.15</v>
      </c>
      <c r="P1723" s="3" t="s">
        <v>28</v>
      </c>
      <c r="Q1723" s="3" t="s">
        <v>29</v>
      </c>
      <c r="R1723" s="5">
        <v>9</v>
      </c>
      <c r="S1723" s="5">
        <v>293178.2</v>
      </c>
      <c r="T1723" s="2"/>
    </row>
    <row r="1724" spans="1:20" ht="14.4" x14ac:dyDescent="0.3">
      <c r="A1724" s="3" t="s">
        <v>2605</v>
      </c>
      <c r="B1724" s="4">
        <v>45705</v>
      </c>
      <c r="C1724" s="3" t="s">
        <v>40</v>
      </c>
      <c r="D1724" s="3" t="s">
        <v>41</v>
      </c>
      <c r="E1724" s="3" t="s">
        <v>42</v>
      </c>
      <c r="F1724" s="3" t="s">
        <v>42</v>
      </c>
      <c r="G1724" s="3" t="s">
        <v>184</v>
      </c>
      <c r="H1724" s="3" t="s">
        <v>35</v>
      </c>
      <c r="I1724" s="3" t="s">
        <v>52</v>
      </c>
      <c r="J1724" s="3" t="s">
        <v>95</v>
      </c>
      <c r="K1724" s="3" t="s">
        <v>182</v>
      </c>
      <c r="L1724" s="5">
        <v>48</v>
      </c>
      <c r="M1724" s="5">
        <v>33682.410000000003</v>
      </c>
      <c r="N1724" s="5">
        <v>48717.65</v>
      </c>
      <c r="O1724" s="5">
        <v>0.1</v>
      </c>
      <c r="P1724" s="3" t="s">
        <v>55</v>
      </c>
      <c r="Q1724" s="3" t="s">
        <v>77</v>
      </c>
      <c r="R1724" s="5">
        <v>3</v>
      </c>
      <c r="S1724" s="5">
        <v>649522.4</v>
      </c>
      <c r="T1724" s="2"/>
    </row>
    <row r="1725" spans="1:20" ht="14.4" x14ac:dyDescent="0.3">
      <c r="A1725" s="3" t="s">
        <v>2606</v>
      </c>
      <c r="B1725" s="6">
        <v>45875</v>
      </c>
      <c r="C1725" s="3" t="s">
        <v>40</v>
      </c>
      <c r="D1725" s="3" t="s">
        <v>70</v>
      </c>
      <c r="E1725" s="3" t="s">
        <v>125</v>
      </c>
      <c r="F1725" s="3" t="s">
        <v>125</v>
      </c>
      <c r="G1725" s="3" t="s">
        <v>408</v>
      </c>
      <c r="H1725" s="3" t="s">
        <v>87</v>
      </c>
      <c r="I1725" s="3" t="s">
        <v>25</v>
      </c>
      <c r="J1725" s="3" t="s">
        <v>146</v>
      </c>
      <c r="K1725" s="3" t="s">
        <v>416</v>
      </c>
      <c r="L1725" s="5">
        <v>29</v>
      </c>
      <c r="M1725" s="5">
        <v>30423.8</v>
      </c>
      <c r="N1725" s="5">
        <v>37093.1</v>
      </c>
      <c r="O1725" s="5">
        <v>0.15</v>
      </c>
      <c r="P1725" s="3" t="s">
        <v>55</v>
      </c>
      <c r="Q1725" s="3" t="s">
        <v>84</v>
      </c>
      <c r="R1725" s="5">
        <v>20</v>
      </c>
      <c r="S1725" s="5">
        <v>164398.20000000001</v>
      </c>
      <c r="T1725" s="2"/>
    </row>
    <row r="1726" spans="1:20" ht="14.4" x14ac:dyDescent="0.3">
      <c r="A1726" s="3" t="s">
        <v>2607</v>
      </c>
      <c r="B1726" s="6">
        <v>45696</v>
      </c>
      <c r="C1726" s="3" t="s">
        <v>49</v>
      </c>
      <c r="D1726" s="3" t="s">
        <v>70</v>
      </c>
      <c r="E1726" s="3" t="s">
        <v>71</v>
      </c>
      <c r="F1726" s="3" t="s">
        <v>72</v>
      </c>
      <c r="G1726" s="3" t="s">
        <v>2608</v>
      </c>
      <c r="H1726" s="3" t="s">
        <v>44</v>
      </c>
      <c r="I1726" s="3" t="s">
        <v>45</v>
      </c>
      <c r="J1726" s="3" t="s">
        <v>46</v>
      </c>
      <c r="K1726" s="3" t="s">
        <v>161</v>
      </c>
      <c r="L1726" s="5">
        <v>18</v>
      </c>
      <c r="M1726" s="5">
        <v>63785.440000000002</v>
      </c>
      <c r="N1726" s="5">
        <v>87402.66</v>
      </c>
      <c r="O1726" s="5">
        <v>0</v>
      </c>
      <c r="P1726" s="3" t="s">
        <v>55</v>
      </c>
      <c r="Q1726" s="3" t="s">
        <v>38</v>
      </c>
      <c r="R1726" s="5">
        <v>14</v>
      </c>
      <c r="S1726" s="5">
        <v>425110</v>
      </c>
      <c r="T1726" s="2"/>
    </row>
    <row r="1727" spans="1:20" ht="14.4" x14ac:dyDescent="0.3">
      <c r="A1727" s="3" t="s">
        <v>2609</v>
      </c>
      <c r="B1727" s="6">
        <v>45814</v>
      </c>
      <c r="C1727" s="3" t="s">
        <v>49</v>
      </c>
      <c r="D1727" s="3" t="s">
        <v>57</v>
      </c>
      <c r="E1727" s="3" t="s">
        <v>58</v>
      </c>
      <c r="F1727" s="3" t="s">
        <v>59</v>
      </c>
      <c r="G1727" s="3" t="s">
        <v>1439</v>
      </c>
      <c r="H1727" s="3" t="s">
        <v>35</v>
      </c>
      <c r="I1727" s="3" t="s">
        <v>45</v>
      </c>
      <c r="J1727" s="3" t="s">
        <v>102</v>
      </c>
      <c r="K1727" s="3" t="s">
        <v>103</v>
      </c>
      <c r="L1727" s="5">
        <v>50</v>
      </c>
      <c r="M1727" s="5">
        <v>75803.240000000005</v>
      </c>
      <c r="N1727" s="5">
        <v>99270.32</v>
      </c>
      <c r="O1727" s="5">
        <v>0.1</v>
      </c>
      <c r="P1727" s="3" t="s">
        <v>55</v>
      </c>
      <c r="Q1727" s="3" t="s">
        <v>29</v>
      </c>
      <c r="R1727" s="5">
        <v>11</v>
      </c>
      <c r="S1727" s="5">
        <v>1056019</v>
      </c>
      <c r="T1727" s="2"/>
    </row>
    <row r="1728" spans="1:20" ht="14.4" x14ac:dyDescent="0.3">
      <c r="A1728" s="3" t="s">
        <v>2610</v>
      </c>
      <c r="B1728" s="4">
        <v>45744</v>
      </c>
      <c r="C1728" s="3" t="s">
        <v>49</v>
      </c>
      <c r="D1728" s="3" t="s">
        <v>41</v>
      </c>
      <c r="E1728" s="3" t="s">
        <v>42</v>
      </c>
      <c r="F1728" s="3" t="s">
        <v>42</v>
      </c>
      <c r="G1728" s="3" t="s">
        <v>587</v>
      </c>
      <c r="H1728" s="3" t="s">
        <v>44</v>
      </c>
      <c r="I1728" s="3" t="s">
        <v>45</v>
      </c>
      <c r="J1728" s="3" t="s">
        <v>102</v>
      </c>
      <c r="K1728" s="3" t="s">
        <v>203</v>
      </c>
      <c r="L1728" s="5">
        <v>18</v>
      </c>
      <c r="M1728" s="5">
        <v>78337.31</v>
      </c>
      <c r="N1728" s="5">
        <v>95676.41</v>
      </c>
      <c r="O1728" s="5">
        <v>0.15</v>
      </c>
      <c r="P1728" s="3" t="s">
        <v>28</v>
      </c>
      <c r="Q1728" s="3" t="s">
        <v>84</v>
      </c>
      <c r="R1728" s="5">
        <v>9</v>
      </c>
      <c r="S1728" s="5">
        <v>265288.2</v>
      </c>
      <c r="T1728" s="2"/>
    </row>
    <row r="1729" spans="1:20" ht="14.4" x14ac:dyDescent="0.3">
      <c r="A1729" s="3" t="s">
        <v>2611</v>
      </c>
      <c r="B1729" s="4">
        <v>45733</v>
      </c>
      <c r="C1729" s="3" t="s">
        <v>31</v>
      </c>
      <c r="D1729" s="3" t="s">
        <v>70</v>
      </c>
      <c r="E1729" s="3" t="s">
        <v>125</v>
      </c>
      <c r="F1729" s="3" t="s">
        <v>125</v>
      </c>
      <c r="G1729" s="3" t="s">
        <v>2267</v>
      </c>
      <c r="H1729" s="3" t="s">
        <v>87</v>
      </c>
      <c r="I1729" s="3" t="s">
        <v>52</v>
      </c>
      <c r="J1729" s="3" t="s">
        <v>113</v>
      </c>
      <c r="K1729" s="3" t="s">
        <v>257</v>
      </c>
      <c r="L1729" s="5">
        <v>22</v>
      </c>
      <c r="M1729" s="5">
        <v>72908.95</v>
      </c>
      <c r="N1729" s="5">
        <v>88894.19</v>
      </c>
      <c r="O1729" s="5">
        <v>0.1</v>
      </c>
      <c r="P1729" s="3" t="s">
        <v>55</v>
      </c>
      <c r="Q1729" s="3" t="s">
        <v>38</v>
      </c>
      <c r="R1729" s="5">
        <v>10</v>
      </c>
      <c r="S1729" s="5">
        <v>316507.8</v>
      </c>
      <c r="T1729" s="2"/>
    </row>
    <row r="1730" spans="1:20" ht="14.4" x14ac:dyDescent="0.3">
      <c r="A1730" s="3" t="s">
        <v>2612</v>
      </c>
      <c r="B1730" s="4">
        <v>45856</v>
      </c>
      <c r="C1730" s="3" t="s">
        <v>49</v>
      </c>
      <c r="D1730" s="3" t="s">
        <v>21</v>
      </c>
      <c r="E1730" s="3" t="s">
        <v>22</v>
      </c>
      <c r="F1730" s="3" t="s">
        <v>22</v>
      </c>
      <c r="G1730" s="3" t="s">
        <v>1744</v>
      </c>
      <c r="H1730" s="3" t="s">
        <v>35</v>
      </c>
      <c r="I1730" s="3" t="s">
        <v>45</v>
      </c>
      <c r="J1730" s="3" t="s">
        <v>102</v>
      </c>
      <c r="K1730" s="3" t="s">
        <v>103</v>
      </c>
      <c r="L1730" s="5">
        <v>27</v>
      </c>
      <c r="M1730" s="5">
        <v>59894.22</v>
      </c>
      <c r="N1730" s="5">
        <v>80866.289999999994</v>
      </c>
      <c r="O1730" s="5">
        <v>0.05</v>
      </c>
      <c r="P1730" s="3" t="s">
        <v>55</v>
      </c>
      <c r="Q1730" s="3" t="s">
        <v>29</v>
      </c>
      <c r="R1730" s="5">
        <v>5</v>
      </c>
      <c r="S1730" s="5">
        <v>537933.6</v>
      </c>
      <c r="T1730" s="2"/>
    </row>
    <row r="1731" spans="1:20" ht="14.4" x14ac:dyDescent="0.3">
      <c r="A1731" s="3" t="s">
        <v>2613</v>
      </c>
      <c r="B1731" s="6">
        <v>45695</v>
      </c>
      <c r="C1731" s="3" t="s">
        <v>40</v>
      </c>
      <c r="D1731" s="3" t="s">
        <v>21</v>
      </c>
      <c r="E1731" s="3" t="s">
        <v>22</v>
      </c>
      <c r="F1731" s="3" t="s">
        <v>22</v>
      </c>
      <c r="G1731" s="3" t="s">
        <v>2050</v>
      </c>
      <c r="H1731" s="3" t="s">
        <v>44</v>
      </c>
      <c r="I1731" s="3" t="s">
        <v>45</v>
      </c>
      <c r="J1731" s="3" t="s">
        <v>67</v>
      </c>
      <c r="K1731" s="3" t="s">
        <v>68</v>
      </c>
      <c r="L1731" s="5">
        <v>15</v>
      </c>
      <c r="M1731" s="5">
        <v>946.56</v>
      </c>
      <c r="N1731" s="5">
        <v>1243.7</v>
      </c>
      <c r="O1731" s="5">
        <v>0.05</v>
      </c>
      <c r="P1731" s="3" t="s">
        <v>55</v>
      </c>
      <c r="Q1731" s="3" t="s">
        <v>77</v>
      </c>
      <c r="R1731" s="5">
        <v>3</v>
      </c>
      <c r="S1731" s="5">
        <v>4234.25</v>
      </c>
      <c r="T1731" s="2"/>
    </row>
    <row r="1732" spans="1:20" ht="14.4" x14ac:dyDescent="0.3">
      <c r="A1732" s="3" t="s">
        <v>2614</v>
      </c>
      <c r="B1732" s="6">
        <v>45723</v>
      </c>
      <c r="C1732" s="3" t="s">
        <v>31</v>
      </c>
      <c r="D1732" s="3" t="s">
        <v>70</v>
      </c>
      <c r="E1732" s="3" t="s">
        <v>71</v>
      </c>
      <c r="F1732" s="3" t="s">
        <v>72</v>
      </c>
      <c r="G1732" s="3" t="s">
        <v>34</v>
      </c>
      <c r="H1732" s="3" t="s">
        <v>44</v>
      </c>
      <c r="I1732" s="3" t="s">
        <v>45</v>
      </c>
      <c r="J1732" s="3" t="s">
        <v>46</v>
      </c>
      <c r="K1732" s="3" t="s">
        <v>333</v>
      </c>
      <c r="L1732" s="5">
        <v>46</v>
      </c>
      <c r="M1732" s="5">
        <v>37579.949999999997</v>
      </c>
      <c r="N1732" s="5">
        <v>48452.9</v>
      </c>
      <c r="O1732" s="5">
        <v>0.1</v>
      </c>
      <c r="P1732" s="3" t="s">
        <v>55</v>
      </c>
      <c r="Q1732" s="3" t="s">
        <v>29</v>
      </c>
      <c r="R1732" s="5">
        <v>12</v>
      </c>
      <c r="S1732" s="5">
        <v>450140.1</v>
      </c>
      <c r="T1732" s="2"/>
    </row>
    <row r="1733" spans="1:20" ht="14.4" x14ac:dyDescent="0.3">
      <c r="A1733" s="3" t="s">
        <v>2615</v>
      </c>
      <c r="B1733" s="6">
        <v>45696</v>
      </c>
      <c r="C1733" s="3" t="s">
        <v>31</v>
      </c>
      <c r="D1733" s="3" t="s">
        <v>41</v>
      </c>
      <c r="E1733" s="3" t="s">
        <v>42</v>
      </c>
      <c r="F1733" s="3" t="s">
        <v>42</v>
      </c>
      <c r="G1733" s="3" t="s">
        <v>145</v>
      </c>
      <c r="H1733" s="3" t="s">
        <v>87</v>
      </c>
      <c r="I1733" s="3" t="s">
        <v>25</v>
      </c>
      <c r="J1733" s="3" t="s">
        <v>146</v>
      </c>
      <c r="K1733" s="3" t="s">
        <v>177</v>
      </c>
      <c r="L1733" s="5">
        <v>29</v>
      </c>
      <c r="M1733" s="5">
        <v>34064.949999999997</v>
      </c>
      <c r="N1733" s="5">
        <v>47663.43</v>
      </c>
      <c r="O1733" s="5">
        <v>0.1</v>
      </c>
      <c r="P1733" s="3" t="s">
        <v>28</v>
      </c>
      <c r="Q1733" s="3" t="s">
        <v>84</v>
      </c>
      <c r="R1733" s="5">
        <v>10</v>
      </c>
      <c r="S1733" s="5">
        <v>354920.3</v>
      </c>
      <c r="T1733" s="2"/>
    </row>
    <row r="1734" spans="1:20" ht="14.4" x14ac:dyDescent="0.3">
      <c r="A1734" s="3" t="s">
        <v>2616</v>
      </c>
      <c r="B1734" s="4">
        <v>45820</v>
      </c>
      <c r="C1734" s="3" t="s">
        <v>40</v>
      </c>
      <c r="D1734" s="3" t="s">
        <v>57</v>
      </c>
      <c r="E1734" s="3" t="s">
        <v>58</v>
      </c>
      <c r="F1734" s="3" t="s">
        <v>59</v>
      </c>
      <c r="G1734" s="3" t="s">
        <v>295</v>
      </c>
      <c r="H1734" s="3" t="s">
        <v>35</v>
      </c>
      <c r="I1734" s="3" t="s">
        <v>52</v>
      </c>
      <c r="J1734" s="3" t="s">
        <v>113</v>
      </c>
      <c r="K1734" s="3" t="s">
        <v>557</v>
      </c>
      <c r="L1734" s="5">
        <v>43</v>
      </c>
      <c r="M1734" s="5">
        <v>21752.37</v>
      </c>
      <c r="N1734" s="5">
        <v>31031.759999999998</v>
      </c>
      <c r="O1734" s="5">
        <v>0</v>
      </c>
      <c r="P1734" s="3" t="s">
        <v>28</v>
      </c>
      <c r="Q1734" s="3" t="s">
        <v>29</v>
      </c>
      <c r="R1734" s="5">
        <v>19</v>
      </c>
      <c r="S1734" s="5">
        <v>399013.8</v>
      </c>
      <c r="T1734" s="2"/>
    </row>
    <row r="1735" spans="1:20" ht="14.4" x14ac:dyDescent="0.3">
      <c r="A1735" s="3" t="s">
        <v>2617</v>
      </c>
      <c r="B1735" s="6">
        <v>45847</v>
      </c>
      <c r="C1735" s="3" t="s">
        <v>49</v>
      </c>
      <c r="D1735" s="3" t="s">
        <v>41</v>
      </c>
      <c r="E1735" s="3" t="s">
        <v>42</v>
      </c>
      <c r="F1735" s="3" t="s">
        <v>42</v>
      </c>
      <c r="G1735" s="3" t="s">
        <v>697</v>
      </c>
      <c r="H1735" s="3" t="s">
        <v>87</v>
      </c>
      <c r="I1735" s="3" t="s">
        <v>45</v>
      </c>
      <c r="J1735" s="3" t="s">
        <v>132</v>
      </c>
      <c r="K1735" s="3" t="s">
        <v>241</v>
      </c>
      <c r="L1735" s="5">
        <v>45</v>
      </c>
      <c r="M1735" s="5">
        <v>43012.98</v>
      </c>
      <c r="N1735" s="5">
        <v>59562.86</v>
      </c>
      <c r="O1735" s="5">
        <v>0</v>
      </c>
      <c r="P1735" s="3" t="s">
        <v>55</v>
      </c>
      <c r="Q1735" s="3" t="s">
        <v>38</v>
      </c>
      <c r="R1735" s="5">
        <v>3</v>
      </c>
      <c r="S1735" s="5">
        <v>744744.6</v>
      </c>
      <c r="T1735" s="2"/>
    </row>
    <row r="1736" spans="1:20" ht="14.4" x14ac:dyDescent="0.3">
      <c r="A1736" s="3" t="s">
        <v>2618</v>
      </c>
      <c r="B1736" s="4">
        <v>45676</v>
      </c>
      <c r="C1736" s="3" t="s">
        <v>40</v>
      </c>
      <c r="D1736" s="3" t="s">
        <v>57</v>
      </c>
      <c r="E1736" s="3" t="s">
        <v>92</v>
      </c>
      <c r="F1736" s="3" t="s">
        <v>93</v>
      </c>
      <c r="G1736" s="3" t="s">
        <v>986</v>
      </c>
      <c r="H1736" s="3" t="s">
        <v>24</v>
      </c>
      <c r="I1736" s="3" t="s">
        <v>52</v>
      </c>
      <c r="J1736" s="3" t="s">
        <v>157</v>
      </c>
      <c r="K1736" s="3" t="s">
        <v>158</v>
      </c>
      <c r="L1736" s="5">
        <v>4</v>
      </c>
      <c r="M1736" s="5">
        <v>75626.39</v>
      </c>
      <c r="N1736" s="5">
        <v>111581.8</v>
      </c>
      <c r="O1736" s="5">
        <v>0.05</v>
      </c>
      <c r="P1736" s="3" t="s">
        <v>28</v>
      </c>
      <c r="Q1736" s="3" t="s">
        <v>38</v>
      </c>
      <c r="R1736" s="5">
        <v>14</v>
      </c>
      <c r="S1736" s="5">
        <v>136630.70000000001</v>
      </c>
      <c r="T1736" s="2"/>
    </row>
    <row r="1737" spans="1:20" ht="14.4" x14ac:dyDescent="0.3">
      <c r="A1737" s="3" t="s">
        <v>2619</v>
      </c>
      <c r="B1737" s="4">
        <v>45760</v>
      </c>
      <c r="C1737" s="3" t="s">
        <v>31</v>
      </c>
      <c r="D1737" s="3" t="s">
        <v>21</v>
      </c>
      <c r="E1737" s="3" t="s">
        <v>105</v>
      </c>
      <c r="F1737" s="3" t="s">
        <v>106</v>
      </c>
      <c r="G1737" s="3" t="s">
        <v>2569</v>
      </c>
      <c r="H1737" s="3" t="s">
        <v>87</v>
      </c>
      <c r="I1737" s="3" t="s">
        <v>52</v>
      </c>
      <c r="J1737" s="3" t="s">
        <v>157</v>
      </c>
      <c r="K1737" s="3" t="s">
        <v>188</v>
      </c>
      <c r="L1737" s="5">
        <v>30</v>
      </c>
      <c r="M1737" s="5">
        <v>48273.73</v>
      </c>
      <c r="N1737" s="5">
        <v>68668.39</v>
      </c>
      <c r="O1737" s="5">
        <v>0.05</v>
      </c>
      <c r="P1737" s="3" t="s">
        <v>55</v>
      </c>
      <c r="Q1737" s="3" t="s">
        <v>38</v>
      </c>
      <c r="R1737" s="5">
        <v>7</v>
      </c>
      <c r="S1737" s="5">
        <v>581247.80000000005</v>
      </c>
      <c r="T1737" s="2"/>
    </row>
    <row r="1738" spans="1:20" ht="14.4" x14ac:dyDescent="0.3">
      <c r="A1738" s="3" t="s">
        <v>2620</v>
      </c>
      <c r="B1738" s="7">
        <v>45804</v>
      </c>
      <c r="C1738" s="3" t="s">
        <v>49</v>
      </c>
      <c r="D1738" s="3" t="s">
        <v>41</v>
      </c>
      <c r="E1738" s="3" t="s">
        <v>42</v>
      </c>
      <c r="F1738" s="3" t="s">
        <v>42</v>
      </c>
      <c r="G1738" s="3" t="s">
        <v>2621</v>
      </c>
      <c r="H1738" s="3" t="s">
        <v>24</v>
      </c>
      <c r="I1738" s="3" t="s">
        <v>45</v>
      </c>
      <c r="J1738" s="3" t="s">
        <v>46</v>
      </c>
      <c r="K1738" s="3" t="s">
        <v>117</v>
      </c>
      <c r="L1738" s="5">
        <v>43</v>
      </c>
      <c r="M1738" s="5">
        <v>49427.05</v>
      </c>
      <c r="N1738" s="5">
        <v>59514.39</v>
      </c>
      <c r="O1738" s="5">
        <v>0.05</v>
      </c>
      <c r="P1738" s="3" t="s">
        <v>28</v>
      </c>
      <c r="Q1738" s="3" t="s">
        <v>84</v>
      </c>
      <c r="R1738" s="5">
        <v>12</v>
      </c>
      <c r="S1738" s="5">
        <v>412067.8</v>
      </c>
      <c r="T1738" s="2"/>
    </row>
    <row r="1739" spans="1:20" ht="14.4" x14ac:dyDescent="0.3">
      <c r="A1739" s="3" t="s">
        <v>2622</v>
      </c>
      <c r="B1739" s="4">
        <v>45881</v>
      </c>
      <c r="C1739" s="3" t="s">
        <v>40</v>
      </c>
      <c r="D1739" s="3" t="s">
        <v>21</v>
      </c>
      <c r="E1739" s="3" t="s">
        <v>105</v>
      </c>
      <c r="F1739" s="3" t="s">
        <v>106</v>
      </c>
      <c r="G1739" s="3" t="s">
        <v>621</v>
      </c>
      <c r="H1739" s="3" t="s">
        <v>44</v>
      </c>
      <c r="I1739" s="3" t="s">
        <v>25</v>
      </c>
      <c r="J1739" s="3" t="s">
        <v>26</v>
      </c>
      <c r="K1739" s="3" t="s">
        <v>127</v>
      </c>
      <c r="L1739" s="5">
        <v>34</v>
      </c>
      <c r="M1739" s="5">
        <v>73577.13</v>
      </c>
      <c r="N1739" s="5">
        <v>83724.600000000006</v>
      </c>
      <c r="O1739" s="5">
        <v>0.1</v>
      </c>
      <c r="P1739" s="3" t="s">
        <v>28</v>
      </c>
      <c r="Q1739" s="3" t="s">
        <v>77</v>
      </c>
      <c r="R1739" s="5">
        <v>9</v>
      </c>
      <c r="S1739" s="5">
        <v>310512.59999999998</v>
      </c>
      <c r="T1739" s="2"/>
    </row>
    <row r="1740" spans="1:20" ht="14.4" x14ac:dyDescent="0.3">
      <c r="A1740" s="3" t="s">
        <v>2623</v>
      </c>
      <c r="B1740" s="4">
        <v>45882</v>
      </c>
      <c r="C1740" s="3" t="s">
        <v>49</v>
      </c>
      <c r="D1740" s="3" t="s">
        <v>70</v>
      </c>
      <c r="E1740" s="3" t="s">
        <v>125</v>
      </c>
      <c r="F1740" s="3" t="s">
        <v>125</v>
      </c>
      <c r="G1740" s="3" t="s">
        <v>673</v>
      </c>
      <c r="H1740" s="3" t="s">
        <v>44</v>
      </c>
      <c r="I1740" s="3" t="s">
        <v>52</v>
      </c>
      <c r="J1740" s="3" t="s">
        <v>113</v>
      </c>
      <c r="K1740" s="3" t="s">
        <v>557</v>
      </c>
      <c r="L1740" s="5">
        <v>50</v>
      </c>
      <c r="M1740" s="5">
        <v>32825.01</v>
      </c>
      <c r="N1740" s="5">
        <v>37991.300000000003</v>
      </c>
      <c r="O1740" s="5">
        <v>0</v>
      </c>
      <c r="P1740" s="3" t="s">
        <v>28</v>
      </c>
      <c r="Q1740" s="3" t="s">
        <v>29</v>
      </c>
      <c r="R1740" s="5">
        <v>8</v>
      </c>
      <c r="S1740" s="5">
        <v>258314.5</v>
      </c>
      <c r="T1740" s="2"/>
    </row>
    <row r="1741" spans="1:20" ht="14.4" x14ac:dyDescent="0.3">
      <c r="A1741" s="3" t="s">
        <v>2624</v>
      </c>
      <c r="B1741" s="6">
        <v>45754</v>
      </c>
      <c r="C1741" s="3" t="s">
        <v>49</v>
      </c>
      <c r="D1741" s="3" t="s">
        <v>21</v>
      </c>
      <c r="E1741" s="3" t="s">
        <v>32</v>
      </c>
      <c r="F1741" s="3" t="s">
        <v>33</v>
      </c>
      <c r="G1741" s="3" t="s">
        <v>135</v>
      </c>
      <c r="H1741" s="3" t="s">
        <v>87</v>
      </c>
      <c r="I1741" s="3" t="s">
        <v>52</v>
      </c>
      <c r="J1741" s="3" t="s">
        <v>53</v>
      </c>
      <c r="K1741" s="3" t="s">
        <v>54</v>
      </c>
      <c r="L1741" s="5">
        <v>9</v>
      </c>
      <c r="M1741" s="5">
        <v>77774.490000000005</v>
      </c>
      <c r="N1741" s="5">
        <v>93048.9</v>
      </c>
      <c r="O1741" s="5">
        <v>0.15</v>
      </c>
      <c r="P1741" s="3" t="s">
        <v>28</v>
      </c>
      <c r="Q1741" s="3" t="s">
        <v>38</v>
      </c>
      <c r="R1741" s="5">
        <v>2</v>
      </c>
      <c r="S1741" s="5">
        <v>116849.2</v>
      </c>
      <c r="T1741" s="2"/>
    </row>
    <row r="1742" spans="1:20" ht="14.4" x14ac:dyDescent="0.3">
      <c r="A1742" s="3" t="s">
        <v>2625</v>
      </c>
      <c r="B1742" s="8">
        <v>45781</v>
      </c>
      <c r="C1742" s="3" t="s">
        <v>20</v>
      </c>
      <c r="D1742" s="3" t="s">
        <v>41</v>
      </c>
      <c r="E1742" s="3" t="s">
        <v>50</v>
      </c>
      <c r="F1742" s="3" t="s">
        <v>50</v>
      </c>
      <c r="G1742" s="3" t="s">
        <v>876</v>
      </c>
      <c r="H1742" s="3" t="s">
        <v>35</v>
      </c>
      <c r="I1742" s="3" t="s">
        <v>25</v>
      </c>
      <c r="J1742" s="3" t="s">
        <v>36</v>
      </c>
      <c r="K1742" s="3" t="s">
        <v>136</v>
      </c>
      <c r="L1742" s="5">
        <v>34</v>
      </c>
      <c r="M1742" s="5">
        <v>30273.47</v>
      </c>
      <c r="N1742" s="5">
        <v>42887.06</v>
      </c>
      <c r="O1742" s="5">
        <v>0.05</v>
      </c>
      <c r="P1742" s="3" t="s">
        <v>28</v>
      </c>
      <c r="Q1742" s="3" t="s">
        <v>77</v>
      </c>
      <c r="R1742" s="5">
        <v>4</v>
      </c>
      <c r="S1742" s="5">
        <v>407419</v>
      </c>
      <c r="T1742" s="2"/>
    </row>
    <row r="1743" spans="1:20" ht="14.4" x14ac:dyDescent="0.3">
      <c r="A1743" s="3" t="s">
        <v>2626</v>
      </c>
      <c r="B1743" s="8">
        <v>45782</v>
      </c>
      <c r="C1743" s="3" t="s">
        <v>31</v>
      </c>
      <c r="D1743" s="3" t="s">
        <v>70</v>
      </c>
      <c r="E1743" s="3" t="s">
        <v>125</v>
      </c>
      <c r="F1743" s="3" t="s">
        <v>125</v>
      </c>
      <c r="G1743" s="3" t="s">
        <v>926</v>
      </c>
      <c r="H1743" s="3" t="s">
        <v>24</v>
      </c>
      <c r="I1743" s="3" t="s">
        <v>45</v>
      </c>
      <c r="J1743" s="3" t="s">
        <v>67</v>
      </c>
      <c r="K1743" s="3" t="s">
        <v>199</v>
      </c>
      <c r="L1743" s="5">
        <v>49</v>
      </c>
      <c r="M1743" s="5">
        <v>38207.18</v>
      </c>
      <c r="N1743" s="5">
        <v>55926.14</v>
      </c>
      <c r="O1743" s="5">
        <v>0.05</v>
      </c>
      <c r="P1743" s="3" t="s">
        <v>55</v>
      </c>
      <c r="Q1743" s="3" t="s">
        <v>84</v>
      </c>
      <c r="R1743" s="5">
        <v>9</v>
      </c>
      <c r="S1743" s="5">
        <v>824817.6</v>
      </c>
      <c r="T1743" s="2"/>
    </row>
    <row r="1744" spans="1:20" ht="14.4" x14ac:dyDescent="0.3">
      <c r="A1744" s="3" t="s">
        <v>2627</v>
      </c>
      <c r="B1744" s="4">
        <v>45727</v>
      </c>
      <c r="C1744" s="3" t="s">
        <v>20</v>
      </c>
      <c r="D1744" s="3" t="s">
        <v>57</v>
      </c>
      <c r="E1744" s="3" t="s">
        <v>92</v>
      </c>
      <c r="F1744" s="3" t="s">
        <v>93</v>
      </c>
      <c r="G1744" s="3" t="s">
        <v>387</v>
      </c>
      <c r="H1744" s="3" t="s">
        <v>24</v>
      </c>
      <c r="I1744" s="3" t="s">
        <v>25</v>
      </c>
      <c r="J1744" s="3" t="s">
        <v>146</v>
      </c>
      <c r="K1744" s="3" t="s">
        <v>416</v>
      </c>
      <c r="L1744" s="5">
        <v>40</v>
      </c>
      <c r="M1744" s="5">
        <v>61566.05</v>
      </c>
      <c r="N1744" s="5">
        <v>85617.44</v>
      </c>
      <c r="O1744" s="5">
        <v>0.05</v>
      </c>
      <c r="P1744" s="3" t="s">
        <v>28</v>
      </c>
      <c r="Q1744" s="3" t="s">
        <v>77</v>
      </c>
      <c r="R1744" s="5">
        <v>11</v>
      </c>
      <c r="S1744" s="5">
        <v>913952.8</v>
      </c>
      <c r="T1744" s="2"/>
    </row>
    <row r="1745" spans="1:20" ht="14.4" x14ac:dyDescent="0.3">
      <c r="A1745" s="3" t="s">
        <v>2628</v>
      </c>
      <c r="B1745" s="6">
        <v>45841</v>
      </c>
      <c r="C1745" s="3" t="s">
        <v>49</v>
      </c>
      <c r="D1745" s="3" t="s">
        <v>41</v>
      </c>
      <c r="E1745" s="3" t="s">
        <v>42</v>
      </c>
      <c r="F1745" s="3" t="s">
        <v>42</v>
      </c>
      <c r="G1745" s="3" t="s">
        <v>2409</v>
      </c>
      <c r="H1745" s="3" t="s">
        <v>44</v>
      </c>
      <c r="I1745" s="3" t="s">
        <v>25</v>
      </c>
      <c r="J1745" s="3" t="s">
        <v>146</v>
      </c>
      <c r="K1745" s="3" t="s">
        <v>147</v>
      </c>
      <c r="L1745" s="5">
        <v>11</v>
      </c>
      <c r="M1745" s="5">
        <v>48793.120000000003</v>
      </c>
      <c r="N1745" s="5">
        <v>68284.59</v>
      </c>
      <c r="O1745" s="5">
        <v>0.1</v>
      </c>
      <c r="P1745" s="3" t="s">
        <v>55</v>
      </c>
      <c r="Q1745" s="3" t="s">
        <v>84</v>
      </c>
      <c r="R1745" s="5">
        <v>7</v>
      </c>
      <c r="S1745" s="5">
        <v>192965.6</v>
      </c>
      <c r="T1745" s="2"/>
    </row>
    <row r="1746" spans="1:20" ht="14.4" x14ac:dyDescent="0.3">
      <c r="A1746" s="3" t="s">
        <v>2629</v>
      </c>
      <c r="B1746" s="4">
        <v>45677</v>
      </c>
      <c r="C1746" s="3" t="s">
        <v>20</v>
      </c>
      <c r="D1746" s="3" t="s">
        <v>57</v>
      </c>
      <c r="E1746" s="3" t="s">
        <v>64</v>
      </c>
      <c r="F1746" s="3" t="s">
        <v>65</v>
      </c>
      <c r="G1746" s="3" t="s">
        <v>2630</v>
      </c>
      <c r="H1746" s="3" t="s">
        <v>24</v>
      </c>
      <c r="I1746" s="3" t="s">
        <v>25</v>
      </c>
      <c r="J1746" s="3" t="s">
        <v>36</v>
      </c>
      <c r="K1746" s="3" t="s">
        <v>169</v>
      </c>
      <c r="L1746" s="5">
        <v>17</v>
      </c>
      <c r="M1746" s="5">
        <v>76857.83</v>
      </c>
      <c r="N1746" s="5">
        <v>102121.5</v>
      </c>
      <c r="O1746" s="5">
        <v>0</v>
      </c>
      <c r="P1746" s="3" t="s">
        <v>28</v>
      </c>
      <c r="Q1746" s="3" t="s">
        <v>38</v>
      </c>
      <c r="R1746" s="5">
        <v>17</v>
      </c>
      <c r="S1746" s="5">
        <v>429482.1</v>
      </c>
      <c r="T1746" s="2"/>
    </row>
    <row r="1747" spans="1:20" ht="14.4" x14ac:dyDescent="0.3">
      <c r="A1747" s="3" t="s">
        <v>2631</v>
      </c>
      <c r="B1747" s="6">
        <v>45839</v>
      </c>
      <c r="C1747" s="3" t="s">
        <v>49</v>
      </c>
      <c r="D1747" s="3" t="s">
        <v>57</v>
      </c>
      <c r="E1747" s="3" t="s">
        <v>58</v>
      </c>
      <c r="F1747" s="3" t="s">
        <v>59</v>
      </c>
      <c r="G1747" s="3" t="s">
        <v>2293</v>
      </c>
      <c r="H1747" s="3" t="s">
        <v>24</v>
      </c>
      <c r="I1747" s="3" t="s">
        <v>25</v>
      </c>
      <c r="J1747" s="3" t="s">
        <v>61</v>
      </c>
      <c r="K1747" s="3" t="s">
        <v>223</v>
      </c>
      <c r="L1747" s="5">
        <v>32</v>
      </c>
      <c r="M1747" s="5">
        <v>1363.71</v>
      </c>
      <c r="N1747" s="5">
        <v>1820.96</v>
      </c>
      <c r="O1747" s="5">
        <v>0</v>
      </c>
      <c r="P1747" s="3" t="s">
        <v>55</v>
      </c>
      <c r="Q1747" s="3" t="s">
        <v>77</v>
      </c>
      <c r="R1747" s="5">
        <v>11</v>
      </c>
      <c r="S1747" s="5">
        <v>14632</v>
      </c>
      <c r="T1747" s="2"/>
    </row>
    <row r="1748" spans="1:20" ht="14.4" x14ac:dyDescent="0.3">
      <c r="A1748" s="3" t="s">
        <v>2632</v>
      </c>
      <c r="B1748" s="8">
        <v>45785</v>
      </c>
      <c r="C1748" s="3" t="s">
        <v>31</v>
      </c>
      <c r="D1748" s="3" t="s">
        <v>57</v>
      </c>
      <c r="E1748" s="3" t="s">
        <v>64</v>
      </c>
      <c r="F1748" s="3" t="s">
        <v>65</v>
      </c>
      <c r="G1748" s="3" t="s">
        <v>697</v>
      </c>
      <c r="H1748" s="3" t="s">
        <v>44</v>
      </c>
      <c r="I1748" s="3" t="s">
        <v>45</v>
      </c>
      <c r="J1748" s="3" t="s">
        <v>67</v>
      </c>
      <c r="K1748" s="3" t="s">
        <v>68</v>
      </c>
      <c r="L1748" s="5">
        <v>4</v>
      </c>
      <c r="M1748" s="5">
        <v>36329.71</v>
      </c>
      <c r="N1748" s="5">
        <v>52870.1</v>
      </c>
      <c r="O1748" s="5">
        <v>0.15</v>
      </c>
      <c r="P1748" s="3" t="s">
        <v>28</v>
      </c>
      <c r="Q1748" s="3" t="s">
        <v>29</v>
      </c>
      <c r="R1748" s="5">
        <v>2</v>
      </c>
      <c r="S1748" s="5">
        <v>56237.33</v>
      </c>
      <c r="T1748" s="2"/>
    </row>
    <row r="1749" spans="1:20" ht="14.4" x14ac:dyDescent="0.3">
      <c r="A1749" s="3" t="s">
        <v>2633</v>
      </c>
      <c r="B1749" s="8">
        <v>45780</v>
      </c>
      <c r="C1749" s="3" t="s">
        <v>20</v>
      </c>
      <c r="D1749" s="3" t="s">
        <v>41</v>
      </c>
      <c r="E1749" s="3" t="s">
        <v>42</v>
      </c>
      <c r="F1749" s="3" t="s">
        <v>42</v>
      </c>
      <c r="G1749" s="3" t="s">
        <v>487</v>
      </c>
      <c r="H1749" s="3" t="s">
        <v>87</v>
      </c>
      <c r="I1749" s="3" t="s">
        <v>52</v>
      </c>
      <c r="J1749" s="3" t="s">
        <v>157</v>
      </c>
      <c r="K1749" s="3" t="s">
        <v>285</v>
      </c>
      <c r="L1749" s="5">
        <v>1</v>
      </c>
      <c r="M1749" s="5">
        <v>67592.31</v>
      </c>
      <c r="N1749" s="5">
        <v>79200.41</v>
      </c>
      <c r="O1749" s="5">
        <v>0</v>
      </c>
      <c r="P1749" s="3" t="s">
        <v>55</v>
      </c>
      <c r="Q1749" s="3" t="s">
        <v>29</v>
      </c>
      <c r="R1749" s="5">
        <v>12</v>
      </c>
      <c r="S1749" s="5">
        <v>11608.1</v>
      </c>
      <c r="T1749" s="2"/>
    </row>
    <row r="1750" spans="1:20" ht="14.4" x14ac:dyDescent="0.3">
      <c r="A1750" s="3" t="s">
        <v>2634</v>
      </c>
      <c r="B1750" s="4">
        <v>45836</v>
      </c>
      <c r="C1750" s="3" t="s">
        <v>40</v>
      </c>
      <c r="D1750" s="3" t="s">
        <v>21</v>
      </c>
      <c r="E1750" s="3" t="s">
        <v>105</v>
      </c>
      <c r="F1750" s="3" t="s">
        <v>106</v>
      </c>
      <c r="G1750" s="3" t="s">
        <v>865</v>
      </c>
      <c r="H1750" s="3" t="s">
        <v>24</v>
      </c>
      <c r="I1750" s="3" t="s">
        <v>25</v>
      </c>
      <c r="J1750" s="3" t="s">
        <v>146</v>
      </c>
      <c r="K1750" s="3" t="s">
        <v>147</v>
      </c>
      <c r="L1750" s="5">
        <v>26</v>
      </c>
      <c r="M1750" s="5">
        <v>49322.78</v>
      </c>
      <c r="N1750" s="5">
        <v>55584.58</v>
      </c>
      <c r="O1750" s="5">
        <v>0.15</v>
      </c>
      <c r="P1750" s="3" t="s">
        <v>28</v>
      </c>
      <c r="Q1750" s="3" t="s">
        <v>77</v>
      </c>
      <c r="R1750" s="5">
        <v>3</v>
      </c>
      <c r="S1750" s="5">
        <v>138385.79999999999</v>
      </c>
      <c r="T1750" s="2"/>
    </row>
    <row r="1751" spans="1:20" ht="14.4" x14ac:dyDescent="0.3">
      <c r="A1751" s="3" t="s">
        <v>2635</v>
      </c>
      <c r="B1751" s="4">
        <v>45825</v>
      </c>
      <c r="C1751" s="3" t="s">
        <v>40</v>
      </c>
      <c r="D1751" s="3" t="s">
        <v>21</v>
      </c>
      <c r="E1751" s="3" t="s">
        <v>105</v>
      </c>
      <c r="F1751" s="3" t="s">
        <v>106</v>
      </c>
      <c r="G1751" s="3" t="s">
        <v>2261</v>
      </c>
      <c r="H1751" s="3" t="s">
        <v>87</v>
      </c>
      <c r="I1751" s="3" t="s">
        <v>45</v>
      </c>
      <c r="J1751" s="3" t="s">
        <v>67</v>
      </c>
      <c r="K1751" s="3" t="s">
        <v>74</v>
      </c>
      <c r="L1751" s="5">
        <v>28</v>
      </c>
      <c r="M1751" s="5">
        <v>60592.12</v>
      </c>
      <c r="N1751" s="5">
        <v>76176.69</v>
      </c>
      <c r="O1751" s="5">
        <v>0.15</v>
      </c>
      <c r="P1751" s="3" t="s">
        <v>55</v>
      </c>
      <c r="Q1751" s="3" t="s">
        <v>84</v>
      </c>
      <c r="R1751" s="5">
        <v>12</v>
      </c>
      <c r="S1751" s="5">
        <v>370912.8</v>
      </c>
      <c r="T1751" s="2"/>
    </row>
    <row r="1752" spans="1:20" ht="14.4" x14ac:dyDescent="0.3">
      <c r="A1752" s="3" t="s">
        <v>2636</v>
      </c>
      <c r="B1752" s="4">
        <v>45745</v>
      </c>
      <c r="C1752" s="3" t="s">
        <v>49</v>
      </c>
      <c r="D1752" s="3" t="s">
        <v>70</v>
      </c>
      <c r="E1752" s="3" t="s">
        <v>71</v>
      </c>
      <c r="F1752" s="3" t="s">
        <v>72</v>
      </c>
      <c r="G1752" s="3" t="s">
        <v>1254</v>
      </c>
      <c r="H1752" s="3" t="s">
        <v>35</v>
      </c>
      <c r="I1752" s="3" t="s">
        <v>52</v>
      </c>
      <c r="J1752" s="3" t="s">
        <v>53</v>
      </c>
      <c r="K1752" s="3" t="s">
        <v>54</v>
      </c>
      <c r="L1752" s="5">
        <v>25</v>
      </c>
      <c r="M1752" s="5">
        <v>11488.01</v>
      </c>
      <c r="N1752" s="5">
        <v>15720.06</v>
      </c>
      <c r="O1752" s="5">
        <v>0.1</v>
      </c>
      <c r="P1752" s="3" t="s">
        <v>55</v>
      </c>
      <c r="Q1752" s="3" t="s">
        <v>38</v>
      </c>
      <c r="R1752" s="5">
        <v>17</v>
      </c>
      <c r="S1752" s="5">
        <v>95221.119999999995</v>
      </c>
      <c r="T1752" s="2"/>
    </row>
    <row r="1753" spans="1:20" ht="14.4" x14ac:dyDescent="0.3">
      <c r="A1753" s="3" t="s">
        <v>2637</v>
      </c>
      <c r="B1753" s="4">
        <v>45728</v>
      </c>
      <c r="C1753" s="3" t="s">
        <v>31</v>
      </c>
      <c r="D1753" s="3" t="s">
        <v>21</v>
      </c>
      <c r="E1753" s="3" t="s">
        <v>22</v>
      </c>
      <c r="F1753" s="3" t="s">
        <v>22</v>
      </c>
      <c r="G1753" s="3" t="s">
        <v>1211</v>
      </c>
      <c r="H1753" s="3" t="s">
        <v>35</v>
      </c>
      <c r="I1753" s="3" t="s">
        <v>45</v>
      </c>
      <c r="J1753" s="3" t="s">
        <v>132</v>
      </c>
      <c r="K1753" s="3" t="s">
        <v>241</v>
      </c>
      <c r="L1753" s="5">
        <v>9</v>
      </c>
      <c r="M1753" s="5">
        <v>17976.54</v>
      </c>
      <c r="N1753" s="5">
        <v>23549.919999999998</v>
      </c>
      <c r="O1753" s="5">
        <v>0.1</v>
      </c>
      <c r="P1753" s="3" t="s">
        <v>55</v>
      </c>
      <c r="Q1753" s="3" t="s">
        <v>38</v>
      </c>
      <c r="R1753" s="5">
        <v>6</v>
      </c>
      <c r="S1753" s="5">
        <v>45144.38</v>
      </c>
      <c r="T1753" s="2"/>
    </row>
    <row r="1754" spans="1:20" ht="14.4" x14ac:dyDescent="0.3">
      <c r="A1754" s="3" t="s">
        <v>2638</v>
      </c>
      <c r="B1754" s="4">
        <v>45850</v>
      </c>
      <c r="C1754" s="3" t="s">
        <v>31</v>
      </c>
      <c r="D1754" s="3" t="s">
        <v>41</v>
      </c>
      <c r="E1754" s="3" t="s">
        <v>42</v>
      </c>
      <c r="F1754" s="3" t="s">
        <v>42</v>
      </c>
      <c r="G1754" s="3" t="s">
        <v>491</v>
      </c>
      <c r="H1754" s="3" t="s">
        <v>44</v>
      </c>
      <c r="I1754" s="3" t="s">
        <v>52</v>
      </c>
      <c r="J1754" s="3" t="s">
        <v>113</v>
      </c>
      <c r="K1754" s="3" t="s">
        <v>557</v>
      </c>
      <c r="L1754" s="5">
        <v>1</v>
      </c>
      <c r="M1754" s="5">
        <v>39758.410000000003</v>
      </c>
      <c r="N1754" s="5">
        <v>47051.96</v>
      </c>
      <c r="O1754" s="5">
        <v>0.1</v>
      </c>
      <c r="P1754" s="3" t="s">
        <v>28</v>
      </c>
      <c r="Q1754" s="3" t="s">
        <v>38</v>
      </c>
      <c r="R1754" s="5">
        <v>3</v>
      </c>
      <c r="S1754" s="5">
        <v>6564.19</v>
      </c>
      <c r="T1754" s="2"/>
    </row>
    <row r="1755" spans="1:20" ht="14.4" x14ac:dyDescent="0.3">
      <c r="A1755" s="3" t="s">
        <v>2639</v>
      </c>
      <c r="B1755" s="6">
        <v>45663</v>
      </c>
      <c r="C1755" s="3" t="s">
        <v>49</v>
      </c>
      <c r="D1755" s="3" t="s">
        <v>57</v>
      </c>
      <c r="E1755" s="3" t="s">
        <v>58</v>
      </c>
      <c r="F1755" s="3" t="s">
        <v>59</v>
      </c>
      <c r="G1755" s="3" t="s">
        <v>1059</v>
      </c>
      <c r="H1755" s="3" t="s">
        <v>24</v>
      </c>
      <c r="I1755" s="3" t="s">
        <v>45</v>
      </c>
      <c r="J1755" s="3" t="s">
        <v>132</v>
      </c>
      <c r="K1755" s="3" t="s">
        <v>133</v>
      </c>
      <c r="L1755" s="5">
        <v>14</v>
      </c>
      <c r="M1755" s="5">
        <v>64958.86</v>
      </c>
      <c r="N1755" s="5">
        <v>78627.88</v>
      </c>
      <c r="O1755" s="5">
        <v>0.05</v>
      </c>
      <c r="P1755" s="3" t="s">
        <v>55</v>
      </c>
      <c r="Q1755" s="3" t="s">
        <v>77</v>
      </c>
      <c r="R1755" s="5">
        <v>12</v>
      </c>
      <c r="S1755" s="5">
        <v>181798</v>
      </c>
      <c r="T1755" s="2"/>
    </row>
    <row r="1756" spans="1:20" ht="14.4" x14ac:dyDescent="0.3">
      <c r="A1756" s="3" t="s">
        <v>2640</v>
      </c>
      <c r="B1756" s="4">
        <v>45818</v>
      </c>
      <c r="C1756" s="3" t="s">
        <v>20</v>
      </c>
      <c r="D1756" s="3" t="s">
        <v>41</v>
      </c>
      <c r="E1756" s="3" t="s">
        <v>42</v>
      </c>
      <c r="F1756" s="3" t="s">
        <v>42</v>
      </c>
      <c r="G1756" s="3" t="s">
        <v>2641</v>
      </c>
      <c r="H1756" s="3" t="s">
        <v>44</v>
      </c>
      <c r="I1756" s="3" t="s">
        <v>52</v>
      </c>
      <c r="J1756" s="3" t="s">
        <v>95</v>
      </c>
      <c r="K1756" s="3" t="s">
        <v>237</v>
      </c>
      <c r="L1756" s="5">
        <v>36</v>
      </c>
      <c r="M1756" s="5">
        <v>12223.11</v>
      </c>
      <c r="N1756" s="5">
        <v>16196.64</v>
      </c>
      <c r="O1756" s="5">
        <v>0.15</v>
      </c>
      <c r="P1756" s="3" t="s">
        <v>28</v>
      </c>
      <c r="Q1756" s="3" t="s">
        <v>77</v>
      </c>
      <c r="R1756" s="5">
        <v>2</v>
      </c>
      <c r="S1756" s="5">
        <v>121590</v>
      </c>
      <c r="T1756" s="2"/>
    </row>
    <row r="1757" spans="1:20" ht="14.4" x14ac:dyDescent="0.3">
      <c r="A1757" s="3" t="s">
        <v>2642</v>
      </c>
      <c r="B1757" s="6">
        <v>45724</v>
      </c>
      <c r="C1757" s="3" t="s">
        <v>20</v>
      </c>
      <c r="D1757" s="3" t="s">
        <v>21</v>
      </c>
      <c r="E1757" s="3" t="s">
        <v>32</v>
      </c>
      <c r="F1757" s="3" t="s">
        <v>33</v>
      </c>
      <c r="G1757" s="3" t="s">
        <v>116</v>
      </c>
      <c r="H1757" s="3" t="s">
        <v>87</v>
      </c>
      <c r="I1757" s="3" t="s">
        <v>52</v>
      </c>
      <c r="J1757" s="3" t="s">
        <v>95</v>
      </c>
      <c r="K1757" s="3" t="s">
        <v>96</v>
      </c>
      <c r="L1757" s="5">
        <v>16</v>
      </c>
      <c r="M1757" s="5">
        <v>38030.44</v>
      </c>
      <c r="N1757" s="5">
        <v>47033.88</v>
      </c>
      <c r="O1757" s="5">
        <v>0.15</v>
      </c>
      <c r="P1757" s="3" t="s">
        <v>55</v>
      </c>
      <c r="Q1757" s="3" t="s">
        <v>84</v>
      </c>
      <c r="R1757" s="5">
        <v>7</v>
      </c>
      <c r="S1757" s="5">
        <v>122446.8</v>
      </c>
      <c r="T1757" s="2"/>
    </row>
    <row r="1758" spans="1:20" ht="14.4" x14ac:dyDescent="0.3">
      <c r="A1758" s="3" t="s">
        <v>2643</v>
      </c>
      <c r="B1758" s="7">
        <v>45791</v>
      </c>
      <c r="C1758" s="3" t="s">
        <v>20</v>
      </c>
      <c r="D1758" s="3" t="s">
        <v>41</v>
      </c>
      <c r="E1758" s="3" t="s">
        <v>42</v>
      </c>
      <c r="F1758" s="3" t="s">
        <v>42</v>
      </c>
      <c r="G1758" s="3" t="s">
        <v>2644</v>
      </c>
      <c r="H1758" s="3" t="s">
        <v>44</v>
      </c>
      <c r="I1758" s="3" t="s">
        <v>52</v>
      </c>
      <c r="J1758" s="3" t="s">
        <v>113</v>
      </c>
      <c r="K1758" s="3" t="s">
        <v>257</v>
      </c>
      <c r="L1758" s="5">
        <v>13</v>
      </c>
      <c r="M1758" s="5">
        <v>29893.3</v>
      </c>
      <c r="N1758" s="5">
        <v>42026.81</v>
      </c>
      <c r="O1758" s="5">
        <v>0.15</v>
      </c>
      <c r="P1758" s="3" t="s">
        <v>55</v>
      </c>
      <c r="Q1758" s="3" t="s">
        <v>38</v>
      </c>
      <c r="R1758" s="5">
        <v>4</v>
      </c>
      <c r="S1758" s="5">
        <v>134075.29999999999</v>
      </c>
      <c r="T1758" s="2"/>
    </row>
    <row r="1759" spans="1:20" ht="14.4" x14ac:dyDescent="0.3">
      <c r="A1759" s="3" t="s">
        <v>2645</v>
      </c>
      <c r="B1759" s="4">
        <v>45868</v>
      </c>
      <c r="C1759" s="3" t="s">
        <v>31</v>
      </c>
      <c r="D1759" s="3" t="s">
        <v>21</v>
      </c>
      <c r="E1759" s="3" t="s">
        <v>22</v>
      </c>
      <c r="F1759" s="3" t="s">
        <v>22</v>
      </c>
      <c r="G1759" s="3" t="s">
        <v>1260</v>
      </c>
      <c r="H1759" s="3" t="s">
        <v>87</v>
      </c>
      <c r="I1759" s="3" t="s">
        <v>45</v>
      </c>
      <c r="J1759" s="3" t="s">
        <v>102</v>
      </c>
      <c r="K1759" s="3" t="s">
        <v>203</v>
      </c>
      <c r="L1759" s="5">
        <v>41</v>
      </c>
      <c r="M1759" s="5">
        <v>64923.73</v>
      </c>
      <c r="N1759" s="5">
        <v>84685.2</v>
      </c>
      <c r="O1759" s="5">
        <v>0.15</v>
      </c>
      <c r="P1759" s="3" t="s">
        <v>55</v>
      </c>
      <c r="Q1759" s="3" t="s">
        <v>77</v>
      </c>
      <c r="R1759" s="5">
        <v>13</v>
      </c>
      <c r="S1759" s="5">
        <v>688687.2</v>
      </c>
      <c r="T1759" s="2"/>
    </row>
    <row r="1760" spans="1:20" ht="14.4" x14ac:dyDescent="0.3">
      <c r="A1760" s="3" t="s">
        <v>2646</v>
      </c>
      <c r="B1760" s="4">
        <v>45765</v>
      </c>
      <c r="C1760" s="3" t="s">
        <v>40</v>
      </c>
      <c r="D1760" s="3" t="s">
        <v>70</v>
      </c>
      <c r="E1760" s="3" t="s">
        <v>125</v>
      </c>
      <c r="F1760" s="3" t="s">
        <v>125</v>
      </c>
      <c r="G1760" s="3" t="s">
        <v>2223</v>
      </c>
      <c r="H1760" s="3" t="s">
        <v>44</v>
      </c>
      <c r="I1760" s="3" t="s">
        <v>45</v>
      </c>
      <c r="J1760" s="3" t="s">
        <v>102</v>
      </c>
      <c r="K1760" s="3" t="s">
        <v>226</v>
      </c>
      <c r="L1760" s="5">
        <v>46</v>
      </c>
      <c r="M1760" s="5">
        <v>17978.16</v>
      </c>
      <c r="N1760" s="5">
        <v>26283.47</v>
      </c>
      <c r="O1760" s="5">
        <v>0.05</v>
      </c>
      <c r="P1760" s="3" t="s">
        <v>28</v>
      </c>
      <c r="Q1760" s="3" t="s">
        <v>77</v>
      </c>
      <c r="R1760" s="5">
        <v>12</v>
      </c>
      <c r="S1760" s="5">
        <v>362942.1</v>
      </c>
      <c r="T1760" s="2"/>
    </row>
    <row r="1761" spans="1:20" ht="14.4" x14ac:dyDescent="0.3">
      <c r="A1761" s="3" t="s">
        <v>2647</v>
      </c>
      <c r="B1761" s="4">
        <v>45735</v>
      </c>
      <c r="C1761" s="3" t="s">
        <v>31</v>
      </c>
      <c r="D1761" s="3" t="s">
        <v>21</v>
      </c>
      <c r="E1761" s="3" t="s">
        <v>32</v>
      </c>
      <c r="F1761" s="3" t="s">
        <v>33</v>
      </c>
      <c r="G1761" s="3" t="s">
        <v>899</v>
      </c>
      <c r="H1761" s="3" t="s">
        <v>44</v>
      </c>
      <c r="I1761" s="3" t="s">
        <v>45</v>
      </c>
      <c r="J1761" s="3" t="s">
        <v>102</v>
      </c>
      <c r="K1761" s="3" t="s">
        <v>203</v>
      </c>
      <c r="L1761" s="5">
        <v>44</v>
      </c>
      <c r="M1761" s="5">
        <v>15661.12</v>
      </c>
      <c r="N1761" s="5">
        <v>21884.76</v>
      </c>
      <c r="O1761" s="5">
        <v>0.15</v>
      </c>
      <c r="P1761" s="3" t="s">
        <v>28</v>
      </c>
      <c r="Q1761" s="3" t="s">
        <v>29</v>
      </c>
      <c r="R1761" s="5">
        <v>18</v>
      </c>
      <c r="S1761" s="5">
        <v>232764.1</v>
      </c>
      <c r="T1761" s="2"/>
    </row>
    <row r="1762" spans="1:20" ht="14.4" x14ac:dyDescent="0.3">
      <c r="A1762" s="3" t="s">
        <v>2648</v>
      </c>
      <c r="B1762" s="4">
        <v>45680</v>
      </c>
      <c r="C1762" s="3" t="s">
        <v>49</v>
      </c>
      <c r="D1762" s="3" t="s">
        <v>57</v>
      </c>
      <c r="E1762" s="3" t="s">
        <v>58</v>
      </c>
      <c r="F1762" s="3" t="s">
        <v>59</v>
      </c>
      <c r="G1762" s="3" t="s">
        <v>1978</v>
      </c>
      <c r="H1762" s="3" t="s">
        <v>87</v>
      </c>
      <c r="I1762" s="3" t="s">
        <v>25</v>
      </c>
      <c r="J1762" s="3" t="s">
        <v>36</v>
      </c>
      <c r="K1762" s="3" t="s">
        <v>169</v>
      </c>
      <c r="L1762" s="5">
        <v>16</v>
      </c>
      <c r="M1762" s="5">
        <v>424.74</v>
      </c>
      <c r="N1762" s="5">
        <v>546.62</v>
      </c>
      <c r="O1762" s="5">
        <v>0</v>
      </c>
      <c r="P1762" s="3" t="s">
        <v>28</v>
      </c>
      <c r="Q1762" s="3" t="s">
        <v>38</v>
      </c>
      <c r="R1762" s="5">
        <v>1</v>
      </c>
      <c r="S1762" s="5">
        <v>1950.08</v>
      </c>
      <c r="T1762" s="2"/>
    </row>
    <row r="1763" spans="1:20" ht="14.4" x14ac:dyDescent="0.3">
      <c r="A1763" s="3" t="s">
        <v>2649</v>
      </c>
      <c r="B1763" s="4">
        <v>45727</v>
      </c>
      <c r="C1763" s="3" t="s">
        <v>31</v>
      </c>
      <c r="D1763" s="3" t="s">
        <v>21</v>
      </c>
      <c r="E1763" s="3" t="s">
        <v>105</v>
      </c>
      <c r="F1763" s="3" t="s">
        <v>106</v>
      </c>
      <c r="G1763" s="3" t="s">
        <v>293</v>
      </c>
      <c r="H1763" s="3" t="s">
        <v>44</v>
      </c>
      <c r="I1763" s="3" t="s">
        <v>45</v>
      </c>
      <c r="J1763" s="3" t="s">
        <v>67</v>
      </c>
      <c r="K1763" s="3" t="s">
        <v>83</v>
      </c>
      <c r="L1763" s="5">
        <v>29</v>
      </c>
      <c r="M1763" s="5">
        <v>55177.65</v>
      </c>
      <c r="N1763" s="5">
        <v>68954.77</v>
      </c>
      <c r="O1763" s="5">
        <v>0.1</v>
      </c>
      <c r="P1763" s="3" t="s">
        <v>55</v>
      </c>
      <c r="Q1763" s="3" t="s">
        <v>84</v>
      </c>
      <c r="R1763" s="5">
        <v>5</v>
      </c>
      <c r="S1763" s="5">
        <v>359582.8</v>
      </c>
      <c r="T1763" s="2"/>
    </row>
    <row r="1764" spans="1:20" ht="14.4" x14ac:dyDescent="0.3">
      <c r="A1764" s="3" t="s">
        <v>2650</v>
      </c>
      <c r="B1764" s="4">
        <v>45713</v>
      </c>
      <c r="C1764" s="3" t="s">
        <v>49</v>
      </c>
      <c r="D1764" s="3" t="s">
        <v>41</v>
      </c>
      <c r="E1764" s="3" t="s">
        <v>50</v>
      </c>
      <c r="F1764" s="3" t="s">
        <v>50</v>
      </c>
      <c r="G1764" s="3" t="s">
        <v>930</v>
      </c>
      <c r="H1764" s="3" t="s">
        <v>87</v>
      </c>
      <c r="I1764" s="3" t="s">
        <v>52</v>
      </c>
      <c r="J1764" s="3" t="s">
        <v>113</v>
      </c>
      <c r="K1764" s="3" t="s">
        <v>114</v>
      </c>
      <c r="L1764" s="5">
        <v>26</v>
      </c>
      <c r="M1764" s="5">
        <v>30009.119999999999</v>
      </c>
      <c r="N1764" s="5">
        <v>37733.699999999997</v>
      </c>
      <c r="O1764" s="5">
        <v>0</v>
      </c>
      <c r="P1764" s="3" t="s">
        <v>28</v>
      </c>
      <c r="Q1764" s="3" t="s">
        <v>77</v>
      </c>
      <c r="R1764" s="5">
        <v>19</v>
      </c>
      <c r="S1764" s="5">
        <v>200839.1</v>
      </c>
      <c r="T1764" s="2"/>
    </row>
    <row r="1765" spans="1:20" ht="14.4" x14ac:dyDescent="0.3">
      <c r="A1765" s="3" t="s">
        <v>2651</v>
      </c>
      <c r="B1765" s="6">
        <v>45696</v>
      </c>
      <c r="C1765" s="3" t="s">
        <v>20</v>
      </c>
      <c r="D1765" s="3" t="s">
        <v>21</v>
      </c>
      <c r="E1765" s="3" t="s">
        <v>32</v>
      </c>
      <c r="F1765" s="3" t="s">
        <v>33</v>
      </c>
      <c r="G1765" s="3" t="s">
        <v>2153</v>
      </c>
      <c r="H1765" s="3" t="s">
        <v>87</v>
      </c>
      <c r="I1765" s="3" t="s">
        <v>45</v>
      </c>
      <c r="J1765" s="3" t="s">
        <v>67</v>
      </c>
      <c r="K1765" s="3" t="s">
        <v>199</v>
      </c>
      <c r="L1765" s="5">
        <v>24</v>
      </c>
      <c r="M1765" s="5">
        <v>37894.980000000003</v>
      </c>
      <c r="N1765" s="5">
        <v>54442.76</v>
      </c>
      <c r="O1765" s="5">
        <v>0.05</v>
      </c>
      <c r="P1765" s="3" t="s">
        <v>28</v>
      </c>
      <c r="Q1765" s="3" t="s">
        <v>84</v>
      </c>
      <c r="R1765" s="5">
        <v>16</v>
      </c>
      <c r="S1765" s="5">
        <v>377289.4</v>
      </c>
      <c r="T1765" s="2"/>
    </row>
    <row r="1766" spans="1:20" ht="14.4" x14ac:dyDescent="0.3">
      <c r="A1766" s="3" t="s">
        <v>2652</v>
      </c>
      <c r="B1766" s="6">
        <v>45689</v>
      </c>
      <c r="C1766" s="3" t="s">
        <v>40</v>
      </c>
      <c r="D1766" s="3" t="s">
        <v>41</v>
      </c>
      <c r="E1766" s="3" t="s">
        <v>50</v>
      </c>
      <c r="F1766" s="3" t="s">
        <v>50</v>
      </c>
      <c r="G1766" s="3" t="s">
        <v>341</v>
      </c>
      <c r="H1766" s="3" t="s">
        <v>87</v>
      </c>
      <c r="I1766" s="3" t="s">
        <v>45</v>
      </c>
      <c r="J1766" s="3" t="s">
        <v>132</v>
      </c>
      <c r="K1766" s="3" t="s">
        <v>248</v>
      </c>
      <c r="L1766" s="5">
        <v>20</v>
      </c>
      <c r="M1766" s="5">
        <v>21434.92</v>
      </c>
      <c r="N1766" s="5">
        <v>26256.240000000002</v>
      </c>
      <c r="O1766" s="5">
        <v>0.1</v>
      </c>
      <c r="P1766" s="3" t="s">
        <v>28</v>
      </c>
      <c r="Q1766" s="3" t="s">
        <v>77</v>
      </c>
      <c r="R1766" s="5">
        <v>15</v>
      </c>
      <c r="S1766" s="5">
        <v>86783.76</v>
      </c>
      <c r="T1766" s="2"/>
    </row>
    <row r="1767" spans="1:20" ht="14.4" x14ac:dyDescent="0.3">
      <c r="A1767" s="3" t="s">
        <v>2653</v>
      </c>
      <c r="B1767" s="6">
        <v>45906</v>
      </c>
      <c r="C1767" s="3" t="s">
        <v>20</v>
      </c>
      <c r="D1767" s="3" t="s">
        <v>41</v>
      </c>
      <c r="E1767" s="3" t="s">
        <v>42</v>
      </c>
      <c r="F1767" s="3" t="s">
        <v>42</v>
      </c>
      <c r="G1767" s="3" t="s">
        <v>1019</v>
      </c>
      <c r="H1767" s="3" t="s">
        <v>87</v>
      </c>
      <c r="I1767" s="3" t="s">
        <v>52</v>
      </c>
      <c r="J1767" s="3" t="s">
        <v>95</v>
      </c>
      <c r="K1767" s="3" t="s">
        <v>237</v>
      </c>
      <c r="L1767" s="5">
        <v>20</v>
      </c>
      <c r="M1767" s="5">
        <v>54540.52</v>
      </c>
      <c r="N1767" s="5">
        <v>74682.41</v>
      </c>
      <c r="O1767" s="5">
        <v>0</v>
      </c>
      <c r="P1767" s="3" t="s">
        <v>55</v>
      </c>
      <c r="Q1767" s="3" t="s">
        <v>77</v>
      </c>
      <c r="R1767" s="5">
        <v>11</v>
      </c>
      <c r="S1767" s="5">
        <v>402837.8</v>
      </c>
      <c r="T1767" s="2"/>
    </row>
    <row r="1768" spans="1:20" ht="14.4" x14ac:dyDescent="0.3">
      <c r="A1768" s="3" t="s">
        <v>2654</v>
      </c>
      <c r="B1768" s="4">
        <v>45678</v>
      </c>
      <c r="C1768" s="3" t="s">
        <v>40</v>
      </c>
      <c r="D1768" s="3" t="s">
        <v>70</v>
      </c>
      <c r="E1768" s="3" t="s">
        <v>125</v>
      </c>
      <c r="F1768" s="3" t="s">
        <v>125</v>
      </c>
      <c r="G1768" s="3" t="s">
        <v>511</v>
      </c>
      <c r="H1768" s="3" t="s">
        <v>87</v>
      </c>
      <c r="I1768" s="3" t="s">
        <v>25</v>
      </c>
      <c r="J1768" s="3" t="s">
        <v>146</v>
      </c>
      <c r="K1768" s="3" t="s">
        <v>177</v>
      </c>
      <c r="L1768" s="5">
        <v>41</v>
      </c>
      <c r="M1768" s="5">
        <v>54398.42</v>
      </c>
      <c r="N1768" s="5">
        <v>66749.679999999993</v>
      </c>
      <c r="O1768" s="5">
        <v>0.05</v>
      </c>
      <c r="P1768" s="3" t="s">
        <v>28</v>
      </c>
      <c r="Q1768" s="3" t="s">
        <v>77</v>
      </c>
      <c r="R1768" s="5">
        <v>19</v>
      </c>
      <c r="S1768" s="5">
        <v>481081.59999999998</v>
      </c>
      <c r="T1768" s="2"/>
    </row>
    <row r="1769" spans="1:20" ht="14.4" x14ac:dyDescent="0.3">
      <c r="A1769" s="3" t="s">
        <v>2655</v>
      </c>
      <c r="B1769" s="4">
        <v>45761</v>
      </c>
      <c r="C1769" s="3" t="s">
        <v>20</v>
      </c>
      <c r="D1769" s="3" t="s">
        <v>70</v>
      </c>
      <c r="E1769" s="3" t="s">
        <v>125</v>
      </c>
      <c r="F1769" s="3" t="s">
        <v>125</v>
      </c>
      <c r="G1769" s="3" t="s">
        <v>1130</v>
      </c>
      <c r="H1769" s="3" t="s">
        <v>44</v>
      </c>
      <c r="I1769" s="3" t="s">
        <v>25</v>
      </c>
      <c r="J1769" s="3" t="s">
        <v>61</v>
      </c>
      <c r="K1769" s="3" t="s">
        <v>223</v>
      </c>
      <c r="L1769" s="5">
        <v>10</v>
      </c>
      <c r="M1769" s="5">
        <v>73504.58</v>
      </c>
      <c r="N1769" s="5">
        <v>84741.31</v>
      </c>
      <c r="O1769" s="5">
        <v>0.15</v>
      </c>
      <c r="P1769" s="3" t="s">
        <v>28</v>
      </c>
      <c r="Q1769" s="3" t="s">
        <v>38</v>
      </c>
      <c r="R1769" s="5">
        <v>14</v>
      </c>
      <c r="S1769" s="5">
        <v>95512.2</v>
      </c>
      <c r="T1769" s="2"/>
    </row>
    <row r="1770" spans="1:20" ht="14.4" x14ac:dyDescent="0.3">
      <c r="A1770" s="3" t="s">
        <v>2656</v>
      </c>
      <c r="B1770" s="6">
        <v>45812</v>
      </c>
      <c r="C1770" s="3" t="s">
        <v>40</v>
      </c>
      <c r="D1770" s="3" t="s">
        <v>41</v>
      </c>
      <c r="E1770" s="3" t="s">
        <v>42</v>
      </c>
      <c r="F1770" s="3" t="s">
        <v>42</v>
      </c>
      <c r="G1770" s="3" t="s">
        <v>631</v>
      </c>
      <c r="H1770" s="3" t="s">
        <v>87</v>
      </c>
      <c r="I1770" s="3" t="s">
        <v>45</v>
      </c>
      <c r="J1770" s="3" t="s">
        <v>132</v>
      </c>
      <c r="K1770" s="3" t="s">
        <v>133</v>
      </c>
      <c r="L1770" s="5">
        <v>1</v>
      </c>
      <c r="M1770" s="5">
        <v>35384.92</v>
      </c>
      <c r="N1770" s="5">
        <v>44349.71</v>
      </c>
      <c r="O1770" s="5">
        <v>0.15</v>
      </c>
      <c r="P1770" s="3" t="s">
        <v>28</v>
      </c>
      <c r="Q1770" s="3" t="s">
        <v>29</v>
      </c>
      <c r="R1770" s="5">
        <v>4</v>
      </c>
      <c r="S1770" s="5">
        <v>7620.07</v>
      </c>
      <c r="T1770" s="2"/>
    </row>
    <row r="1771" spans="1:20" ht="14.4" x14ac:dyDescent="0.3">
      <c r="A1771" s="3" t="s">
        <v>2657</v>
      </c>
      <c r="B1771" s="4">
        <v>45669</v>
      </c>
      <c r="C1771" s="3" t="s">
        <v>31</v>
      </c>
      <c r="D1771" s="3" t="s">
        <v>21</v>
      </c>
      <c r="E1771" s="3" t="s">
        <v>32</v>
      </c>
      <c r="F1771" s="3" t="s">
        <v>33</v>
      </c>
      <c r="G1771" s="3" t="s">
        <v>1161</v>
      </c>
      <c r="H1771" s="3" t="s">
        <v>44</v>
      </c>
      <c r="I1771" s="3" t="s">
        <v>25</v>
      </c>
      <c r="J1771" s="3" t="s">
        <v>61</v>
      </c>
      <c r="K1771" s="3" t="s">
        <v>154</v>
      </c>
      <c r="L1771" s="5">
        <v>28</v>
      </c>
      <c r="M1771" s="5">
        <v>10115.99</v>
      </c>
      <c r="N1771" s="5">
        <v>13949.52</v>
      </c>
      <c r="O1771" s="5">
        <v>0.05</v>
      </c>
      <c r="P1771" s="3" t="s">
        <v>28</v>
      </c>
      <c r="Q1771" s="3" t="s">
        <v>38</v>
      </c>
      <c r="R1771" s="5">
        <v>11</v>
      </c>
      <c r="S1771" s="5">
        <v>101971.9</v>
      </c>
      <c r="T1771" s="2"/>
    </row>
    <row r="1772" spans="1:20" ht="14.4" x14ac:dyDescent="0.3">
      <c r="A1772" s="3" t="s">
        <v>2658</v>
      </c>
      <c r="B1772" s="6">
        <v>45720</v>
      </c>
      <c r="C1772" s="3" t="s">
        <v>20</v>
      </c>
      <c r="D1772" s="3" t="s">
        <v>21</v>
      </c>
      <c r="E1772" s="3" t="s">
        <v>32</v>
      </c>
      <c r="F1772" s="3" t="s">
        <v>33</v>
      </c>
      <c r="G1772" s="3" t="s">
        <v>1650</v>
      </c>
      <c r="H1772" s="3" t="s">
        <v>87</v>
      </c>
      <c r="I1772" s="3" t="s">
        <v>45</v>
      </c>
      <c r="J1772" s="3" t="s">
        <v>46</v>
      </c>
      <c r="K1772" s="3" t="s">
        <v>117</v>
      </c>
      <c r="L1772" s="5">
        <v>3</v>
      </c>
      <c r="M1772" s="5">
        <v>43586.14</v>
      </c>
      <c r="N1772" s="5">
        <v>60808.4</v>
      </c>
      <c r="O1772" s="5">
        <v>0.05</v>
      </c>
      <c r="P1772" s="3" t="s">
        <v>28</v>
      </c>
      <c r="Q1772" s="3" t="s">
        <v>84</v>
      </c>
      <c r="R1772" s="5">
        <v>5</v>
      </c>
      <c r="S1772" s="5">
        <v>49083.44</v>
      </c>
      <c r="T1772" s="2"/>
    </row>
    <row r="1773" spans="1:20" ht="14.4" x14ac:dyDescent="0.3">
      <c r="A1773" s="3" t="s">
        <v>2659</v>
      </c>
      <c r="B1773" s="4">
        <v>45776</v>
      </c>
      <c r="C1773" s="3" t="s">
        <v>49</v>
      </c>
      <c r="D1773" s="3" t="s">
        <v>21</v>
      </c>
      <c r="E1773" s="3" t="s">
        <v>105</v>
      </c>
      <c r="F1773" s="3" t="s">
        <v>106</v>
      </c>
      <c r="G1773" s="3" t="s">
        <v>2660</v>
      </c>
      <c r="H1773" s="3" t="s">
        <v>44</v>
      </c>
      <c r="I1773" s="3" t="s">
        <v>52</v>
      </c>
      <c r="J1773" s="3" t="s">
        <v>95</v>
      </c>
      <c r="K1773" s="3" t="s">
        <v>182</v>
      </c>
      <c r="L1773" s="5">
        <v>21</v>
      </c>
      <c r="M1773" s="5">
        <v>11603.59</v>
      </c>
      <c r="N1773" s="5">
        <v>17141.66</v>
      </c>
      <c r="O1773" s="5">
        <v>0.1</v>
      </c>
      <c r="P1773" s="3" t="s">
        <v>28</v>
      </c>
      <c r="Q1773" s="3" t="s">
        <v>84</v>
      </c>
      <c r="R1773" s="5">
        <v>1</v>
      </c>
      <c r="S1773" s="5">
        <v>104669.5</v>
      </c>
      <c r="T1773" s="2"/>
    </row>
    <row r="1774" spans="1:20" ht="14.4" x14ac:dyDescent="0.3">
      <c r="A1774" s="3" t="s">
        <v>2661</v>
      </c>
      <c r="B1774" s="4">
        <v>45893</v>
      </c>
      <c r="C1774" s="3" t="s">
        <v>49</v>
      </c>
      <c r="D1774" s="3" t="s">
        <v>70</v>
      </c>
      <c r="E1774" s="3" t="s">
        <v>125</v>
      </c>
      <c r="F1774" s="3" t="s">
        <v>125</v>
      </c>
      <c r="G1774" s="3" t="s">
        <v>1220</v>
      </c>
      <c r="H1774" s="3" t="s">
        <v>44</v>
      </c>
      <c r="I1774" s="3" t="s">
        <v>52</v>
      </c>
      <c r="J1774" s="3" t="s">
        <v>113</v>
      </c>
      <c r="K1774" s="3" t="s">
        <v>114</v>
      </c>
      <c r="L1774" s="5">
        <v>44</v>
      </c>
      <c r="M1774" s="5">
        <v>47556.639999999999</v>
      </c>
      <c r="N1774" s="5">
        <v>70431.259999999995</v>
      </c>
      <c r="O1774" s="5">
        <v>0.15</v>
      </c>
      <c r="P1774" s="3" t="s">
        <v>55</v>
      </c>
      <c r="Q1774" s="3" t="s">
        <v>38</v>
      </c>
      <c r="R1774" s="5">
        <v>3</v>
      </c>
      <c r="S1774" s="5">
        <v>855510.8</v>
      </c>
      <c r="T1774" s="2"/>
    </row>
    <row r="1775" spans="1:20" ht="14.4" x14ac:dyDescent="0.3">
      <c r="A1775" s="3" t="s">
        <v>2662</v>
      </c>
      <c r="B1775" s="4">
        <v>45881</v>
      </c>
      <c r="C1775" s="3" t="s">
        <v>40</v>
      </c>
      <c r="D1775" s="3" t="s">
        <v>21</v>
      </c>
      <c r="E1775" s="3" t="s">
        <v>22</v>
      </c>
      <c r="F1775" s="3" t="s">
        <v>22</v>
      </c>
      <c r="G1775" s="3" t="s">
        <v>511</v>
      </c>
      <c r="H1775" s="3" t="s">
        <v>24</v>
      </c>
      <c r="I1775" s="3" t="s">
        <v>52</v>
      </c>
      <c r="J1775" s="3" t="s">
        <v>95</v>
      </c>
      <c r="K1775" s="3" t="s">
        <v>96</v>
      </c>
      <c r="L1775" s="5">
        <v>18</v>
      </c>
      <c r="M1775" s="5">
        <v>62724.68</v>
      </c>
      <c r="N1775" s="5">
        <v>72284.960000000006</v>
      </c>
      <c r="O1775" s="5">
        <v>0</v>
      </c>
      <c r="P1775" s="3" t="s">
        <v>55</v>
      </c>
      <c r="Q1775" s="3" t="s">
        <v>29</v>
      </c>
      <c r="R1775" s="5">
        <v>10</v>
      </c>
      <c r="S1775" s="5">
        <v>172085</v>
      </c>
      <c r="T1775" s="2"/>
    </row>
    <row r="1776" spans="1:20" ht="14.4" x14ac:dyDescent="0.3">
      <c r="A1776" s="3" t="s">
        <v>2663</v>
      </c>
      <c r="B1776" s="6">
        <v>45663</v>
      </c>
      <c r="C1776" s="3" t="s">
        <v>31</v>
      </c>
      <c r="D1776" s="3" t="s">
        <v>41</v>
      </c>
      <c r="E1776" s="3" t="s">
        <v>42</v>
      </c>
      <c r="F1776" s="3" t="s">
        <v>42</v>
      </c>
      <c r="G1776" s="3" t="s">
        <v>2299</v>
      </c>
      <c r="H1776" s="3" t="s">
        <v>24</v>
      </c>
      <c r="I1776" s="3" t="s">
        <v>52</v>
      </c>
      <c r="J1776" s="3" t="s">
        <v>113</v>
      </c>
      <c r="K1776" s="3" t="s">
        <v>557</v>
      </c>
      <c r="L1776" s="5">
        <v>19</v>
      </c>
      <c r="M1776" s="5">
        <v>19981.939999999999</v>
      </c>
      <c r="N1776" s="5">
        <v>28728.34</v>
      </c>
      <c r="O1776" s="5">
        <v>0</v>
      </c>
      <c r="P1776" s="3" t="s">
        <v>28</v>
      </c>
      <c r="Q1776" s="3" t="s">
        <v>29</v>
      </c>
      <c r="R1776" s="5">
        <v>4</v>
      </c>
      <c r="S1776" s="5">
        <v>166181.6</v>
      </c>
      <c r="T1776" s="2"/>
    </row>
    <row r="1777" spans="1:20" ht="14.4" x14ac:dyDescent="0.3">
      <c r="A1777" s="3" t="s">
        <v>2664</v>
      </c>
      <c r="B1777" s="4">
        <v>45738</v>
      </c>
      <c r="C1777" s="3" t="s">
        <v>49</v>
      </c>
      <c r="D1777" s="3" t="s">
        <v>41</v>
      </c>
      <c r="E1777" s="3" t="s">
        <v>42</v>
      </c>
      <c r="F1777" s="3" t="s">
        <v>42</v>
      </c>
      <c r="G1777" s="3" t="s">
        <v>934</v>
      </c>
      <c r="H1777" s="3" t="s">
        <v>24</v>
      </c>
      <c r="I1777" s="3" t="s">
        <v>25</v>
      </c>
      <c r="J1777" s="3" t="s">
        <v>36</v>
      </c>
      <c r="K1777" s="3" t="s">
        <v>280</v>
      </c>
      <c r="L1777" s="5">
        <v>13</v>
      </c>
      <c r="M1777" s="5">
        <v>36211.06</v>
      </c>
      <c r="N1777" s="5">
        <v>46981.69</v>
      </c>
      <c r="O1777" s="5">
        <v>0.1</v>
      </c>
      <c r="P1777" s="3" t="s">
        <v>55</v>
      </c>
      <c r="Q1777" s="3" t="s">
        <v>84</v>
      </c>
      <c r="R1777" s="5">
        <v>7</v>
      </c>
      <c r="S1777" s="5">
        <v>126016.4</v>
      </c>
      <c r="T1777" s="2"/>
    </row>
    <row r="1778" spans="1:20" ht="14.4" x14ac:dyDescent="0.3">
      <c r="A1778" s="3" t="s">
        <v>2665</v>
      </c>
      <c r="B1778" s="4">
        <v>45714</v>
      </c>
      <c r="C1778" s="3" t="s">
        <v>40</v>
      </c>
      <c r="D1778" s="3" t="s">
        <v>41</v>
      </c>
      <c r="E1778" s="3" t="s">
        <v>42</v>
      </c>
      <c r="F1778" s="3" t="s">
        <v>42</v>
      </c>
      <c r="G1778" s="3" t="s">
        <v>66</v>
      </c>
      <c r="H1778" s="3" t="s">
        <v>24</v>
      </c>
      <c r="I1778" s="3" t="s">
        <v>52</v>
      </c>
      <c r="J1778" s="3" t="s">
        <v>95</v>
      </c>
      <c r="K1778" s="3" t="s">
        <v>298</v>
      </c>
      <c r="L1778" s="5">
        <v>50</v>
      </c>
      <c r="M1778" s="5">
        <v>78805.710000000006</v>
      </c>
      <c r="N1778" s="5">
        <v>95961.08</v>
      </c>
      <c r="O1778" s="5">
        <v>0</v>
      </c>
      <c r="P1778" s="3" t="s">
        <v>28</v>
      </c>
      <c r="Q1778" s="3" t="s">
        <v>84</v>
      </c>
      <c r="R1778" s="5">
        <v>9</v>
      </c>
      <c r="S1778" s="5">
        <v>857768.5</v>
      </c>
      <c r="T1778" s="2"/>
    </row>
    <row r="1779" spans="1:20" ht="14.4" x14ac:dyDescent="0.3">
      <c r="A1779" s="3" t="s">
        <v>2666</v>
      </c>
      <c r="B1779" s="4">
        <v>45701</v>
      </c>
      <c r="C1779" s="3" t="s">
        <v>31</v>
      </c>
      <c r="D1779" s="3" t="s">
        <v>70</v>
      </c>
      <c r="E1779" s="3" t="s">
        <v>71</v>
      </c>
      <c r="F1779" s="3" t="s">
        <v>72</v>
      </c>
      <c r="G1779" s="3" t="s">
        <v>1510</v>
      </c>
      <c r="H1779" s="3" t="s">
        <v>35</v>
      </c>
      <c r="I1779" s="3" t="s">
        <v>52</v>
      </c>
      <c r="J1779" s="3" t="s">
        <v>95</v>
      </c>
      <c r="K1779" s="3" t="s">
        <v>182</v>
      </c>
      <c r="L1779" s="5">
        <v>5</v>
      </c>
      <c r="M1779" s="5">
        <v>75583.94</v>
      </c>
      <c r="N1779" s="5">
        <v>113200.3</v>
      </c>
      <c r="O1779" s="5">
        <v>0</v>
      </c>
      <c r="P1779" s="3" t="s">
        <v>28</v>
      </c>
      <c r="Q1779" s="3" t="s">
        <v>29</v>
      </c>
      <c r="R1779" s="5">
        <v>12</v>
      </c>
      <c r="S1779" s="5">
        <v>188081.6</v>
      </c>
      <c r="T1779" s="2"/>
    </row>
    <row r="1780" spans="1:20" ht="14.4" x14ac:dyDescent="0.3">
      <c r="A1780" s="3" t="s">
        <v>2667</v>
      </c>
      <c r="B1780" s="4">
        <v>45671</v>
      </c>
      <c r="C1780" s="3" t="s">
        <v>40</v>
      </c>
      <c r="D1780" s="3" t="s">
        <v>70</v>
      </c>
      <c r="E1780" s="3" t="s">
        <v>71</v>
      </c>
      <c r="F1780" s="3" t="s">
        <v>72</v>
      </c>
      <c r="G1780" s="3" t="s">
        <v>1421</v>
      </c>
      <c r="H1780" s="3" t="s">
        <v>24</v>
      </c>
      <c r="I1780" s="3" t="s">
        <v>52</v>
      </c>
      <c r="J1780" s="3" t="s">
        <v>53</v>
      </c>
      <c r="K1780" s="3" t="s">
        <v>110</v>
      </c>
      <c r="L1780" s="5">
        <v>32</v>
      </c>
      <c r="M1780" s="5">
        <v>48190.13</v>
      </c>
      <c r="N1780" s="5">
        <v>58058.1</v>
      </c>
      <c r="O1780" s="5">
        <v>0.05</v>
      </c>
      <c r="P1780" s="3" t="s">
        <v>28</v>
      </c>
      <c r="Q1780" s="3" t="s">
        <v>84</v>
      </c>
      <c r="R1780" s="5">
        <v>8</v>
      </c>
      <c r="S1780" s="5">
        <v>299986.3</v>
      </c>
      <c r="T1780" s="2"/>
    </row>
    <row r="1781" spans="1:20" ht="14.4" x14ac:dyDescent="0.3">
      <c r="A1781" s="3" t="s">
        <v>2668</v>
      </c>
      <c r="B1781" s="4">
        <v>45705</v>
      </c>
      <c r="C1781" s="3" t="s">
        <v>31</v>
      </c>
      <c r="D1781" s="3" t="s">
        <v>57</v>
      </c>
      <c r="E1781" s="3" t="s">
        <v>64</v>
      </c>
      <c r="F1781" s="3" t="s">
        <v>65</v>
      </c>
      <c r="G1781" s="3" t="s">
        <v>2075</v>
      </c>
      <c r="H1781" s="3" t="s">
        <v>44</v>
      </c>
      <c r="I1781" s="3" t="s">
        <v>25</v>
      </c>
      <c r="J1781" s="3" t="s">
        <v>36</v>
      </c>
      <c r="K1781" s="3" t="s">
        <v>136</v>
      </c>
      <c r="L1781" s="5">
        <v>24</v>
      </c>
      <c r="M1781" s="5">
        <v>22116.7</v>
      </c>
      <c r="N1781" s="5">
        <v>24805.19</v>
      </c>
      <c r="O1781" s="5">
        <v>0.05</v>
      </c>
      <c r="P1781" s="3" t="s">
        <v>55</v>
      </c>
      <c r="Q1781" s="3" t="s">
        <v>77</v>
      </c>
      <c r="R1781" s="5">
        <v>12</v>
      </c>
      <c r="S1781" s="5">
        <v>61297.57</v>
      </c>
      <c r="T1781" s="2"/>
    </row>
    <row r="1782" spans="1:20" ht="14.4" x14ac:dyDescent="0.3">
      <c r="A1782" s="3" t="s">
        <v>2669</v>
      </c>
      <c r="B1782" s="4">
        <v>45733</v>
      </c>
      <c r="C1782" s="3" t="s">
        <v>20</v>
      </c>
      <c r="D1782" s="3" t="s">
        <v>70</v>
      </c>
      <c r="E1782" s="3" t="s">
        <v>125</v>
      </c>
      <c r="F1782" s="3" t="s">
        <v>125</v>
      </c>
      <c r="G1782" s="3" t="s">
        <v>1067</v>
      </c>
      <c r="H1782" s="3" t="s">
        <v>24</v>
      </c>
      <c r="I1782" s="3" t="s">
        <v>25</v>
      </c>
      <c r="J1782" s="3" t="s">
        <v>61</v>
      </c>
      <c r="K1782" s="3" t="s">
        <v>62</v>
      </c>
      <c r="L1782" s="5">
        <v>11</v>
      </c>
      <c r="M1782" s="5">
        <v>13822.03</v>
      </c>
      <c r="N1782" s="5">
        <v>18134.54</v>
      </c>
      <c r="O1782" s="5">
        <v>0.15</v>
      </c>
      <c r="P1782" s="3" t="s">
        <v>28</v>
      </c>
      <c r="Q1782" s="3" t="s">
        <v>84</v>
      </c>
      <c r="R1782" s="5">
        <v>6</v>
      </c>
      <c r="S1782" s="5">
        <v>40321.97</v>
      </c>
      <c r="T1782" s="2"/>
    </row>
    <row r="1783" spans="1:20" ht="14.4" x14ac:dyDescent="0.3">
      <c r="A1783" s="3" t="s">
        <v>2670</v>
      </c>
      <c r="B1783" s="7">
        <v>45794</v>
      </c>
      <c r="C1783" s="3" t="s">
        <v>31</v>
      </c>
      <c r="D1783" s="3" t="s">
        <v>70</v>
      </c>
      <c r="E1783" s="3" t="s">
        <v>125</v>
      </c>
      <c r="F1783" s="3" t="s">
        <v>125</v>
      </c>
      <c r="G1783" s="3" t="s">
        <v>1758</v>
      </c>
      <c r="H1783" s="3" t="s">
        <v>24</v>
      </c>
      <c r="I1783" s="3" t="s">
        <v>25</v>
      </c>
      <c r="J1783" s="3" t="s">
        <v>26</v>
      </c>
      <c r="K1783" s="3" t="s">
        <v>127</v>
      </c>
      <c r="L1783" s="5">
        <v>34</v>
      </c>
      <c r="M1783" s="5">
        <v>32426.22</v>
      </c>
      <c r="N1783" s="5">
        <v>45023.93</v>
      </c>
      <c r="O1783" s="5">
        <v>0.05</v>
      </c>
      <c r="P1783" s="3" t="s">
        <v>28</v>
      </c>
      <c r="Q1783" s="3" t="s">
        <v>84</v>
      </c>
      <c r="R1783" s="5">
        <v>4</v>
      </c>
      <c r="S1783" s="5">
        <v>406906</v>
      </c>
      <c r="T1783" s="2"/>
    </row>
    <row r="1784" spans="1:20" ht="14.4" x14ac:dyDescent="0.3">
      <c r="A1784" s="3" t="s">
        <v>2671</v>
      </c>
      <c r="B1784" s="7">
        <v>45794</v>
      </c>
      <c r="C1784" s="3" t="s">
        <v>20</v>
      </c>
      <c r="D1784" s="3" t="s">
        <v>70</v>
      </c>
      <c r="E1784" s="3" t="s">
        <v>71</v>
      </c>
      <c r="F1784" s="3" t="s">
        <v>72</v>
      </c>
      <c r="G1784" s="3" t="s">
        <v>988</v>
      </c>
      <c r="H1784" s="3" t="s">
        <v>35</v>
      </c>
      <c r="I1784" s="3" t="s">
        <v>25</v>
      </c>
      <c r="J1784" s="3" t="s">
        <v>146</v>
      </c>
      <c r="K1784" s="3" t="s">
        <v>411</v>
      </c>
      <c r="L1784" s="5">
        <v>45</v>
      </c>
      <c r="M1784" s="5">
        <v>34353.410000000003</v>
      </c>
      <c r="N1784" s="5">
        <v>45324.38</v>
      </c>
      <c r="O1784" s="5">
        <v>0</v>
      </c>
      <c r="P1784" s="3" t="s">
        <v>55</v>
      </c>
      <c r="Q1784" s="3" t="s">
        <v>84</v>
      </c>
      <c r="R1784" s="5">
        <v>13</v>
      </c>
      <c r="S1784" s="5">
        <v>493693.7</v>
      </c>
      <c r="T1784" s="2"/>
    </row>
    <row r="1785" spans="1:20" ht="14.4" x14ac:dyDescent="0.3">
      <c r="A1785" s="3" t="s">
        <v>2672</v>
      </c>
      <c r="B1785" s="4">
        <v>45834</v>
      </c>
      <c r="C1785" s="3" t="s">
        <v>31</v>
      </c>
      <c r="D1785" s="3" t="s">
        <v>41</v>
      </c>
      <c r="E1785" s="3" t="s">
        <v>50</v>
      </c>
      <c r="F1785" s="3" t="s">
        <v>50</v>
      </c>
      <c r="G1785" s="3" t="s">
        <v>1100</v>
      </c>
      <c r="H1785" s="3" t="s">
        <v>87</v>
      </c>
      <c r="I1785" s="3" t="s">
        <v>45</v>
      </c>
      <c r="J1785" s="3" t="s">
        <v>132</v>
      </c>
      <c r="K1785" s="3" t="s">
        <v>206</v>
      </c>
      <c r="L1785" s="5">
        <v>29</v>
      </c>
      <c r="M1785" s="5">
        <v>12462.23</v>
      </c>
      <c r="N1785" s="5">
        <v>18446.72</v>
      </c>
      <c r="O1785" s="5">
        <v>0.1</v>
      </c>
      <c r="P1785" s="3" t="s">
        <v>28</v>
      </c>
      <c r="Q1785" s="3" t="s">
        <v>77</v>
      </c>
      <c r="R1785" s="5">
        <v>10</v>
      </c>
      <c r="S1785" s="5">
        <v>156195.20000000001</v>
      </c>
      <c r="T1785" s="2"/>
    </row>
    <row r="1786" spans="1:20" ht="14.4" x14ac:dyDescent="0.3">
      <c r="A1786" s="3" t="s">
        <v>2673</v>
      </c>
      <c r="B1786" s="4">
        <v>45834</v>
      </c>
      <c r="C1786" s="3" t="s">
        <v>40</v>
      </c>
      <c r="D1786" s="3" t="s">
        <v>41</v>
      </c>
      <c r="E1786" s="3" t="s">
        <v>50</v>
      </c>
      <c r="F1786" s="3" t="s">
        <v>50</v>
      </c>
      <c r="G1786" s="3" t="s">
        <v>844</v>
      </c>
      <c r="H1786" s="3" t="s">
        <v>44</v>
      </c>
      <c r="I1786" s="3" t="s">
        <v>52</v>
      </c>
      <c r="J1786" s="3" t="s">
        <v>157</v>
      </c>
      <c r="K1786" s="3" t="s">
        <v>285</v>
      </c>
      <c r="L1786" s="5">
        <v>19</v>
      </c>
      <c r="M1786" s="5">
        <v>59914.61</v>
      </c>
      <c r="N1786" s="5">
        <v>78061.94</v>
      </c>
      <c r="O1786" s="5">
        <v>0</v>
      </c>
      <c r="P1786" s="3" t="s">
        <v>28</v>
      </c>
      <c r="Q1786" s="3" t="s">
        <v>84</v>
      </c>
      <c r="R1786" s="5">
        <v>17</v>
      </c>
      <c r="S1786" s="5">
        <v>344799.3</v>
      </c>
      <c r="T1786" s="2"/>
    </row>
    <row r="1787" spans="1:20" ht="14.4" x14ac:dyDescent="0.3">
      <c r="A1787" s="3" t="s">
        <v>2674</v>
      </c>
      <c r="B1787" s="4">
        <v>45867</v>
      </c>
      <c r="C1787" s="3" t="s">
        <v>49</v>
      </c>
      <c r="D1787" s="3" t="s">
        <v>21</v>
      </c>
      <c r="E1787" s="3" t="s">
        <v>22</v>
      </c>
      <c r="F1787" s="3" t="s">
        <v>22</v>
      </c>
      <c r="G1787" s="3" t="s">
        <v>1172</v>
      </c>
      <c r="H1787" s="3" t="s">
        <v>35</v>
      </c>
      <c r="I1787" s="3" t="s">
        <v>45</v>
      </c>
      <c r="J1787" s="3" t="s">
        <v>67</v>
      </c>
      <c r="K1787" s="3" t="s">
        <v>68</v>
      </c>
      <c r="L1787" s="5">
        <v>21</v>
      </c>
      <c r="M1787" s="5">
        <v>54753.72</v>
      </c>
      <c r="N1787" s="5">
        <v>62505.73</v>
      </c>
      <c r="O1787" s="5">
        <v>0</v>
      </c>
      <c r="P1787" s="3" t="s">
        <v>55</v>
      </c>
      <c r="Q1787" s="3" t="s">
        <v>29</v>
      </c>
      <c r="R1787" s="5">
        <v>13</v>
      </c>
      <c r="S1787" s="5">
        <v>162792.20000000001</v>
      </c>
      <c r="T1787" s="2"/>
    </row>
    <row r="1788" spans="1:20" ht="14.4" x14ac:dyDescent="0.3">
      <c r="A1788" s="3" t="s">
        <v>2675</v>
      </c>
      <c r="B1788" s="4">
        <v>45772</v>
      </c>
      <c r="C1788" s="3" t="s">
        <v>31</v>
      </c>
      <c r="D1788" s="3" t="s">
        <v>70</v>
      </c>
      <c r="E1788" s="3" t="s">
        <v>71</v>
      </c>
      <c r="F1788" s="3" t="s">
        <v>72</v>
      </c>
      <c r="G1788" s="3" t="s">
        <v>1744</v>
      </c>
      <c r="H1788" s="3" t="s">
        <v>44</v>
      </c>
      <c r="I1788" s="3" t="s">
        <v>45</v>
      </c>
      <c r="J1788" s="3" t="s">
        <v>67</v>
      </c>
      <c r="K1788" s="3" t="s">
        <v>74</v>
      </c>
      <c r="L1788" s="5">
        <v>25</v>
      </c>
      <c r="M1788" s="5">
        <v>33467.96</v>
      </c>
      <c r="N1788" s="5">
        <v>47079.27</v>
      </c>
      <c r="O1788" s="5">
        <v>0</v>
      </c>
      <c r="P1788" s="3" t="s">
        <v>55</v>
      </c>
      <c r="Q1788" s="3" t="s">
        <v>38</v>
      </c>
      <c r="R1788" s="5">
        <v>2</v>
      </c>
      <c r="S1788" s="5">
        <v>340282.8</v>
      </c>
      <c r="T1788" s="2"/>
    </row>
    <row r="1789" spans="1:20" ht="14.4" x14ac:dyDescent="0.3">
      <c r="A1789" s="3" t="s">
        <v>2676</v>
      </c>
      <c r="B1789" s="4">
        <v>45867</v>
      </c>
      <c r="C1789" s="3" t="s">
        <v>31</v>
      </c>
      <c r="D1789" s="3" t="s">
        <v>57</v>
      </c>
      <c r="E1789" s="3" t="s">
        <v>92</v>
      </c>
      <c r="F1789" s="3" t="s">
        <v>93</v>
      </c>
      <c r="G1789" s="3" t="s">
        <v>2677</v>
      </c>
      <c r="H1789" s="3" t="s">
        <v>24</v>
      </c>
      <c r="I1789" s="3" t="s">
        <v>45</v>
      </c>
      <c r="J1789" s="3" t="s">
        <v>46</v>
      </c>
      <c r="K1789" s="3" t="s">
        <v>333</v>
      </c>
      <c r="L1789" s="5">
        <v>40</v>
      </c>
      <c r="M1789" s="5">
        <v>2381.9899999999998</v>
      </c>
      <c r="N1789" s="5">
        <v>3454.57</v>
      </c>
      <c r="O1789" s="5">
        <v>0</v>
      </c>
      <c r="P1789" s="3" t="s">
        <v>28</v>
      </c>
      <c r="Q1789" s="3" t="s">
        <v>29</v>
      </c>
      <c r="R1789" s="5">
        <v>15</v>
      </c>
      <c r="S1789" s="5">
        <v>42903.199999999997</v>
      </c>
      <c r="T1789" s="2"/>
    </row>
    <row r="1790" spans="1:20" ht="14.4" x14ac:dyDescent="0.3">
      <c r="A1790" s="3" t="s">
        <v>2678</v>
      </c>
      <c r="B1790" s="4">
        <v>45882</v>
      </c>
      <c r="C1790" s="3" t="s">
        <v>40</v>
      </c>
      <c r="D1790" s="3" t="s">
        <v>21</v>
      </c>
      <c r="E1790" s="3" t="s">
        <v>22</v>
      </c>
      <c r="F1790" s="3" t="s">
        <v>22</v>
      </c>
      <c r="G1790" s="3" t="s">
        <v>2644</v>
      </c>
      <c r="H1790" s="3" t="s">
        <v>87</v>
      </c>
      <c r="I1790" s="3" t="s">
        <v>25</v>
      </c>
      <c r="J1790" s="3" t="s">
        <v>36</v>
      </c>
      <c r="K1790" s="3" t="s">
        <v>169</v>
      </c>
      <c r="L1790" s="5">
        <v>38</v>
      </c>
      <c r="M1790" s="5">
        <v>52112.94</v>
      </c>
      <c r="N1790" s="5">
        <v>62240.45</v>
      </c>
      <c r="O1790" s="5">
        <v>0</v>
      </c>
      <c r="P1790" s="3" t="s">
        <v>55</v>
      </c>
      <c r="Q1790" s="3" t="s">
        <v>84</v>
      </c>
      <c r="R1790" s="5">
        <v>17</v>
      </c>
      <c r="S1790" s="5">
        <v>384845.4</v>
      </c>
      <c r="T1790" s="2"/>
    </row>
    <row r="1791" spans="1:20" ht="14.4" x14ac:dyDescent="0.3">
      <c r="A1791" s="3" t="s">
        <v>2679</v>
      </c>
      <c r="B1791" s="6">
        <v>45753</v>
      </c>
      <c r="C1791" s="3" t="s">
        <v>31</v>
      </c>
      <c r="D1791" s="3" t="s">
        <v>41</v>
      </c>
      <c r="E1791" s="3" t="s">
        <v>42</v>
      </c>
      <c r="F1791" s="3" t="s">
        <v>42</v>
      </c>
      <c r="G1791" s="3" t="s">
        <v>1763</v>
      </c>
      <c r="H1791" s="3" t="s">
        <v>44</v>
      </c>
      <c r="I1791" s="3" t="s">
        <v>52</v>
      </c>
      <c r="J1791" s="3" t="s">
        <v>53</v>
      </c>
      <c r="K1791" s="3" t="s">
        <v>54</v>
      </c>
      <c r="L1791" s="5">
        <v>39</v>
      </c>
      <c r="M1791" s="5">
        <v>76671.8</v>
      </c>
      <c r="N1791" s="5">
        <v>100712.3</v>
      </c>
      <c r="O1791" s="5">
        <v>0.05</v>
      </c>
      <c r="P1791" s="3" t="s">
        <v>55</v>
      </c>
      <c r="Q1791" s="3" t="s">
        <v>84</v>
      </c>
      <c r="R1791" s="5">
        <v>17</v>
      </c>
      <c r="S1791" s="5">
        <v>890698.7</v>
      </c>
      <c r="T1791" s="2"/>
    </row>
    <row r="1792" spans="1:20" ht="14.4" x14ac:dyDescent="0.3">
      <c r="A1792" s="3" t="s">
        <v>2680</v>
      </c>
      <c r="B1792" s="6">
        <v>45693</v>
      </c>
      <c r="C1792" s="3" t="s">
        <v>49</v>
      </c>
      <c r="D1792" s="3" t="s">
        <v>41</v>
      </c>
      <c r="E1792" s="3" t="s">
        <v>42</v>
      </c>
      <c r="F1792" s="3" t="s">
        <v>42</v>
      </c>
      <c r="G1792" s="3" t="s">
        <v>2681</v>
      </c>
      <c r="H1792" s="3" t="s">
        <v>87</v>
      </c>
      <c r="I1792" s="3" t="s">
        <v>52</v>
      </c>
      <c r="J1792" s="3" t="s">
        <v>113</v>
      </c>
      <c r="K1792" s="3" t="s">
        <v>557</v>
      </c>
      <c r="L1792" s="5">
        <v>2</v>
      </c>
      <c r="M1792" s="5">
        <v>14852.82</v>
      </c>
      <c r="N1792" s="5">
        <v>19908.02</v>
      </c>
      <c r="O1792" s="5">
        <v>0</v>
      </c>
      <c r="P1792" s="3" t="s">
        <v>28</v>
      </c>
      <c r="Q1792" s="3" t="s">
        <v>29</v>
      </c>
      <c r="R1792" s="5">
        <v>9</v>
      </c>
      <c r="S1792" s="5">
        <v>10110.4</v>
      </c>
      <c r="T1792" s="2"/>
    </row>
    <row r="1793" spans="1:20" ht="14.4" x14ac:dyDescent="0.3">
      <c r="A1793" s="3" t="s">
        <v>2682</v>
      </c>
      <c r="B1793" s="4">
        <v>45732</v>
      </c>
      <c r="C1793" s="3" t="s">
        <v>40</v>
      </c>
      <c r="D1793" s="3" t="s">
        <v>41</v>
      </c>
      <c r="E1793" s="3" t="s">
        <v>50</v>
      </c>
      <c r="F1793" s="3" t="s">
        <v>50</v>
      </c>
      <c r="G1793" s="3" t="s">
        <v>1241</v>
      </c>
      <c r="H1793" s="3" t="s">
        <v>24</v>
      </c>
      <c r="I1793" s="3" t="s">
        <v>25</v>
      </c>
      <c r="J1793" s="3" t="s">
        <v>146</v>
      </c>
      <c r="K1793" s="3" t="s">
        <v>177</v>
      </c>
      <c r="L1793" s="5">
        <v>8</v>
      </c>
      <c r="M1793" s="5">
        <v>75697.41</v>
      </c>
      <c r="N1793" s="5">
        <v>88088.92</v>
      </c>
      <c r="O1793" s="5">
        <v>0.15</v>
      </c>
      <c r="P1793" s="3" t="s">
        <v>28</v>
      </c>
      <c r="Q1793" s="3" t="s">
        <v>38</v>
      </c>
      <c r="R1793" s="5">
        <v>12</v>
      </c>
      <c r="S1793" s="5">
        <v>84262.27</v>
      </c>
      <c r="T1793" s="2"/>
    </row>
    <row r="1794" spans="1:20" ht="14.4" x14ac:dyDescent="0.3">
      <c r="A1794" s="3" t="s">
        <v>2683</v>
      </c>
      <c r="B1794" s="4">
        <v>45757</v>
      </c>
      <c r="C1794" s="3" t="s">
        <v>20</v>
      </c>
      <c r="D1794" s="3" t="s">
        <v>21</v>
      </c>
      <c r="E1794" s="3" t="s">
        <v>105</v>
      </c>
      <c r="F1794" s="3" t="s">
        <v>106</v>
      </c>
      <c r="G1794" s="3" t="s">
        <v>1077</v>
      </c>
      <c r="H1794" s="3" t="s">
        <v>24</v>
      </c>
      <c r="I1794" s="3" t="s">
        <v>45</v>
      </c>
      <c r="J1794" s="3" t="s">
        <v>132</v>
      </c>
      <c r="K1794" s="3" t="s">
        <v>241</v>
      </c>
      <c r="L1794" s="5">
        <v>18</v>
      </c>
      <c r="M1794" s="5">
        <v>41906.53</v>
      </c>
      <c r="N1794" s="5">
        <v>49322.239999999998</v>
      </c>
      <c r="O1794" s="5">
        <v>0.15</v>
      </c>
      <c r="P1794" s="3" t="s">
        <v>28</v>
      </c>
      <c r="Q1794" s="3" t="s">
        <v>77</v>
      </c>
      <c r="R1794" s="5">
        <v>17</v>
      </c>
      <c r="S1794" s="5">
        <v>113460.4</v>
      </c>
      <c r="T1794" s="2"/>
    </row>
    <row r="1795" spans="1:20" ht="14.4" x14ac:dyDescent="0.3">
      <c r="A1795" s="3" t="s">
        <v>2684</v>
      </c>
      <c r="B1795" s="7">
        <v>45804</v>
      </c>
      <c r="C1795" s="3" t="s">
        <v>49</v>
      </c>
      <c r="D1795" s="3" t="s">
        <v>70</v>
      </c>
      <c r="E1795" s="3" t="s">
        <v>125</v>
      </c>
      <c r="F1795" s="3" t="s">
        <v>125</v>
      </c>
      <c r="G1795" s="3" t="s">
        <v>2685</v>
      </c>
      <c r="H1795" s="3" t="s">
        <v>24</v>
      </c>
      <c r="I1795" s="3" t="s">
        <v>45</v>
      </c>
      <c r="J1795" s="3" t="s">
        <v>46</v>
      </c>
      <c r="K1795" s="3" t="s">
        <v>47</v>
      </c>
      <c r="L1795" s="5">
        <v>13</v>
      </c>
      <c r="M1795" s="5">
        <v>28798.31</v>
      </c>
      <c r="N1795" s="5">
        <v>32249.83</v>
      </c>
      <c r="O1795" s="5">
        <v>0.1</v>
      </c>
      <c r="P1795" s="3" t="s">
        <v>28</v>
      </c>
      <c r="Q1795" s="3" t="s">
        <v>38</v>
      </c>
      <c r="R1795" s="5">
        <v>20</v>
      </c>
      <c r="S1795" s="5">
        <v>40382.78</v>
      </c>
      <c r="T1795" s="2"/>
    </row>
    <row r="1796" spans="1:20" ht="14.4" x14ac:dyDescent="0.3">
      <c r="A1796" s="3" t="s">
        <v>2686</v>
      </c>
      <c r="B1796" s="4">
        <v>45866</v>
      </c>
      <c r="C1796" s="3" t="s">
        <v>20</v>
      </c>
      <c r="D1796" s="3" t="s">
        <v>57</v>
      </c>
      <c r="E1796" s="3" t="s">
        <v>58</v>
      </c>
      <c r="F1796" s="3" t="s">
        <v>59</v>
      </c>
      <c r="G1796" s="3" t="s">
        <v>1918</v>
      </c>
      <c r="H1796" s="3" t="s">
        <v>87</v>
      </c>
      <c r="I1796" s="3" t="s">
        <v>52</v>
      </c>
      <c r="J1796" s="3" t="s">
        <v>113</v>
      </c>
      <c r="K1796" s="3" t="s">
        <v>557</v>
      </c>
      <c r="L1796" s="5">
        <v>1</v>
      </c>
      <c r="M1796" s="5">
        <v>51780.71</v>
      </c>
      <c r="N1796" s="5">
        <v>64000.31</v>
      </c>
      <c r="O1796" s="5">
        <v>0.05</v>
      </c>
      <c r="P1796" s="3" t="s">
        <v>55</v>
      </c>
      <c r="Q1796" s="3" t="s">
        <v>38</v>
      </c>
      <c r="R1796" s="5">
        <v>8</v>
      </c>
      <c r="S1796" s="5">
        <v>11608.62</v>
      </c>
      <c r="T1796" s="2"/>
    </row>
    <row r="1797" spans="1:20" ht="14.4" x14ac:dyDescent="0.3">
      <c r="A1797" s="3" t="s">
        <v>2687</v>
      </c>
      <c r="B1797" s="7">
        <v>45804</v>
      </c>
      <c r="C1797" s="3" t="s">
        <v>20</v>
      </c>
      <c r="D1797" s="3" t="s">
        <v>41</v>
      </c>
      <c r="E1797" s="3" t="s">
        <v>50</v>
      </c>
      <c r="F1797" s="3" t="s">
        <v>50</v>
      </c>
      <c r="G1797" s="3" t="s">
        <v>2688</v>
      </c>
      <c r="H1797" s="3" t="s">
        <v>44</v>
      </c>
      <c r="I1797" s="3" t="s">
        <v>52</v>
      </c>
      <c r="J1797" s="3" t="s">
        <v>157</v>
      </c>
      <c r="K1797" s="3" t="s">
        <v>158</v>
      </c>
      <c r="L1797" s="5">
        <v>6</v>
      </c>
      <c r="M1797" s="5">
        <v>39522.199999999997</v>
      </c>
      <c r="N1797" s="5">
        <v>56523.09</v>
      </c>
      <c r="O1797" s="5">
        <v>0</v>
      </c>
      <c r="P1797" s="3" t="s">
        <v>55</v>
      </c>
      <c r="Q1797" s="3" t="s">
        <v>77</v>
      </c>
      <c r="R1797" s="5">
        <v>17</v>
      </c>
      <c r="S1797" s="5">
        <v>102005.3</v>
      </c>
      <c r="T1797" s="2"/>
    </row>
    <row r="1798" spans="1:20" ht="14.4" x14ac:dyDescent="0.3">
      <c r="A1798" s="3" t="s">
        <v>2689</v>
      </c>
      <c r="B1798" s="4">
        <v>45672</v>
      </c>
      <c r="C1798" s="3" t="s">
        <v>40</v>
      </c>
      <c r="D1798" s="3" t="s">
        <v>57</v>
      </c>
      <c r="E1798" s="3" t="s">
        <v>64</v>
      </c>
      <c r="F1798" s="3" t="s">
        <v>65</v>
      </c>
      <c r="G1798" s="3" t="s">
        <v>284</v>
      </c>
      <c r="H1798" s="3" t="s">
        <v>44</v>
      </c>
      <c r="I1798" s="3" t="s">
        <v>45</v>
      </c>
      <c r="J1798" s="3" t="s">
        <v>67</v>
      </c>
      <c r="K1798" s="3" t="s">
        <v>68</v>
      </c>
      <c r="L1798" s="5">
        <v>11</v>
      </c>
      <c r="M1798" s="5">
        <v>43769.91</v>
      </c>
      <c r="N1798" s="5">
        <v>64761.97</v>
      </c>
      <c r="O1798" s="5">
        <v>0.1</v>
      </c>
      <c r="P1798" s="3" t="s">
        <v>55</v>
      </c>
      <c r="Q1798" s="3" t="s">
        <v>29</v>
      </c>
      <c r="R1798" s="5">
        <v>2</v>
      </c>
      <c r="S1798" s="5">
        <v>207821.4</v>
      </c>
      <c r="T1798" s="2"/>
    </row>
    <row r="1799" spans="1:20" ht="14.4" x14ac:dyDescent="0.3">
      <c r="A1799" s="3" t="s">
        <v>2690</v>
      </c>
      <c r="B1799" s="4">
        <v>45711</v>
      </c>
      <c r="C1799" s="3" t="s">
        <v>31</v>
      </c>
      <c r="D1799" s="3" t="s">
        <v>57</v>
      </c>
      <c r="E1799" s="3" t="s">
        <v>58</v>
      </c>
      <c r="F1799" s="3" t="s">
        <v>59</v>
      </c>
      <c r="G1799" s="3" t="s">
        <v>2470</v>
      </c>
      <c r="H1799" s="3" t="s">
        <v>44</v>
      </c>
      <c r="I1799" s="3" t="s">
        <v>52</v>
      </c>
      <c r="J1799" s="3" t="s">
        <v>113</v>
      </c>
      <c r="K1799" s="3" t="s">
        <v>139</v>
      </c>
      <c r="L1799" s="5">
        <v>28</v>
      </c>
      <c r="M1799" s="5">
        <v>55436.88</v>
      </c>
      <c r="N1799" s="5">
        <v>64522.27</v>
      </c>
      <c r="O1799" s="5">
        <v>0.1</v>
      </c>
      <c r="P1799" s="3" t="s">
        <v>28</v>
      </c>
      <c r="Q1799" s="3" t="s">
        <v>29</v>
      </c>
      <c r="R1799" s="5">
        <v>4</v>
      </c>
      <c r="S1799" s="5">
        <v>228951.8</v>
      </c>
      <c r="T1799" s="2"/>
    </row>
    <row r="1800" spans="1:20" ht="14.4" x14ac:dyDescent="0.3">
      <c r="A1800" s="3" t="s">
        <v>2691</v>
      </c>
      <c r="B1800" s="4">
        <v>45881</v>
      </c>
      <c r="C1800" s="3" t="s">
        <v>31</v>
      </c>
      <c r="D1800" s="3" t="s">
        <v>41</v>
      </c>
      <c r="E1800" s="3" t="s">
        <v>42</v>
      </c>
      <c r="F1800" s="3" t="s">
        <v>42</v>
      </c>
      <c r="G1800" s="3" t="s">
        <v>2660</v>
      </c>
      <c r="H1800" s="3" t="s">
        <v>87</v>
      </c>
      <c r="I1800" s="3" t="s">
        <v>52</v>
      </c>
      <c r="J1800" s="3" t="s">
        <v>157</v>
      </c>
      <c r="K1800" s="3" t="s">
        <v>285</v>
      </c>
      <c r="L1800" s="5">
        <v>3</v>
      </c>
      <c r="M1800" s="5">
        <v>34138.14</v>
      </c>
      <c r="N1800" s="5">
        <v>48950.03</v>
      </c>
      <c r="O1800" s="5">
        <v>0.05</v>
      </c>
      <c r="P1800" s="3" t="s">
        <v>28</v>
      </c>
      <c r="Q1800" s="3" t="s">
        <v>38</v>
      </c>
      <c r="R1800" s="5">
        <v>14</v>
      </c>
      <c r="S1800" s="5">
        <v>42213.89</v>
      </c>
      <c r="T1800" s="2"/>
    </row>
    <row r="1801" spans="1:20" ht="14.4" x14ac:dyDescent="0.3">
      <c r="A1801" s="3" t="s">
        <v>2692</v>
      </c>
      <c r="B1801" s="4">
        <v>45837</v>
      </c>
      <c r="C1801" s="3" t="s">
        <v>49</v>
      </c>
      <c r="D1801" s="3" t="s">
        <v>70</v>
      </c>
      <c r="E1801" s="3" t="s">
        <v>71</v>
      </c>
      <c r="F1801" s="3" t="s">
        <v>72</v>
      </c>
      <c r="G1801" s="3" t="s">
        <v>644</v>
      </c>
      <c r="H1801" s="3" t="s">
        <v>87</v>
      </c>
      <c r="I1801" s="3" t="s">
        <v>45</v>
      </c>
      <c r="J1801" s="3" t="s">
        <v>132</v>
      </c>
      <c r="K1801" s="3" t="s">
        <v>133</v>
      </c>
      <c r="L1801" s="5">
        <v>47</v>
      </c>
      <c r="M1801" s="5">
        <v>23109.26</v>
      </c>
      <c r="N1801" s="5">
        <v>33174.639999999999</v>
      </c>
      <c r="O1801" s="5">
        <v>0</v>
      </c>
      <c r="P1801" s="3" t="s">
        <v>55</v>
      </c>
      <c r="Q1801" s="3" t="s">
        <v>29</v>
      </c>
      <c r="R1801" s="5">
        <v>6</v>
      </c>
      <c r="S1801" s="5">
        <v>473072.9</v>
      </c>
      <c r="T1801" s="2"/>
    </row>
    <row r="1802" spans="1:20" ht="14.4" x14ac:dyDescent="0.3">
      <c r="A1802" s="3" t="s">
        <v>2693</v>
      </c>
      <c r="B1802" s="4">
        <v>45859</v>
      </c>
      <c r="C1802" s="3" t="s">
        <v>49</v>
      </c>
      <c r="D1802" s="3" t="s">
        <v>57</v>
      </c>
      <c r="E1802" s="3" t="s">
        <v>64</v>
      </c>
      <c r="F1802" s="3" t="s">
        <v>65</v>
      </c>
      <c r="G1802" s="3" t="s">
        <v>1380</v>
      </c>
      <c r="H1802" s="3" t="s">
        <v>44</v>
      </c>
      <c r="I1802" s="3" t="s">
        <v>52</v>
      </c>
      <c r="J1802" s="3" t="s">
        <v>157</v>
      </c>
      <c r="K1802" s="3" t="s">
        <v>285</v>
      </c>
      <c r="L1802" s="5">
        <v>34</v>
      </c>
      <c r="M1802" s="5">
        <v>52830.7</v>
      </c>
      <c r="N1802" s="5">
        <v>67949.47</v>
      </c>
      <c r="O1802" s="5">
        <v>0.15</v>
      </c>
      <c r="P1802" s="3" t="s">
        <v>28</v>
      </c>
      <c r="Q1802" s="3" t="s">
        <v>84</v>
      </c>
      <c r="R1802" s="5">
        <v>17</v>
      </c>
      <c r="S1802" s="5">
        <v>436932.5</v>
      </c>
      <c r="T1802" s="2"/>
    </row>
    <row r="1803" spans="1:20" ht="14.4" x14ac:dyDescent="0.3">
      <c r="A1803" s="3" t="s">
        <v>2694</v>
      </c>
      <c r="B1803" s="4">
        <v>45772</v>
      </c>
      <c r="C1803" s="3" t="s">
        <v>40</v>
      </c>
      <c r="D1803" s="3" t="s">
        <v>21</v>
      </c>
      <c r="E1803" s="3" t="s">
        <v>32</v>
      </c>
      <c r="F1803" s="3" t="s">
        <v>33</v>
      </c>
      <c r="G1803" s="3" t="s">
        <v>277</v>
      </c>
      <c r="H1803" s="3" t="s">
        <v>87</v>
      </c>
      <c r="I1803" s="3" t="s">
        <v>52</v>
      </c>
      <c r="J1803" s="3" t="s">
        <v>113</v>
      </c>
      <c r="K1803" s="3" t="s">
        <v>257</v>
      </c>
      <c r="L1803" s="5">
        <v>25</v>
      </c>
      <c r="M1803" s="5">
        <v>30404.61</v>
      </c>
      <c r="N1803" s="5">
        <v>37376.339999999997</v>
      </c>
      <c r="O1803" s="5">
        <v>0.1</v>
      </c>
      <c r="P1803" s="3" t="s">
        <v>55</v>
      </c>
      <c r="Q1803" s="3" t="s">
        <v>29</v>
      </c>
      <c r="R1803" s="5">
        <v>6</v>
      </c>
      <c r="S1803" s="5">
        <v>156863.9</v>
      </c>
      <c r="T1803" s="2"/>
    </row>
    <row r="1804" spans="1:20" ht="14.4" x14ac:dyDescent="0.3">
      <c r="A1804" s="3" t="s">
        <v>2695</v>
      </c>
      <c r="B1804" s="6">
        <v>45846</v>
      </c>
      <c r="C1804" s="3" t="s">
        <v>49</v>
      </c>
      <c r="D1804" s="3" t="s">
        <v>41</v>
      </c>
      <c r="E1804" s="3" t="s">
        <v>50</v>
      </c>
      <c r="F1804" s="3" t="s">
        <v>50</v>
      </c>
      <c r="G1804" s="3" t="s">
        <v>599</v>
      </c>
      <c r="H1804" s="3" t="s">
        <v>87</v>
      </c>
      <c r="I1804" s="3" t="s">
        <v>45</v>
      </c>
      <c r="J1804" s="3" t="s">
        <v>132</v>
      </c>
      <c r="K1804" s="3" t="s">
        <v>133</v>
      </c>
      <c r="L1804" s="5">
        <v>13</v>
      </c>
      <c r="M1804" s="5">
        <v>55208.18</v>
      </c>
      <c r="N1804" s="5">
        <v>80613.23</v>
      </c>
      <c r="O1804" s="5">
        <v>0.15</v>
      </c>
      <c r="P1804" s="3" t="s">
        <v>55</v>
      </c>
      <c r="Q1804" s="3" t="s">
        <v>77</v>
      </c>
      <c r="R1804" s="5">
        <v>6</v>
      </c>
      <c r="S1804" s="5">
        <v>280725.8</v>
      </c>
      <c r="T1804" s="2"/>
    </row>
    <row r="1805" spans="1:20" ht="14.4" x14ac:dyDescent="0.3">
      <c r="A1805" s="3" t="s">
        <v>2696</v>
      </c>
      <c r="B1805" s="4">
        <v>45775</v>
      </c>
      <c r="C1805" s="3" t="s">
        <v>49</v>
      </c>
      <c r="D1805" s="3" t="s">
        <v>57</v>
      </c>
      <c r="E1805" s="3" t="s">
        <v>58</v>
      </c>
      <c r="F1805" s="3" t="s">
        <v>59</v>
      </c>
      <c r="G1805" s="3" t="s">
        <v>1213</v>
      </c>
      <c r="H1805" s="3" t="s">
        <v>24</v>
      </c>
      <c r="I1805" s="3" t="s">
        <v>52</v>
      </c>
      <c r="J1805" s="3" t="s">
        <v>95</v>
      </c>
      <c r="K1805" s="3" t="s">
        <v>298</v>
      </c>
      <c r="L1805" s="5">
        <v>49</v>
      </c>
      <c r="M1805" s="5">
        <v>21844.35</v>
      </c>
      <c r="N1805" s="5">
        <v>30347.75</v>
      </c>
      <c r="O1805" s="5">
        <v>0.05</v>
      </c>
      <c r="P1805" s="3" t="s">
        <v>28</v>
      </c>
      <c r="Q1805" s="3" t="s">
        <v>84</v>
      </c>
      <c r="R1805" s="5">
        <v>13</v>
      </c>
      <c r="S1805" s="5">
        <v>395833.3</v>
      </c>
      <c r="T1805" s="2"/>
    </row>
    <row r="1806" spans="1:20" ht="14.4" x14ac:dyDescent="0.3">
      <c r="A1806" s="3" t="s">
        <v>2697</v>
      </c>
      <c r="B1806" s="6">
        <v>45870</v>
      </c>
      <c r="C1806" s="3" t="s">
        <v>31</v>
      </c>
      <c r="D1806" s="3" t="s">
        <v>21</v>
      </c>
      <c r="E1806" s="3" t="s">
        <v>32</v>
      </c>
      <c r="F1806" s="3" t="s">
        <v>33</v>
      </c>
      <c r="G1806" s="3" t="s">
        <v>1529</v>
      </c>
      <c r="H1806" s="3" t="s">
        <v>24</v>
      </c>
      <c r="I1806" s="3" t="s">
        <v>45</v>
      </c>
      <c r="J1806" s="3" t="s">
        <v>67</v>
      </c>
      <c r="K1806" s="3" t="s">
        <v>74</v>
      </c>
      <c r="L1806" s="5">
        <v>26</v>
      </c>
      <c r="M1806" s="5">
        <v>17258.38</v>
      </c>
      <c r="N1806" s="5">
        <v>24141.97</v>
      </c>
      <c r="O1806" s="5">
        <v>0.05</v>
      </c>
      <c r="P1806" s="3" t="s">
        <v>28</v>
      </c>
      <c r="Q1806" s="3" t="s">
        <v>38</v>
      </c>
      <c r="R1806" s="5">
        <v>17</v>
      </c>
      <c r="S1806" s="5">
        <v>170024.7</v>
      </c>
      <c r="T1806" s="2"/>
    </row>
    <row r="1807" spans="1:20" ht="14.4" x14ac:dyDescent="0.3">
      <c r="A1807" s="3" t="s">
        <v>2698</v>
      </c>
      <c r="B1807" s="4">
        <v>45772</v>
      </c>
      <c r="C1807" s="3" t="s">
        <v>20</v>
      </c>
      <c r="D1807" s="3" t="s">
        <v>21</v>
      </c>
      <c r="E1807" s="3" t="s">
        <v>32</v>
      </c>
      <c r="F1807" s="3" t="s">
        <v>33</v>
      </c>
      <c r="G1807" s="3" t="s">
        <v>345</v>
      </c>
      <c r="H1807" s="3" t="s">
        <v>87</v>
      </c>
      <c r="I1807" s="3" t="s">
        <v>45</v>
      </c>
      <c r="J1807" s="3" t="s">
        <v>46</v>
      </c>
      <c r="K1807" s="3" t="s">
        <v>161</v>
      </c>
      <c r="L1807" s="5">
        <v>7</v>
      </c>
      <c r="M1807" s="5">
        <v>39319.730000000003</v>
      </c>
      <c r="N1807" s="5">
        <v>53108.43</v>
      </c>
      <c r="O1807" s="5">
        <v>0</v>
      </c>
      <c r="P1807" s="3" t="s">
        <v>55</v>
      </c>
      <c r="Q1807" s="3" t="s">
        <v>29</v>
      </c>
      <c r="R1807" s="5">
        <v>1</v>
      </c>
      <c r="S1807" s="5">
        <v>96520.9</v>
      </c>
      <c r="T1807" s="2"/>
    </row>
    <row r="1808" spans="1:20" ht="14.4" x14ac:dyDescent="0.3">
      <c r="A1808" s="3" t="s">
        <v>2699</v>
      </c>
      <c r="B1808" s="4">
        <v>45759</v>
      </c>
      <c r="C1808" s="3" t="s">
        <v>40</v>
      </c>
      <c r="D1808" s="3" t="s">
        <v>57</v>
      </c>
      <c r="E1808" s="3" t="s">
        <v>92</v>
      </c>
      <c r="F1808" s="3" t="s">
        <v>93</v>
      </c>
      <c r="G1808" s="3" t="s">
        <v>2700</v>
      </c>
      <c r="H1808" s="3" t="s">
        <v>44</v>
      </c>
      <c r="I1808" s="3" t="s">
        <v>45</v>
      </c>
      <c r="J1808" s="3" t="s">
        <v>67</v>
      </c>
      <c r="K1808" s="3" t="s">
        <v>74</v>
      </c>
      <c r="L1808" s="5">
        <v>1</v>
      </c>
      <c r="M1808" s="5">
        <v>36509.58</v>
      </c>
      <c r="N1808" s="5">
        <v>48750.86</v>
      </c>
      <c r="O1808" s="5">
        <v>0.1</v>
      </c>
      <c r="P1808" s="3" t="s">
        <v>55</v>
      </c>
      <c r="Q1808" s="3" t="s">
        <v>77</v>
      </c>
      <c r="R1808" s="5">
        <v>9</v>
      </c>
      <c r="S1808" s="5">
        <v>11017.15</v>
      </c>
      <c r="T1808" s="2"/>
    </row>
    <row r="1809" spans="1:20" ht="14.4" x14ac:dyDescent="0.3">
      <c r="A1809" s="3" t="s">
        <v>2701</v>
      </c>
      <c r="B1809" s="6">
        <v>45903</v>
      </c>
      <c r="C1809" s="3" t="s">
        <v>49</v>
      </c>
      <c r="D1809" s="3" t="s">
        <v>57</v>
      </c>
      <c r="E1809" s="3" t="s">
        <v>92</v>
      </c>
      <c r="F1809" s="3" t="s">
        <v>93</v>
      </c>
      <c r="G1809" s="3" t="s">
        <v>1705</v>
      </c>
      <c r="H1809" s="3" t="s">
        <v>87</v>
      </c>
      <c r="I1809" s="3" t="s">
        <v>52</v>
      </c>
      <c r="J1809" s="3" t="s">
        <v>95</v>
      </c>
      <c r="K1809" s="3" t="s">
        <v>96</v>
      </c>
      <c r="L1809" s="5">
        <v>10</v>
      </c>
      <c r="M1809" s="5">
        <v>61968.82</v>
      </c>
      <c r="N1809" s="5">
        <v>83348.59</v>
      </c>
      <c r="O1809" s="5">
        <v>0</v>
      </c>
      <c r="P1809" s="3" t="s">
        <v>28</v>
      </c>
      <c r="Q1809" s="3" t="s">
        <v>84</v>
      </c>
      <c r="R1809" s="5">
        <v>6</v>
      </c>
      <c r="S1809" s="5">
        <v>213797.7</v>
      </c>
      <c r="T1809" s="2"/>
    </row>
    <row r="1810" spans="1:20" ht="14.4" x14ac:dyDescent="0.3">
      <c r="A1810" s="3" t="s">
        <v>2702</v>
      </c>
      <c r="B1810" s="6">
        <v>45870</v>
      </c>
      <c r="C1810" s="3" t="s">
        <v>40</v>
      </c>
      <c r="D1810" s="3" t="s">
        <v>70</v>
      </c>
      <c r="E1810" s="3" t="s">
        <v>125</v>
      </c>
      <c r="F1810" s="3" t="s">
        <v>125</v>
      </c>
      <c r="G1810" s="3" t="s">
        <v>941</v>
      </c>
      <c r="H1810" s="3" t="s">
        <v>44</v>
      </c>
      <c r="I1810" s="3" t="s">
        <v>25</v>
      </c>
      <c r="J1810" s="3" t="s">
        <v>36</v>
      </c>
      <c r="K1810" s="3" t="s">
        <v>169</v>
      </c>
      <c r="L1810" s="5">
        <v>31</v>
      </c>
      <c r="M1810" s="5">
        <v>52930.92</v>
      </c>
      <c r="N1810" s="5">
        <v>78643.92</v>
      </c>
      <c r="O1810" s="5">
        <v>0</v>
      </c>
      <c r="P1810" s="3" t="s">
        <v>55</v>
      </c>
      <c r="Q1810" s="3" t="s">
        <v>84</v>
      </c>
      <c r="R1810" s="5">
        <v>2</v>
      </c>
      <c r="S1810" s="5">
        <v>797103</v>
      </c>
      <c r="T1810" s="2"/>
    </row>
    <row r="1811" spans="1:20" ht="14.4" x14ac:dyDescent="0.3">
      <c r="A1811" s="3" t="s">
        <v>2703</v>
      </c>
      <c r="B1811" s="7">
        <v>45796</v>
      </c>
      <c r="C1811" s="3" t="s">
        <v>20</v>
      </c>
      <c r="D1811" s="3" t="s">
        <v>41</v>
      </c>
      <c r="E1811" s="3" t="s">
        <v>42</v>
      </c>
      <c r="F1811" s="3" t="s">
        <v>42</v>
      </c>
      <c r="G1811" s="3" t="s">
        <v>2102</v>
      </c>
      <c r="H1811" s="3" t="s">
        <v>87</v>
      </c>
      <c r="I1811" s="3" t="s">
        <v>25</v>
      </c>
      <c r="J1811" s="3" t="s">
        <v>36</v>
      </c>
      <c r="K1811" s="3" t="s">
        <v>280</v>
      </c>
      <c r="L1811" s="5">
        <v>29</v>
      </c>
      <c r="M1811" s="5">
        <v>388.17</v>
      </c>
      <c r="N1811" s="5">
        <v>562</v>
      </c>
      <c r="O1811" s="5">
        <v>0.1</v>
      </c>
      <c r="P1811" s="3" t="s">
        <v>28</v>
      </c>
      <c r="Q1811" s="3" t="s">
        <v>29</v>
      </c>
      <c r="R1811" s="5">
        <v>11</v>
      </c>
      <c r="S1811" s="5">
        <v>4536.96</v>
      </c>
      <c r="T1811" s="2"/>
    </row>
    <row r="1812" spans="1:20" ht="14.4" x14ac:dyDescent="0.3">
      <c r="A1812" s="3" t="s">
        <v>2704</v>
      </c>
      <c r="B1812" s="6">
        <v>45901</v>
      </c>
      <c r="C1812" s="3" t="s">
        <v>40</v>
      </c>
      <c r="D1812" s="3" t="s">
        <v>57</v>
      </c>
      <c r="E1812" s="3" t="s">
        <v>58</v>
      </c>
      <c r="F1812" s="3" t="s">
        <v>59</v>
      </c>
      <c r="G1812" s="3" t="s">
        <v>1088</v>
      </c>
      <c r="H1812" s="3" t="s">
        <v>35</v>
      </c>
      <c r="I1812" s="3" t="s">
        <v>25</v>
      </c>
      <c r="J1812" s="3" t="s">
        <v>26</v>
      </c>
      <c r="K1812" s="3" t="s">
        <v>216</v>
      </c>
      <c r="L1812" s="5">
        <v>28</v>
      </c>
      <c r="M1812" s="5">
        <v>55488.57</v>
      </c>
      <c r="N1812" s="5">
        <v>79024.47</v>
      </c>
      <c r="O1812" s="5">
        <v>0.1</v>
      </c>
      <c r="P1812" s="3" t="s">
        <v>28</v>
      </c>
      <c r="Q1812" s="3" t="s">
        <v>29</v>
      </c>
      <c r="R1812" s="5">
        <v>7</v>
      </c>
      <c r="S1812" s="5">
        <v>593104.69999999995</v>
      </c>
      <c r="T1812" s="2"/>
    </row>
    <row r="1813" spans="1:20" ht="14.4" x14ac:dyDescent="0.3">
      <c r="A1813" s="3" t="s">
        <v>2705</v>
      </c>
      <c r="B1813" s="6">
        <v>45662</v>
      </c>
      <c r="C1813" s="3" t="s">
        <v>20</v>
      </c>
      <c r="D1813" s="3" t="s">
        <v>41</v>
      </c>
      <c r="E1813" s="3" t="s">
        <v>42</v>
      </c>
      <c r="F1813" s="3" t="s">
        <v>42</v>
      </c>
      <c r="G1813" s="3" t="s">
        <v>2706</v>
      </c>
      <c r="H1813" s="3" t="s">
        <v>35</v>
      </c>
      <c r="I1813" s="3" t="s">
        <v>25</v>
      </c>
      <c r="J1813" s="3" t="s">
        <v>146</v>
      </c>
      <c r="K1813" s="3" t="s">
        <v>177</v>
      </c>
      <c r="L1813" s="5">
        <v>11</v>
      </c>
      <c r="M1813" s="5">
        <v>39099.269999999997</v>
      </c>
      <c r="N1813" s="5">
        <v>52102.13</v>
      </c>
      <c r="O1813" s="5">
        <v>0.15</v>
      </c>
      <c r="P1813" s="3" t="s">
        <v>28</v>
      </c>
      <c r="Q1813" s="3" t="s">
        <v>38</v>
      </c>
      <c r="R1813" s="5">
        <v>16</v>
      </c>
      <c r="S1813" s="5">
        <v>121576.7</v>
      </c>
      <c r="T1813" s="2"/>
    </row>
    <row r="1814" spans="1:20" ht="14.4" x14ac:dyDescent="0.3">
      <c r="A1814" s="3" t="s">
        <v>2707</v>
      </c>
      <c r="B1814" s="4">
        <v>45826</v>
      </c>
      <c r="C1814" s="3" t="s">
        <v>31</v>
      </c>
      <c r="D1814" s="3" t="s">
        <v>41</v>
      </c>
      <c r="E1814" s="3" t="s">
        <v>50</v>
      </c>
      <c r="F1814" s="3" t="s">
        <v>50</v>
      </c>
      <c r="G1814" s="3" t="s">
        <v>2261</v>
      </c>
      <c r="H1814" s="3" t="s">
        <v>24</v>
      </c>
      <c r="I1814" s="3" t="s">
        <v>25</v>
      </c>
      <c r="J1814" s="3" t="s">
        <v>61</v>
      </c>
      <c r="K1814" s="3" t="s">
        <v>223</v>
      </c>
      <c r="L1814" s="5">
        <v>35</v>
      </c>
      <c r="M1814" s="5">
        <v>18532.009999999998</v>
      </c>
      <c r="N1814" s="5">
        <v>27768.42</v>
      </c>
      <c r="O1814" s="5">
        <v>0.05</v>
      </c>
      <c r="P1814" s="3" t="s">
        <v>28</v>
      </c>
      <c r="Q1814" s="3" t="s">
        <v>29</v>
      </c>
      <c r="R1814" s="5">
        <v>5</v>
      </c>
      <c r="S1814" s="5">
        <v>307110.59999999998</v>
      </c>
      <c r="T1814" s="2"/>
    </row>
    <row r="1815" spans="1:20" ht="14.4" x14ac:dyDescent="0.3">
      <c r="A1815" s="3" t="s">
        <v>2708</v>
      </c>
      <c r="B1815" s="4">
        <v>45758</v>
      </c>
      <c r="C1815" s="3" t="s">
        <v>31</v>
      </c>
      <c r="D1815" s="3" t="s">
        <v>70</v>
      </c>
      <c r="E1815" s="3" t="s">
        <v>125</v>
      </c>
      <c r="F1815" s="3" t="s">
        <v>125</v>
      </c>
      <c r="G1815" s="3" t="s">
        <v>326</v>
      </c>
      <c r="H1815" s="3" t="s">
        <v>35</v>
      </c>
      <c r="I1815" s="3" t="s">
        <v>45</v>
      </c>
      <c r="J1815" s="3" t="s">
        <v>46</v>
      </c>
      <c r="K1815" s="3" t="s">
        <v>333</v>
      </c>
      <c r="L1815" s="5">
        <v>2</v>
      </c>
      <c r="M1815" s="5">
        <v>22159.55</v>
      </c>
      <c r="N1815" s="5">
        <v>25716.35</v>
      </c>
      <c r="O1815" s="5">
        <v>0.15</v>
      </c>
      <c r="P1815" s="3" t="s">
        <v>28</v>
      </c>
      <c r="Q1815" s="3" t="s">
        <v>77</v>
      </c>
      <c r="R1815" s="5">
        <v>18</v>
      </c>
      <c r="S1815" s="5">
        <v>6046.56</v>
      </c>
      <c r="T1815" s="2"/>
    </row>
    <row r="1816" spans="1:20" ht="14.4" x14ac:dyDescent="0.3">
      <c r="A1816" s="3" t="s">
        <v>2709</v>
      </c>
      <c r="B1816" s="6">
        <v>45661</v>
      </c>
      <c r="C1816" s="3" t="s">
        <v>20</v>
      </c>
      <c r="D1816" s="3" t="s">
        <v>70</v>
      </c>
      <c r="E1816" s="3" t="s">
        <v>125</v>
      </c>
      <c r="F1816" s="3" t="s">
        <v>125</v>
      </c>
      <c r="G1816" s="3" t="s">
        <v>1186</v>
      </c>
      <c r="H1816" s="3" t="s">
        <v>24</v>
      </c>
      <c r="I1816" s="3" t="s">
        <v>52</v>
      </c>
      <c r="J1816" s="3" t="s">
        <v>95</v>
      </c>
      <c r="K1816" s="3" t="s">
        <v>298</v>
      </c>
      <c r="L1816" s="5">
        <v>34</v>
      </c>
      <c r="M1816" s="5">
        <v>5222.25</v>
      </c>
      <c r="N1816" s="5">
        <v>6855.06</v>
      </c>
      <c r="O1816" s="5">
        <v>0.15</v>
      </c>
      <c r="P1816" s="3" t="s">
        <v>55</v>
      </c>
      <c r="Q1816" s="3" t="s">
        <v>77</v>
      </c>
      <c r="R1816" s="5">
        <v>1</v>
      </c>
      <c r="S1816" s="5">
        <v>47188.21</v>
      </c>
      <c r="T1816" s="2"/>
    </row>
    <row r="1817" spans="1:20" ht="14.4" x14ac:dyDescent="0.3">
      <c r="A1817" s="3" t="s">
        <v>2710</v>
      </c>
      <c r="B1817" s="4">
        <v>45731</v>
      </c>
      <c r="C1817" s="3" t="s">
        <v>40</v>
      </c>
      <c r="D1817" s="3" t="s">
        <v>41</v>
      </c>
      <c r="E1817" s="3" t="s">
        <v>50</v>
      </c>
      <c r="F1817" s="3" t="s">
        <v>50</v>
      </c>
      <c r="G1817" s="3" t="s">
        <v>2403</v>
      </c>
      <c r="H1817" s="3" t="s">
        <v>44</v>
      </c>
      <c r="I1817" s="3" t="s">
        <v>25</v>
      </c>
      <c r="J1817" s="3" t="s">
        <v>26</v>
      </c>
      <c r="K1817" s="3" t="s">
        <v>27</v>
      </c>
      <c r="L1817" s="5">
        <v>12</v>
      </c>
      <c r="M1817" s="5">
        <v>55188.19</v>
      </c>
      <c r="N1817" s="5">
        <v>73465.33</v>
      </c>
      <c r="O1817" s="5">
        <v>0.1</v>
      </c>
      <c r="P1817" s="3" t="s">
        <v>55</v>
      </c>
      <c r="Q1817" s="3" t="s">
        <v>77</v>
      </c>
      <c r="R1817" s="5">
        <v>7</v>
      </c>
      <c r="S1817" s="5">
        <v>197393.1</v>
      </c>
      <c r="T1817" s="2"/>
    </row>
    <row r="1818" spans="1:20" ht="14.4" x14ac:dyDescent="0.3">
      <c r="A1818" s="3" t="s">
        <v>2711</v>
      </c>
      <c r="B1818" s="7">
        <v>45791</v>
      </c>
      <c r="C1818" s="3" t="s">
        <v>49</v>
      </c>
      <c r="D1818" s="3" t="s">
        <v>21</v>
      </c>
      <c r="E1818" s="3" t="s">
        <v>22</v>
      </c>
      <c r="F1818" s="3" t="s">
        <v>22</v>
      </c>
      <c r="G1818" s="3" t="s">
        <v>448</v>
      </c>
      <c r="H1818" s="3" t="s">
        <v>35</v>
      </c>
      <c r="I1818" s="3" t="s">
        <v>52</v>
      </c>
      <c r="J1818" s="3" t="s">
        <v>53</v>
      </c>
      <c r="K1818" s="3" t="s">
        <v>110</v>
      </c>
      <c r="L1818" s="5">
        <v>31</v>
      </c>
      <c r="M1818" s="5">
        <v>65313.66</v>
      </c>
      <c r="N1818" s="5">
        <v>97061.61</v>
      </c>
      <c r="O1818" s="5">
        <v>0</v>
      </c>
      <c r="P1818" s="3" t="s">
        <v>55</v>
      </c>
      <c r="Q1818" s="3" t="s">
        <v>29</v>
      </c>
      <c r="R1818" s="5">
        <v>8</v>
      </c>
      <c r="S1818" s="5">
        <v>984186.5</v>
      </c>
      <c r="T1818" s="2"/>
    </row>
    <row r="1819" spans="1:20" ht="14.4" x14ac:dyDescent="0.3">
      <c r="A1819" s="3" t="s">
        <v>2712</v>
      </c>
      <c r="B1819" s="4">
        <v>45835</v>
      </c>
      <c r="C1819" s="3" t="s">
        <v>20</v>
      </c>
      <c r="D1819" s="3" t="s">
        <v>21</v>
      </c>
      <c r="E1819" s="3" t="s">
        <v>32</v>
      </c>
      <c r="F1819" s="3" t="s">
        <v>33</v>
      </c>
      <c r="G1819" s="3" t="s">
        <v>615</v>
      </c>
      <c r="H1819" s="3" t="s">
        <v>24</v>
      </c>
      <c r="I1819" s="3" t="s">
        <v>45</v>
      </c>
      <c r="J1819" s="3" t="s">
        <v>102</v>
      </c>
      <c r="K1819" s="3" t="s">
        <v>103</v>
      </c>
      <c r="L1819" s="5">
        <v>1</v>
      </c>
      <c r="M1819" s="5">
        <v>9433.2800000000007</v>
      </c>
      <c r="N1819" s="5">
        <v>12185.82</v>
      </c>
      <c r="O1819" s="5">
        <v>0.05</v>
      </c>
      <c r="P1819" s="3" t="s">
        <v>55</v>
      </c>
      <c r="Q1819" s="3" t="s">
        <v>77</v>
      </c>
      <c r="R1819" s="5">
        <v>4</v>
      </c>
      <c r="S1819" s="5">
        <v>2614.91</v>
      </c>
      <c r="T1819" s="2"/>
    </row>
    <row r="1820" spans="1:20" ht="14.4" x14ac:dyDescent="0.3">
      <c r="A1820" s="3" t="s">
        <v>2713</v>
      </c>
      <c r="B1820" s="8">
        <v>45783</v>
      </c>
      <c r="C1820" s="3" t="s">
        <v>40</v>
      </c>
      <c r="D1820" s="3" t="s">
        <v>41</v>
      </c>
      <c r="E1820" s="3" t="s">
        <v>42</v>
      </c>
      <c r="F1820" s="3" t="s">
        <v>42</v>
      </c>
      <c r="G1820" s="3" t="s">
        <v>1612</v>
      </c>
      <c r="H1820" s="3" t="s">
        <v>44</v>
      </c>
      <c r="I1820" s="3" t="s">
        <v>25</v>
      </c>
      <c r="J1820" s="3" t="s">
        <v>146</v>
      </c>
      <c r="K1820" s="3" t="s">
        <v>147</v>
      </c>
      <c r="L1820" s="5">
        <v>48</v>
      </c>
      <c r="M1820" s="5">
        <v>23257.39</v>
      </c>
      <c r="N1820" s="5">
        <v>27463.3</v>
      </c>
      <c r="O1820" s="5">
        <v>0</v>
      </c>
      <c r="P1820" s="3" t="s">
        <v>55</v>
      </c>
      <c r="Q1820" s="3" t="s">
        <v>38</v>
      </c>
      <c r="R1820" s="5">
        <v>7</v>
      </c>
      <c r="S1820" s="5">
        <v>201883.7</v>
      </c>
      <c r="T1820" s="2"/>
    </row>
    <row r="1821" spans="1:20" ht="14.4" x14ac:dyDescent="0.3">
      <c r="A1821" s="3" t="s">
        <v>2714</v>
      </c>
      <c r="B1821" s="4">
        <v>45731</v>
      </c>
      <c r="C1821" s="3" t="s">
        <v>49</v>
      </c>
      <c r="D1821" s="3" t="s">
        <v>70</v>
      </c>
      <c r="E1821" s="3" t="s">
        <v>125</v>
      </c>
      <c r="F1821" s="3" t="s">
        <v>125</v>
      </c>
      <c r="G1821" s="3" t="s">
        <v>635</v>
      </c>
      <c r="H1821" s="3" t="s">
        <v>24</v>
      </c>
      <c r="I1821" s="3" t="s">
        <v>45</v>
      </c>
      <c r="J1821" s="3" t="s">
        <v>102</v>
      </c>
      <c r="K1821" s="3" t="s">
        <v>203</v>
      </c>
      <c r="L1821" s="5">
        <v>32</v>
      </c>
      <c r="M1821" s="5">
        <v>2513.65</v>
      </c>
      <c r="N1821" s="5">
        <v>3055.46</v>
      </c>
      <c r="O1821" s="5">
        <v>0.1</v>
      </c>
      <c r="P1821" s="3" t="s">
        <v>55</v>
      </c>
      <c r="Q1821" s="3" t="s">
        <v>84</v>
      </c>
      <c r="R1821" s="5">
        <v>9</v>
      </c>
      <c r="S1821" s="5">
        <v>15604.13</v>
      </c>
      <c r="T1821" s="2"/>
    </row>
    <row r="1822" spans="1:20" ht="14.4" x14ac:dyDescent="0.3">
      <c r="A1822" s="3" t="s">
        <v>2715</v>
      </c>
      <c r="B1822" s="6">
        <v>45753</v>
      </c>
      <c r="C1822" s="3" t="s">
        <v>31</v>
      </c>
      <c r="D1822" s="3" t="s">
        <v>41</v>
      </c>
      <c r="E1822" s="3" t="s">
        <v>42</v>
      </c>
      <c r="F1822" s="3" t="s">
        <v>42</v>
      </c>
      <c r="G1822" s="3" t="s">
        <v>290</v>
      </c>
      <c r="H1822" s="3" t="s">
        <v>35</v>
      </c>
      <c r="I1822" s="3" t="s">
        <v>45</v>
      </c>
      <c r="J1822" s="3" t="s">
        <v>102</v>
      </c>
      <c r="K1822" s="3" t="s">
        <v>226</v>
      </c>
      <c r="L1822" s="5">
        <v>14</v>
      </c>
      <c r="M1822" s="5">
        <v>66647.61</v>
      </c>
      <c r="N1822" s="5">
        <v>93455.43</v>
      </c>
      <c r="O1822" s="5">
        <v>0</v>
      </c>
      <c r="P1822" s="3" t="s">
        <v>28</v>
      </c>
      <c r="Q1822" s="3" t="s">
        <v>38</v>
      </c>
      <c r="R1822" s="5">
        <v>7</v>
      </c>
      <c r="S1822" s="5">
        <v>375309.5</v>
      </c>
      <c r="T1822" s="2"/>
    </row>
    <row r="1823" spans="1:20" ht="14.4" x14ac:dyDescent="0.3">
      <c r="A1823" s="3" t="s">
        <v>2716</v>
      </c>
      <c r="B1823" s="7">
        <v>45800</v>
      </c>
      <c r="C1823" s="3" t="s">
        <v>20</v>
      </c>
      <c r="D1823" s="3" t="s">
        <v>70</v>
      </c>
      <c r="E1823" s="3" t="s">
        <v>125</v>
      </c>
      <c r="F1823" s="3" t="s">
        <v>125</v>
      </c>
      <c r="G1823" s="3" t="s">
        <v>905</v>
      </c>
      <c r="H1823" s="3" t="s">
        <v>35</v>
      </c>
      <c r="I1823" s="3" t="s">
        <v>52</v>
      </c>
      <c r="J1823" s="3" t="s">
        <v>53</v>
      </c>
      <c r="K1823" s="3" t="s">
        <v>90</v>
      </c>
      <c r="L1823" s="5">
        <v>33</v>
      </c>
      <c r="M1823" s="5">
        <v>78797.27</v>
      </c>
      <c r="N1823" s="5">
        <v>96039.55</v>
      </c>
      <c r="O1823" s="5">
        <v>0.1</v>
      </c>
      <c r="P1823" s="3" t="s">
        <v>55</v>
      </c>
      <c r="Q1823" s="3" t="s">
        <v>38</v>
      </c>
      <c r="R1823" s="5">
        <v>6</v>
      </c>
      <c r="S1823" s="5">
        <v>512095.7</v>
      </c>
      <c r="T1823" s="2"/>
    </row>
    <row r="1824" spans="1:20" ht="14.4" x14ac:dyDescent="0.3">
      <c r="A1824" s="3" t="s">
        <v>2717</v>
      </c>
      <c r="B1824" s="4">
        <v>45728</v>
      </c>
      <c r="C1824" s="3" t="s">
        <v>31</v>
      </c>
      <c r="D1824" s="3" t="s">
        <v>70</v>
      </c>
      <c r="E1824" s="3" t="s">
        <v>125</v>
      </c>
      <c r="F1824" s="3" t="s">
        <v>125</v>
      </c>
      <c r="G1824" s="3" t="s">
        <v>143</v>
      </c>
      <c r="H1824" s="3" t="s">
        <v>24</v>
      </c>
      <c r="I1824" s="3" t="s">
        <v>25</v>
      </c>
      <c r="J1824" s="3" t="s">
        <v>26</v>
      </c>
      <c r="K1824" s="3" t="s">
        <v>127</v>
      </c>
      <c r="L1824" s="5">
        <v>46</v>
      </c>
      <c r="M1824" s="5">
        <v>25247.47</v>
      </c>
      <c r="N1824" s="5">
        <v>31671.37</v>
      </c>
      <c r="O1824" s="5">
        <v>0</v>
      </c>
      <c r="P1824" s="3" t="s">
        <v>55</v>
      </c>
      <c r="Q1824" s="3" t="s">
        <v>38</v>
      </c>
      <c r="R1824" s="5">
        <v>17</v>
      </c>
      <c r="S1824" s="5">
        <v>295499.40000000002</v>
      </c>
      <c r="T1824" s="2"/>
    </row>
    <row r="1825" spans="1:20" ht="14.4" x14ac:dyDescent="0.3">
      <c r="A1825" s="3" t="s">
        <v>2718</v>
      </c>
      <c r="B1825" s="4">
        <v>45764</v>
      </c>
      <c r="C1825" s="3" t="s">
        <v>31</v>
      </c>
      <c r="D1825" s="3" t="s">
        <v>21</v>
      </c>
      <c r="E1825" s="3" t="s">
        <v>105</v>
      </c>
      <c r="F1825" s="3" t="s">
        <v>106</v>
      </c>
      <c r="G1825" s="3" t="s">
        <v>768</v>
      </c>
      <c r="H1825" s="3" t="s">
        <v>35</v>
      </c>
      <c r="I1825" s="3" t="s">
        <v>25</v>
      </c>
      <c r="J1825" s="3" t="s">
        <v>26</v>
      </c>
      <c r="K1825" s="3" t="s">
        <v>80</v>
      </c>
      <c r="L1825" s="5">
        <v>9</v>
      </c>
      <c r="M1825" s="5">
        <v>51370.48</v>
      </c>
      <c r="N1825" s="5">
        <v>73756.490000000005</v>
      </c>
      <c r="O1825" s="5">
        <v>0.15</v>
      </c>
      <c r="P1825" s="3" t="s">
        <v>55</v>
      </c>
      <c r="Q1825" s="3" t="s">
        <v>84</v>
      </c>
      <c r="R1825" s="5">
        <v>4</v>
      </c>
      <c r="S1825" s="5">
        <v>171253</v>
      </c>
      <c r="T1825" s="2"/>
    </row>
    <row r="1826" spans="1:20" ht="14.4" x14ac:dyDescent="0.3">
      <c r="A1826" s="3" t="s">
        <v>2719</v>
      </c>
      <c r="B1826" s="6">
        <v>45722</v>
      </c>
      <c r="C1826" s="3" t="s">
        <v>40</v>
      </c>
      <c r="D1826" s="3" t="s">
        <v>70</v>
      </c>
      <c r="E1826" s="3" t="s">
        <v>71</v>
      </c>
      <c r="F1826" s="3" t="s">
        <v>72</v>
      </c>
      <c r="G1826" s="3" t="s">
        <v>1552</v>
      </c>
      <c r="H1826" s="3" t="s">
        <v>87</v>
      </c>
      <c r="I1826" s="3" t="s">
        <v>52</v>
      </c>
      <c r="J1826" s="3" t="s">
        <v>95</v>
      </c>
      <c r="K1826" s="3" t="s">
        <v>96</v>
      </c>
      <c r="L1826" s="5">
        <v>33</v>
      </c>
      <c r="M1826" s="5">
        <v>45598.1</v>
      </c>
      <c r="N1826" s="5">
        <v>66538.320000000007</v>
      </c>
      <c r="O1826" s="5">
        <v>0.1</v>
      </c>
      <c r="P1826" s="3" t="s">
        <v>28</v>
      </c>
      <c r="Q1826" s="3" t="s">
        <v>77</v>
      </c>
      <c r="R1826" s="5">
        <v>20</v>
      </c>
      <c r="S1826" s="5">
        <v>621924.5</v>
      </c>
      <c r="T1826" s="2"/>
    </row>
    <row r="1827" spans="1:20" ht="14.4" x14ac:dyDescent="0.3">
      <c r="A1827" s="3" t="s">
        <v>2720</v>
      </c>
      <c r="B1827" s="4">
        <v>45698</v>
      </c>
      <c r="C1827" s="3" t="s">
        <v>20</v>
      </c>
      <c r="D1827" s="3" t="s">
        <v>41</v>
      </c>
      <c r="E1827" s="3" t="s">
        <v>42</v>
      </c>
      <c r="F1827" s="3" t="s">
        <v>42</v>
      </c>
      <c r="G1827" s="3" t="s">
        <v>123</v>
      </c>
      <c r="H1827" s="3" t="s">
        <v>44</v>
      </c>
      <c r="I1827" s="3" t="s">
        <v>45</v>
      </c>
      <c r="J1827" s="3" t="s">
        <v>132</v>
      </c>
      <c r="K1827" s="3" t="s">
        <v>133</v>
      </c>
      <c r="L1827" s="5">
        <v>9</v>
      </c>
      <c r="M1827" s="5">
        <v>59593.52</v>
      </c>
      <c r="N1827" s="5">
        <v>83291.399999999994</v>
      </c>
      <c r="O1827" s="5">
        <v>0.1</v>
      </c>
      <c r="P1827" s="3" t="s">
        <v>55</v>
      </c>
      <c r="Q1827" s="3" t="s">
        <v>29</v>
      </c>
      <c r="R1827" s="5">
        <v>12</v>
      </c>
      <c r="S1827" s="5">
        <v>191952.8</v>
      </c>
      <c r="T1827" s="2"/>
    </row>
    <row r="1828" spans="1:20" ht="14.4" x14ac:dyDescent="0.3">
      <c r="A1828" s="3" t="s">
        <v>2721</v>
      </c>
      <c r="B1828" s="4">
        <v>45827</v>
      </c>
      <c r="C1828" s="3" t="s">
        <v>31</v>
      </c>
      <c r="D1828" s="3" t="s">
        <v>57</v>
      </c>
      <c r="E1828" s="3" t="s">
        <v>64</v>
      </c>
      <c r="F1828" s="3" t="s">
        <v>65</v>
      </c>
      <c r="G1828" s="3" t="s">
        <v>1143</v>
      </c>
      <c r="H1828" s="3" t="s">
        <v>24</v>
      </c>
      <c r="I1828" s="3" t="s">
        <v>45</v>
      </c>
      <c r="J1828" s="3" t="s">
        <v>102</v>
      </c>
      <c r="K1828" s="3" t="s">
        <v>226</v>
      </c>
      <c r="L1828" s="5">
        <v>15</v>
      </c>
      <c r="M1828" s="5">
        <v>31114.94</v>
      </c>
      <c r="N1828" s="5">
        <v>41383.480000000003</v>
      </c>
      <c r="O1828" s="5">
        <v>0.05</v>
      </c>
      <c r="P1828" s="3" t="s">
        <v>55</v>
      </c>
      <c r="Q1828" s="3" t="s">
        <v>29</v>
      </c>
      <c r="R1828" s="5">
        <v>8</v>
      </c>
      <c r="S1828" s="5">
        <v>146326.70000000001</v>
      </c>
      <c r="T1828" s="2"/>
    </row>
    <row r="1829" spans="1:20" ht="14.4" x14ac:dyDescent="0.3">
      <c r="A1829" s="3" t="s">
        <v>2722</v>
      </c>
      <c r="B1829" s="4">
        <v>45760</v>
      </c>
      <c r="C1829" s="3" t="s">
        <v>49</v>
      </c>
      <c r="D1829" s="3" t="s">
        <v>21</v>
      </c>
      <c r="E1829" s="3" t="s">
        <v>22</v>
      </c>
      <c r="F1829" s="3" t="s">
        <v>22</v>
      </c>
      <c r="G1829" s="3" t="s">
        <v>143</v>
      </c>
      <c r="H1829" s="3" t="s">
        <v>87</v>
      </c>
      <c r="I1829" s="3" t="s">
        <v>52</v>
      </c>
      <c r="J1829" s="3" t="s">
        <v>95</v>
      </c>
      <c r="K1829" s="3" t="s">
        <v>237</v>
      </c>
      <c r="L1829" s="5">
        <v>19</v>
      </c>
      <c r="M1829" s="5">
        <v>1326.74</v>
      </c>
      <c r="N1829" s="5">
        <v>1821.87</v>
      </c>
      <c r="O1829" s="5">
        <v>0</v>
      </c>
      <c r="P1829" s="3" t="s">
        <v>55</v>
      </c>
      <c r="Q1829" s="3" t="s">
        <v>84</v>
      </c>
      <c r="R1829" s="5">
        <v>8</v>
      </c>
      <c r="S1829" s="5">
        <v>9407.4699999999993</v>
      </c>
      <c r="T1829" s="2"/>
    </row>
    <row r="1830" spans="1:20" ht="14.4" x14ac:dyDescent="0.3">
      <c r="A1830" s="3" t="s">
        <v>2723</v>
      </c>
      <c r="B1830" s="4">
        <v>45848</v>
      </c>
      <c r="C1830" s="3" t="s">
        <v>49</v>
      </c>
      <c r="D1830" s="3" t="s">
        <v>21</v>
      </c>
      <c r="E1830" s="3" t="s">
        <v>22</v>
      </c>
      <c r="F1830" s="3" t="s">
        <v>22</v>
      </c>
      <c r="G1830" s="3" t="s">
        <v>2724</v>
      </c>
      <c r="H1830" s="3" t="s">
        <v>87</v>
      </c>
      <c r="I1830" s="3" t="s">
        <v>52</v>
      </c>
      <c r="J1830" s="3" t="s">
        <v>113</v>
      </c>
      <c r="K1830" s="3" t="s">
        <v>139</v>
      </c>
      <c r="L1830" s="5">
        <v>29</v>
      </c>
      <c r="M1830" s="5">
        <v>41803.160000000003</v>
      </c>
      <c r="N1830" s="5">
        <v>54866.83</v>
      </c>
      <c r="O1830" s="5">
        <v>0</v>
      </c>
      <c r="P1830" s="3" t="s">
        <v>55</v>
      </c>
      <c r="Q1830" s="3" t="s">
        <v>84</v>
      </c>
      <c r="R1830" s="5">
        <v>3</v>
      </c>
      <c r="S1830" s="5">
        <v>378846.4</v>
      </c>
      <c r="T1830" s="2"/>
    </row>
    <row r="1831" spans="1:20" ht="14.4" x14ac:dyDescent="0.3">
      <c r="A1831" s="3" t="s">
        <v>2725</v>
      </c>
      <c r="B1831" s="4">
        <v>45674</v>
      </c>
      <c r="C1831" s="3" t="s">
        <v>49</v>
      </c>
      <c r="D1831" s="3" t="s">
        <v>41</v>
      </c>
      <c r="E1831" s="3" t="s">
        <v>50</v>
      </c>
      <c r="F1831" s="3" t="s">
        <v>50</v>
      </c>
      <c r="G1831" s="3" t="s">
        <v>1249</v>
      </c>
      <c r="H1831" s="3" t="s">
        <v>24</v>
      </c>
      <c r="I1831" s="3" t="s">
        <v>45</v>
      </c>
      <c r="J1831" s="3" t="s">
        <v>132</v>
      </c>
      <c r="K1831" s="3" t="s">
        <v>241</v>
      </c>
      <c r="L1831" s="5">
        <v>26</v>
      </c>
      <c r="M1831" s="5">
        <v>46282.83</v>
      </c>
      <c r="N1831" s="5">
        <v>57945.72</v>
      </c>
      <c r="O1831" s="5">
        <v>0.1</v>
      </c>
      <c r="P1831" s="3" t="s">
        <v>55</v>
      </c>
      <c r="Q1831" s="3" t="s">
        <v>84</v>
      </c>
      <c r="R1831" s="5">
        <v>19</v>
      </c>
      <c r="S1831" s="5">
        <v>272911.59999999998</v>
      </c>
      <c r="T1831" s="2"/>
    </row>
    <row r="1832" spans="1:20" ht="14.4" x14ac:dyDescent="0.3">
      <c r="A1832" s="3" t="s">
        <v>2726</v>
      </c>
      <c r="B1832" s="4">
        <v>45850</v>
      </c>
      <c r="C1832" s="3" t="s">
        <v>31</v>
      </c>
      <c r="D1832" s="3" t="s">
        <v>57</v>
      </c>
      <c r="E1832" s="3" t="s">
        <v>58</v>
      </c>
      <c r="F1832" s="3" t="s">
        <v>59</v>
      </c>
      <c r="G1832" s="3" t="s">
        <v>579</v>
      </c>
      <c r="H1832" s="3" t="s">
        <v>87</v>
      </c>
      <c r="I1832" s="3" t="s">
        <v>45</v>
      </c>
      <c r="J1832" s="3" t="s">
        <v>132</v>
      </c>
      <c r="K1832" s="3" t="s">
        <v>241</v>
      </c>
      <c r="L1832" s="5">
        <v>16</v>
      </c>
      <c r="M1832" s="5">
        <v>61206.39</v>
      </c>
      <c r="N1832" s="5">
        <v>73205.23</v>
      </c>
      <c r="O1832" s="5">
        <v>0.05</v>
      </c>
      <c r="P1832" s="3" t="s">
        <v>55</v>
      </c>
      <c r="Q1832" s="3" t="s">
        <v>38</v>
      </c>
      <c r="R1832" s="5">
        <v>15</v>
      </c>
      <c r="S1832" s="5">
        <v>182382.4</v>
      </c>
      <c r="T1832" s="2"/>
    </row>
    <row r="1833" spans="1:20" ht="14.4" x14ac:dyDescent="0.3">
      <c r="A1833" s="3" t="s">
        <v>2727</v>
      </c>
      <c r="B1833" s="4">
        <v>45774</v>
      </c>
      <c r="C1833" s="3" t="s">
        <v>31</v>
      </c>
      <c r="D1833" s="3" t="s">
        <v>57</v>
      </c>
      <c r="E1833" s="3" t="s">
        <v>92</v>
      </c>
      <c r="F1833" s="3" t="s">
        <v>93</v>
      </c>
      <c r="G1833" s="3" t="s">
        <v>603</v>
      </c>
      <c r="H1833" s="3" t="s">
        <v>44</v>
      </c>
      <c r="I1833" s="3" t="s">
        <v>52</v>
      </c>
      <c r="J1833" s="3" t="s">
        <v>95</v>
      </c>
      <c r="K1833" s="3" t="s">
        <v>182</v>
      </c>
      <c r="L1833" s="5">
        <v>38</v>
      </c>
      <c r="M1833" s="5">
        <v>33383.08</v>
      </c>
      <c r="N1833" s="5">
        <v>39193.83</v>
      </c>
      <c r="O1833" s="5">
        <v>0.1</v>
      </c>
      <c r="P1833" s="3" t="s">
        <v>55</v>
      </c>
      <c r="Q1833" s="3" t="s">
        <v>77</v>
      </c>
      <c r="R1833" s="5">
        <v>8</v>
      </c>
      <c r="S1833" s="5">
        <v>198727.7</v>
      </c>
      <c r="T1833" s="2"/>
    </row>
    <row r="1834" spans="1:20" ht="14.4" x14ac:dyDescent="0.3">
      <c r="A1834" s="3" t="s">
        <v>2728</v>
      </c>
      <c r="B1834" s="7">
        <v>45807</v>
      </c>
      <c r="C1834" s="3" t="s">
        <v>31</v>
      </c>
      <c r="D1834" s="3" t="s">
        <v>21</v>
      </c>
      <c r="E1834" s="3" t="s">
        <v>105</v>
      </c>
      <c r="F1834" s="3" t="s">
        <v>106</v>
      </c>
      <c r="G1834" s="3" t="s">
        <v>2289</v>
      </c>
      <c r="H1834" s="3" t="s">
        <v>35</v>
      </c>
      <c r="I1834" s="3" t="s">
        <v>45</v>
      </c>
      <c r="J1834" s="3" t="s">
        <v>132</v>
      </c>
      <c r="K1834" s="3" t="s">
        <v>133</v>
      </c>
      <c r="L1834" s="5">
        <v>33</v>
      </c>
      <c r="M1834" s="5">
        <v>13435.92</v>
      </c>
      <c r="N1834" s="5">
        <v>15948.13</v>
      </c>
      <c r="O1834" s="5">
        <v>0.1</v>
      </c>
      <c r="P1834" s="3" t="s">
        <v>55</v>
      </c>
      <c r="Q1834" s="3" t="s">
        <v>77</v>
      </c>
      <c r="R1834" s="5">
        <v>12</v>
      </c>
      <c r="S1834" s="5">
        <v>74612.639999999999</v>
      </c>
      <c r="T1834" s="2"/>
    </row>
    <row r="1835" spans="1:20" ht="14.4" x14ac:dyDescent="0.3">
      <c r="A1835" s="3" t="s">
        <v>2729</v>
      </c>
      <c r="B1835" s="4">
        <v>45891</v>
      </c>
      <c r="C1835" s="3" t="s">
        <v>20</v>
      </c>
      <c r="D1835" s="3" t="s">
        <v>70</v>
      </c>
      <c r="E1835" s="3" t="s">
        <v>125</v>
      </c>
      <c r="F1835" s="3" t="s">
        <v>125</v>
      </c>
      <c r="G1835" s="3" t="s">
        <v>245</v>
      </c>
      <c r="H1835" s="3" t="s">
        <v>35</v>
      </c>
      <c r="I1835" s="3" t="s">
        <v>25</v>
      </c>
      <c r="J1835" s="3" t="s">
        <v>146</v>
      </c>
      <c r="K1835" s="3" t="s">
        <v>416</v>
      </c>
      <c r="L1835" s="5">
        <v>21</v>
      </c>
      <c r="M1835" s="5">
        <v>2087.2800000000002</v>
      </c>
      <c r="N1835" s="5">
        <v>2746.68</v>
      </c>
      <c r="O1835" s="5">
        <v>0.15</v>
      </c>
      <c r="P1835" s="3" t="s">
        <v>28</v>
      </c>
      <c r="Q1835" s="3" t="s">
        <v>29</v>
      </c>
      <c r="R1835" s="5">
        <v>8</v>
      </c>
      <c r="S1835" s="5">
        <v>11770.29</v>
      </c>
      <c r="T1835" s="2"/>
    </row>
    <row r="1836" spans="1:20" ht="14.4" x14ac:dyDescent="0.3">
      <c r="A1836" s="3" t="s">
        <v>2730</v>
      </c>
      <c r="B1836" s="4">
        <v>45727</v>
      </c>
      <c r="C1836" s="3" t="s">
        <v>20</v>
      </c>
      <c r="D1836" s="3" t="s">
        <v>70</v>
      </c>
      <c r="E1836" s="3" t="s">
        <v>125</v>
      </c>
      <c r="F1836" s="3" t="s">
        <v>125</v>
      </c>
      <c r="G1836" s="3" t="s">
        <v>2731</v>
      </c>
      <c r="H1836" s="3" t="s">
        <v>87</v>
      </c>
      <c r="I1836" s="3" t="s">
        <v>52</v>
      </c>
      <c r="J1836" s="3" t="s">
        <v>113</v>
      </c>
      <c r="K1836" s="3" t="s">
        <v>139</v>
      </c>
      <c r="L1836" s="5">
        <v>10</v>
      </c>
      <c r="M1836" s="5">
        <v>31139.22</v>
      </c>
      <c r="N1836" s="5">
        <v>42424.78</v>
      </c>
      <c r="O1836" s="5">
        <v>0</v>
      </c>
      <c r="P1836" s="3" t="s">
        <v>55</v>
      </c>
      <c r="Q1836" s="3" t="s">
        <v>38</v>
      </c>
      <c r="R1836" s="5">
        <v>8</v>
      </c>
      <c r="S1836" s="5">
        <v>112855.6</v>
      </c>
      <c r="T1836" s="2"/>
    </row>
    <row r="1837" spans="1:20" ht="14.4" x14ac:dyDescent="0.3">
      <c r="A1837" s="3" t="s">
        <v>2732</v>
      </c>
      <c r="B1837" s="6">
        <v>45722</v>
      </c>
      <c r="C1837" s="3" t="s">
        <v>20</v>
      </c>
      <c r="D1837" s="3" t="s">
        <v>57</v>
      </c>
      <c r="E1837" s="3" t="s">
        <v>92</v>
      </c>
      <c r="F1837" s="3" t="s">
        <v>93</v>
      </c>
      <c r="G1837" s="3" t="s">
        <v>471</v>
      </c>
      <c r="H1837" s="3" t="s">
        <v>44</v>
      </c>
      <c r="I1837" s="3" t="s">
        <v>45</v>
      </c>
      <c r="J1837" s="3" t="s">
        <v>132</v>
      </c>
      <c r="K1837" s="3" t="s">
        <v>133</v>
      </c>
      <c r="L1837" s="5">
        <v>15</v>
      </c>
      <c r="M1837" s="5">
        <v>5246.27</v>
      </c>
      <c r="N1837" s="5">
        <v>7629.77</v>
      </c>
      <c r="O1837" s="5">
        <v>0.05</v>
      </c>
      <c r="P1837" s="3" t="s">
        <v>28</v>
      </c>
      <c r="Q1837" s="3" t="s">
        <v>84</v>
      </c>
      <c r="R1837" s="5">
        <v>15</v>
      </c>
      <c r="S1837" s="5">
        <v>33964.879999999997</v>
      </c>
      <c r="T1837" s="2"/>
    </row>
    <row r="1838" spans="1:20" ht="14.4" x14ac:dyDescent="0.3">
      <c r="A1838" s="3" t="s">
        <v>2733</v>
      </c>
      <c r="B1838" s="4">
        <v>45726</v>
      </c>
      <c r="C1838" s="3" t="s">
        <v>40</v>
      </c>
      <c r="D1838" s="3" t="s">
        <v>57</v>
      </c>
      <c r="E1838" s="3" t="s">
        <v>92</v>
      </c>
      <c r="F1838" s="3" t="s">
        <v>93</v>
      </c>
      <c r="G1838" s="3" t="s">
        <v>738</v>
      </c>
      <c r="H1838" s="3" t="s">
        <v>87</v>
      </c>
      <c r="I1838" s="3" t="s">
        <v>52</v>
      </c>
      <c r="J1838" s="3" t="s">
        <v>95</v>
      </c>
      <c r="K1838" s="3" t="s">
        <v>96</v>
      </c>
      <c r="L1838" s="5">
        <v>46</v>
      </c>
      <c r="M1838" s="5">
        <v>29256.67</v>
      </c>
      <c r="N1838" s="5">
        <v>33192.870000000003</v>
      </c>
      <c r="O1838" s="5">
        <v>0.05</v>
      </c>
      <c r="P1838" s="3" t="s">
        <v>28</v>
      </c>
      <c r="Q1838" s="3" t="s">
        <v>84</v>
      </c>
      <c r="R1838" s="5">
        <v>16</v>
      </c>
      <c r="S1838" s="5">
        <v>172011.9</v>
      </c>
      <c r="T1838" s="2"/>
    </row>
    <row r="1839" spans="1:20" ht="14.4" x14ac:dyDescent="0.3">
      <c r="A1839" s="3" t="s">
        <v>2734</v>
      </c>
      <c r="B1839" s="4">
        <v>45830</v>
      </c>
      <c r="C1839" s="3" t="s">
        <v>20</v>
      </c>
      <c r="D1839" s="3" t="s">
        <v>41</v>
      </c>
      <c r="E1839" s="3" t="s">
        <v>50</v>
      </c>
      <c r="F1839" s="3" t="s">
        <v>50</v>
      </c>
      <c r="G1839" s="3" t="s">
        <v>1568</v>
      </c>
      <c r="H1839" s="3" t="s">
        <v>87</v>
      </c>
      <c r="I1839" s="3" t="s">
        <v>25</v>
      </c>
      <c r="J1839" s="3" t="s">
        <v>26</v>
      </c>
      <c r="K1839" s="3" t="s">
        <v>127</v>
      </c>
      <c r="L1839" s="5">
        <v>41</v>
      </c>
      <c r="M1839" s="5">
        <v>7483.62</v>
      </c>
      <c r="N1839" s="5">
        <v>10700.69</v>
      </c>
      <c r="O1839" s="5">
        <v>0.1</v>
      </c>
      <c r="P1839" s="3" t="s">
        <v>55</v>
      </c>
      <c r="Q1839" s="3" t="s">
        <v>84</v>
      </c>
      <c r="R1839" s="5">
        <v>9</v>
      </c>
      <c r="S1839" s="5">
        <v>118709.9</v>
      </c>
      <c r="T1839" s="2"/>
    </row>
    <row r="1840" spans="1:20" ht="14.4" x14ac:dyDescent="0.3">
      <c r="A1840" s="3" t="s">
        <v>2735</v>
      </c>
      <c r="B1840" s="7">
        <v>45798</v>
      </c>
      <c r="C1840" s="3" t="s">
        <v>31</v>
      </c>
      <c r="D1840" s="3" t="s">
        <v>57</v>
      </c>
      <c r="E1840" s="3" t="s">
        <v>58</v>
      </c>
      <c r="F1840" s="3" t="s">
        <v>59</v>
      </c>
      <c r="G1840" s="3" t="s">
        <v>262</v>
      </c>
      <c r="H1840" s="3" t="s">
        <v>44</v>
      </c>
      <c r="I1840" s="3" t="s">
        <v>45</v>
      </c>
      <c r="J1840" s="3" t="s">
        <v>46</v>
      </c>
      <c r="K1840" s="3" t="s">
        <v>333</v>
      </c>
      <c r="L1840" s="5">
        <v>5</v>
      </c>
      <c r="M1840" s="5">
        <v>31686.55</v>
      </c>
      <c r="N1840" s="5">
        <v>38274.03</v>
      </c>
      <c r="O1840" s="5">
        <v>0.1</v>
      </c>
      <c r="P1840" s="3" t="s">
        <v>28</v>
      </c>
      <c r="Q1840" s="3" t="s">
        <v>29</v>
      </c>
      <c r="R1840" s="5">
        <v>3</v>
      </c>
      <c r="S1840" s="5">
        <v>29643.66</v>
      </c>
      <c r="T1840" s="2"/>
    </row>
    <row r="1841" spans="1:20" ht="14.4" x14ac:dyDescent="0.3">
      <c r="A1841" s="3" t="s">
        <v>2736</v>
      </c>
      <c r="B1841" s="4">
        <v>45823</v>
      </c>
      <c r="C1841" s="3" t="s">
        <v>20</v>
      </c>
      <c r="D1841" s="3" t="s">
        <v>57</v>
      </c>
      <c r="E1841" s="3" t="s">
        <v>92</v>
      </c>
      <c r="F1841" s="3" t="s">
        <v>93</v>
      </c>
      <c r="G1841" s="3" t="s">
        <v>456</v>
      </c>
      <c r="H1841" s="3" t="s">
        <v>35</v>
      </c>
      <c r="I1841" s="3" t="s">
        <v>25</v>
      </c>
      <c r="J1841" s="3" t="s">
        <v>26</v>
      </c>
      <c r="K1841" s="3" t="s">
        <v>80</v>
      </c>
      <c r="L1841" s="5">
        <v>41</v>
      </c>
      <c r="M1841" s="5">
        <v>69138.039999999994</v>
      </c>
      <c r="N1841" s="5">
        <v>89986.84</v>
      </c>
      <c r="O1841" s="5">
        <v>0.15</v>
      </c>
      <c r="P1841" s="3" t="s">
        <v>28</v>
      </c>
      <c r="Q1841" s="3" t="s">
        <v>84</v>
      </c>
      <c r="R1841" s="5">
        <v>10</v>
      </c>
      <c r="S1841" s="5">
        <v>726580.7</v>
      </c>
      <c r="T1841" s="2"/>
    </row>
    <row r="1842" spans="1:20" ht="14.4" x14ac:dyDescent="0.3">
      <c r="A1842" s="3" t="s">
        <v>2737</v>
      </c>
      <c r="B1842" s="4">
        <v>45865</v>
      </c>
      <c r="C1842" s="3" t="s">
        <v>31</v>
      </c>
      <c r="D1842" s="3" t="s">
        <v>21</v>
      </c>
      <c r="E1842" s="3" t="s">
        <v>22</v>
      </c>
      <c r="F1842" s="3" t="s">
        <v>22</v>
      </c>
      <c r="G1842" s="3" t="s">
        <v>446</v>
      </c>
      <c r="H1842" s="3" t="s">
        <v>44</v>
      </c>
      <c r="I1842" s="3" t="s">
        <v>25</v>
      </c>
      <c r="J1842" s="3" t="s">
        <v>26</v>
      </c>
      <c r="K1842" s="3" t="s">
        <v>127</v>
      </c>
      <c r="L1842" s="5">
        <v>46</v>
      </c>
      <c r="M1842" s="5">
        <v>15680.22</v>
      </c>
      <c r="N1842" s="5">
        <v>19485.71</v>
      </c>
      <c r="O1842" s="5">
        <v>0.15</v>
      </c>
      <c r="P1842" s="3" t="s">
        <v>28</v>
      </c>
      <c r="Q1842" s="3" t="s">
        <v>84</v>
      </c>
      <c r="R1842" s="5">
        <v>3</v>
      </c>
      <c r="S1842" s="5">
        <v>148794.70000000001</v>
      </c>
      <c r="T1842" s="2"/>
    </row>
    <row r="1843" spans="1:20" ht="14.4" x14ac:dyDescent="0.3">
      <c r="A1843" s="3" t="s">
        <v>2738</v>
      </c>
      <c r="B1843" s="4">
        <v>45711</v>
      </c>
      <c r="C1843" s="3" t="s">
        <v>40</v>
      </c>
      <c r="D1843" s="3" t="s">
        <v>21</v>
      </c>
      <c r="E1843" s="3" t="s">
        <v>22</v>
      </c>
      <c r="F1843" s="3" t="s">
        <v>22</v>
      </c>
      <c r="G1843" s="3" t="s">
        <v>764</v>
      </c>
      <c r="H1843" s="3" t="s">
        <v>87</v>
      </c>
      <c r="I1843" s="3" t="s">
        <v>45</v>
      </c>
      <c r="J1843" s="3" t="s">
        <v>67</v>
      </c>
      <c r="K1843" s="3" t="s">
        <v>199</v>
      </c>
      <c r="L1843" s="5">
        <v>49</v>
      </c>
      <c r="M1843" s="5">
        <v>35474.480000000003</v>
      </c>
      <c r="N1843" s="5">
        <v>52124.639999999999</v>
      </c>
      <c r="O1843" s="5">
        <v>0</v>
      </c>
      <c r="P1843" s="3" t="s">
        <v>28</v>
      </c>
      <c r="Q1843" s="3" t="s">
        <v>77</v>
      </c>
      <c r="R1843" s="5">
        <v>1</v>
      </c>
      <c r="S1843" s="5">
        <v>815857.8</v>
      </c>
      <c r="T1843" s="2"/>
    </row>
    <row r="1844" spans="1:20" ht="14.4" x14ac:dyDescent="0.3">
      <c r="A1844" s="3" t="s">
        <v>2739</v>
      </c>
      <c r="B1844" s="4">
        <v>45712</v>
      </c>
      <c r="C1844" s="3" t="s">
        <v>40</v>
      </c>
      <c r="D1844" s="3" t="s">
        <v>70</v>
      </c>
      <c r="E1844" s="3" t="s">
        <v>125</v>
      </c>
      <c r="F1844" s="3" t="s">
        <v>125</v>
      </c>
      <c r="G1844" s="3" t="s">
        <v>2008</v>
      </c>
      <c r="H1844" s="3" t="s">
        <v>35</v>
      </c>
      <c r="I1844" s="3" t="s">
        <v>45</v>
      </c>
      <c r="J1844" s="3" t="s">
        <v>132</v>
      </c>
      <c r="K1844" s="3" t="s">
        <v>206</v>
      </c>
      <c r="L1844" s="5">
        <v>3</v>
      </c>
      <c r="M1844" s="5">
        <v>53372.08</v>
      </c>
      <c r="N1844" s="5">
        <v>79433.84</v>
      </c>
      <c r="O1844" s="5">
        <v>0.1</v>
      </c>
      <c r="P1844" s="3" t="s">
        <v>28</v>
      </c>
      <c r="Q1844" s="3" t="s">
        <v>29</v>
      </c>
      <c r="R1844" s="5">
        <v>9</v>
      </c>
      <c r="S1844" s="5">
        <v>70366.75</v>
      </c>
      <c r="T1844" s="2"/>
    </row>
    <row r="1845" spans="1:20" ht="14.4" x14ac:dyDescent="0.3">
      <c r="A1845" s="3" t="s">
        <v>2740</v>
      </c>
      <c r="B1845" s="6">
        <v>45720</v>
      </c>
      <c r="C1845" s="3" t="s">
        <v>31</v>
      </c>
      <c r="D1845" s="3" t="s">
        <v>57</v>
      </c>
      <c r="E1845" s="3" t="s">
        <v>92</v>
      </c>
      <c r="F1845" s="3" t="s">
        <v>93</v>
      </c>
      <c r="G1845" s="3" t="s">
        <v>107</v>
      </c>
      <c r="H1845" s="3" t="s">
        <v>87</v>
      </c>
      <c r="I1845" s="3" t="s">
        <v>25</v>
      </c>
      <c r="J1845" s="3" t="s">
        <v>146</v>
      </c>
      <c r="K1845" s="3" t="s">
        <v>411</v>
      </c>
      <c r="L1845" s="5">
        <v>38</v>
      </c>
      <c r="M1845" s="5">
        <v>479.23</v>
      </c>
      <c r="N1845" s="5">
        <v>596.21</v>
      </c>
      <c r="O1845" s="5">
        <v>0</v>
      </c>
      <c r="P1845" s="3" t="s">
        <v>28</v>
      </c>
      <c r="Q1845" s="3" t="s">
        <v>84</v>
      </c>
      <c r="R1845" s="5">
        <v>17</v>
      </c>
      <c r="S1845" s="5">
        <v>4445.24</v>
      </c>
      <c r="T1845" s="2"/>
    </row>
    <row r="1846" spans="1:20" ht="14.4" x14ac:dyDescent="0.3">
      <c r="A1846" s="3" t="s">
        <v>2741</v>
      </c>
      <c r="B1846" s="4">
        <v>45879</v>
      </c>
      <c r="C1846" s="3" t="s">
        <v>49</v>
      </c>
      <c r="D1846" s="3" t="s">
        <v>41</v>
      </c>
      <c r="E1846" s="3" t="s">
        <v>50</v>
      </c>
      <c r="F1846" s="3" t="s">
        <v>50</v>
      </c>
      <c r="G1846" s="3" t="s">
        <v>2447</v>
      </c>
      <c r="H1846" s="3" t="s">
        <v>44</v>
      </c>
      <c r="I1846" s="3" t="s">
        <v>25</v>
      </c>
      <c r="J1846" s="3" t="s">
        <v>146</v>
      </c>
      <c r="K1846" s="3" t="s">
        <v>411</v>
      </c>
      <c r="L1846" s="5">
        <v>47</v>
      </c>
      <c r="M1846" s="5">
        <v>61400.5</v>
      </c>
      <c r="N1846" s="5">
        <v>90575.51</v>
      </c>
      <c r="O1846" s="5">
        <v>0.1</v>
      </c>
      <c r="P1846" s="3" t="s">
        <v>55</v>
      </c>
      <c r="Q1846" s="3" t="s">
        <v>29</v>
      </c>
      <c r="R1846" s="5">
        <v>19</v>
      </c>
      <c r="S1846" s="5">
        <v>1234103</v>
      </c>
      <c r="T1846" s="2"/>
    </row>
    <row r="1847" spans="1:20" ht="14.4" x14ac:dyDescent="0.3">
      <c r="A1847" s="3" t="s">
        <v>2742</v>
      </c>
      <c r="B1847" s="4">
        <v>45867</v>
      </c>
      <c r="C1847" s="3" t="s">
        <v>31</v>
      </c>
      <c r="D1847" s="3" t="s">
        <v>70</v>
      </c>
      <c r="E1847" s="3" t="s">
        <v>125</v>
      </c>
      <c r="F1847" s="3" t="s">
        <v>125</v>
      </c>
      <c r="G1847" s="3" t="s">
        <v>1377</v>
      </c>
      <c r="H1847" s="3" t="s">
        <v>24</v>
      </c>
      <c r="I1847" s="3" t="s">
        <v>25</v>
      </c>
      <c r="J1847" s="3" t="s">
        <v>36</v>
      </c>
      <c r="K1847" s="3" t="s">
        <v>169</v>
      </c>
      <c r="L1847" s="5">
        <v>12</v>
      </c>
      <c r="M1847" s="5">
        <v>19793.78</v>
      </c>
      <c r="N1847" s="5">
        <v>27282.16</v>
      </c>
      <c r="O1847" s="5">
        <v>0.05</v>
      </c>
      <c r="P1847" s="3" t="s">
        <v>28</v>
      </c>
      <c r="Q1847" s="3" t="s">
        <v>29</v>
      </c>
      <c r="R1847" s="5">
        <v>8</v>
      </c>
      <c r="S1847" s="5">
        <v>85367.53</v>
      </c>
      <c r="T1847" s="2"/>
    </row>
    <row r="1848" spans="1:20" ht="14.4" x14ac:dyDescent="0.3">
      <c r="A1848" s="3" t="s">
        <v>2743</v>
      </c>
      <c r="B1848" s="6">
        <v>45692</v>
      </c>
      <c r="C1848" s="3" t="s">
        <v>49</v>
      </c>
      <c r="D1848" s="3" t="s">
        <v>70</v>
      </c>
      <c r="E1848" s="3" t="s">
        <v>125</v>
      </c>
      <c r="F1848" s="3" t="s">
        <v>125</v>
      </c>
      <c r="G1848" s="3" t="s">
        <v>1193</v>
      </c>
      <c r="H1848" s="3" t="s">
        <v>44</v>
      </c>
      <c r="I1848" s="3" t="s">
        <v>25</v>
      </c>
      <c r="J1848" s="3" t="s">
        <v>36</v>
      </c>
      <c r="K1848" s="3" t="s">
        <v>37</v>
      </c>
      <c r="L1848" s="5">
        <v>7</v>
      </c>
      <c r="M1848" s="5">
        <v>24513.94</v>
      </c>
      <c r="N1848" s="5">
        <v>27384.33</v>
      </c>
      <c r="O1848" s="5">
        <v>0.15</v>
      </c>
      <c r="P1848" s="3" t="s">
        <v>55</v>
      </c>
      <c r="Q1848" s="3" t="s">
        <v>84</v>
      </c>
      <c r="R1848" s="5">
        <v>12</v>
      </c>
      <c r="S1848" s="5">
        <v>17078.82</v>
      </c>
      <c r="T1848" s="2"/>
    </row>
    <row r="1849" spans="1:20" ht="14.4" x14ac:dyDescent="0.3">
      <c r="A1849" s="3" t="s">
        <v>2744</v>
      </c>
      <c r="B1849" s="4">
        <v>45743</v>
      </c>
      <c r="C1849" s="3" t="s">
        <v>49</v>
      </c>
      <c r="D1849" s="3" t="s">
        <v>57</v>
      </c>
      <c r="E1849" s="3" t="s">
        <v>64</v>
      </c>
      <c r="F1849" s="3" t="s">
        <v>65</v>
      </c>
      <c r="G1849" s="3" t="s">
        <v>1771</v>
      </c>
      <c r="H1849" s="3" t="s">
        <v>35</v>
      </c>
      <c r="I1849" s="3" t="s">
        <v>25</v>
      </c>
      <c r="J1849" s="3" t="s">
        <v>26</v>
      </c>
      <c r="K1849" s="3" t="s">
        <v>127</v>
      </c>
      <c r="L1849" s="5">
        <v>1</v>
      </c>
      <c r="M1849" s="5">
        <v>34145.11</v>
      </c>
      <c r="N1849" s="5">
        <v>48782.31</v>
      </c>
      <c r="O1849" s="5">
        <v>0.1</v>
      </c>
      <c r="P1849" s="3" t="s">
        <v>28</v>
      </c>
      <c r="Q1849" s="3" t="s">
        <v>38</v>
      </c>
      <c r="R1849" s="5">
        <v>1</v>
      </c>
      <c r="S1849" s="5">
        <v>13173.48</v>
      </c>
      <c r="T1849" s="2"/>
    </row>
    <row r="1850" spans="1:20" ht="14.4" x14ac:dyDescent="0.3">
      <c r="A1850" s="3" t="s">
        <v>2745</v>
      </c>
      <c r="B1850" s="4">
        <v>45761</v>
      </c>
      <c r="C1850" s="3" t="s">
        <v>49</v>
      </c>
      <c r="D1850" s="3" t="s">
        <v>41</v>
      </c>
      <c r="E1850" s="3" t="s">
        <v>50</v>
      </c>
      <c r="F1850" s="3" t="s">
        <v>50</v>
      </c>
      <c r="G1850" s="3" t="s">
        <v>764</v>
      </c>
      <c r="H1850" s="3" t="s">
        <v>35</v>
      </c>
      <c r="I1850" s="3" t="s">
        <v>52</v>
      </c>
      <c r="J1850" s="3" t="s">
        <v>157</v>
      </c>
      <c r="K1850" s="3" t="s">
        <v>188</v>
      </c>
      <c r="L1850" s="5">
        <v>46</v>
      </c>
      <c r="M1850" s="5">
        <v>6826.38</v>
      </c>
      <c r="N1850" s="5">
        <v>8414.52</v>
      </c>
      <c r="O1850" s="5">
        <v>0</v>
      </c>
      <c r="P1850" s="3" t="s">
        <v>28</v>
      </c>
      <c r="Q1850" s="3" t="s">
        <v>84</v>
      </c>
      <c r="R1850" s="5">
        <v>3</v>
      </c>
      <c r="S1850" s="5">
        <v>73054.44</v>
      </c>
      <c r="T1850" s="2"/>
    </row>
    <row r="1851" spans="1:20" ht="14.4" x14ac:dyDescent="0.3">
      <c r="A1851" s="3" t="s">
        <v>2746</v>
      </c>
      <c r="B1851" s="4">
        <v>45773</v>
      </c>
      <c r="C1851" s="3" t="s">
        <v>49</v>
      </c>
      <c r="D1851" s="3" t="s">
        <v>57</v>
      </c>
      <c r="E1851" s="3" t="s">
        <v>58</v>
      </c>
      <c r="F1851" s="3" t="s">
        <v>59</v>
      </c>
      <c r="G1851" s="3" t="s">
        <v>707</v>
      </c>
      <c r="H1851" s="3" t="s">
        <v>87</v>
      </c>
      <c r="I1851" s="3" t="s">
        <v>45</v>
      </c>
      <c r="J1851" s="3" t="s">
        <v>67</v>
      </c>
      <c r="K1851" s="3" t="s">
        <v>199</v>
      </c>
      <c r="L1851" s="5">
        <v>43</v>
      </c>
      <c r="M1851" s="5">
        <v>29802.45</v>
      </c>
      <c r="N1851" s="5">
        <v>38593.42</v>
      </c>
      <c r="O1851" s="5">
        <v>0.05</v>
      </c>
      <c r="P1851" s="3" t="s">
        <v>28</v>
      </c>
      <c r="Q1851" s="3" t="s">
        <v>84</v>
      </c>
      <c r="R1851" s="5">
        <v>13</v>
      </c>
      <c r="S1851" s="5">
        <v>359111.1</v>
      </c>
      <c r="T1851" s="2"/>
    </row>
    <row r="1852" spans="1:20" ht="14.4" x14ac:dyDescent="0.3">
      <c r="A1852" s="3" t="s">
        <v>2747</v>
      </c>
      <c r="B1852" s="4">
        <v>45688</v>
      </c>
      <c r="C1852" s="3" t="s">
        <v>31</v>
      </c>
      <c r="D1852" s="3" t="s">
        <v>57</v>
      </c>
      <c r="E1852" s="3" t="s">
        <v>58</v>
      </c>
      <c r="F1852" s="3" t="s">
        <v>59</v>
      </c>
      <c r="G1852" s="3" t="s">
        <v>73</v>
      </c>
      <c r="H1852" s="3" t="s">
        <v>87</v>
      </c>
      <c r="I1852" s="3" t="s">
        <v>52</v>
      </c>
      <c r="J1852" s="3" t="s">
        <v>157</v>
      </c>
      <c r="K1852" s="3" t="s">
        <v>285</v>
      </c>
      <c r="L1852" s="5">
        <v>42</v>
      </c>
      <c r="M1852" s="5">
        <v>16518.310000000001</v>
      </c>
      <c r="N1852" s="5">
        <v>21131.13</v>
      </c>
      <c r="O1852" s="5">
        <v>0.15</v>
      </c>
      <c r="P1852" s="3" t="s">
        <v>28</v>
      </c>
      <c r="Q1852" s="3" t="s">
        <v>29</v>
      </c>
      <c r="R1852" s="5">
        <v>12</v>
      </c>
      <c r="S1852" s="5">
        <v>164677.70000000001</v>
      </c>
      <c r="T1852" s="2"/>
    </row>
    <row r="1853" spans="1:20" ht="14.4" x14ac:dyDescent="0.3">
      <c r="A1853" s="3" t="s">
        <v>2748</v>
      </c>
      <c r="B1853" s="4">
        <v>45895</v>
      </c>
      <c r="C1853" s="3" t="s">
        <v>20</v>
      </c>
      <c r="D1853" s="3" t="s">
        <v>57</v>
      </c>
      <c r="E1853" s="3" t="s">
        <v>58</v>
      </c>
      <c r="F1853" s="3" t="s">
        <v>59</v>
      </c>
      <c r="G1853" s="3" t="s">
        <v>1612</v>
      </c>
      <c r="H1853" s="3" t="s">
        <v>87</v>
      </c>
      <c r="I1853" s="3" t="s">
        <v>45</v>
      </c>
      <c r="J1853" s="3" t="s">
        <v>67</v>
      </c>
      <c r="K1853" s="3" t="s">
        <v>199</v>
      </c>
      <c r="L1853" s="5">
        <v>44</v>
      </c>
      <c r="M1853" s="5">
        <v>23024.54</v>
      </c>
      <c r="N1853" s="5">
        <v>25429.67</v>
      </c>
      <c r="O1853" s="5">
        <v>0.1</v>
      </c>
      <c r="P1853" s="3" t="s">
        <v>28</v>
      </c>
      <c r="Q1853" s="3" t="s">
        <v>84</v>
      </c>
      <c r="R1853" s="5">
        <v>11</v>
      </c>
      <c r="S1853" s="5">
        <v>95243.15</v>
      </c>
      <c r="T1853" s="2"/>
    </row>
    <row r="1854" spans="1:20" ht="14.4" x14ac:dyDescent="0.3">
      <c r="A1854" s="3" t="s">
        <v>2749</v>
      </c>
      <c r="B1854" s="8">
        <v>45778</v>
      </c>
      <c r="C1854" s="3" t="s">
        <v>40</v>
      </c>
      <c r="D1854" s="3" t="s">
        <v>57</v>
      </c>
      <c r="E1854" s="3" t="s">
        <v>58</v>
      </c>
      <c r="F1854" s="3" t="s">
        <v>59</v>
      </c>
      <c r="G1854" s="3" t="s">
        <v>2750</v>
      </c>
      <c r="H1854" s="3" t="s">
        <v>87</v>
      </c>
      <c r="I1854" s="3" t="s">
        <v>45</v>
      </c>
      <c r="J1854" s="3" t="s">
        <v>132</v>
      </c>
      <c r="K1854" s="3" t="s">
        <v>241</v>
      </c>
      <c r="L1854" s="5">
        <v>30</v>
      </c>
      <c r="M1854" s="5">
        <v>16271.42</v>
      </c>
      <c r="N1854" s="5">
        <v>19465.77</v>
      </c>
      <c r="O1854" s="5">
        <v>0.15</v>
      </c>
      <c r="P1854" s="3" t="s">
        <v>55</v>
      </c>
      <c r="Q1854" s="3" t="s">
        <v>38</v>
      </c>
      <c r="R1854" s="5">
        <v>6</v>
      </c>
      <c r="S1854" s="5">
        <v>81455.929999999993</v>
      </c>
      <c r="T1854" s="2"/>
    </row>
    <row r="1855" spans="1:20" ht="14.4" x14ac:dyDescent="0.3">
      <c r="A1855" s="3" t="s">
        <v>2751</v>
      </c>
      <c r="B1855" s="4">
        <v>45743</v>
      </c>
      <c r="C1855" s="3" t="s">
        <v>31</v>
      </c>
      <c r="D1855" s="3" t="s">
        <v>41</v>
      </c>
      <c r="E1855" s="3" t="s">
        <v>50</v>
      </c>
      <c r="F1855" s="3" t="s">
        <v>50</v>
      </c>
      <c r="G1855" s="3" t="s">
        <v>915</v>
      </c>
      <c r="H1855" s="3" t="s">
        <v>44</v>
      </c>
      <c r="I1855" s="3" t="s">
        <v>45</v>
      </c>
      <c r="J1855" s="3" t="s">
        <v>46</v>
      </c>
      <c r="K1855" s="3" t="s">
        <v>47</v>
      </c>
      <c r="L1855" s="5">
        <v>22</v>
      </c>
      <c r="M1855" s="5">
        <v>7475.31</v>
      </c>
      <c r="N1855" s="5">
        <v>10533.57</v>
      </c>
      <c r="O1855" s="5">
        <v>0</v>
      </c>
      <c r="P1855" s="3" t="s">
        <v>55</v>
      </c>
      <c r="Q1855" s="3" t="s">
        <v>29</v>
      </c>
      <c r="R1855" s="5">
        <v>2</v>
      </c>
      <c r="S1855" s="5">
        <v>67281.72</v>
      </c>
      <c r="T1855" s="2"/>
    </row>
    <row r="1856" spans="1:20" ht="14.4" x14ac:dyDescent="0.3">
      <c r="A1856" s="3" t="s">
        <v>2752</v>
      </c>
      <c r="B1856" s="4">
        <v>45669</v>
      </c>
      <c r="C1856" s="3" t="s">
        <v>40</v>
      </c>
      <c r="D1856" s="3" t="s">
        <v>70</v>
      </c>
      <c r="E1856" s="3" t="s">
        <v>71</v>
      </c>
      <c r="F1856" s="3" t="s">
        <v>72</v>
      </c>
      <c r="G1856" s="3" t="s">
        <v>2753</v>
      </c>
      <c r="H1856" s="3" t="s">
        <v>24</v>
      </c>
      <c r="I1856" s="3" t="s">
        <v>45</v>
      </c>
      <c r="J1856" s="3" t="s">
        <v>46</v>
      </c>
      <c r="K1856" s="3" t="s">
        <v>117</v>
      </c>
      <c r="L1856" s="5">
        <v>8</v>
      </c>
      <c r="M1856" s="5">
        <v>59074.15</v>
      </c>
      <c r="N1856" s="5">
        <v>82959.87</v>
      </c>
      <c r="O1856" s="5">
        <v>0.1</v>
      </c>
      <c r="P1856" s="3" t="s">
        <v>55</v>
      </c>
      <c r="Q1856" s="3" t="s">
        <v>84</v>
      </c>
      <c r="R1856" s="5">
        <v>9</v>
      </c>
      <c r="S1856" s="5">
        <v>171977.2</v>
      </c>
      <c r="T1856" s="2"/>
    </row>
    <row r="1857" spans="1:20" ht="14.4" x14ac:dyDescent="0.3">
      <c r="A1857" s="3" t="s">
        <v>2754</v>
      </c>
      <c r="B1857" s="4">
        <v>45899</v>
      </c>
      <c r="C1857" s="3" t="s">
        <v>40</v>
      </c>
      <c r="D1857" s="3" t="s">
        <v>70</v>
      </c>
      <c r="E1857" s="3" t="s">
        <v>71</v>
      </c>
      <c r="F1857" s="3" t="s">
        <v>72</v>
      </c>
      <c r="G1857" s="3" t="s">
        <v>1375</v>
      </c>
      <c r="H1857" s="3" t="s">
        <v>24</v>
      </c>
      <c r="I1857" s="3" t="s">
        <v>52</v>
      </c>
      <c r="J1857" s="3" t="s">
        <v>113</v>
      </c>
      <c r="K1857" s="3" t="s">
        <v>114</v>
      </c>
      <c r="L1857" s="5">
        <v>28</v>
      </c>
      <c r="M1857" s="5">
        <v>22992.400000000001</v>
      </c>
      <c r="N1857" s="5">
        <v>31689.81</v>
      </c>
      <c r="O1857" s="5">
        <v>0.1</v>
      </c>
      <c r="P1857" s="3" t="s">
        <v>28</v>
      </c>
      <c r="Q1857" s="3" t="s">
        <v>77</v>
      </c>
      <c r="R1857" s="5">
        <v>11</v>
      </c>
      <c r="S1857" s="5">
        <v>219174.7</v>
      </c>
      <c r="T1857" s="2"/>
    </row>
    <row r="1858" spans="1:20" ht="14.4" x14ac:dyDescent="0.3">
      <c r="A1858" s="3" t="s">
        <v>2755</v>
      </c>
      <c r="B1858" s="6">
        <v>45871</v>
      </c>
      <c r="C1858" s="3" t="s">
        <v>20</v>
      </c>
      <c r="D1858" s="3" t="s">
        <v>70</v>
      </c>
      <c r="E1858" s="3" t="s">
        <v>71</v>
      </c>
      <c r="F1858" s="3" t="s">
        <v>72</v>
      </c>
      <c r="G1858" s="3" t="s">
        <v>1159</v>
      </c>
      <c r="H1858" s="3" t="s">
        <v>24</v>
      </c>
      <c r="I1858" s="3" t="s">
        <v>45</v>
      </c>
      <c r="J1858" s="3" t="s">
        <v>132</v>
      </c>
      <c r="K1858" s="3" t="s">
        <v>241</v>
      </c>
      <c r="L1858" s="5">
        <v>9</v>
      </c>
      <c r="M1858" s="5">
        <v>37084.199999999997</v>
      </c>
      <c r="N1858" s="5">
        <v>45970.63</v>
      </c>
      <c r="O1858" s="5">
        <v>0</v>
      </c>
      <c r="P1858" s="3" t="s">
        <v>28</v>
      </c>
      <c r="Q1858" s="3" t="s">
        <v>84</v>
      </c>
      <c r="R1858" s="5">
        <v>20</v>
      </c>
      <c r="S1858" s="5">
        <v>79977.87</v>
      </c>
      <c r="T1858" s="2"/>
    </row>
    <row r="1859" spans="1:20" ht="14.4" x14ac:dyDescent="0.3">
      <c r="A1859" s="3" t="s">
        <v>2756</v>
      </c>
      <c r="B1859" s="4">
        <v>45699</v>
      </c>
      <c r="C1859" s="3" t="s">
        <v>20</v>
      </c>
      <c r="D1859" s="3" t="s">
        <v>21</v>
      </c>
      <c r="E1859" s="3" t="s">
        <v>32</v>
      </c>
      <c r="F1859" s="3" t="s">
        <v>33</v>
      </c>
      <c r="G1859" s="3" t="s">
        <v>460</v>
      </c>
      <c r="H1859" s="3" t="s">
        <v>44</v>
      </c>
      <c r="I1859" s="3" t="s">
        <v>52</v>
      </c>
      <c r="J1859" s="3" t="s">
        <v>113</v>
      </c>
      <c r="K1859" s="3" t="s">
        <v>257</v>
      </c>
      <c r="L1859" s="5">
        <v>27</v>
      </c>
      <c r="M1859" s="5">
        <v>55934.78</v>
      </c>
      <c r="N1859" s="5">
        <v>67073.47</v>
      </c>
      <c r="O1859" s="5">
        <v>0.15</v>
      </c>
      <c r="P1859" s="3" t="s">
        <v>55</v>
      </c>
      <c r="Q1859" s="3" t="s">
        <v>38</v>
      </c>
      <c r="R1859" s="5">
        <v>9</v>
      </c>
      <c r="S1859" s="5">
        <v>255632.9</v>
      </c>
      <c r="T1859" s="2"/>
    </row>
    <row r="1860" spans="1:20" ht="14.4" x14ac:dyDescent="0.3">
      <c r="A1860" s="3" t="s">
        <v>2757</v>
      </c>
      <c r="B1860" s="4">
        <v>45702</v>
      </c>
      <c r="C1860" s="3" t="s">
        <v>20</v>
      </c>
      <c r="D1860" s="3" t="s">
        <v>57</v>
      </c>
      <c r="E1860" s="3" t="s">
        <v>58</v>
      </c>
      <c r="F1860" s="3" t="s">
        <v>59</v>
      </c>
      <c r="G1860" s="3" t="s">
        <v>1348</v>
      </c>
      <c r="H1860" s="3" t="s">
        <v>24</v>
      </c>
      <c r="I1860" s="3" t="s">
        <v>45</v>
      </c>
      <c r="J1860" s="3" t="s">
        <v>132</v>
      </c>
      <c r="K1860" s="3" t="s">
        <v>133</v>
      </c>
      <c r="L1860" s="5">
        <v>50</v>
      </c>
      <c r="M1860" s="5">
        <v>3786.1</v>
      </c>
      <c r="N1860" s="5">
        <v>4327.1099999999997</v>
      </c>
      <c r="O1860" s="5">
        <v>0.05</v>
      </c>
      <c r="P1860" s="3" t="s">
        <v>55</v>
      </c>
      <c r="Q1860" s="3" t="s">
        <v>77</v>
      </c>
      <c r="R1860" s="5">
        <v>14</v>
      </c>
      <c r="S1860" s="5">
        <v>25697.97</v>
      </c>
      <c r="T1860" s="2"/>
    </row>
    <row r="1861" spans="1:20" ht="14.4" x14ac:dyDescent="0.3">
      <c r="A1861" s="3" t="s">
        <v>2758</v>
      </c>
      <c r="B1861" s="4">
        <v>45730</v>
      </c>
      <c r="C1861" s="3" t="s">
        <v>20</v>
      </c>
      <c r="D1861" s="3" t="s">
        <v>41</v>
      </c>
      <c r="E1861" s="3" t="s">
        <v>50</v>
      </c>
      <c r="F1861" s="3" t="s">
        <v>50</v>
      </c>
      <c r="G1861" s="3" t="s">
        <v>1161</v>
      </c>
      <c r="H1861" s="3" t="s">
        <v>24</v>
      </c>
      <c r="I1861" s="3" t="s">
        <v>52</v>
      </c>
      <c r="J1861" s="3" t="s">
        <v>53</v>
      </c>
      <c r="K1861" s="3" t="s">
        <v>99</v>
      </c>
      <c r="L1861" s="5">
        <v>26</v>
      </c>
      <c r="M1861" s="5">
        <v>26638.59</v>
      </c>
      <c r="N1861" s="5">
        <v>39933.800000000003</v>
      </c>
      <c r="O1861" s="5">
        <v>0.05</v>
      </c>
      <c r="P1861" s="3" t="s">
        <v>28</v>
      </c>
      <c r="Q1861" s="3" t="s">
        <v>84</v>
      </c>
      <c r="R1861" s="5">
        <v>8</v>
      </c>
      <c r="S1861" s="5">
        <v>328391.7</v>
      </c>
      <c r="T1861" s="2"/>
    </row>
    <row r="1862" spans="1:20" ht="14.4" x14ac:dyDescent="0.3">
      <c r="A1862" s="3" t="s">
        <v>2759</v>
      </c>
      <c r="B1862" s="4">
        <v>45746</v>
      </c>
      <c r="C1862" s="3" t="s">
        <v>40</v>
      </c>
      <c r="D1862" s="3" t="s">
        <v>70</v>
      </c>
      <c r="E1862" s="3" t="s">
        <v>125</v>
      </c>
      <c r="F1862" s="3" t="s">
        <v>125</v>
      </c>
      <c r="G1862" s="3" t="s">
        <v>766</v>
      </c>
      <c r="H1862" s="3" t="s">
        <v>35</v>
      </c>
      <c r="I1862" s="3" t="s">
        <v>52</v>
      </c>
      <c r="J1862" s="3" t="s">
        <v>113</v>
      </c>
      <c r="K1862" s="3" t="s">
        <v>257</v>
      </c>
      <c r="L1862" s="5">
        <v>35</v>
      </c>
      <c r="M1862" s="5">
        <v>29948.1</v>
      </c>
      <c r="N1862" s="5">
        <v>41156.97</v>
      </c>
      <c r="O1862" s="5">
        <v>0.05</v>
      </c>
      <c r="P1862" s="3" t="s">
        <v>28</v>
      </c>
      <c r="Q1862" s="3" t="s">
        <v>84</v>
      </c>
      <c r="R1862" s="5">
        <v>5</v>
      </c>
      <c r="S1862" s="5">
        <v>372694.9</v>
      </c>
      <c r="T1862" s="2"/>
    </row>
    <row r="1863" spans="1:20" ht="14.4" x14ac:dyDescent="0.3">
      <c r="A1863" s="3" t="s">
        <v>2760</v>
      </c>
      <c r="B1863" s="8">
        <v>45786</v>
      </c>
      <c r="C1863" s="3" t="s">
        <v>31</v>
      </c>
      <c r="D1863" s="3" t="s">
        <v>57</v>
      </c>
      <c r="E1863" s="3" t="s">
        <v>58</v>
      </c>
      <c r="F1863" s="3" t="s">
        <v>59</v>
      </c>
      <c r="G1863" s="3" t="s">
        <v>2761</v>
      </c>
      <c r="H1863" s="3" t="s">
        <v>35</v>
      </c>
      <c r="I1863" s="3" t="s">
        <v>25</v>
      </c>
      <c r="J1863" s="3" t="s">
        <v>146</v>
      </c>
      <c r="K1863" s="3" t="s">
        <v>177</v>
      </c>
      <c r="L1863" s="5">
        <v>20</v>
      </c>
      <c r="M1863" s="5">
        <v>2907.27</v>
      </c>
      <c r="N1863" s="5">
        <v>3217.12</v>
      </c>
      <c r="O1863" s="5">
        <v>0</v>
      </c>
      <c r="P1863" s="3" t="s">
        <v>55</v>
      </c>
      <c r="Q1863" s="3" t="s">
        <v>84</v>
      </c>
      <c r="R1863" s="5">
        <v>4</v>
      </c>
      <c r="S1863" s="5">
        <v>6197</v>
      </c>
      <c r="T1863" s="2"/>
    </row>
    <row r="1864" spans="1:20" ht="14.4" x14ac:dyDescent="0.3">
      <c r="A1864" s="3" t="s">
        <v>2762</v>
      </c>
      <c r="B1864" s="4">
        <v>45672</v>
      </c>
      <c r="C1864" s="3" t="s">
        <v>49</v>
      </c>
      <c r="D1864" s="3" t="s">
        <v>21</v>
      </c>
      <c r="E1864" s="3" t="s">
        <v>32</v>
      </c>
      <c r="F1864" s="3" t="s">
        <v>33</v>
      </c>
      <c r="G1864" s="3" t="s">
        <v>2763</v>
      </c>
      <c r="H1864" s="3" t="s">
        <v>24</v>
      </c>
      <c r="I1864" s="3" t="s">
        <v>45</v>
      </c>
      <c r="J1864" s="3" t="s">
        <v>102</v>
      </c>
      <c r="K1864" s="3" t="s">
        <v>203</v>
      </c>
      <c r="L1864" s="5">
        <v>27</v>
      </c>
      <c r="M1864" s="5">
        <v>64639.85</v>
      </c>
      <c r="N1864" s="5">
        <v>76912.3</v>
      </c>
      <c r="O1864" s="5">
        <v>0.05</v>
      </c>
      <c r="P1864" s="3" t="s">
        <v>55</v>
      </c>
      <c r="Q1864" s="3" t="s">
        <v>77</v>
      </c>
      <c r="R1864" s="5">
        <v>18</v>
      </c>
      <c r="S1864" s="5">
        <v>314788.3</v>
      </c>
      <c r="T1864" s="2"/>
    </row>
    <row r="1865" spans="1:20" ht="14.4" x14ac:dyDescent="0.3">
      <c r="A1865" s="3" t="s">
        <v>2764</v>
      </c>
      <c r="B1865" s="8">
        <v>45782</v>
      </c>
      <c r="C1865" s="3" t="s">
        <v>40</v>
      </c>
      <c r="D1865" s="3" t="s">
        <v>57</v>
      </c>
      <c r="E1865" s="3" t="s">
        <v>92</v>
      </c>
      <c r="F1865" s="3" t="s">
        <v>93</v>
      </c>
      <c r="G1865" s="3" t="s">
        <v>846</v>
      </c>
      <c r="H1865" s="3" t="s">
        <v>35</v>
      </c>
      <c r="I1865" s="3" t="s">
        <v>45</v>
      </c>
      <c r="J1865" s="3" t="s">
        <v>102</v>
      </c>
      <c r="K1865" s="3" t="s">
        <v>203</v>
      </c>
      <c r="L1865" s="5">
        <v>5</v>
      </c>
      <c r="M1865" s="5">
        <v>32450.7</v>
      </c>
      <c r="N1865" s="5">
        <v>43138.84</v>
      </c>
      <c r="O1865" s="5">
        <v>0.05</v>
      </c>
      <c r="P1865" s="3" t="s">
        <v>28</v>
      </c>
      <c r="Q1865" s="3" t="s">
        <v>84</v>
      </c>
      <c r="R1865" s="5">
        <v>1</v>
      </c>
      <c r="S1865" s="5">
        <v>50768.66</v>
      </c>
      <c r="T1865" s="2"/>
    </row>
    <row r="1866" spans="1:20" ht="14.4" x14ac:dyDescent="0.3">
      <c r="A1866" s="3" t="s">
        <v>2765</v>
      </c>
      <c r="B1866" s="4">
        <v>45735</v>
      </c>
      <c r="C1866" s="3" t="s">
        <v>49</v>
      </c>
      <c r="D1866" s="3" t="s">
        <v>70</v>
      </c>
      <c r="E1866" s="3" t="s">
        <v>71</v>
      </c>
      <c r="F1866" s="3" t="s">
        <v>72</v>
      </c>
      <c r="G1866" s="3" t="s">
        <v>1605</v>
      </c>
      <c r="H1866" s="3" t="s">
        <v>24</v>
      </c>
      <c r="I1866" s="3" t="s">
        <v>45</v>
      </c>
      <c r="J1866" s="3" t="s">
        <v>132</v>
      </c>
      <c r="K1866" s="3" t="s">
        <v>206</v>
      </c>
      <c r="L1866" s="5">
        <v>7</v>
      </c>
      <c r="M1866" s="5">
        <v>2212.23</v>
      </c>
      <c r="N1866" s="5">
        <v>3064.83</v>
      </c>
      <c r="O1866" s="5">
        <v>0.1</v>
      </c>
      <c r="P1866" s="3" t="s">
        <v>55</v>
      </c>
      <c r="Q1866" s="3" t="s">
        <v>29</v>
      </c>
      <c r="R1866" s="5">
        <v>2</v>
      </c>
      <c r="S1866" s="5">
        <v>5371.38</v>
      </c>
      <c r="T1866" s="2"/>
    </row>
    <row r="1867" spans="1:20" ht="14.4" x14ac:dyDescent="0.3">
      <c r="A1867" s="3" t="s">
        <v>2766</v>
      </c>
      <c r="B1867" s="4">
        <v>45823</v>
      </c>
      <c r="C1867" s="3" t="s">
        <v>20</v>
      </c>
      <c r="D1867" s="3" t="s">
        <v>41</v>
      </c>
      <c r="E1867" s="3" t="s">
        <v>50</v>
      </c>
      <c r="F1867" s="3" t="s">
        <v>50</v>
      </c>
      <c r="G1867" s="3" t="s">
        <v>607</v>
      </c>
      <c r="H1867" s="3" t="s">
        <v>87</v>
      </c>
      <c r="I1867" s="3" t="s">
        <v>25</v>
      </c>
      <c r="J1867" s="3" t="s">
        <v>26</v>
      </c>
      <c r="K1867" s="3" t="s">
        <v>27</v>
      </c>
      <c r="L1867" s="5">
        <v>47</v>
      </c>
      <c r="M1867" s="5">
        <v>76789.42</v>
      </c>
      <c r="N1867" s="5">
        <v>95540.83</v>
      </c>
      <c r="O1867" s="5">
        <v>0</v>
      </c>
      <c r="P1867" s="3" t="s">
        <v>28</v>
      </c>
      <c r="Q1867" s="3" t="s">
        <v>84</v>
      </c>
      <c r="R1867" s="5">
        <v>4</v>
      </c>
      <c r="S1867" s="5">
        <v>881316.3</v>
      </c>
      <c r="T1867" s="2"/>
    </row>
    <row r="1868" spans="1:20" ht="14.4" x14ac:dyDescent="0.3">
      <c r="A1868" s="3" t="s">
        <v>2767</v>
      </c>
      <c r="B1868" s="4">
        <v>45761</v>
      </c>
      <c r="C1868" s="3" t="s">
        <v>20</v>
      </c>
      <c r="D1868" s="3" t="s">
        <v>21</v>
      </c>
      <c r="E1868" s="3" t="s">
        <v>32</v>
      </c>
      <c r="F1868" s="3" t="s">
        <v>33</v>
      </c>
      <c r="G1868" s="3" t="s">
        <v>1156</v>
      </c>
      <c r="H1868" s="3" t="s">
        <v>24</v>
      </c>
      <c r="I1868" s="3" t="s">
        <v>25</v>
      </c>
      <c r="J1868" s="3" t="s">
        <v>26</v>
      </c>
      <c r="K1868" s="3" t="s">
        <v>27</v>
      </c>
      <c r="L1868" s="5">
        <v>41</v>
      </c>
      <c r="M1868" s="5">
        <v>45014.91</v>
      </c>
      <c r="N1868" s="5">
        <v>63887.55</v>
      </c>
      <c r="O1868" s="5">
        <v>0.1</v>
      </c>
      <c r="P1868" s="3" t="s">
        <v>55</v>
      </c>
      <c r="Q1868" s="3" t="s">
        <v>38</v>
      </c>
      <c r="R1868" s="5">
        <v>13</v>
      </c>
      <c r="S1868" s="5">
        <v>696400.4</v>
      </c>
      <c r="T1868" s="2"/>
    </row>
    <row r="1869" spans="1:20" ht="14.4" x14ac:dyDescent="0.3">
      <c r="A1869" s="3" t="s">
        <v>2768</v>
      </c>
      <c r="B1869" s="4">
        <v>45767</v>
      </c>
      <c r="C1869" s="3" t="s">
        <v>40</v>
      </c>
      <c r="D1869" s="3" t="s">
        <v>41</v>
      </c>
      <c r="E1869" s="3" t="s">
        <v>50</v>
      </c>
      <c r="F1869" s="3" t="s">
        <v>50</v>
      </c>
      <c r="G1869" s="3" t="s">
        <v>2100</v>
      </c>
      <c r="H1869" s="3" t="s">
        <v>35</v>
      </c>
      <c r="I1869" s="3" t="s">
        <v>25</v>
      </c>
      <c r="J1869" s="3" t="s">
        <v>36</v>
      </c>
      <c r="K1869" s="3" t="s">
        <v>37</v>
      </c>
      <c r="L1869" s="5">
        <v>36</v>
      </c>
      <c r="M1869" s="5">
        <v>51063.93</v>
      </c>
      <c r="N1869" s="5">
        <v>64361.88</v>
      </c>
      <c r="O1869" s="5">
        <v>0.05</v>
      </c>
      <c r="P1869" s="3" t="s">
        <v>28</v>
      </c>
      <c r="Q1869" s="3" t="s">
        <v>84</v>
      </c>
      <c r="R1869" s="5">
        <v>19</v>
      </c>
      <c r="S1869" s="5">
        <v>454789.9</v>
      </c>
      <c r="T1869" s="2"/>
    </row>
    <row r="1870" spans="1:20" ht="14.4" x14ac:dyDescent="0.3">
      <c r="A1870" s="3" t="s">
        <v>2769</v>
      </c>
      <c r="B1870" s="6">
        <v>45815</v>
      </c>
      <c r="C1870" s="3" t="s">
        <v>49</v>
      </c>
      <c r="D1870" s="3" t="s">
        <v>21</v>
      </c>
      <c r="E1870" s="3" t="s">
        <v>105</v>
      </c>
      <c r="F1870" s="3" t="s">
        <v>106</v>
      </c>
      <c r="G1870" s="3" t="s">
        <v>1676</v>
      </c>
      <c r="H1870" s="3" t="s">
        <v>87</v>
      </c>
      <c r="I1870" s="3" t="s">
        <v>45</v>
      </c>
      <c r="J1870" s="3" t="s">
        <v>46</v>
      </c>
      <c r="K1870" s="3" t="s">
        <v>333</v>
      </c>
      <c r="L1870" s="5">
        <v>38</v>
      </c>
      <c r="M1870" s="5">
        <v>10771.09</v>
      </c>
      <c r="N1870" s="5">
        <v>12779.58</v>
      </c>
      <c r="O1870" s="5">
        <v>0.1</v>
      </c>
      <c r="P1870" s="3" t="s">
        <v>28</v>
      </c>
      <c r="Q1870" s="3" t="s">
        <v>84</v>
      </c>
      <c r="R1870" s="5">
        <v>20</v>
      </c>
      <c r="S1870" s="5">
        <v>68690.36</v>
      </c>
      <c r="T1870" s="2"/>
    </row>
    <row r="1871" spans="1:20" ht="14.4" x14ac:dyDescent="0.3">
      <c r="A1871" s="3" t="s">
        <v>2770</v>
      </c>
      <c r="B1871" s="4">
        <v>45776</v>
      </c>
      <c r="C1871" s="3" t="s">
        <v>40</v>
      </c>
      <c r="D1871" s="3" t="s">
        <v>41</v>
      </c>
      <c r="E1871" s="3" t="s">
        <v>42</v>
      </c>
      <c r="F1871" s="3" t="s">
        <v>42</v>
      </c>
      <c r="G1871" s="3" t="s">
        <v>1040</v>
      </c>
      <c r="H1871" s="3" t="s">
        <v>35</v>
      </c>
      <c r="I1871" s="3" t="s">
        <v>45</v>
      </c>
      <c r="J1871" s="3" t="s">
        <v>46</v>
      </c>
      <c r="K1871" s="3" t="s">
        <v>161</v>
      </c>
      <c r="L1871" s="5">
        <v>37</v>
      </c>
      <c r="M1871" s="5">
        <v>24046.28</v>
      </c>
      <c r="N1871" s="5">
        <v>29939.57</v>
      </c>
      <c r="O1871" s="5">
        <v>0</v>
      </c>
      <c r="P1871" s="3" t="s">
        <v>28</v>
      </c>
      <c r="Q1871" s="3" t="s">
        <v>77</v>
      </c>
      <c r="R1871" s="5">
        <v>18</v>
      </c>
      <c r="S1871" s="5">
        <v>218051.7</v>
      </c>
      <c r="T1871" s="2"/>
    </row>
    <row r="1872" spans="1:20" ht="14.4" x14ac:dyDescent="0.3">
      <c r="A1872" s="3" t="s">
        <v>2771</v>
      </c>
      <c r="B1872" s="4">
        <v>45771</v>
      </c>
      <c r="C1872" s="3" t="s">
        <v>49</v>
      </c>
      <c r="D1872" s="3" t="s">
        <v>70</v>
      </c>
      <c r="E1872" s="3" t="s">
        <v>71</v>
      </c>
      <c r="F1872" s="3" t="s">
        <v>72</v>
      </c>
      <c r="G1872" s="3" t="s">
        <v>1503</v>
      </c>
      <c r="H1872" s="3" t="s">
        <v>24</v>
      </c>
      <c r="I1872" s="3" t="s">
        <v>45</v>
      </c>
      <c r="J1872" s="3" t="s">
        <v>67</v>
      </c>
      <c r="K1872" s="3" t="s">
        <v>199</v>
      </c>
      <c r="L1872" s="5">
        <v>43</v>
      </c>
      <c r="M1872" s="5">
        <v>67627.5</v>
      </c>
      <c r="N1872" s="5">
        <v>84896</v>
      </c>
      <c r="O1872" s="5">
        <v>0</v>
      </c>
      <c r="P1872" s="3" t="s">
        <v>28</v>
      </c>
      <c r="Q1872" s="3" t="s">
        <v>29</v>
      </c>
      <c r="R1872" s="5">
        <v>7</v>
      </c>
      <c r="S1872" s="5">
        <v>742545.5</v>
      </c>
      <c r="T1872" s="2"/>
    </row>
    <row r="1873" spans="1:20" ht="14.4" x14ac:dyDescent="0.3">
      <c r="A1873" s="3" t="s">
        <v>2772</v>
      </c>
      <c r="B1873" s="4">
        <v>45890</v>
      </c>
      <c r="C1873" s="3" t="s">
        <v>31</v>
      </c>
      <c r="D1873" s="3" t="s">
        <v>41</v>
      </c>
      <c r="E1873" s="3" t="s">
        <v>50</v>
      </c>
      <c r="F1873" s="3" t="s">
        <v>50</v>
      </c>
      <c r="G1873" s="3" t="s">
        <v>2447</v>
      </c>
      <c r="H1873" s="3" t="s">
        <v>87</v>
      </c>
      <c r="I1873" s="3" t="s">
        <v>25</v>
      </c>
      <c r="J1873" s="3" t="s">
        <v>61</v>
      </c>
      <c r="K1873" s="3" t="s">
        <v>154</v>
      </c>
      <c r="L1873" s="5">
        <v>22</v>
      </c>
      <c r="M1873" s="5">
        <v>55765.7</v>
      </c>
      <c r="N1873" s="5">
        <v>64161</v>
      </c>
      <c r="O1873" s="5">
        <v>0.05</v>
      </c>
      <c r="P1873" s="3" t="s">
        <v>55</v>
      </c>
      <c r="Q1873" s="3" t="s">
        <v>29</v>
      </c>
      <c r="R1873" s="5">
        <v>3</v>
      </c>
      <c r="S1873" s="5">
        <v>175461.8</v>
      </c>
      <c r="T1873" s="2"/>
    </row>
    <row r="1874" spans="1:20" ht="14.4" x14ac:dyDescent="0.3">
      <c r="A1874" s="3" t="s">
        <v>2773</v>
      </c>
      <c r="B1874" s="6">
        <v>45721</v>
      </c>
      <c r="C1874" s="3" t="s">
        <v>31</v>
      </c>
      <c r="D1874" s="3" t="s">
        <v>70</v>
      </c>
      <c r="E1874" s="3" t="s">
        <v>71</v>
      </c>
      <c r="F1874" s="3" t="s">
        <v>72</v>
      </c>
      <c r="G1874" s="3" t="s">
        <v>1738</v>
      </c>
      <c r="H1874" s="3" t="s">
        <v>44</v>
      </c>
      <c r="I1874" s="3" t="s">
        <v>52</v>
      </c>
      <c r="J1874" s="3" t="s">
        <v>53</v>
      </c>
      <c r="K1874" s="3" t="s">
        <v>54</v>
      </c>
      <c r="L1874" s="5">
        <v>19</v>
      </c>
      <c r="M1874" s="5">
        <v>73625.02</v>
      </c>
      <c r="N1874" s="5">
        <v>85963.11</v>
      </c>
      <c r="O1874" s="5">
        <v>0.05</v>
      </c>
      <c r="P1874" s="3" t="s">
        <v>28</v>
      </c>
      <c r="Q1874" s="3" t="s">
        <v>29</v>
      </c>
      <c r="R1874" s="5">
        <v>18</v>
      </c>
      <c r="S1874" s="5">
        <v>222702.5</v>
      </c>
      <c r="T1874" s="2"/>
    </row>
    <row r="1875" spans="1:20" ht="14.4" x14ac:dyDescent="0.3">
      <c r="A1875" s="3" t="s">
        <v>2774</v>
      </c>
      <c r="B1875" s="4">
        <v>45671</v>
      </c>
      <c r="C1875" s="3" t="s">
        <v>20</v>
      </c>
      <c r="D1875" s="3" t="s">
        <v>57</v>
      </c>
      <c r="E1875" s="3" t="s">
        <v>92</v>
      </c>
      <c r="F1875" s="3" t="s">
        <v>93</v>
      </c>
      <c r="G1875" s="3" t="s">
        <v>997</v>
      </c>
      <c r="H1875" s="3" t="s">
        <v>24</v>
      </c>
      <c r="I1875" s="3" t="s">
        <v>25</v>
      </c>
      <c r="J1875" s="3" t="s">
        <v>36</v>
      </c>
      <c r="K1875" s="3" t="s">
        <v>169</v>
      </c>
      <c r="L1875" s="5">
        <v>39</v>
      </c>
      <c r="M1875" s="5">
        <v>77506.73</v>
      </c>
      <c r="N1875" s="5">
        <v>91232.18</v>
      </c>
      <c r="O1875" s="5">
        <v>0.1</v>
      </c>
      <c r="P1875" s="3" t="s">
        <v>55</v>
      </c>
      <c r="Q1875" s="3" t="s">
        <v>29</v>
      </c>
      <c r="R1875" s="5">
        <v>15</v>
      </c>
      <c r="S1875" s="5">
        <v>481763.3</v>
      </c>
      <c r="T1875" s="2"/>
    </row>
    <row r="1876" spans="1:20" ht="14.4" x14ac:dyDescent="0.3">
      <c r="A1876" s="3" t="s">
        <v>2775</v>
      </c>
      <c r="B1876" s="6">
        <v>45658</v>
      </c>
      <c r="C1876" s="3" t="s">
        <v>20</v>
      </c>
      <c r="D1876" s="3" t="s">
        <v>21</v>
      </c>
      <c r="E1876" s="3" t="s">
        <v>32</v>
      </c>
      <c r="F1876" s="3" t="s">
        <v>33</v>
      </c>
      <c r="G1876" s="3" t="s">
        <v>1916</v>
      </c>
      <c r="H1876" s="3" t="s">
        <v>44</v>
      </c>
      <c r="I1876" s="3" t="s">
        <v>45</v>
      </c>
      <c r="J1876" s="3" t="s">
        <v>102</v>
      </c>
      <c r="K1876" s="3" t="s">
        <v>191</v>
      </c>
      <c r="L1876" s="5">
        <v>50</v>
      </c>
      <c r="M1876" s="5">
        <v>56841.02</v>
      </c>
      <c r="N1876" s="5">
        <v>73081.960000000006</v>
      </c>
      <c r="O1876" s="5">
        <v>0.05</v>
      </c>
      <c r="P1876" s="3" t="s">
        <v>28</v>
      </c>
      <c r="Q1876" s="3" t="s">
        <v>29</v>
      </c>
      <c r="R1876" s="5">
        <v>15</v>
      </c>
      <c r="S1876" s="5">
        <v>771444.7</v>
      </c>
      <c r="T1876" s="2"/>
    </row>
    <row r="1877" spans="1:20" ht="14.4" x14ac:dyDescent="0.3">
      <c r="A1877" s="3" t="s">
        <v>2776</v>
      </c>
      <c r="B1877" s="6">
        <v>45664</v>
      </c>
      <c r="C1877" s="3" t="s">
        <v>31</v>
      </c>
      <c r="D1877" s="3" t="s">
        <v>41</v>
      </c>
      <c r="E1877" s="3" t="s">
        <v>42</v>
      </c>
      <c r="F1877" s="3" t="s">
        <v>42</v>
      </c>
      <c r="G1877" s="3" t="s">
        <v>1145</v>
      </c>
      <c r="H1877" s="3" t="s">
        <v>87</v>
      </c>
      <c r="I1877" s="3" t="s">
        <v>52</v>
      </c>
      <c r="J1877" s="3" t="s">
        <v>53</v>
      </c>
      <c r="K1877" s="3" t="s">
        <v>90</v>
      </c>
      <c r="L1877" s="5">
        <v>34</v>
      </c>
      <c r="M1877" s="5">
        <v>42209.95</v>
      </c>
      <c r="N1877" s="5">
        <v>62950.19</v>
      </c>
      <c r="O1877" s="5">
        <v>0.05</v>
      </c>
      <c r="P1877" s="3" t="s">
        <v>28</v>
      </c>
      <c r="Q1877" s="3" t="s">
        <v>84</v>
      </c>
      <c r="R1877" s="5">
        <v>14</v>
      </c>
      <c r="S1877" s="5">
        <v>669909.80000000005</v>
      </c>
      <c r="T1877" s="2"/>
    </row>
    <row r="1878" spans="1:20" ht="14.4" x14ac:dyDescent="0.3">
      <c r="A1878" s="3" t="s">
        <v>2777</v>
      </c>
      <c r="B1878" s="4">
        <v>45702</v>
      </c>
      <c r="C1878" s="3" t="s">
        <v>49</v>
      </c>
      <c r="D1878" s="3" t="s">
        <v>21</v>
      </c>
      <c r="E1878" s="3" t="s">
        <v>105</v>
      </c>
      <c r="F1878" s="3" t="s">
        <v>106</v>
      </c>
      <c r="G1878" s="3" t="s">
        <v>364</v>
      </c>
      <c r="H1878" s="3" t="s">
        <v>35</v>
      </c>
      <c r="I1878" s="3" t="s">
        <v>52</v>
      </c>
      <c r="J1878" s="3" t="s">
        <v>157</v>
      </c>
      <c r="K1878" s="3" t="s">
        <v>285</v>
      </c>
      <c r="L1878" s="5">
        <v>3</v>
      </c>
      <c r="M1878" s="5">
        <v>11814.09</v>
      </c>
      <c r="N1878" s="5">
        <v>17690.93</v>
      </c>
      <c r="O1878" s="5">
        <v>0.15</v>
      </c>
      <c r="P1878" s="3" t="s">
        <v>55</v>
      </c>
      <c r="Q1878" s="3" t="s">
        <v>29</v>
      </c>
      <c r="R1878" s="5">
        <v>15</v>
      </c>
      <c r="S1878" s="5">
        <v>14985.94</v>
      </c>
      <c r="T1878" s="2"/>
    </row>
    <row r="1879" spans="1:20" ht="14.4" x14ac:dyDescent="0.3">
      <c r="A1879" s="3" t="s">
        <v>2778</v>
      </c>
      <c r="B1879" s="4">
        <v>45703</v>
      </c>
      <c r="C1879" s="3" t="s">
        <v>49</v>
      </c>
      <c r="D1879" s="3" t="s">
        <v>41</v>
      </c>
      <c r="E1879" s="3" t="s">
        <v>42</v>
      </c>
      <c r="F1879" s="3" t="s">
        <v>42</v>
      </c>
      <c r="G1879" s="3" t="s">
        <v>2061</v>
      </c>
      <c r="H1879" s="3" t="s">
        <v>44</v>
      </c>
      <c r="I1879" s="3" t="s">
        <v>52</v>
      </c>
      <c r="J1879" s="3" t="s">
        <v>157</v>
      </c>
      <c r="K1879" s="3" t="s">
        <v>188</v>
      </c>
      <c r="L1879" s="5">
        <v>16</v>
      </c>
      <c r="M1879" s="5">
        <v>37782.269999999997</v>
      </c>
      <c r="N1879" s="5">
        <v>43822.41</v>
      </c>
      <c r="O1879" s="5">
        <v>0.15</v>
      </c>
      <c r="P1879" s="3" t="s">
        <v>28</v>
      </c>
      <c r="Q1879" s="3" t="s">
        <v>29</v>
      </c>
      <c r="R1879" s="5">
        <v>13</v>
      </c>
      <c r="S1879" s="5">
        <v>82145.899999999994</v>
      </c>
      <c r="T1879" s="2"/>
    </row>
    <row r="1880" spans="1:20" ht="14.4" x14ac:dyDescent="0.3">
      <c r="A1880" s="3" t="s">
        <v>2779</v>
      </c>
      <c r="B1880" s="4">
        <v>45667</v>
      </c>
      <c r="C1880" s="3" t="s">
        <v>40</v>
      </c>
      <c r="D1880" s="3" t="s">
        <v>57</v>
      </c>
      <c r="E1880" s="3" t="s">
        <v>58</v>
      </c>
      <c r="F1880" s="3" t="s">
        <v>59</v>
      </c>
      <c r="G1880" s="3" t="s">
        <v>2149</v>
      </c>
      <c r="H1880" s="3" t="s">
        <v>24</v>
      </c>
      <c r="I1880" s="3" t="s">
        <v>52</v>
      </c>
      <c r="J1880" s="3" t="s">
        <v>113</v>
      </c>
      <c r="K1880" s="3" t="s">
        <v>139</v>
      </c>
      <c r="L1880" s="5">
        <v>6</v>
      </c>
      <c r="M1880" s="5">
        <v>76584.75</v>
      </c>
      <c r="N1880" s="5">
        <v>86524.41</v>
      </c>
      <c r="O1880" s="5">
        <v>0.15</v>
      </c>
      <c r="P1880" s="3" t="s">
        <v>28</v>
      </c>
      <c r="Q1880" s="3" t="s">
        <v>29</v>
      </c>
      <c r="R1880" s="5">
        <v>2</v>
      </c>
      <c r="S1880" s="5">
        <v>50692.27</v>
      </c>
      <c r="T1880" s="2"/>
    </row>
    <row r="1881" spans="1:20" ht="14.4" x14ac:dyDescent="0.3">
      <c r="A1881" s="3" t="s">
        <v>2780</v>
      </c>
      <c r="B1881" s="4">
        <v>45818</v>
      </c>
      <c r="C1881" s="3" t="s">
        <v>49</v>
      </c>
      <c r="D1881" s="3" t="s">
        <v>70</v>
      </c>
      <c r="E1881" s="3" t="s">
        <v>71</v>
      </c>
      <c r="F1881" s="3" t="s">
        <v>72</v>
      </c>
      <c r="G1881" s="3" t="s">
        <v>1484</v>
      </c>
      <c r="H1881" s="3" t="s">
        <v>87</v>
      </c>
      <c r="I1881" s="3" t="s">
        <v>45</v>
      </c>
      <c r="J1881" s="3" t="s">
        <v>67</v>
      </c>
      <c r="K1881" s="3" t="s">
        <v>74</v>
      </c>
      <c r="L1881" s="5">
        <v>27</v>
      </c>
      <c r="M1881" s="5">
        <v>36893.89</v>
      </c>
      <c r="N1881" s="5">
        <v>44614.52</v>
      </c>
      <c r="O1881" s="5">
        <v>0.1</v>
      </c>
      <c r="P1881" s="3" t="s">
        <v>28</v>
      </c>
      <c r="Q1881" s="3" t="s">
        <v>38</v>
      </c>
      <c r="R1881" s="5">
        <v>9</v>
      </c>
      <c r="S1881" s="5">
        <v>187611.3</v>
      </c>
      <c r="T1881" s="2"/>
    </row>
    <row r="1882" spans="1:20" ht="14.4" x14ac:dyDescent="0.3">
      <c r="A1882" s="3" t="s">
        <v>2781</v>
      </c>
      <c r="B1882" s="4">
        <v>45868</v>
      </c>
      <c r="C1882" s="3" t="s">
        <v>31</v>
      </c>
      <c r="D1882" s="3" t="s">
        <v>21</v>
      </c>
      <c r="E1882" s="3" t="s">
        <v>32</v>
      </c>
      <c r="F1882" s="3" t="s">
        <v>33</v>
      </c>
      <c r="G1882" s="3" t="s">
        <v>542</v>
      </c>
      <c r="H1882" s="3" t="s">
        <v>24</v>
      </c>
      <c r="I1882" s="3" t="s">
        <v>45</v>
      </c>
      <c r="J1882" s="3" t="s">
        <v>46</v>
      </c>
      <c r="K1882" s="3" t="s">
        <v>333</v>
      </c>
      <c r="L1882" s="5">
        <v>50</v>
      </c>
      <c r="M1882" s="5">
        <v>74742.95</v>
      </c>
      <c r="N1882" s="5">
        <v>106906.6</v>
      </c>
      <c r="O1882" s="5">
        <v>0</v>
      </c>
      <c r="P1882" s="3" t="s">
        <v>55</v>
      </c>
      <c r="Q1882" s="3" t="s">
        <v>29</v>
      </c>
      <c r="R1882" s="5">
        <v>4</v>
      </c>
      <c r="S1882" s="5">
        <v>1608183</v>
      </c>
      <c r="T1882" s="2"/>
    </row>
    <row r="1883" spans="1:20" ht="14.4" x14ac:dyDescent="0.3">
      <c r="A1883" s="3" t="s">
        <v>2782</v>
      </c>
      <c r="B1883" s="4">
        <v>45680</v>
      </c>
      <c r="C1883" s="3" t="s">
        <v>40</v>
      </c>
      <c r="D1883" s="3" t="s">
        <v>57</v>
      </c>
      <c r="E1883" s="3" t="s">
        <v>64</v>
      </c>
      <c r="F1883" s="3" t="s">
        <v>65</v>
      </c>
      <c r="G1883" s="3" t="s">
        <v>1393</v>
      </c>
      <c r="H1883" s="3" t="s">
        <v>24</v>
      </c>
      <c r="I1883" s="3" t="s">
        <v>45</v>
      </c>
      <c r="J1883" s="3" t="s">
        <v>132</v>
      </c>
      <c r="K1883" s="3" t="s">
        <v>248</v>
      </c>
      <c r="L1883" s="5">
        <v>9</v>
      </c>
      <c r="M1883" s="5">
        <v>78104.149999999994</v>
      </c>
      <c r="N1883" s="5">
        <v>110722.1</v>
      </c>
      <c r="O1883" s="5">
        <v>0</v>
      </c>
      <c r="P1883" s="3" t="s">
        <v>28</v>
      </c>
      <c r="Q1883" s="3" t="s">
        <v>38</v>
      </c>
      <c r="R1883" s="5">
        <v>15</v>
      </c>
      <c r="S1883" s="5">
        <v>293561.09999999998</v>
      </c>
      <c r="T1883" s="2"/>
    </row>
    <row r="1884" spans="1:20" ht="14.4" x14ac:dyDescent="0.3">
      <c r="A1884" s="3" t="s">
        <v>2783</v>
      </c>
      <c r="B1884" s="4">
        <v>45765</v>
      </c>
      <c r="C1884" s="3" t="s">
        <v>20</v>
      </c>
      <c r="D1884" s="3" t="s">
        <v>21</v>
      </c>
      <c r="E1884" s="3" t="s">
        <v>32</v>
      </c>
      <c r="F1884" s="3" t="s">
        <v>33</v>
      </c>
      <c r="G1884" s="3" t="s">
        <v>2784</v>
      </c>
      <c r="H1884" s="3" t="s">
        <v>24</v>
      </c>
      <c r="I1884" s="3" t="s">
        <v>52</v>
      </c>
      <c r="J1884" s="3" t="s">
        <v>53</v>
      </c>
      <c r="K1884" s="3" t="s">
        <v>99</v>
      </c>
      <c r="L1884" s="5">
        <v>40</v>
      </c>
      <c r="M1884" s="5">
        <v>70094.58</v>
      </c>
      <c r="N1884" s="5">
        <v>100118</v>
      </c>
      <c r="O1884" s="5">
        <v>0.05</v>
      </c>
      <c r="P1884" s="3" t="s">
        <v>55</v>
      </c>
      <c r="Q1884" s="3" t="s">
        <v>38</v>
      </c>
      <c r="R1884" s="5">
        <v>11</v>
      </c>
      <c r="S1884" s="5">
        <v>1140890</v>
      </c>
      <c r="T1884" s="2"/>
    </row>
    <row r="1885" spans="1:20" ht="14.4" x14ac:dyDescent="0.3">
      <c r="A1885" s="3" t="s">
        <v>2785</v>
      </c>
      <c r="B1885" s="4">
        <v>45775</v>
      </c>
      <c r="C1885" s="3" t="s">
        <v>49</v>
      </c>
      <c r="D1885" s="3" t="s">
        <v>57</v>
      </c>
      <c r="E1885" s="3" t="s">
        <v>58</v>
      </c>
      <c r="F1885" s="3" t="s">
        <v>59</v>
      </c>
      <c r="G1885" s="3" t="s">
        <v>2234</v>
      </c>
      <c r="H1885" s="3" t="s">
        <v>24</v>
      </c>
      <c r="I1885" s="3" t="s">
        <v>25</v>
      </c>
      <c r="J1885" s="3" t="s">
        <v>61</v>
      </c>
      <c r="K1885" s="3" t="s">
        <v>62</v>
      </c>
      <c r="L1885" s="5">
        <v>25</v>
      </c>
      <c r="M1885" s="5">
        <v>56655.23</v>
      </c>
      <c r="N1885" s="5">
        <v>75579.899999999994</v>
      </c>
      <c r="O1885" s="5">
        <v>0</v>
      </c>
      <c r="P1885" s="3" t="s">
        <v>55</v>
      </c>
      <c r="Q1885" s="3" t="s">
        <v>38</v>
      </c>
      <c r="R1885" s="5">
        <v>1</v>
      </c>
      <c r="S1885" s="5">
        <v>473116.8</v>
      </c>
      <c r="T1885" s="2"/>
    </row>
    <row r="1886" spans="1:20" ht="14.4" x14ac:dyDescent="0.3">
      <c r="A1886" s="3" t="s">
        <v>2786</v>
      </c>
      <c r="B1886" s="6">
        <v>45872</v>
      </c>
      <c r="C1886" s="3" t="s">
        <v>31</v>
      </c>
      <c r="D1886" s="3" t="s">
        <v>57</v>
      </c>
      <c r="E1886" s="3" t="s">
        <v>64</v>
      </c>
      <c r="F1886" s="3" t="s">
        <v>65</v>
      </c>
      <c r="G1886" s="3" t="s">
        <v>790</v>
      </c>
      <c r="H1886" s="3" t="s">
        <v>44</v>
      </c>
      <c r="I1886" s="3" t="s">
        <v>25</v>
      </c>
      <c r="J1886" s="3" t="s">
        <v>36</v>
      </c>
      <c r="K1886" s="3" t="s">
        <v>280</v>
      </c>
      <c r="L1886" s="5">
        <v>13</v>
      </c>
      <c r="M1886" s="5">
        <v>13620.95</v>
      </c>
      <c r="N1886" s="5">
        <v>18644.099999999999</v>
      </c>
      <c r="O1886" s="5">
        <v>0.1</v>
      </c>
      <c r="P1886" s="3" t="s">
        <v>28</v>
      </c>
      <c r="Q1886" s="3" t="s">
        <v>84</v>
      </c>
      <c r="R1886" s="5">
        <v>3</v>
      </c>
      <c r="S1886" s="5">
        <v>58770.85</v>
      </c>
      <c r="T1886" s="2"/>
    </row>
    <row r="1887" spans="1:20" ht="14.4" x14ac:dyDescent="0.3">
      <c r="A1887" s="3" t="s">
        <v>2787</v>
      </c>
      <c r="B1887" s="7">
        <v>45790</v>
      </c>
      <c r="C1887" s="3" t="s">
        <v>49</v>
      </c>
      <c r="D1887" s="3" t="s">
        <v>70</v>
      </c>
      <c r="E1887" s="3" t="s">
        <v>125</v>
      </c>
      <c r="F1887" s="3" t="s">
        <v>125</v>
      </c>
      <c r="G1887" s="3" t="s">
        <v>621</v>
      </c>
      <c r="H1887" s="3" t="s">
        <v>24</v>
      </c>
      <c r="I1887" s="3" t="s">
        <v>52</v>
      </c>
      <c r="J1887" s="3" t="s">
        <v>157</v>
      </c>
      <c r="K1887" s="3" t="s">
        <v>158</v>
      </c>
      <c r="L1887" s="5">
        <v>46</v>
      </c>
      <c r="M1887" s="5">
        <v>41946.7</v>
      </c>
      <c r="N1887" s="5">
        <v>53353.04</v>
      </c>
      <c r="O1887" s="5">
        <v>0.1</v>
      </c>
      <c r="P1887" s="3" t="s">
        <v>55</v>
      </c>
      <c r="Q1887" s="3" t="s">
        <v>84</v>
      </c>
      <c r="R1887" s="5">
        <v>19</v>
      </c>
      <c r="S1887" s="5">
        <v>472222.5</v>
      </c>
      <c r="T1887" s="2"/>
    </row>
    <row r="1888" spans="1:20" ht="14.4" x14ac:dyDescent="0.3">
      <c r="A1888" s="3" t="s">
        <v>2788</v>
      </c>
      <c r="B1888" s="4">
        <v>45864</v>
      </c>
      <c r="C1888" s="3" t="s">
        <v>20</v>
      </c>
      <c r="D1888" s="3" t="s">
        <v>21</v>
      </c>
      <c r="E1888" s="3" t="s">
        <v>22</v>
      </c>
      <c r="F1888" s="3" t="s">
        <v>22</v>
      </c>
      <c r="G1888" s="3" t="s">
        <v>2789</v>
      </c>
      <c r="H1888" s="3" t="s">
        <v>35</v>
      </c>
      <c r="I1888" s="3" t="s">
        <v>45</v>
      </c>
      <c r="J1888" s="3" t="s">
        <v>67</v>
      </c>
      <c r="K1888" s="3" t="s">
        <v>83</v>
      </c>
      <c r="L1888" s="5">
        <v>2</v>
      </c>
      <c r="M1888" s="5">
        <v>22757.98</v>
      </c>
      <c r="N1888" s="5">
        <v>31921.96</v>
      </c>
      <c r="O1888" s="5">
        <v>0.15</v>
      </c>
      <c r="P1888" s="3" t="s">
        <v>55</v>
      </c>
      <c r="Q1888" s="3" t="s">
        <v>84</v>
      </c>
      <c r="R1888" s="5">
        <v>19</v>
      </c>
      <c r="S1888" s="5">
        <v>15578.77</v>
      </c>
      <c r="T1888" s="2"/>
    </row>
    <row r="1889" spans="1:20" ht="14.4" x14ac:dyDescent="0.3">
      <c r="A1889" s="3" t="s">
        <v>2790</v>
      </c>
      <c r="B1889" s="4">
        <v>45775</v>
      </c>
      <c r="C1889" s="3" t="s">
        <v>49</v>
      </c>
      <c r="D1889" s="3" t="s">
        <v>21</v>
      </c>
      <c r="E1889" s="3" t="s">
        <v>32</v>
      </c>
      <c r="F1889" s="3" t="s">
        <v>33</v>
      </c>
      <c r="G1889" s="3" t="s">
        <v>2005</v>
      </c>
      <c r="H1889" s="3" t="s">
        <v>87</v>
      </c>
      <c r="I1889" s="3" t="s">
        <v>45</v>
      </c>
      <c r="J1889" s="3" t="s">
        <v>46</v>
      </c>
      <c r="K1889" s="3" t="s">
        <v>117</v>
      </c>
      <c r="L1889" s="5">
        <v>15</v>
      </c>
      <c r="M1889" s="5">
        <v>43165.56</v>
      </c>
      <c r="N1889" s="5">
        <v>53187.26</v>
      </c>
      <c r="O1889" s="5">
        <v>0.15</v>
      </c>
      <c r="P1889" s="3" t="s">
        <v>55</v>
      </c>
      <c r="Q1889" s="3" t="s">
        <v>29</v>
      </c>
      <c r="R1889" s="5">
        <v>3</v>
      </c>
      <c r="S1889" s="5">
        <v>127776.7</v>
      </c>
      <c r="T1889" s="2"/>
    </row>
    <row r="1890" spans="1:20" ht="14.4" x14ac:dyDescent="0.3">
      <c r="A1890" s="3" t="s">
        <v>2791</v>
      </c>
      <c r="B1890" s="8">
        <v>45779</v>
      </c>
      <c r="C1890" s="3" t="s">
        <v>49</v>
      </c>
      <c r="D1890" s="3" t="s">
        <v>57</v>
      </c>
      <c r="E1890" s="3" t="s">
        <v>92</v>
      </c>
      <c r="F1890" s="3" t="s">
        <v>93</v>
      </c>
      <c r="G1890" s="3" t="s">
        <v>2792</v>
      </c>
      <c r="H1890" s="3" t="s">
        <v>44</v>
      </c>
      <c r="I1890" s="3" t="s">
        <v>52</v>
      </c>
      <c r="J1890" s="3" t="s">
        <v>53</v>
      </c>
      <c r="K1890" s="3" t="s">
        <v>110</v>
      </c>
      <c r="L1890" s="5">
        <v>8</v>
      </c>
      <c r="M1890" s="5">
        <v>67084.22</v>
      </c>
      <c r="N1890" s="5">
        <v>97296.05</v>
      </c>
      <c r="O1890" s="5">
        <v>0.15</v>
      </c>
      <c r="P1890" s="3" t="s">
        <v>55</v>
      </c>
      <c r="Q1890" s="3" t="s">
        <v>38</v>
      </c>
      <c r="R1890" s="5">
        <v>16</v>
      </c>
      <c r="S1890" s="5">
        <v>205440.4</v>
      </c>
      <c r="T1890" s="2"/>
    </row>
    <row r="1891" spans="1:20" ht="14.4" x14ac:dyDescent="0.3">
      <c r="A1891" s="3" t="s">
        <v>2793</v>
      </c>
      <c r="B1891" s="4">
        <v>45851</v>
      </c>
      <c r="C1891" s="3" t="s">
        <v>40</v>
      </c>
      <c r="D1891" s="3" t="s">
        <v>41</v>
      </c>
      <c r="E1891" s="3" t="s">
        <v>42</v>
      </c>
      <c r="F1891" s="3" t="s">
        <v>42</v>
      </c>
      <c r="G1891" s="3" t="s">
        <v>849</v>
      </c>
      <c r="H1891" s="3" t="s">
        <v>44</v>
      </c>
      <c r="I1891" s="3" t="s">
        <v>52</v>
      </c>
      <c r="J1891" s="3" t="s">
        <v>113</v>
      </c>
      <c r="K1891" s="3" t="s">
        <v>557</v>
      </c>
      <c r="L1891" s="5">
        <v>32</v>
      </c>
      <c r="M1891" s="5">
        <v>51999.93</v>
      </c>
      <c r="N1891" s="5">
        <v>72112.61</v>
      </c>
      <c r="O1891" s="5">
        <v>0.05</v>
      </c>
      <c r="P1891" s="3" t="s">
        <v>28</v>
      </c>
      <c r="Q1891" s="3" t="s">
        <v>77</v>
      </c>
      <c r="R1891" s="5">
        <v>5</v>
      </c>
      <c r="S1891" s="5">
        <v>611425.5</v>
      </c>
      <c r="T1891" s="2"/>
    </row>
    <row r="1892" spans="1:20" ht="14.4" x14ac:dyDescent="0.3">
      <c r="A1892" s="3" t="s">
        <v>2794</v>
      </c>
      <c r="B1892" s="7">
        <v>45807</v>
      </c>
      <c r="C1892" s="3" t="s">
        <v>31</v>
      </c>
      <c r="D1892" s="3" t="s">
        <v>41</v>
      </c>
      <c r="E1892" s="3" t="s">
        <v>50</v>
      </c>
      <c r="F1892" s="3" t="s">
        <v>50</v>
      </c>
      <c r="G1892" s="3" t="s">
        <v>2198</v>
      </c>
      <c r="H1892" s="3" t="s">
        <v>87</v>
      </c>
      <c r="I1892" s="3" t="s">
        <v>25</v>
      </c>
      <c r="J1892" s="3" t="s">
        <v>26</v>
      </c>
      <c r="K1892" s="3" t="s">
        <v>216</v>
      </c>
      <c r="L1892" s="5">
        <v>4</v>
      </c>
      <c r="M1892" s="5">
        <v>28730.63</v>
      </c>
      <c r="N1892" s="5">
        <v>33355.82</v>
      </c>
      <c r="O1892" s="5">
        <v>0</v>
      </c>
      <c r="P1892" s="3" t="s">
        <v>28</v>
      </c>
      <c r="Q1892" s="3" t="s">
        <v>84</v>
      </c>
      <c r="R1892" s="5">
        <v>6</v>
      </c>
      <c r="S1892" s="5">
        <v>18500.759999999998</v>
      </c>
      <c r="T1892" s="2"/>
    </row>
    <row r="1893" spans="1:20" ht="14.4" x14ac:dyDescent="0.3">
      <c r="A1893" s="3" t="s">
        <v>2795</v>
      </c>
      <c r="B1893" s="6">
        <v>45816</v>
      </c>
      <c r="C1893" s="3" t="s">
        <v>31</v>
      </c>
      <c r="D1893" s="3" t="s">
        <v>41</v>
      </c>
      <c r="E1893" s="3" t="s">
        <v>50</v>
      </c>
      <c r="F1893" s="3" t="s">
        <v>50</v>
      </c>
      <c r="G1893" s="3" t="s">
        <v>228</v>
      </c>
      <c r="H1893" s="3" t="s">
        <v>44</v>
      </c>
      <c r="I1893" s="3" t="s">
        <v>45</v>
      </c>
      <c r="J1893" s="3" t="s">
        <v>67</v>
      </c>
      <c r="K1893" s="3" t="s">
        <v>83</v>
      </c>
      <c r="L1893" s="5">
        <v>24</v>
      </c>
      <c r="M1893" s="5">
        <v>54421.77</v>
      </c>
      <c r="N1893" s="5">
        <v>68009.72</v>
      </c>
      <c r="O1893" s="5">
        <v>0.15</v>
      </c>
      <c r="P1893" s="3" t="s">
        <v>55</v>
      </c>
      <c r="Q1893" s="3" t="s">
        <v>29</v>
      </c>
      <c r="R1893" s="5">
        <v>4</v>
      </c>
      <c r="S1893" s="5">
        <v>277194.2</v>
      </c>
      <c r="T1893" s="2"/>
    </row>
    <row r="1894" spans="1:20" ht="14.4" x14ac:dyDescent="0.3">
      <c r="A1894" s="3" t="s">
        <v>2796</v>
      </c>
      <c r="B1894" s="6">
        <v>45756</v>
      </c>
      <c r="C1894" s="3" t="s">
        <v>40</v>
      </c>
      <c r="D1894" s="3" t="s">
        <v>41</v>
      </c>
      <c r="E1894" s="3" t="s">
        <v>50</v>
      </c>
      <c r="F1894" s="3" t="s">
        <v>50</v>
      </c>
      <c r="G1894" s="3" t="s">
        <v>2797</v>
      </c>
      <c r="H1894" s="3" t="s">
        <v>35</v>
      </c>
      <c r="I1894" s="3" t="s">
        <v>25</v>
      </c>
      <c r="J1894" s="3" t="s">
        <v>36</v>
      </c>
      <c r="K1894" s="3" t="s">
        <v>169</v>
      </c>
      <c r="L1894" s="5">
        <v>26</v>
      </c>
      <c r="M1894" s="5">
        <v>5053.6000000000004</v>
      </c>
      <c r="N1894" s="5">
        <v>5950.45</v>
      </c>
      <c r="O1894" s="5">
        <v>0.05</v>
      </c>
      <c r="P1894" s="3" t="s">
        <v>55</v>
      </c>
      <c r="Q1894" s="3" t="s">
        <v>77</v>
      </c>
      <c r="R1894" s="5">
        <v>5</v>
      </c>
      <c r="S1894" s="5">
        <v>22152.19</v>
      </c>
      <c r="T1894" s="2"/>
    </row>
    <row r="1895" spans="1:20" ht="14.4" x14ac:dyDescent="0.3">
      <c r="A1895" s="3" t="s">
        <v>2798</v>
      </c>
      <c r="B1895" s="4">
        <v>45887</v>
      </c>
      <c r="C1895" s="3" t="s">
        <v>20</v>
      </c>
      <c r="D1895" s="3" t="s">
        <v>70</v>
      </c>
      <c r="E1895" s="3" t="s">
        <v>125</v>
      </c>
      <c r="F1895" s="3" t="s">
        <v>125</v>
      </c>
      <c r="G1895" s="3" t="s">
        <v>2799</v>
      </c>
      <c r="H1895" s="3" t="s">
        <v>24</v>
      </c>
      <c r="I1895" s="3" t="s">
        <v>45</v>
      </c>
      <c r="J1895" s="3" t="s">
        <v>132</v>
      </c>
      <c r="K1895" s="3" t="s">
        <v>241</v>
      </c>
      <c r="L1895" s="5">
        <v>31</v>
      </c>
      <c r="M1895" s="5">
        <v>67570.87</v>
      </c>
      <c r="N1895" s="5">
        <v>78466.5</v>
      </c>
      <c r="O1895" s="5">
        <v>0</v>
      </c>
      <c r="P1895" s="3" t="s">
        <v>28</v>
      </c>
      <c r="Q1895" s="3" t="s">
        <v>77</v>
      </c>
      <c r="R1895" s="5">
        <v>8</v>
      </c>
      <c r="S1895" s="5">
        <v>337764.5</v>
      </c>
      <c r="T1895" s="2"/>
    </row>
    <row r="1896" spans="1:20" ht="14.4" x14ac:dyDescent="0.3">
      <c r="A1896" s="3" t="s">
        <v>2800</v>
      </c>
      <c r="B1896" s="6">
        <v>45907</v>
      </c>
      <c r="C1896" s="3" t="s">
        <v>31</v>
      </c>
      <c r="D1896" s="3" t="s">
        <v>21</v>
      </c>
      <c r="E1896" s="3" t="s">
        <v>105</v>
      </c>
      <c r="F1896" s="3" t="s">
        <v>106</v>
      </c>
      <c r="G1896" s="3" t="s">
        <v>2574</v>
      </c>
      <c r="H1896" s="3" t="s">
        <v>87</v>
      </c>
      <c r="I1896" s="3" t="s">
        <v>25</v>
      </c>
      <c r="J1896" s="3" t="s">
        <v>146</v>
      </c>
      <c r="K1896" s="3" t="s">
        <v>147</v>
      </c>
      <c r="L1896" s="5">
        <v>8</v>
      </c>
      <c r="M1896" s="5">
        <v>20294.46</v>
      </c>
      <c r="N1896" s="5">
        <v>25554.11</v>
      </c>
      <c r="O1896" s="5">
        <v>0.15</v>
      </c>
      <c r="P1896" s="3" t="s">
        <v>55</v>
      </c>
      <c r="Q1896" s="3" t="s">
        <v>29</v>
      </c>
      <c r="R1896" s="5">
        <v>14</v>
      </c>
      <c r="S1896" s="5">
        <v>35765.620000000003</v>
      </c>
      <c r="T1896" s="2"/>
    </row>
    <row r="1897" spans="1:20" ht="14.4" x14ac:dyDescent="0.3">
      <c r="A1897" s="3" t="s">
        <v>2801</v>
      </c>
      <c r="B1897" s="4">
        <v>45761</v>
      </c>
      <c r="C1897" s="3" t="s">
        <v>49</v>
      </c>
      <c r="D1897" s="3" t="s">
        <v>21</v>
      </c>
      <c r="E1897" s="3" t="s">
        <v>22</v>
      </c>
      <c r="F1897" s="3" t="s">
        <v>22</v>
      </c>
      <c r="G1897" s="3" t="s">
        <v>1361</v>
      </c>
      <c r="H1897" s="3" t="s">
        <v>87</v>
      </c>
      <c r="I1897" s="3" t="s">
        <v>45</v>
      </c>
      <c r="J1897" s="3" t="s">
        <v>132</v>
      </c>
      <c r="K1897" s="3" t="s">
        <v>133</v>
      </c>
      <c r="L1897" s="5">
        <v>29</v>
      </c>
      <c r="M1897" s="5">
        <v>30385.15</v>
      </c>
      <c r="N1897" s="5">
        <v>36532.15</v>
      </c>
      <c r="O1897" s="5">
        <v>0.1</v>
      </c>
      <c r="P1897" s="3" t="s">
        <v>55</v>
      </c>
      <c r="Q1897" s="3" t="s">
        <v>38</v>
      </c>
      <c r="R1897" s="5">
        <v>7</v>
      </c>
      <c r="S1897" s="5">
        <v>160436.70000000001</v>
      </c>
      <c r="T1897" s="2"/>
    </row>
    <row r="1898" spans="1:20" ht="14.4" x14ac:dyDescent="0.3">
      <c r="A1898" s="3" t="s">
        <v>2802</v>
      </c>
      <c r="B1898" s="6">
        <v>45755</v>
      </c>
      <c r="C1898" s="3" t="s">
        <v>31</v>
      </c>
      <c r="D1898" s="3" t="s">
        <v>57</v>
      </c>
      <c r="E1898" s="3" t="s">
        <v>92</v>
      </c>
      <c r="F1898" s="3" t="s">
        <v>93</v>
      </c>
      <c r="G1898" s="3" t="s">
        <v>385</v>
      </c>
      <c r="H1898" s="3" t="s">
        <v>24</v>
      </c>
      <c r="I1898" s="3" t="s">
        <v>45</v>
      </c>
      <c r="J1898" s="3" t="s">
        <v>132</v>
      </c>
      <c r="K1898" s="3" t="s">
        <v>133</v>
      </c>
      <c r="L1898" s="5">
        <v>22</v>
      </c>
      <c r="M1898" s="5">
        <v>42667.23</v>
      </c>
      <c r="N1898" s="5">
        <v>61410.58</v>
      </c>
      <c r="O1898" s="5">
        <v>0.15</v>
      </c>
      <c r="P1898" s="3" t="s">
        <v>55</v>
      </c>
      <c r="Q1898" s="3" t="s">
        <v>77</v>
      </c>
      <c r="R1898" s="5">
        <v>10</v>
      </c>
      <c r="S1898" s="5">
        <v>350500.6</v>
      </c>
      <c r="T1898" s="2"/>
    </row>
    <row r="1899" spans="1:20" ht="14.4" x14ac:dyDescent="0.3">
      <c r="A1899" s="3" t="s">
        <v>2803</v>
      </c>
      <c r="B1899" s="4">
        <v>45680</v>
      </c>
      <c r="C1899" s="3" t="s">
        <v>40</v>
      </c>
      <c r="D1899" s="3" t="s">
        <v>21</v>
      </c>
      <c r="E1899" s="3" t="s">
        <v>105</v>
      </c>
      <c r="F1899" s="3" t="s">
        <v>106</v>
      </c>
      <c r="G1899" s="3" t="s">
        <v>2804</v>
      </c>
      <c r="H1899" s="3" t="s">
        <v>87</v>
      </c>
      <c r="I1899" s="3" t="s">
        <v>52</v>
      </c>
      <c r="J1899" s="3" t="s">
        <v>53</v>
      </c>
      <c r="K1899" s="3" t="s">
        <v>110</v>
      </c>
      <c r="L1899" s="5">
        <v>14</v>
      </c>
      <c r="M1899" s="5">
        <v>30870.19</v>
      </c>
      <c r="N1899" s="5">
        <v>38743.120000000003</v>
      </c>
      <c r="O1899" s="5">
        <v>0.1</v>
      </c>
      <c r="P1899" s="3" t="s">
        <v>55</v>
      </c>
      <c r="Q1899" s="3" t="s">
        <v>38</v>
      </c>
      <c r="R1899" s="5">
        <v>5</v>
      </c>
      <c r="S1899" s="5">
        <v>99198.92</v>
      </c>
      <c r="T1899" s="2"/>
    </row>
    <row r="1900" spans="1:20" ht="14.4" x14ac:dyDescent="0.3">
      <c r="A1900" s="3" t="s">
        <v>2805</v>
      </c>
      <c r="B1900" s="4">
        <v>45832</v>
      </c>
      <c r="C1900" s="3" t="s">
        <v>49</v>
      </c>
      <c r="D1900" s="3" t="s">
        <v>70</v>
      </c>
      <c r="E1900" s="3" t="s">
        <v>125</v>
      </c>
      <c r="F1900" s="3" t="s">
        <v>125</v>
      </c>
      <c r="G1900" s="3" t="s">
        <v>2317</v>
      </c>
      <c r="H1900" s="3" t="s">
        <v>87</v>
      </c>
      <c r="I1900" s="3" t="s">
        <v>45</v>
      </c>
      <c r="J1900" s="3" t="s">
        <v>46</v>
      </c>
      <c r="K1900" s="3" t="s">
        <v>161</v>
      </c>
      <c r="L1900" s="5">
        <v>7</v>
      </c>
      <c r="M1900" s="5">
        <v>24674.92</v>
      </c>
      <c r="N1900" s="5">
        <v>28112.73</v>
      </c>
      <c r="O1900" s="5">
        <v>0.1</v>
      </c>
      <c r="P1900" s="3" t="s">
        <v>55</v>
      </c>
      <c r="Q1900" s="3" t="s">
        <v>38</v>
      </c>
      <c r="R1900" s="5">
        <v>3</v>
      </c>
      <c r="S1900" s="5">
        <v>21658.2</v>
      </c>
      <c r="T1900" s="2"/>
    </row>
    <row r="1901" spans="1:20" ht="14.4" x14ac:dyDescent="0.3">
      <c r="A1901" s="3" t="s">
        <v>2806</v>
      </c>
      <c r="B1901" s="4">
        <v>45741</v>
      </c>
      <c r="C1901" s="3" t="s">
        <v>40</v>
      </c>
      <c r="D1901" s="3" t="s">
        <v>57</v>
      </c>
      <c r="E1901" s="3" t="s">
        <v>92</v>
      </c>
      <c r="F1901" s="3" t="s">
        <v>93</v>
      </c>
      <c r="G1901" s="3" t="s">
        <v>697</v>
      </c>
      <c r="H1901" s="3" t="s">
        <v>24</v>
      </c>
      <c r="I1901" s="3" t="s">
        <v>45</v>
      </c>
      <c r="J1901" s="3" t="s">
        <v>67</v>
      </c>
      <c r="K1901" s="3" t="s">
        <v>68</v>
      </c>
      <c r="L1901" s="5">
        <v>6</v>
      </c>
      <c r="M1901" s="5">
        <v>23637.49</v>
      </c>
      <c r="N1901" s="5">
        <v>35035.629999999997</v>
      </c>
      <c r="O1901" s="5">
        <v>0.1</v>
      </c>
      <c r="P1901" s="3" t="s">
        <v>55</v>
      </c>
      <c r="Q1901" s="3" t="s">
        <v>84</v>
      </c>
      <c r="R1901" s="5">
        <v>1</v>
      </c>
      <c r="S1901" s="5">
        <v>61549.96</v>
      </c>
      <c r="T1901" s="2"/>
    </row>
    <row r="1902" spans="1:20" ht="14.4" x14ac:dyDescent="0.3">
      <c r="A1902" s="3" t="s">
        <v>2807</v>
      </c>
      <c r="B1902" s="6">
        <v>45847</v>
      </c>
      <c r="C1902" s="3" t="s">
        <v>20</v>
      </c>
      <c r="D1902" s="3" t="s">
        <v>41</v>
      </c>
      <c r="E1902" s="3" t="s">
        <v>50</v>
      </c>
      <c r="F1902" s="3" t="s">
        <v>50</v>
      </c>
      <c r="G1902" s="3" t="s">
        <v>748</v>
      </c>
      <c r="H1902" s="3" t="s">
        <v>87</v>
      </c>
      <c r="I1902" s="3" t="s">
        <v>25</v>
      </c>
      <c r="J1902" s="3" t="s">
        <v>26</v>
      </c>
      <c r="K1902" s="3" t="s">
        <v>27</v>
      </c>
      <c r="L1902" s="5">
        <v>38</v>
      </c>
      <c r="M1902" s="5">
        <v>11155.67</v>
      </c>
      <c r="N1902" s="5">
        <v>15043.28</v>
      </c>
      <c r="O1902" s="5">
        <v>0.05</v>
      </c>
      <c r="P1902" s="3" t="s">
        <v>28</v>
      </c>
      <c r="Q1902" s="3" t="s">
        <v>38</v>
      </c>
      <c r="R1902" s="5">
        <v>5</v>
      </c>
      <c r="S1902" s="5">
        <v>140342.70000000001</v>
      </c>
      <c r="T1902" s="2"/>
    </row>
    <row r="1903" spans="1:20" ht="14.4" x14ac:dyDescent="0.3">
      <c r="A1903" s="3" t="s">
        <v>2808</v>
      </c>
      <c r="B1903" s="6">
        <v>45720</v>
      </c>
      <c r="C1903" s="3" t="s">
        <v>31</v>
      </c>
      <c r="D1903" s="3" t="s">
        <v>57</v>
      </c>
      <c r="E1903" s="3" t="s">
        <v>92</v>
      </c>
      <c r="F1903" s="3" t="s">
        <v>93</v>
      </c>
      <c r="G1903" s="3" t="s">
        <v>1971</v>
      </c>
      <c r="H1903" s="3" t="s">
        <v>44</v>
      </c>
      <c r="I1903" s="3" t="s">
        <v>45</v>
      </c>
      <c r="J1903" s="3" t="s">
        <v>132</v>
      </c>
      <c r="K1903" s="3" t="s">
        <v>241</v>
      </c>
      <c r="L1903" s="5">
        <v>40</v>
      </c>
      <c r="M1903" s="5">
        <v>64730.12</v>
      </c>
      <c r="N1903" s="5">
        <v>83885.37</v>
      </c>
      <c r="O1903" s="5">
        <v>0.1</v>
      </c>
      <c r="P1903" s="3" t="s">
        <v>55</v>
      </c>
      <c r="Q1903" s="3" t="s">
        <v>77</v>
      </c>
      <c r="R1903" s="5">
        <v>16</v>
      </c>
      <c r="S1903" s="5">
        <v>689589</v>
      </c>
      <c r="T1903" s="2"/>
    </row>
    <row r="1904" spans="1:20" ht="14.4" x14ac:dyDescent="0.3">
      <c r="A1904" s="3" t="s">
        <v>2809</v>
      </c>
      <c r="B1904" s="4">
        <v>45827</v>
      </c>
      <c r="C1904" s="3" t="s">
        <v>20</v>
      </c>
      <c r="D1904" s="3" t="s">
        <v>21</v>
      </c>
      <c r="E1904" s="3" t="s">
        <v>32</v>
      </c>
      <c r="F1904" s="3" t="s">
        <v>33</v>
      </c>
      <c r="G1904" s="3" t="s">
        <v>2213</v>
      </c>
      <c r="H1904" s="3" t="s">
        <v>35</v>
      </c>
      <c r="I1904" s="3" t="s">
        <v>25</v>
      </c>
      <c r="J1904" s="3" t="s">
        <v>146</v>
      </c>
      <c r="K1904" s="3" t="s">
        <v>411</v>
      </c>
      <c r="L1904" s="5">
        <v>18</v>
      </c>
      <c r="M1904" s="5">
        <v>70787.899999999994</v>
      </c>
      <c r="N1904" s="5">
        <v>83433.58</v>
      </c>
      <c r="O1904" s="5">
        <v>0.15</v>
      </c>
      <c r="P1904" s="3" t="s">
        <v>28</v>
      </c>
      <c r="Q1904" s="3" t="s">
        <v>29</v>
      </c>
      <c r="R1904" s="5">
        <v>7</v>
      </c>
      <c r="S1904" s="5">
        <v>193478.9</v>
      </c>
      <c r="T1904" s="2"/>
    </row>
    <row r="1905" spans="1:20" ht="14.4" x14ac:dyDescent="0.3">
      <c r="A1905" s="3" t="s">
        <v>2810</v>
      </c>
      <c r="B1905" s="4">
        <v>45704</v>
      </c>
      <c r="C1905" s="3" t="s">
        <v>31</v>
      </c>
      <c r="D1905" s="3" t="s">
        <v>70</v>
      </c>
      <c r="E1905" s="3" t="s">
        <v>71</v>
      </c>
      <c r="F1905" s="3" t="s">
        <v>72</v>
      </c>
      <c r="G1905" s="3" t="s">
        <v>330</v>
      </c>
      <c r="H1905" s="3" t="s">
        <v>24</v>
      </c>
      <c r="I1905" s="3" t="s">
        <v>25</v>
      </c>
      <c r="J1905" s="3" t="s">
        <v>146</v>
      </c>
      <c r="K1905" s="3" t="s">
        <v>411</v>
      </c>
      <c r="L1905" s="5">
        <v>1</v>
      </c>
      <c r="M1905" s="5">
        <v>71635.73</v>
      </c>
      <c r="N1905" s="5">
        <v>102067.8</v>
      </c>
      <c r="O1905" s="5">
        <v>0.05</v>
      </c>
      <c r="P1905" s="3" t="s">
        <v>55</v>
      </c>
      <c r="Q1905" s="3" t="s">
        <v>77</v>
      </c>
      <c r="R1905" s="5">
        <v>7</v>
      </c>
      <c r="S1905" s="5">
        <v>28910.48</v>
      </c>
      <c r="T1905" s="2"/>
    </row>
    <row r="1906" spans="1:20" ht="14.4" x14ac:dyDescent="0.3">
      <c r="A1906" s="3" t="s">
        <v>2811</v>
      </c>
      <c r="B1906" s="4">
        <v>45762</v>
      </c>
      <c r="C1906" s="3" t="s">
        <v>20</v>
      </c>
      <c r="D1906" s="3" t="s">
        <v>70</v>
      </c>
      <c r="E1906" s="3" t="s">
        <v>71</v>
      </c>
      <c r="F1906" s="3" t="s">
        <v>72</v>
      </c>
      <c r="G1906" s="3" t="s">
        <v>1987</v>
      </c>
      <c r="H1906" s="3" t="s">
        <v>44</v>
      </c>
      <c r="I1906" s="3" t="s">
        <v>45</v>
      </c>
      <c r="J1906" s="3" t="s">
        <v>102</v>
      </c>
      <c r="K1906" s="3" t="s">
        <v>226</v>
      </c>
      <c r="L1906" s="5">
        <v>41</v>
      </c>
      <c r="M1906" s="5">
        <v>26260.41</v>
      </c>
      <c r="N1906" s="5">
        <v>34461.24</v>
      </c>
      <c r="O1906" s="5">
        <v>0</v>
      </c>
      <c r="P1906" s="3" t="s">
        <v>55</v>
      </c>
      <c r="Q1906" s="3" t="s">
        <v>77</v>
      </c>
      <c r="R1906" s="5">
        <v>8</v>
      </c>
      <c r="S1906" s="5">
        <v>336234</v>
      </c>
      <c r="T1906" s="2"/>
    </row>
    <row r="1907" spans="1:20" ht="14.4" x14ac:dyDescent="0.3">
      <c r="A1907" s="3" t="s">
        <v>2812</v>
      </c>
      <c r="B1907" s="4">
        <v>45824</v>
      </c>
      <c r="C1907" s="3" t="s">
        <v>31</v>
      </c>
      <c r="D1907" s="3" t="s">
        <v>70</v>
      </c>
      <c r="E1907" s="3" t="s">
        <v>71</v>
      </c>
      <c r="F1907" s="3" t="s">
        <v>72</v>
      </c>
      <c r="G1907" s="3" t="s">
        <v>1777</v>
      </c>
      <c r="H1907" s="3" t="s">
        <v>35</v>
      </c>
      <c r="I1907" s="3" t="s">
        <v>25</v>
      </c>
      <c r="J1907" s="3" t="s">
        <v>61</v>
      </c>
      <c r="K1907" s="3" t="s">
        <v>223</v>
      </c>
      <c r="L1907" s="5">
        <v>7</v>
      </c>
      <c r="M1907" s="5">
        <v>24867.06</v>
      </c>
      <c r="N1907" s="5">
        <v>33736.339999999997</v>
      </c>
      <c r="O1907" s="5">
        <v>0</v>
      </c>
      <c r="P1907" s="3" t="s">
        <v>28</v>
      </c>
      <c r="Q1907" s="3" t="s">
        <v>77</v>
      </c>
      <c r="R1907" s="5">
        <v>19</v>
      </c>
      <c r="S1907" s="5">
        <v>62084.959999999999</v>
      </c>
      <c r="T1907" s="2"/>
    </row>
    <row r="1908" spans="1:20" ht="14.4" x14ac:dyDescent="0.3">
      <c r="A1908" s="3" t="s">
        <v>2813</v>
      </c>
      <c r="B1908" s="6">
        <v>45753</v>
      </c>
      <c r="C1908" s="3" t="s">
        <v>40</v>
      </c>
      <c r="D1908" s="3" t="s">
        <v>21</v>
      </c>
      <c r="E1908" s="3" t="s">
        <v>32</v>
      </c>
      <c r="F1908" s="3" t="s">
        <v>33</v>
      </c>
      <c r="G1908" s="3" t="s">
        <v>611</v>
      </c>
      <c r="H1908" s="3" t="s">
        <v>87</v>
      </c>
      <c r="I1908" s="3" t="s">
        <v>52</v>
      </c>
      <c r="J1908" s="3" t="s">
        <v>113</v>
      </c>
      <c r="K1908" s="3" t="s">
        <v>139</v>
      </c>
      <c r="L1908" s="5">
        <v>49</v>
      </c>
      <c r="M1908" s="5">
        <v>78588.78</v>
      </c>
      <c r="N1908" s="5">
        <v>88512.29</v>
      </c>
      <c r="O1908" s="5">
        <v>0.1</v>
      </c>
      <c r="P1908" s="3" t="s">
        <v>55</v>
      </c>
      <c r="Q1908" s="3" t="s">
        <v>77</v>
      </c>
      <c r="R1908" s="5">
        <v>13</v>
      </c>
      <c r="S1908" s="5">
        <v>437626.8</v>
      </c>
      <c r="T1908" s="2"/>
    </row>
    <row r="1909" spans="1:20" ht="14.4" x14ac:dyDescent="0.3">
      <c r="A1909" s="3" t="s">
        <v>2814</v>
      </c>
      <c r="B1909" s="4">
        <v>45832</v>
      </c>
      <c r="C1909" s="3" t="s">
        <v>20</v>
      </c>
      <c r="D1909" s="3" t="s">
        <v>70</v>
      </c>
      <c r="E1909" s="3" t="s">
        <v>125</v>
      </c>
      <c r="F1909" s="3" t="s">
        <v>125</v>
      </c>
      <c r="G1909" s="3" t="s">
        <v>1554</v>
      </c>
      <c r="H1909" s="3" t="s">
        <v>87</v>
      </c>
      <c r="I1909" s="3" t="s">
        <v>25</v>
      </c>
      <c r="J1909" s="3" t="s">
        <v>26</v>
      </c>
      <c r="K1909" s="3" t="s">
        <v>80</v>
      </c>
      <c r="L1909" s="5">
        <v>3</v>
      </c>
      <c r="M1909" s="5">
        <v>72541.39</v>
      </c>
      <c r="N1909" s="5">
        <v>101992</v>
      </c>
      <c r="O1909" s="5">
        <v>0</v>
      </c>
      <c r="P1909" s="3" t="s">
        <v>28</v>
      </c>
      <c r="Q1909" s="3" t="s">
        <v>77</v>
      </c>
      <c r="R1909" s="5">
        <v>16</v>
      </c>
      <c r="S1909" s="5">
        <v>88351.74</v>
      </c>
      <c r="T1909" s="2"/>
    </row>
    <row r="1910" spans="1:20" ht="14.4" x14ac:dyDescent="0.3">
      <c r="A1910" s="3" t="s">
        <v>2815</v>
      </c>
      <c r="B1910" s="4">
        <v>45861</v>
      </c>
      <c r="C1910" s="3" t="s">
        <v>31</v>
      </c>
      <c r="D1910" s="3" t="s">
        <v>41</v>
      </c>
      <c r="E1910" s="3" t="s">
        <v>50</v>
      </c>
      <c r="F1910" s="3" t="s">
        <v>50</v>
      </c>
      <c r="G1910" s="3" t="s">
        <v>1328</v>
      </c>
      <c r="H1910" s="3" t="s">
        <v>24</v>
      </c>
      <c r="I1910" s="3" t="s">
        <v>45</v>
      </c>
      <c r="J1910" s="3" t="s">
        <v>67</v>
      </c>
      <c r="K1910" s="3" t="s">
        <v>68</v>
      </c>
      <c r="L1910" s="5">
        <v>36</v>
      </c>
      <c r="M1910" s="5">
        <v>16915.13</v>
      </c>
      <c r="N1910" s="5">
        <v>22628.44</v>
      </c>
      <c r="O1910" s="5">
        <v>0</v>
      </c>
      <c r="P1910" s="3" t="s">
        <v>28</v>
      </c>
      <c r="Q1910" s="3" t="s">
        <v>29</v>
      </c>
      <c r="R1910" s="5">
        <v>5</v>
      </c>
      <c r="S1910" s="5">
        <v>205679.2</v>
      </c>
      <c r="T1910" s="2"/>
    </row>
    <row r="1911" spans="1:20" ht="14.4" x14ac:dyDescent="0.3">
      <c r="A1911" s="3" t="s">
        <v>2816</v>
      </c>
      <c r="B1911" s="4">
        <v>45705</v>
      </c>
      <c r="C1911" s="3" t="s">
        <v>40</v>
      </c>
      <c r="D1911" s="3" t="s">
        <v>57</v>
      </c>
      <c r="E1911" s="3" t="s">
        <v>92</v>
      </c>
      <c r="F1911" s="3" t="s">
        <v>93</v>
      </c>
      <c r="G1911" s="3" t="s">
        <v>1531</v>
      </c>
      <c r="H1911" s="3" t="s">
        <v>24</v>
      </c>
      <c r="I1911" s="3" t="s">
        <v>52</v>
      </c>
      <c r="J1911" s="3" t="s">
        <v>157</v>
      </c>
      <c r="K1911" s="3" t="s">
        <v>188</v>
      </c>
      <c r="L1911" s="5">
        <v>37</v>
      </c>
      <c r="M1911" s="5">
        <v>11087.82</v>
      </c>
      <c r="N1911" s="5">
        <v>16247.4</v>
      </c>
      <c r="O1911" s="5">
        <v>0</v>
      </c>
      <c r="P1911" s="3" t="s">
        <v>28</v>
      </c>
      <c r="Q1911" s="3" t="s">
        <v>38</v>
      </c>
      <c r="R1911" s="5">
        <v>9</v>
      </c>
      <c r="S1911" s="5">
        <v>190904.5</v>
      </c>
      <c r="T1911" s="2"/>
    </row>
    <row r="1912" spans="1:20" ht="14.4" x14ac:dyDescent="0.3">
      <c r="A1912" s="3" t="s">
        <v>2817</v>
      </c>
      <c r="B1912" s="4">
        <v>45767</v>
      </c>
      <c r="C1912" s="3" t="s">
        <v>40</v>
      </c>
      <c r="D1912" s="3" t="s">
        <v>41</v>
      </c>
      <c r="E1912" s="3" t="s">
        <v>50</v>
      </c>
      <c r="F1912" s="3" t="s">
        <v>50</v>
      </c>
      <c r="G1912" s="3" t="s">
        <v>2149</v>
      </c>
      <c r="H1912" s="3" t="s">
        <v>44</v>
      </c>
      <c r="I1912" s="3" t="s">
        <v>52</v>
      </c>
      <c r="J1912" s="3" t="s">
        <v>113</v>
      </c>
      <c r="K1912" s="3" t="s">
        <v>139</v>
      </c>
      <c r="L1912" s="5">
        <v>9</v>
      </c>
      <c r="M1912" s="5">
        <v>13426.24</v>
      </c>
      <c r="N1912" s="5">
        <v>17371.82</v>
      </c>
      <c r="O1912" s="5">
        <v>0.15</v>
      </c>
      <c r="P1912" s="3" t="s">
        <v>28</v>
      </c>
      <c r="Q1912" s="3" t="s">
        <v>84</v>
      </c>
      <c r="R1912" s="5">
        <v>9</v>
      </c>
      <c r="S1912" s="5">
        <v>30183.69</v>
      </c>
      <c r="T1912" s="2"/>
    </row>
    <row r="1913" spans="1:20" ht="14.4" x14ac:dyDescent="0.3">
      <c r="A1913" s="3" t="s">
        <v>2818</v>
      </c>
      <c r="B1913" s="4">
        <v>45832</v>
      </c>
      <c r="C1913" s="3" t="s">
        <v>49</v>
      </c>
      <c r="D1913" s="3" t="s">
        <v>57</v>
      </c>
      <c r="E1913" s="3" t="s">
        <v>58</v>
      </c>
      <c r="F1913" s="3" t="s">
        <v>59</v>
      </c>
      <c r="G1913" s="3" t="s">
        <v>554</v>
      </c>
      <c r="H1913" s="3" t="s">
        <v>87</v>
      </c>
      <c r="I1913" s="3" t="s">
        <v>25</v>
      </c>
      <c r="J1913" s="3" t="s">
        <v>146</v>
      </c>
      <c r="K1913" s="3" t="s">
        <v>177</v>
      </c>
      <c r="L1913" s="5">
        <v>46</v>
      </c>
      <c r="M1913" s="5">
        <v>1562.97</v>
      </c>
      <c r="N1913" s="5">
        <v>2296.1799999999998</v>
      </c>
      <c r="O1913" s="5">
        <v>0.05</v>
      </c>
      <c r="P1913" s="3" t="s">
        <v>28</v>
      </c>
      <c r="Q1913" s="3" t="s">
        <v>38</v>
      </c>
      <c r="R1913" s="5">
        <v>6</v>
      </c>
      <c r="S1913" s="5">
        <v>32041.279999999999</v>
      </c>
      <c r="T1913" s="2"/>
    </row>
    <row r="1914" spans="1:20" ht="14.4" x14ac:dyDescent="0.3">
      <c r="A1914" s="3" t="s">
        <v>2819</v>
      </c>
      <c r="B1914" s="4">
        <v>45838</v>
      </c>
      <c r="C1914" s="3" t="s">
        <v>40</v>
      </c>
      <c r="D1914" s="3" t="s">
        <v>21</v>
      </c>
      <c r="E1914" s="3" t="s">
        <v>105</v>
      </c>
      <c r="F1914" s="3" t="s">
        <v>106</v>
      </c>
      <c r="G1914" s="3" t="s">
        <v>583</v>
      </c>
      <c r="H1914" s="3" t="s">
        <v>24</v>
      </c>
      <c r="I1914" s="3" t="s">
        <v>45</v>
      </c>
      <c r="J1914" s="3" t="s">
        <v>132</v>
      </c>
      <c r="K1914" s="3" t="s">
        <v>206</v>
      </c>
      <c r="L1914" s="5">
        <v>10</v>
      </c>
      <c r="M1914" s="5">
        <v>11239.93</v>
      </c>
      <c r="N1914" s="5">
        <v>12784.41</v>
      </c>
      <c r="O1914" s="5">
        <v>0.1</v>
      </c>
      <c r="P1914" s="3" t="s">
        <v>55</v>
      </c>
      <c r="Q1914" s="3" t="s">
        <v>84</v>
      </c>
      <c r="R1914" s="5">
        <v>15</v>
      </c>
      <c r="S1914" s="5">
        <v>13900.32</v>
      </c>
      <c r="T1914" s="2"/>
    </row>
    <row r="1915" spans="1:20" ht="14.4" x14ac:dyDescent="0.3">
      <c r="A1915" s="3" t="s">
        <v>2820</v>
      </c>
      <c r="B1915" s="4">
        <v>45706</v>
      </c>
      <c r="C1915" s="3" t="s">
        <v>40</v>
      </c>
      <c r="D1915" s="3" t="s">
        <v>57</v>
      </c>
      <c r="E1915" s="3" t="s">
        <v>64</v>
      </c>
      <c r="F1915" s="3" t="s">
        <v>65</v>
      </c>
      <c r="G1915" s="3" t="s">
        <v>66</v>
      </c>
      <c r="H1915" s="3" t="s">
        <v>87</v>
      </c>
      <c r="I1915" s="3" t="s">
        <v>52</v>
      </c>
      <c r="J1915" s="3" t="s">
        <v>95</v>
      </c>
      <c r="K1915" s="3" t="s">
        <v>298</v>
      </c>
      <c r="L1915" s="5">
        <v>40</v>
      </c>
      <c r="M1915" s="5">
        <v>19937.080000000002</v>
      </c>
      <c r="N1915" s="5">
        <v>27549.77</v>
      </c>
      <c r="O1915" s="5">
        <v>0.05</v>
      </c>
      <c r="P1915" s="3" t="s">
        <v>28</v>
      </c>
      <c r="Q1915" s="3" t="s">
        <v>29</v>
      </c>
      <c r="R1915" s="5">
        <v>18</v>
      </c>
      <c r="S1915" s="5">
        <v>289282.2</v>
      </c>
      <c r="T1915" s="2"/>
    </row>
    <row r="1916" spans="1:20" ht="14.4" x14ac:dyDescent="0.3">
      <c r="A1916" s="3" t="s">
        <v>2821</v>
      </c>
      <c r="B1916" s="7">
        <v>45787</v>
      </c>
      <c r="C1916" s="3" t="s">
        <v>40</v>
      </c>
      <c r="D1916" s="3" t="s">
        <v>57</v>
      </c>
      <c r="E1916" s="3" t="s">
        <v>64</v>
      </c>
      <c r="F1916" s="3" t="s">
        <v>65</v>
      </c>
      <c r="G1916" s="3" t="s">
        <v>982</v>
      </c>
      <c r="H1916" s="3" t="s">
        <v>35</v>
      </c>
      <c r="I1916" s="3" t="s">
        <v>45</v>
      </c>
      <c r="J1916" s="3" t="s">
        <v>132</v>
      </c>
      <c r="K1916" s="3" t="s">
        <v>206</v>
      </c>
      <c r="L1916" s="5">
        <v>13</v>
      </c>
      <c r="M1916" s="5">
        <v>26750.29</v>
      </c>
      <c r="N1916" s="5">
        <v>39885.199999999997</v>
      </c>
      <c r="O1916" s="5">
        <v>0.05</v>
      </c>
      <c r="P1916" s="3" t="s">
        <v>28</v>
      </c>
      <c r="Q1916" s="3" t="s">
        <v>38</v>
      </c>
      <c r="R1916" s="5">
        <v>3</v>
      </c>
      <c r="S1916" s="5">
        <v>162216.1</v>
      </c>
      <c r="T1916" s="2"/>
    </row>
    <row r="1917" spans="1:20" ht="14.4" x14ac:dyDescent="0.3">
      <c r="A1917" s="3" t="s">
        <v>2822</v>
      </c>
      <c r="B1917" s="6">
        <v>45666</v>
      </c>
      <c r="C1917" s="3" t="s">
        <v>49</v>
      </c>
      <c r="D1917" s="3" t="s">
        <v>41</v>
      </c>
      <c r="E1917" s="3" t="s">
        <v>50</v>
      </c>
      <c r="F1917" s="3" t="s">
        <v>50</v>
      </c>
      <c r="G1917" s="3" t="s">
        <v>141</v>
      </c>
      <c r="H1917" s="3" t="s">
        <v>87</v>
      </c>
      <c r="I1917" s="3" t="s">
        <v>52</v>
      </c>
      <c r="J1917" s="3" t="s">
        <v>113</v>
      </c>
      <c r="K1917" s="3" t="s">
        <v>257</v>
      </c>
      <c r="L1917" s="5">
        <v>46</v>
      </c>
      <c r="M1917" s="5">
        <v>30939.98</v>
      </c>
      <c r="N1917" s="5">
        <v>41541.22</v>
      </c>
      <c r="O1917" s="5">
        <v>0</v>
      </c>
      <c r="P1917" s="3" t="s">
        <v>28</v>
      </c>
      <c r="Q1917" s="3" t="s">
        <v>84</v>
      </c>
      <c r="R1917" s="5">
        <v>17</v>
      </c>
      <c r="S1917" s="5">
        <v>487657</v>
      </c>
      <c r="T1917" s="2"/>
    </row>
    <row r="1918" spans="1:20" ht="14.4" x14ac:dyDescent="0.3">
      <c r="A1918" s="3" t="s">
        <v>2823</v>
      </c>
      <c r="B1918" s="4">
        <v>45710</v>
      </c>
      <c r="C1918" s="3" t="s">
        <v>20</v>
      </c>
      <c r="D1918" s="3" t="s">
        <v>70</v>
      </c>
      <c r="E1918" s="3" t="s">
        <v>125</v>
      </c>
      <c r="F1918" s="3" t="s">
        <v>125</v>
      </c>
      <c r="G1918" s="3" t="s">
        <v>752</v>
      </c>
      <c r="H1918" s="3" t="s">
        <v>35</v>
      </c>
      <c r="I1918" s="3" t="s">
        <v>52</v>
      </c>
      <c r="J1918" s="3" t="s">
        <v>157</v>
      </c>
      <c r="K1918" s="3" t="s">
        <v>273</v>
      </c>
      <c r="L1918" s="5">
        <v>6</v>
      </c>
      <c r="M1918" s="5">
        <v>69896.210000000006</v>
      </c>
      <c r="N1918" s="5">
        <v>81864.960000000006</v>
      </c>
      <c r="O1918" s="5">
        <v>0.1</v>
      </c>
      <c r="P1918" s="3" t="s">
        <v>55</v>
      </c>
      <c r="Q1918" s="3" t="s">
        <v>84</v>
      </c>
      <c r="R1918" s="5">
        <v>14</v>
      </c>
      <c r="S1918" s="5">
        <v>64631.25</v>
      </c>
      <c r="T1918" s="2"/>
    </row>
    <row r="1919" spans="1:20" ht="14.4" x14ac:dyDescent="0.3">
      <c r="A1919" s="3" t="s">
        <v>2824</v>
      </c>
      <c r="B1919" s="6">
        <v>45692</v>
      </c>
      <c r="C1919" s="3" t="s">
        <v>49</v>
      </c>
      <c r="D1919" s="3" t="s">
        <v>21</v>
      </c>
      <c r="E1919" s="3" t="s">
        <v>105</v>
      </c>
      <c r="F1919" s="3" t="s">
        <v>106</v>
      </c>
      <c r="G1919" s="3" t="s">
        <v>939</v>
      </c>
      <c r="H1919" s="3" t="s">
        <v>24</v>
      </c>
      <c r="I1919" s="3" t="s">
        <v>25</v>
      </c>
      <c r="J1919" s="3" t="s">
        <v>146</v>
      </c>
      <c r="K1919" s="3" t="s">
        <v>416</v>
      </c>
      <c r="L1919" s="5">
        <v>18</v>
      </c>
      <c r="M1919" s="5">
        <v>65810.960000000006</v>
      </c>
      <c r="N1919" s="5">
        <v>74101.06</v>
      </c>
      <c r="O1919" s="5">
        <v>0.05</v>
      </c>
      <c r="P1919" s="3" t="s">
        <v>28</v>
      </c>
      <c r="Q1919" s="3" t="s">
        <v>84</v>
      </c>
      <c r="R1919" s="5">
        <v>7</v>
      </c>
      <c r="S1919" s="5">
        <v>141760.70000000001</v>
      </c>
      <c r="T1919" s="2"/>
    </row>
    <row r="1920" spans="1:20" ht="14.4" x14ac:dyDescent="0.3">
      <c r="A1920" s="3" t="s">
        <v>2825</v>
      </c>
      <c r="B1920" s="6">
        <v>45694</v>
      </c>
      <c r="C1920" s="3" t="s">
        <v>49</v>
      </c>
      <c r="D1920" s="3" t="s">
        <v>70</v>
      </c>
      <c r="E1920" s="3" t="s">
        <v>125</v>
      </c>
      <c r="F1920" s="3" t="s">
        <v>125</v>
      </c>
      <c r="G1920" s="3" t="s">
        <v>2677</v>
      </c>
      <c r="H1920" s="3" t="s">
        <v>24</v>
      </c>
      <c r="I1920" s="3" t="s">
        <v>45</v>
      </c>
      <c r="J1920" s="3" t="s">
        <v>67</v>
      </c>
      <c r="K1920" s="3" t="s">
        <v>74</v>
      </c>
      <c r="L1920" s="5">
        <v>41</v>
      </c>
      <c r="M1920" s="5">
        <v>66471.44</v>
      </c>
      <c r="N1920" s="5">
        <v>98001.84</v>
      </c>
      <c r="O1920" s="5">
        <v>0.05</v>
      </c>
      <c r="P1920" s="3" t="s">
        <v>55</v>
      </c>
      <c r="Q1920" s="3" t="s">
        <v>84</v>
      </c>
      <c r="R1920" s="5">
        <v>15</v>
      </c>
      <c r="S1920" s="5">
        <v>1228109</v>
      </c>
      <c r="T1920" s="2"/>
    </row>
    <row r="1921" spans="1:20" ht="14.4" x14ac:dyDescent="0.3">
      <c r="A1921" s="3" t="s">
        <v>2826</v>
      </c>
      <c r="B1921" s="4">
        <v>45896</v>
      </c>
      <c r="C1921" s="3" t="s">
        <v>31</v>
      </c>
      <c r="D1921" s="3" t="s">
        <v>57</v>
      </c>
      <c r="E1921" s="3" t="s">
        <v>64</v>
      </c>
      <c r="F1921" s="3" t="s">
        <v>65</v>
      </c>
      <c r="G1921" s="3" t="s">
        <v>2538</v>
      </c>
      <c r="H1921" s="3" t="s">
        <v>35</v>
      </c>
      <c r="I1921" s="3" t="s">
        <v>52</v>
      </c>
      <c r="J1921" s="3" t="s">
        <v>95</v>
      </c>
      <c r="K1921" s="3" t="s">
        <v>237</v>
      </c>
      <c r="L1921" s="5">
        <v>27</v>
      </c>
      <c r="M1921" s="5">
        <v>29119.119999999999</v>
      </c>
      <c r="N1921" s="5">
        <v>41506.32</v>
      </c>
      <c r="O1921" s="5">
        <v>0.05</v>
      </c>
      <c r="P1921" s="3" t="s">
        <v>28</v>
      </c>
      <c r="Q1921" s="3" t="s">
        <v>29</v>
      </c>
      <c r="R1921" s="5">
        <v>14</v>
      </c>
      <c r="S1921" s="5">
        <v>317731.7</v>
      </c>
      <c r="T1921" s="2"/>
    </row>
    <row r="1922" spans="1:20" ht="14.4" x14ac:dyDescent="0.3">
      <c r="A1922" s="3" t="s">
        <v>2827</v>
      </c>
      <c r="B1922" s="4">
        <v>45868</v>
      </c>
      <c r="C1922" s="3" t="s">
        <v>49</v>
      </c>
      <c r="D1922" s="3" t="s">
        <v>21</v>
      </c>
      <c r="E1922" s="3" t="s">
        <v>105</v>
      </c>
      <c r="F1922" s="3" t="s">
        <v>106</v>
      </c>
      <c r="G1922" s="3" t="s">
        <v>362</v>
      </c>
      <c r="H1922" s="3" t="s">
        <v>24</v>
      </c>
      <c r="I1922" s="3" t="s">
        <v>45</v>
      </c>
      <c r="J1922" s="3" t="s">
        <v>102</v>
      </c>
      <c r="K1922" s="3" t="s">
        <v>226</v>
      </c>
      <c r="L1922" s="5">
        <v>42</v>
      </c>
      <c r="M1922" s="5">
        <v>37222.93</v>
      </c>
      <c r="N1922" s="5">
        <v>47793.93</v>
      </c>
      <c r="O1922" s="5">
        <v>0.05</v>
      </c>
      <c r="P1922" s="3" t="s">
        <v>28</v>
      </c>
      <c r="Q1922" s="3" t="s">
        <v>84</v>
      </c>
      <c r="R1922" s="5">
        <v>15</v>
      </c>
      <c r="S1922" s="5">
        <v>421782.9</v>
      </c>
      <c r="T1922" s="2"/>
    </row>
    <row r="1923" spans="1:20" ht="14.4" x14ac:dyDescent="0.3">
      <c r="A1923" s="3" t="s">
        <v>2828</v>
      </c>
      <c r="B1923" s="4">
        <v>45894</v>
      </c>
      <c r="C1923" s="3" t="s">
        <v>20</v>
      </c>
      <c r="D1923" s="3" t="s">
        <v>41</v>
      </c>
      <c r="E1923" s="3" t="s">
        <v>50</v>
      </c>
      <c r="F1923" s="3" t="s">
        <v>50</v>
      </c>
      <c r="G1923" s="3" t="s">
        <v>2470</v>
      </c>
      <c r="H1923" s="3" t="s">
        <v>24</v>
      </c>
      <c r="I1923" s="3" t="s">
        <v>25</v>
      </c>
      <c r="J1923" s="3" t="s">
        <v>36</v>
      </c>
      <c r="K1923" s="3" t="s">
        <v>169</v>
      </c>
      <c r="L1923" s="5">
        <v>9</v>
      </c>
      <c r="M1923" s="5">
        <v>42343.41</v>
      </c>
      <c r="N1923" s="5">
        <v>60877.15</v>
      </c>
      <c r="O1923" s="5">
        <v>0.15</v>
      </c>
      <c r="P1923" s="3" t="s">
        <v>55</v>
      </c>
      <c r="Q1923" s="3" t="s">
        <v>84</v>
      </c>
      <c r="R1923" s="5">
        <v>20</v>
      </c>
      <c r="S1923" s="5">
        <v>141783.1</v>
      </c>
      <c r="T1923" s="2"/>
    </row>
    <row r="1924" spans="1:20" ht="14.4" x14ac:dyDescent="0.3">
      <c r="A1924" s="3" t="s">
        <v>2829</v>
      </c>
      <c r="B1924" s="4">
        <v>45682</v>
      </c>
      <c r="C1924" s="3" t="s">
        <v>49</v>
      </c>
      <c r="D1924" s="3" t="s">
        <v>70</v>
      </c>
      <c r="E1924" s="3" t="s">
        <v>125</v>
      </c>
      <c r="F1924" s="3" t="s">
        <v>125</v>
      </c>
      <c r="G1924" s="3" t="s">
        <v>802</v>
      </c>
      <c r="H1924" s="3" t="s">
        <v>44</v>
      </c>
      <c r="I1924" s="3" t="s">
        <v>25</v>
      </c>
      <c r="J1924" s="3" t="s">
        <v>36</v>
      </c>
      <c r="K1924" s="3" t="s">
        <v>136</v>
      </c>
      <c r="L1924" s="5">
        <v>7</v>
      </c>
      <c r="M1924" s="5">
        <v>30410.58</v>
      </c>
      <c r="N1924" s="5">
        <v>38143.129999999997</v>
      </c>
      <c r="O1924" s="5">
        <v>0.1</v>
      </c>
      <c r="P1924" s="3" t="s">
        <v>55</v>
      </c>
      <c r="Q1924" s="3" t="s">
        <v>84</v>
      </c>
      <c r="R1924" s="5">
        <v>2</v>
      </c>
      <c r="S1924" s="5">
        <v>48715.06</v>
      </c>
      <c r="T1924" s="2"/>
    </row>
    <row r="1925" spans="1:20" ht="14.4" x14ac:dyDescent="0.3">
      <c r="A1925" s="3" t="s">
        <v>2830</v>
      </c>
      <c r="B1925" s="4">
        <v>45869</v>
      </c>
      <c r="C1925" s="3" t="s">
        <v>40</v>
      </c>
      <c r="D1925" s="3" t="s">
        <v>70</v>
      </c>
      <c r="E1925" s="3" t="s">
        <v>125</v>
      </c>
      <c r="F1925" s="3" t="s">
        <v>125</v>
      </c>
      <c r="G1925" s="3" t="s">
        <v>129</v>
      </c>
      <c r="H1925" s="3" t="s">
        <v>87</v>
      </c>
      <c r="I1925" s="3" t="s">
        <v>52</v>
      </c>
      <c r="J1925" s="3" t="s">
        <v>95</v>
      </c>
      <c r="K1925" s="3" t="s">
        <v>237</v>
      </c>
      <c r="L1925" s="5">
        <v>49</v>
      </c>
      <c r="M1925" s="5">
        <v>63445.95</v>
      </c>
      <c r="N1925" s="5">
        <v>82362.47</v>
      </c>
      <c r="O1925" s="5">
        <v>0</v>
      </c>
      <c r="P1925" s="3" t="s">
        <v>55</v>
      </c>
      <c r="Q1925" s="3" t="s">
        <v>77</v>
      </c>
      <c r="R1925" s="5">
        <v>7</v>
      </c>
      <c r="S1925" s="5">
        <v>926909.5</v>
      </c>
      <c r="T1925" s="2"/>
    </row>
    <row r="1926" spans="1:20" ht="14.4" x14ac:dyDescent="0.3">
      <c r="A1926" s="3" t="s">
        <v>2831</v>
      </c>
      <c r="B1926" s="6">
        <v>45812</v>
      </c>
      <c r="C1926" s="3" t="s">
        <v>40</v>
      </c>
      <c r="D1926" s="3" t="s">
        <v>70</v>
      </c>
      <c r="E1926" s="3" t="s">
        <v>125</v>
      </c>
      <c r="F1926" s="3" t="s">
        <v>125</v>
      </c>
      <c r="G1926" s="3" t="s">
        <v>1090</v>
      </c>
      <c r="H1926" s="3" t="s">
        <v>24</v>
      </c>
      <c r="I1926" s="3" t="s">
        <v>52</v>
      </c>
      <c r="J1926" s="3" t="s">
        <v>113</v>
      </c>
      <c r="K1926" s="3" t="s">
        <v>257</v>
      </c>
      <c r="L1926" s="5">
        <v>26</v>
      </c>
      <c r="M1926" s="5">
        <v>11927.17</v>
      </c>
      <c r="N1926" s="5">
        <v>16964.71</v>
      </c>
      <c r="O1926" s="5">
        <v>0.1</v>
      </c>
      <c r="P1926" s="3" t="s">
        <v>28</v>
      </c>
      <c r="Q1926" s="3" t="s">
        <v>38</v>
      </c>
      <c r="R1926" s="5">
        <v>4</v>
      </c>
      <c r="S1926" s="5">
        <v>117878.39999999999</v>
      </c>
      <c r="T1926" s="2"/>
    </row>
    <row r="1927" spans="1:20" ht="14.4" x14ac:dyDescent="0.3">
      <c r="A1927" s="3" t="s">
        <v>2832</v>
      </c>
      <c r="B1927" s="6">
        <v>45690</v>
      </c>
      <c r="C1927" s="3" t="s">
        <v>20</v>
      </c>
      <c r="D1927" s="3" t="s">
        <v>41</v>
      </c>
      <c r="E1927" s="3" t="s">
        <v>42</v>
      </c>
      <c r="F1927" s="3" t="s">
        <v>42</v>
      </c>
      <c r="G1927" s="3" t="s">
        <v>522</v>
      </c>
      <c r="H1927" s="3" t="s">
        <v>24</v>
      </c>
      <c r="I1927" s="3" t="s">
        <v>45</v>
      </c>
      <c r="J1927" s="3" t="s">
        <v>132</v>
      </c>
      <c r="K1927" s="3" t="s">
        <v>241</v>
      </c>
      <c r="L1927" s="5">
        <v>49</v>
      </c>
      <c r="M1927" s="5">
        <v>64881.29</v>
      </c>
      <c r="N1927" s="5">
        <v>76232.72</v>
      </c>
      <c r="O1927" s="5">
        <v>0</v>
      </c>
      <c r="P1927" s="3" t="s">
        <v>55</v>
      </c>
      <c r="Q1927" s="3" t="s">
        <v>29</v>
      </c>
      <c r="R1927" s="5">
        <v>12</v>
      </c>
      <c r="S1927" s="5">
        <v>556220.1</v>
      </c>
      <c r="T1927" s="2"/>
    </row>
    <row r="1928" spans="1:20" ht="14.4" x14ac:dyDescent="0.3">
      <c r="A1928" s="3" t="s">
        <v>2833</v>
      </c>
      <c r="B1928" s="4">
        <v>45857</v>
      </c>
      <c r="C1928" s="3" t="s">
        <v>40</v>
      </c>
      <c r="D1928" s="3" t="s">
        <v>70</v>
      </c>
      <c r="E1928" s="3" t="s">
        <v>71</v>
      </c>
      <c r="F1928" s="3" t="s">
        <v>72</v>
      </c>
      <c r="G1928" s="3" t="s">
        <v>941</v>
      </c>
      <c r="H1928" s="3" t="s">
        <v>35</v>
      </c>
      <c r="I1928" s="3" t="s">
        <v>25</v>
      </c>
      <c r="J1928" s="3" t="s">
        <v>36</v>
      </c>
      <c r="K1928" s="3" t="s">
        <v>280</v>
      </c>
      <c r="L1928" s="5">
        <v>11</v>
      </c>
      <c r="M1928" s="5">
        <v>79382.03</v>
      </c>
      <c r="N1928" s="5">
        <v>105547.4</v>
      </c>
      <c r="O1928" s="5">
        <v>0.05</v>
      </c>
      <c r="P1928" s="3" t="s">
        <v>28</v>
      </c>
      <c r="Q1928" s="3" t="s">
        <v>77</v>
      </c>
      <c r="R1928" s="5">
        <v>6</v>
      </c>
      <c r="S1928" s="5">
        <v>273427.90000000002</v>
      </c>
      <c r="T1928" s="2"/>
    </row>
    <row r="1929" spans="1:20" ht="14.4" x14ac:dyDescent="0.3">
      <c r="A1929" s="3" t="s">
        <v>2834</v>
      </c>
      <c r="B1929" s="6">
        <v>45811</v>
      </c>
      <c r="C1929" s="3" t="s">
        <v>40</v>
      </c>
      <c r="D1929" s="3" t="s">
        <v>57</v>
      </c>
      <c r="E1929" s="3" t="s">
        <v>58</v>
      </c>
      <c r="F1929" s="3" t="s">
        <v>59</v>
      </c>
      <c r="G1929" s="3" t="s">
        <v>1591</v>
      </c>
      <c r="H1929" s="3" t="s">
        <v>44</v>
      </c>
      <c r="I1929" s="3" t="s">
        <v>45</v>
      </c>
      <c r="J1929" s="3" t="s">
        <v>102</v>
      </c>
      <c r="K1929" s="3" t="s">
        <v>103</v>
      </c>
      <c r="L1929" s="5">
        <v>33</v>
      </c>
      <c r="M1929" s="5">
        <v>79753.33</v>
      </c>
      <c r="N1929" s="5">
        <v>100768.8</v>
      </c>
      <c r="O1929" s="5">
        <v>0.1</v>
      </c>
      <c r="P1929" s="3" t="s">
        <v>55</v>
      </c>
      <c r="Q1929" s="3" t="s">
        <v>29</v>
      </c>
      <c r="R1929" s="5">
        <v>14</v>
      </c>
      <c r="S1929" s="5">
        <v>624158.9</v>
      </c>
      <c r="T1929" s="2"/>
    </row>
    <row r="1930" spans="1:20" ht="14.4" x14ac:dyDescent="0.3">
      <c r="A1930" s="3" t="s">
        <v>2835</v>
      </c>
      <c r="B1930" s="6">
        <v>45754</v>
      </c>
      <c r="C1930" s="3" t="s">
        <v>20</v>
      </c>
      <c r="D1930" s="3" t="s">
        <v>57</v>
      </c>
      <c r="E1930" s="3" t="s">
        <v>64</v>
      </c>
      <c r="F1930" s="3" t="s">
        <v>65</v>
      </c>
      <c r="G1930" s="3" t="s">
        <v>2299</v>
      </c>
      <c r="H1930" s="3" t="s">
        <v>87</v>
      </c>
      <c r="I1930" s="3" t="s">
        <v>45</v>
      </c>
      <c r="J1930" s="3" t="s">
        <v>132</v>
      </c>
      <c r="K1930" s="3" t="s">
        <v>206</v>
      </c>
      <c r="L1930" s="5">
        <v>13</v>
      </c>
      <c r="M1930" s="5">
        <v>51806.01</v>
      </c>
      <c r="N1930" s="5">
        <v>67545.27</v>
      </c>
      <c r="O1930" s="5">
        <v>0</v>
      </c>
      <c r="P1930" s="3" t="s">
        <v>55</v>
      </c>
      <c r="Q1930" s="3" t="s">
        <v>38</v>
      </c>
      <c r="R1930" s="5">
        <v>3</v>
      </c>
      <c r="S1930" s="5">
        <v>204610.4</v>
      </c>
      <c r="T1930" s="2"/>
    </row>
    <row r="1931" spans="1:20" ht="14.4" x14ac:dyDescent="0.3">
      <c r="A1931" s="3" t="s">
        <v>2836</v>
      </c>
      <c r="B1931" s="7">
        <v>45808</v>
      </c>
      <c r="C1931" s="3" t="s">
        <v>20</v>
      </c>
      <c r="D1931" s="3" t="s">
        <v>57</v>
      </c>
      <c r="E1931" s="3" t="s">
        <v>58</v>
      </c>
      <c r="F1931" s="3" t="s">
        <v>59</v>
      </c>
      <c r="G1931" s="3" t="s">
        <v>1901</v>
      </c>
      <c r="H1931" s="3" t="s">
        <v>44</v>
      </c>
      <c r="I1931" s="3" t="s">
        <v>45</v>
      </c>
      <c r="J1931" s="3" t="s">
        <v>67</v>
      </c>
      <c r="K1931" s="3" t="s">
        <v>68</v>
      </c>
      <c r="L1931" s="5">
        <v>12</v>
      </c>
      <c r="M1931" s="5">
        <v>20264.330000000002</v>
      </c>
      <c r="N1931" s="5">
        <v>22976.53</v>
      </c>
      <c r="O1931" s="5">
        <v>0.15</v>
      </c>
      <c r="P1931" s="3" t="s">
        <v>55</v>
      </c>
      <c r="Q1931" s="3" t="s">
        <v>38</v>
      </c>
      <c r="R1931" s="5">
        <v>15</v>
      </c>
      <c r="S1931" s="5">
        <v>27664.44</v>
      </c>
      <c r="T1931" s="2"/>
    </row>
    <row r="1932" spans="1:20" ht="14.4" x14ac:dyDescent="0.3">
      <c r="A1932" s="3" t="s">
        <v>2837</v>
      </c>
      <c r="B1932" s="6">
        <v>45877</v>
      </c>
      <c r="C1932" s="3" t="s">
        <v>31</v>
      </c>
      <c r="D1932" s="3" t="s">
        <v>41</v>
      </c>
      <c r="E1932" s="3" t="s">
        <v>50</v>
      </c>
      <c r="F1932" s="3" t="s">
        <v>50</v>
      </c>
      <c r="G1932" s="3" t="s">
        <v>788</v>
      </c>
      <c r="H1932" s="3" t="s">
        <v>44</v>
      </c>
      <c r="I1932" s="3" t="s">
        <v>52</v>
      </c>
      <c r="J1932" s="3" t="s">
        <v>157</v>
      </c>
      <c r="K1932" s="3" t="s">
        <v>285</v>
      </c>
      <c r="L1932" s="5">
        <v>2</v>
      </c>
      <c r="M1932" s="5">
        <v>49241.47</v>
      </c>
      <c r="N1932" s="5">
        <v>69007.009999999995</v>
      </c>
      <c r="O1932" s="5">
        <v>0.15</v>
      </c>
      <c r="P1932" s="3" t="s">
        <v>28</v>
      </c>
      <c r="Q1932" s="3" t="s">
        <v>84</v>
      </c>
      <c r="R1932" s="5">
        <v>16</v>
      </c>
      <c r="S1932" s="5">
        <v>33601.42</v>
      </c>
      <c r="T1932" s="2"/>
    </row>
    <row r="1933" spans="1:20" ht="14.4" x14ac:dyDescent="0.3">
      <c r="A1933" s="3" t="s">
        <v>2838</v>
      </c>
      <c r="B1933" s="6">
        <v>45905</v>
      </c>
      <c r="C1933" s="3" t="s">
        <v>20</v>
      </c>
      <c r="D1933" s="3" t="s">
        <v>57</v>
      </c>
      <c r="E1933" s="3" t="s">
        <v>58</v>
      </c>
      <c r="F1933" s="3" t="s">
        <v>59</v>
      </c>
      <c r="G1933" s="3" t="s">
        <v>2839</v>
      </c>
      <c r="H1933" s="3" t="s">
        <v>35</v>
      </c>
      <c r="I1933" s="3" t="s">
        <v>25</v>
      </c>
      <c r="J1933" s="3" t="s">
        <v>26</v>
      </c>
      <c r="K1933" s="3" t="s">
        <v>80</v>
      </c>
      <c r="L1933" s="5">
        <v>40</v>
      </c>
      <c r="M1933" s="5">
        <v>73642.080000000002</v>
      </c>
      <c r="N1933" s="5">
        <v>85459.78</v>
      </c>
      <c r="O1933" s="5">
        <v>0</v>
      </c>
      <c r="P1933" s="3" t="s">
        <v>55</v>
      </c>
      <c r="Q1933" s="3" t="s">
        <v>38</v>
      </c>
      <c r="R1933" s="5">
        <v>18</v>
      </c>
      <c r="S1933" s="5">
        <v>472708</v>
      </c>
      <c r="T1933" s="2"/>
    </row>
    <row r="1934" spans="1:20" ht="14.4" x14ac:dyDescent="0.3">
      <c r="A1934" s="3" t="s">
        <v>2840</v>
      </c>
      <c r="B1934" s="6">
        <v>45697</v>
      </c>
      <c r="C1934" s="3" t="s">
        <v>49</v>
      </c>
      <c r="D1934" s="3" t="s">
        <v>70</v>
      </c>
      <c r="E1934" s="3" t="s">
        <v>71</v>
      </c>
      <c r="F1934" s="3" t="s">
        <v>72</v>
      </c>
      <c r="G1934" s="3" t="s">
        <v>2467</v>
      </c>
      <c r="H1934" s="3" t="s">
        <v>24</v>
      </c>
      <c r="I1934" s="3" t="s">
        <v>52</v>
      </c>
      <c r="J1934" s="3" t="s">
        <v>157</v>
      </c>
      <c r="K1934" s="3" t="s">
        <v>158</v>
      </c>
      <c r="L1934" s="5">
        <v>31</v>
      </c>
      <c r="M1934" s="5">
        <v>43017.15</v>
      </c>
      <c r="N1934" s="5">
        <v>57617.01</v>
      </c>
      <c r="O1934" s="5">
        <v>0.15</v>
      </c>
      <c r="P1934" s="3" t="s">
        <v>55</v>
      </c>
      <c r="Q1934" s="3" t="s">
        <v>77</v>
      </c>
      <c r="R1934" s="5">
        <v>12</v>
      </c>
      <c r="S1934" s="5">
        <v>384706.3</v>
      </c>
      <c r="T1934" s="2"/>
    </row>
    <row r="1935" spans="1:20" ht="14.4" x14ac:dyDescent="0.3">
      <c r="A1935" s="3" t="s">
        <v>2841</v>
      </c>
      <c r="B1935" s="4">
        <v>45889</v>
      </c>
      <c r="C1935" s="3" t="s">
        <v>20</v>
      </c>
      <c r="D1935" s="3" t="s">
        <v>57</v>
      </c>
      <c r="E1935" s="3" t="s">
        <v>58</v>
      </c>
      <c r="F1935" s="3" t="s">
        <v>59</v>
      </c>
      <c r="G1935" s="3" t="s">
        <v>2346</v>
      </c>
      <c r="H1935" s="3" t="s">
        <v>35</v>
      </c>
      <c r="I1935" s="3" t="s">
        <v>52</v>
      </c>
      <c r="J1935" s="3" t="s">
        <v>113</v>
      </c>
      <c r="K1935" s="3" t="s">
        <v>557</v>
      </c>
      <c r="L1935" s="5">
        <v>40</v>
      </c>
      <c r="M1935" s="5">
        <v>16011.1</v>
      </c>
      <c r="N1935" s="5">
        <v>19132.759999999998</v>
      </c>
      <c r="O1935" s="5">
        <v>0.15</v>
      </c>
      <c r="P1935" s="3" t="s">
        <v>55</v>
      </c>
      <c r="Q1935" s="3" t="s">
        <v>38</v>
      </c>
      <c r="R1935" s="5">
        <v>12</v>
      </c>
      <c r="S1935" s="5">
        <v>106136.4</v>
      </c>
      <c r="T1935" s="2"/>
    </row>
    <row r="1936" spans="1:20" ht="14.4" x14ac:dyDescent="0.3">
      <c r="A1936" s="3" t="s">
        <v>2842</v>
      </c>
      <c r="B1936" s="4">
        <v>45670</v>
      </c>
      <c r="C1936" s="3" t="s">
        <v>20</v>
      </c>
      <c r="D1936" s="3" t="s">
        <v>57</v>
      </c>
      <c r="E1936" s="3" t="s">
        <v>58</v>
      </c>
      <c r="F1936" s="3" t="s">
        <v>59</v>
      </c>
      <c r="G1936" s="3" t="s">
        <v>1559</v>
      </c>
      <c r="H1936" s="3" t="s">
        <v>44</v>
      </c>
      <c r="I1936" s="3" t="s">
        <v>45</v>
      </c>
      <c r="J1936" s="3" t="s">
        <v>102</v>
      </c>
      <c r="K1936" s="3" t="s">
        <v>191</v>
      </c>
      <c r="L1936" s="5">
        <v>12</v>
      </c>
      <c r="M1936" s="5">
        <v>20235.57</v>
      </c>
      <c r="N1936" s="5">
        <v>29287.74</v>
      </c>
      <c r="O1936" s="5">
        <v>0.05</v>
      </c>
      <c r="P1936" s="3" t="s">
        <v>55</v>
      </c>
      <c r="Q1936" s="3" t="s">
        <v>84</v>
      </c>
      <c r="R1936" s="5">
        <v>10</v>
      </c>
      <c r="S1936" s="5">
        <v>103194.7</v>
      </c>
      <c r="T1936" s="2"/>
    </row>
    <row r="1937" spans="1:20" ht="14.4" x14ac:dyDescent="0.3">
      <c r="A1937" s="3" t="s">
        <v>2843</v>
      </c>
      <c r="B1937" s="6">
        <v>45692</v>
      </c>
      <c r="C1937" s="3" t="s">
        <v>40</v>
      </c>
      <c r="D1937" s="3" t="s">
        <v>41</v>
      </c>
      <c r="E1937" s="3" t="s">
        <v>50</v>
      </c>
      <c r="F1937" s="3" t="s">
        <v>50</v>
      </c>
      <c r="G1937" s="3" t="s">
        <v>1306</v>
      </c>
      <c r="H1937" s="3" t="s">
        <v>35</v>
      </c>
      <c r="I1937" s="3" t="s">
        <v>45</v>
      </c>
      <c r="J1937" s="3" t="s">
        <v>67</v>
      </c>
      <c r="K1937" s="3" t="s">
        <v>83</v>
      </c>
      <c r="L1937" s="5">
        <v>28</v>
      </c>
      <c r="M1937" s="5">
        <v>34581.49</v>
      </c>
      <c r="N1937" s="5">
        <v>48823.43</v>
      </c>
      <c r="O1937" s="5">
        <v>0.15</v>
      </c>
      <c r="P1937" s="3" t="s">
        <v>55</v>
      </c>
      <c r="Q1937" s="3" t="s">
        <v>84</v>
      </c>
      <c r="R1937" s="5">
        <v>19</v>
      </c>
      <c r="S1937" s="5">
        <v>338958.2</v>
      </c>
      <c r="T1937" s="2"/>
    </row>
    <row r="1938" spans="1:20" ht="14.4" x14ac:dyDescent="0.3">
      <c r="A1938" s="3" t="s">
        <v>2844</v>
      </c>
      <c r="B1938" s="6">
        <v>45878</v>
      </c>
      <c r="C1938" s="3" t="s">
        <v>31</v>
      </c>
      <c r="D1938" s="3" t="s">
        <v>21</v>
      </c>
      <c r="E1938" s="3" t="s">
        <v>105</v>
      </c>
      <c r="F1938" s="3" t="s">
        <v>106</v>
      </c>
      <c r="G1938" s="3" t="s">
        <v>316</v>
      </c>
      <c r="H1938" s="3" t="s">
        <v>35</v>
      </c>
      <c r="I1938" s="3" t="s">
        <v>52</v>
      </c>
      <c r="J1938" s="3" t="s">
        <v>95</v>
      </c>
      <c r="K1938" s="3" t="s">
        <v>182</v>
      </c>
      <c r="L1938" s="5">
        <v>22</v>
      </c>
      <c r="M1938" s="5">
        <v>31428.13</v>
      </c>
      <c r="N1938" s="5">
        <v>37515.17</v>
      </c>
      <c r="O1938" s="5">
        <v>0</v>
      </c>
      <c r="P1938" s="3" t="s">
        <v>28</v>
      </c>
      <c r="Q1938" s="3" t="s">
        <v>84</v>
      </c>
      <c r="R1938" s="5">
        <v>19</v>
      </c>
      <c r="S1938" s="5">
        <v>133914.9</v>
      </c>
      <c r="T1938" s="2"/>
    </row>
    <row r="1939" spans="1:20" ht="14.4" x14ac:dyDescent="0.3">
      <c r="A1939" s="3" t="s">
        <v>2845</v>
      </c>
      <c r="B1939" s="4">
        <v>45856</v>
      </c>
      <c r="C1939" s="3" t="s">
        <v>31</v>
      </c>
      <c r="D1939" s="3" t="s">
        <v>21</v>
      </c>
      <c r="E1939" s="3" t="s">
        <v>22</v>
      </c>
      <c r="F1939" s="3" t="s">
        <v>22</v>
      </c>
      <c r="G1939" s="3" t="s">
        <v>831</v>
      </c>
      <c r="H1939" s="3" t="s">
        <v>87</v>
      </c>
      <c r="I1939" s="3" t="s">
        <v>25</v>
      </c>
      <c r="J1939" s="3" t="s">
        <v>61</v>
      </c>
      <c r="K1939" s="3" t="s">
        <v>154</v>
      </c>
      <c r="L1939" s="5">
        <v>13</v>
      </c>
      <c r="M1939" s="5">
        <v>35903.69</v>
      </c>
      <c r="N1939" s="5">
        <v>49501.58</v>
      </c>
      <c r="O1939" s="5">
        <v>0.15</v>
      </c>
      <c r="P1939" s="3" t="s">
        <v>55</v>
      </c>
      <c r="Q1939" s="3" t="s">
        <v>29</v>
      </c>
      <c r="R1939" s="5">
        <v>1</v>
      </c>
      <c r="S1939" s="5">
        <v>150256.70000000001</v>
      </c>
      <c r="T1939" s="2"/>
    </row>
    <row r="1940" spans="1:20" ht="14.4" x14ac:dyDescent="0.3">
      <c r="A1940" s="3" t="s">
        <v>2846</v>
      </c>
      <c r="B1940" s="4">
        <v>45708</v>
      </c>
      <c r="C1940" s="3" t="s">
        <v>40</v>
      </c>
      <c r="D1940" s="3" t="s">
        <v>57</v>
      </c>
      <c r="E1940" s="3" t="s">
        <v>92</v>
      </c>
      <c r="F1940" s="3" t="s">
        <v>93</v>
      </c>
      <c r="G1940" s="3" t="s">
        <v>165</v>
      </c>
      <c r="H1940" s="3" t="s">
        <v>44</v>
      </c>
      <c r="I1940" s="3" t="s">
        <v>25</v>
      </c>
      <c r="J1940" s="3" t="s">
        <v>146</v>
      </c>
      <c r="K1940" s="3" t="s">
        <v>416</v>
      </c>
      <c r="L1940" s="5">
        <v>46</v>
      </c>
      <c r="M1940" s="5">
        <v>31908.34</v>
      </c>
      <c r="N1940" s="5">
        <v>45646.38</v>
      </c>
      <c r="O1940" s="5">
        <v>0</v>
      </c>
      <c r="P1940" s="3" t="s">
        <v>28</v>
      </c>
      <c r="Q1940" s="3" t="s">
        <v>84</v>
      </c>
      <c r="R1940" s="5">
        <v>13</v>
      </c>
      <c r="S1940" s="5">
        <v>631949.80000000005</v>
      </c>
      <c r="T1940" s="2"/>
    </row>
    <row r="1941" spans="1:20" ht="14.4" x14ac:dyDescent="0.3">
      <c r="A1941" s="3" t="s">
        <v>2847</v>
      </c>
      <c r="B1941" s="6">
        <v>45905</v>
      </c>
      <c r="C1941" s="3" t="s">
        <v>49</v>
      </c>
      <c r="D1941" s="3" t="s">
        <v>70</v>
      </c>
      <c r="E1941" s="3" t="s">
        <v>125</v>
      </c>
      <c r="F1941" s="3" t="s">
        <v>125</v>
      </c>
      <c r="G1941" s="3" t="s">
        <v>156</v>
      </c>
      <c r="H1941" s="3" t="s">
        <v>35</v>
      </c>
      <c r="I1941" s="3" t="s">
        <v>25</v>
      </c>
      <c r="J1941" s="3" t="s">
        <v>26</v>
      </c>
      <c r="K1941" s="3" t="s">
        <v>27</v>
      </c>
      <c r="L1941" s="5">
        <v>20</v>
      </c>
      <c r="M1941" s="5">
        <v>28960.28</v>
      </c>
      <c r="N1941" s="5">
        <v>38836</v>
      </c>
      <c r="O1941" s="5">
        <v>0</v>
      </c>
      <c r="P1941" s="3" t="s">
        <v>28</v>
      </c>
      <c r="Q1941" s="3" t="s">
        <v>29</v>
      </c>
      <c r="R1941" s="5">
        <v>3</v>
      </c>
      <c r="S1941" s="5">
        <v>197514.4</v>
      </c>
      <c r="T1941" s="2"/>
    </row>
    <row r="1942" spans="1:20" ht="14.4" x14ac:dyDescent="0.3">
      <c r="A1942" s="3" t="s">
        <v>2848</v>
      </c>
      <c r="B1942" s="6">
        <v>45870</v>
      </c>
      <c r="C1942" s="3" t="s">
        <v>49</v>
      </c>
      <c r="D1942" s="3" t="s">
        <v>21</v>
      </c>
      <c r="E1942" s="3" t="s">
        <v>105</v>
      </c>
      <c r="F1942" s="3" t="s">
        <v>106</v>
      </c>
      <c r="G1942" s="3" t="s">
        <v>1773</v>
      </c>
      <c r="H1942" s="3" t="s">
        <v>35</v>
      </c>
      <c r="I1942" s="3" t="s">
        <v>25</v>
      </c>
      <c r="J1942" s="3" t="s">
        <v>61</v>
      </c>
      <c r="K1942" s="3" t="s">
        <v>154</v>
      </c>
      <c r="L1942" s="5">
        <v>3</v>
      </c>
      <c r="M1942" s="5">
        <v>15209.27</v>
      </c>
      <c r="N1942" s="5">
        <v>22476.13</v>
      </c>
      <c r="O1942" s="5">
        <v>0.05</v>
      </c>
      <c r="P1942" s="3" t="s">
        <v>28</v>
      </c>
      <c r="Q1942" s="3" t="s">
        <v>38</v>
      </c>
      <c r="R1942" s="5">
        <v>18</v>
      </c>
      <c r="S1942" s="5">
        <v>20710.55</v>
      </c>
      <c r="T1942" s="2"/>
    </row>
    <row r="1943" spans="1:20" ht="14.4" x14ac:dyDescent="0.3">
      <c r="A1943" s="3" t="s">
        <v>2849</v>
      </c>
      <c r="B1943" s="6">
        <v>45725</v>
      </c>
      <c r="C1943" s="3" t="s">
        <v>20</v>
      </c>
      <c r="D1943" s="3" t="s">
        <v>57</v>
      </c>
      <c r="E1943" s="3" t="s">
        <v>64</v>
      </c>
      <c r="F1943" s="3" t="s">
        <v>65</v>
      </c>
      <c r="G1943" s="3" t="s">
        <v>797</v>
      </c>
      <c r="H1943" s="3" t="s">
        <v>87</v>
      </c>
      <c r="I1943" s="3" t="s">
        <v>45</v>
      </c>
      <c r="J1943" s="3" t="s">
        <v>67</v>
      </c>
      <c r="K1943" s="3" t="s">
        <v>199</v>
      </c>
      <c r="L1943" s="5">
        <v>14</v>
      </c>
      <c r="M1943" s="5">
        <v>50102.07</v>
      </c>
      <c r="N1943" s="5">
        <v>72478.13</v>
      </c>
      <c r="O1943" s="5">
        <v>0.05</v>
      </c>
      <c r="P1943" s="3" t="s">
        <v>55</v>
      </c>
      <c r="Q1943" s="3" t="s">
        <v>38</v>
      </c>
      <c r="R1943" s="5">
        <v>16</v>
      </c>
      <c r="S1943" s="5">
        <v>297601.59999999998</v>
      </c>
      <c r="T1943" s="2"/>
    </row>
    <row r="1944" spans="1:20" ht="14.4" x14ac:dyDescent="0.3">
      <c r="A1944" s="3" t="s">
        <v>2850</v>
      </c>
      <c r="B1944" s="4">
        <v>45838</v>
      </c>
      <c r="C1944" s="3" t="s">
        <v>31</v>
      </c>
      <c r="D1944" s="3" t="s">
        <v>57</v>
      </c>
      <c r="E1944" s="3" t="s">
        <v>64</v>
      </c>
      <c r="F1944" s="3" t="s">
        <v>65</v>
      </c>
      <c r="G1944" s="3" t="s">
        <v>2851</v>
      </c>
      <c r="H1944" s="3" t="s">
        <v>24</v>
      </c>
      <c r="I1944" s="3" t="s">
        <v>45</v>
      </c>
      <c r="J1944" s="3" t="s">
        <v>67</v>
      </c>
      <c r="K1944" s="3" t="s">
        <v>74</v>
      </c>
      <c r="L1944" s="5">
        <v>43</v>
      </c>
      <c r="M1944" s="5">
        <v>43079</v>
      </c>
      <c r="N1944" s="5">
        <v>55495.19</v>
      </c>
      <c r="O1944" s="5">
        <v>0</v>
      </c>
      <c r="P1944" s="3" t="s">
        <v>55</v>
      </c>
      <c r="Q1944" s="3" t="s">
        <v>84</v>
      </c>
      <c r="R1944" s="5">
        <v>19</v>
      </c>
      <c r="S1944" s="5">
        <v>533896.19999999995</v>
      </c>
      <c r="T1944" s="2"/>
    </row>
    <row r="1945" spans="1:20" ht="14.4" x14ac:dyDescent="0.3">
      <c r="A1945" s="3" t="s">
        <v>2852</v>
      </c>
      <c r="B1945" s="4">
        <v>45702</v>
      </c>
      <c r="C1945" s="3" t="s">
        <v>49</v>
      </c>
      <c r="D1945" s="3" t="s">
        <v>41</v>
      </c>
      <c r="E1945" s="3" t="s">
        <v>50</v>
      </c>
      <c r="F1945" s="3" t="s">
        <v>50</v>
      </c>
      <c r="G1945" s="3" t="s">
        <v>886</v>
      </c>
      <c r="H1945" s="3" t="s">
        <v>35</v>
      </c>
      <c r="I1945" s="3" t="s">
        <v>25</v>
      </c>
      <c r="J1945" s="3" t="s">
        <v>26</v>
      </c>
      <c r="K1945" s="3" t="s">
        <v>216</v>
      </c>
      <c r="L1945" s="5">
        <v>23</v>
      </c>
      <c r="M1945" s="5">
        <v>12339.9</v>
      </c>
      <c r="N1945" s="5">
        <v>17140.98</v>
      </c>
      <c r="O1945" s="5">
        <v>0</v>
      </c>
      <c r="P1945" s="3" t="s">
        <v>28</v>
      </c>
      <c r="Q1945" s="3" t="s">
        <v>84</v>
      </c>
      <c r="R1945" s="5">
        <v>17</v>
      </c>
      <c r="S1945" s="5">
        <v>110424.8</v>
      </c>
      <c r="T1945" s="2"/>
    </row>
    <row r="1946" spans="1:20" ht="14.4" x14ac:dyDescent="0.3">
      <c r="A1946" s="3" t="s">
        <v>2853</v>
      </c>
      <c r="B1946" s="4">
        <v>45746</v>
      </c>
      <c r="C1946" s="3" t="s">
        <v>31</v>
      </c>
      <c r="D1946" s="3" t="s">
        <v>70</v>
      </c>
      <c r="E1946" s="3" t="s">
        <v>125</v>
      </c>
      <c r="F1946" s="3" t="s">
        <v>125</v>
      </c>
      <c r="G1946" s="3" t="s">
        <v>1907</v>
      </c>
      <c r="H1946" s="3" t="s">
        <v>35</v>
      </c>
      <c r="I1946" s="3" t="s">
        <v>52</v>
      </c>
      <c r="J1946" s="3" t="s">
        <v>95</v>
      </c>
      <c r="K1946" s="3" t="s">
        <v>182</v>
      </c>
      <c r="L1946" s="5">
        <v>45</v>
      </c>
      <c r="M1946" s="5">
        <v>15587.89</v>
      </c>
      <c r="N1946" s="5">
        <v>23079.97</v>
      </c>
      <c r="O1946" s="5">
        <v>0</v>
      </c>
      <c r="P1946" s="3" t="s">
        <v>55</v>
      </c>
      <c r="Q1946" s="3" t="s">
        <v>77</v>
      </c>
      <c r="R1946" s="5">
        <v>19</v>
      </c>
      <c r="S1946" s="5">
        <v>337143.6</v>
      </c>
      <c r="T1946" s="2"/>
    </row>
    <row r="1947" spans="1:20" ht="14.4" x14ac:dyDescent="0.3">
      <c r="A1947" s="3" t="s">
        <v>2854</v>
      </c>
      <c r="B1947" s="4">
        <v>45741</v>
      </c>
      <c r="C1947" s="3" t="s">
        <v>49</v>
      </c>
      <c r="D1947" s="3" t="s">
        <v>70</v>
      </c>
      <c r="E1947" s="3" t="s">
        <v>125</v>
      </c>
      <c r="F1947" s="3" t="s">
        <v>125</v>
      </c>
      <c r="G1947" s="3" t="s">
        <v>1013</v>
      </c>
      <c r="H1947" s="3" t="s">
        <v>35</v>
      </c>
      <c r="I1947" s="3" t="s">
        <v>25</v>
      </c>
      <c r="J1947" s="3" t="s">
        <v>146</v>
      </c>
      <c r="K1947" s="3" t="s">
        <v>177</v>
      </c>
      <c r="L1947" s="5">
        <v>10</v>
      </c>
      <c r="M1947" s="5">
        <v>78565.789999999994</v>
      </c>
      <c r="N1947" s="5">
        <v>88055.17</v>
      </c>
      <c r="O1947" s="5">
        <v>0</v>
      </c>
      <c r="P1947" s="3" t="s">
        <v>28</v>
      </c>
      <c r="Q1947" s="3" t="s">
        <v>77</v>
      </c>
      <c r="R1947" s="5">
        <v>3</v>
      </c>
      <c r="S1947" s="5">
        <v>94893.8</v>
      </c>
      <c r="T1947" s="2"/>
    </row>
    <row r="1948" spans="1:20" ht="14.4" x14ac:dyDescent="0.3">
      <c r="A1948" s="3" t="s">
        <v>2855</v>
      </c>
      <c r="B1948" s="8">
        <v>45784</v>
      </c>
      <c r="C1948" s="3" t="s">
        <v>20</v>
      </c>
      <c r="D1948" s="3" t="s">
        <v>21</v>
      </c>
      <c r="E1948" s="3" t="s">
        <v>32</v>
      </c>
      <c r="F1948" s="3" t="s">
        <v>33</v>
      </c>
      <c r="G1948" s="3" t="s">
        <v>1124</v>
      </c>
      <c r="H1948" s="3" t="s">
        <v>24</v>
      </c>
      <c r="I1948" s="3" t="s">
        <v>25</v>
      </c>
      <c r="J1948" s="3" t="s">
        <v>61</v>
      </c>
      <c r="K1948" s="3" t="s">
        <v>62</v>
      </c>
      <c r="L1948" s="5">
        <v>17</v>
      </c>
      <c r="M1948" s="5">
        <v>10352.15</v>
      </c>
      <c r="N1948" s="5">
        <v>12130.57</v>
      </c>
      <c r="O1948" s="5">
        <v>0.15</v>
      </c>
      <c r="P1948" s="3" t="s">
        <v>28</v>
      </c>
      <c r="Q1948" s="3" t="s">
        <v>84</v>
      </c>
      <c r="R1948" s="5">
        <v>16</v>
      </c>
      <c r="S1948" s="5">
        <v>25698.17</v>
      </c>
      <c r="T1948" s="2"/>
    </row>
    <row r="1949" spans="1:20" ht="14.4" x14ac:dyDescent="0.3">
      <c r="A1949" s="3" t="s">
        <v>2856</v>
      </c>
      <c r="B1949" s="4">
        <v>45705</v>
      </c>
      <c r="C1949" s="3" t="s">
        <v>31</v>
      </c>
      <c r="D1949" s="3" t="s">
        <v>70</v>
      </c>
      <c r="E1949" s="3" t="s">
        <v>125</v>
      </c>
      <c r="F1949" s="3" t="s">
        <v>125</v>
      </c>
      <c r="G1949" s="3" t="s">
        <v>1797</v>
      </c>
      <c r="H1949" s="3" t="s">
        <v>35</v>
      </c>
      <c r="I1949" s="3" t="s">
        <v>45</v>
      </c>
      <c r="J1949" s="3" t="s">
        <v>132</v>
      </c>
      <c r="K1949" s="3" t="s">
        <v>206</v>
      </c>
      <c r="L1949" s="5">
        <v>36</v>
      </c>
      <c r="M1949" s="5">
        <v>19825.82</v>
      </c>
      <c r="N1949" s="5">
        <v>24219.98</v>
      </c>
      <c r="O1949" s="5">
        <v>0</v>
      </c>
      <c r="P1949" s="3" t="s">
        <v>28</v>
      </c>
      <c r="Q1949" s="3" t="s">
        <v>77</v>
      </c>
      <c r="R1949" s="5">
        <v>9</v>
      </c>
      <c r="S1949" s="5">
        <v>158189.79999999999</v>
      </c>
      <c r="T1949" s="2"/>
    </row>
    <row r="1950" spans="1:20" ht="14.4" x14ac:dyDescent="0.3">
      <c r="A1950" s="3" t="s">
        <v>2857</v>
      </c>
      <c r="B1950" s="7">
        <v>45796</v>
      </c>
      <c r="C1950" s="3" t="s">
        <v>31</v>
      </c>
      <c r="D1950" s="3" t="s">
        <v>41</v>
      </c>
      <c r="E1950" s="3" t="s">
        <v>50</v>
      </c>
      <c r="F1950" s="3" t="s">
        <v>50</v>
      </c>
      <c r="G1950" s="3" t="s">
        <v>1506</v>
      </c>
      <c r="H1950" s="3" t="s">
        <v>87</v>
      </c>
      <c r="I1950" s="3" t="s">
        <v>25</v>
      </c>
      <c r="J1950" s="3" t="s">
        <v>26</v>
      </c>
      <c r="K1950" s="3" t="s">
        <v>27</v>
      </c>
      <c r="L1950" s="5">
        <v>23</v>
      </c>
      <c r="M1950" s="5">
        <v>47440.69</v>
      </c>
      <c r="N1950" s="5">
        <v>52260.89</v>
      </c>
      <c r="O1950" s="5">
        <v>0</v>
      </c>
      <c r="P1950" s="3" t="s">
        <v>28</v>
      </c>
      <c r="Q1950" s="3" t="s">
        <v>29</v>
      </c>
      <c r="R1950" s="5">
        <v>20</v>
      </c>
      <c r="S1950" s="5">
        <v>110864.6</v>
      </c>
      <c r="T1950" s="2"/>
    </row>
    <row r="1951" spans="1:20" ht="14.4" x14ac:dyDescent="0.3">
      <c r="A1951" s="3" t="s">
        <v>2858</v>
      </c>
      <c r="B1951" s="4">
        <v>45681</v>
      </c>
      <c r="C1951" s="3" t="s">
        <v>40</v>
      </c>
      <c r="D1951" s="3" t="s">
        <v>70</v>
      </c>
      <c r="E1951" s="3" t="s">
        <v>125</v>
      </c>
      <c r="F1951" s="3" t="s">
        <v>125</v>
      </c>
      <c r="G1951" s="3" t="s">
        <v>350</v>
      </c>
      <c r="H1951" s="3" t="s">
        <v>44</v>
      </c>
      <c r="I1951" s="3" t="s">
        <v>52</v>
      </c>
      <c r="J1951" s="3" t="s">
        <v>95</v>
      </c>
      <c r="K1951" s="3" t="s">
        <v>237</v>
      </c>
      <c r="L1951" s="5">
        <v>11</v>
      </c>
      <c r="M1951" s="5">
        <v>21966.57</v>
      </c>
      <c r="N1951" s="5">
        <v>31563.72</v>
      </c>
      <c r="O1951" s="5">
        <v>0</v>
      </c>
      <c r="P1951" s="3" t="s">
        <v>28</v>
      </c>
      <c r="Q1951" s="3" t="s">
        <v>38</v>
      </c>
      <c r="R1951" s="5">
        <v>7</v>
      </c>
      <c r="S1951" s="5">
        <v>105568.7</v>
      </c>
      <c r="T1951" s="2"/>
    </row>
    <row r="1952" spans="1:20" ht="14.4" x14ac:dyDescent="0.3">
      <c r="A1952" s="3" t="s">
        <v>2859</v>
      </c>
      <c r="B1952" s="6">
        <v>45905</v>
      </c>
      <c r="C1952" s="3" t="s">
        <v>31</v>
      </c>
      <c r="D1952" s="3" t="s">
        <v>57</v>
      </c>
      <c r="E1952" s="3" t="s">
        <v>58</v>
      </c>
      <c r="F1952" s="3" t="s">
        <v>59</v>
      </c>
      <c r="G1952" s="3" t="s">
        <v>1235</v>
      </c>
      <c r="H1952" s="3" t="s">
        <v>44</v>
      </c>
      <c r="I1952" s="3" t="s">
        <v>52</v>
      </c>
      <c r="J1952" s="3" t="s">
        <v>53</v>
      </c>
      <c r="K1952" s="3" t="s">
        <v>90</v>
      </c>
      <c r="L1952" s="5">
        <v>36</v>
      </c>
      <c r="M1952" s="5">
        <v>2584.69</v>
      </c>
      <c r="N1952" s="5">
        <v>3695.05</v>
      </c>
      <c r="O1952" s="5">
        <v>0.05</v>
      </c>
      <c r="P1952" s="3" t="s">
        <v>55</v>
      </c>
      <c r="Q1952" s="3" t="s">
        <v>84</v>
      </c>
      <c r="R1952" s="5">
        <v>20</v>
      </c>
      <c r="S1952" s="5">
        <v>37974.31</v>
      </c>
      <c r="T1952" s="2"/>
    </row>
    <row r="1953" spans="1:20" ht="14.4" x14ac:dyDescent="0.3">
      <c r="A1953" s="3" t="s">
        <v>2860</v>
      </c>
      <c r="B1953" s="7">
        <v>45797</v>
      </c>
      <c r="C1953" s="3" t="s">
        <v>49</v>
      </c>
      <c r="D1953" s="3" t="s">
        <v>21</v>
      </c>
      <c r="E1953" s="3" t="s">
        <v>22</v>
      </c>
      <c r="F1953" s="3" t="s">
        <v>22</v>
      </c>
      <c r="G1953" s="3" t="s">
        <v>1281</v>
      </c>
      <c r="H1953" s="3" t="s">
        <v>87</v>
      </c>
      <c r="I1953" s="3" t="s">
        <v>25</v>
      </c>
      <c r="J1953" s="3" t="s">
        <v>146</v>
      </c>
      <c r="K1953" s="3" t="s">
        <v>177</v>
      </c>
      <c r="L1953" s="5">
        <v>9</v>
      </c>
      <c r="M1953" s="5">
        <v>21038.85</v>
      </c>
      <c r="N1953" s="5">
        <v>29656.77</v>
      </c>
      <c r="O1953" s="5">
        <v>0</v>
      </c>
      <c r="P1953" s="3" t="s">
        <v>28</v>
      </c>
      <c r="Q1953" s="3" t="s">
        <v>38</v>
      </c>
      <c r="R1953" s="5">
        <v>16</v>
      </c>
      <c r="S1953" s="5">
        <v>77561.279999999999</v>
      </c>
      <c r="T1953" s="2"/>
    </row>
    <row r="1954" spans="1:20" ht="14.4" x14ac:dyDescent="0.3">
      <c r="A1954" s="3" t="s">
        <v>2861</v>
      </c>
      <c r="B1954" s="4">
        <v>45864</v>
      </c>
      <c r="C1954" s="3" t="s">
        <v>49</v>
      </c>
      <c r="D1954" s="3" t="s">
        <v>57</v>
      </c>
      <c r="E1954" s="3" t="s">
        <v>64</v>
      </c>
      <c r="F1954" s="3" t="s">
        <v>65</v>
      </c>
      <c r="G1954" s="3" t="s">
        <v>1760</v>
      </c>
      <c r="H1954" s="3" t="s">
        <v>35</v>
      </c>
      <c r="I1954" s="3" t="s">
        <v>25</v>
      </c>
      <c r="J1954" s="3" t="s">
        <v>26</v>
      </c>
      <c r="K1954" s="3" t="s">
        <v>80</v>
      </c>
      <c r="L1954" s="5">
        <v>40</v>
      </c>
      <c r="M1954" s="5">
        <v>58431.56</v>
      </c>
      <c r="N1954" s="5">
        <v>81614.820000000007</v>
      </c>
      <c r="O1954" s="5">
        <v>0.05</v>
      </c>
      <c r="P1954" s="3" t="s">
        <v>28</v>
      </c>
      <c r="Q1954" s="3" t="s">
        <v>38</v>
      </c>
      <c r="R1954" s="5">
        <v>15</v>
      </c>
      <c r="S1954" s="5">
        <v>880963.9</v>
      </c>
      <c r="T1954" s="2"/>
    </row>
    <row r="1955" spans="1:20" ht="14.4" x14ac:dyDescent="0.3">
      <c r="A1955" s="3" t="s">
        <v>2862</v>
      </c>
      <c r="B1955" s="4">
        <v>45865</v>
      </c>
      <c r="C1955" s="3" t="s">
        <v>40</v>
      </c>
      <c r="D1955" s="3" t="s">
        <v>70</v>
      </c>
      <c r="E1955" s="3" t="s">
        <v>71</v>
      </c>
      <c r="F1955" s="3" t="s">
        <v>72</v>
      </c>
      <c r="G1955" s="3" t="s">
        <v>629</v>
      </c>
      <c r="H1955" s="3" t="s">
        <v>35</v>
      </c>
      <c r="I1955" s="3" t="s">
        <v>52</v>
      </c>
      <c r="J1955" s="3" t="s">
        <v>157</v>
      </c>
      <c r="K1955" s="3" t="s">
        <v>285</v>
      </c>
      <c r="L1955" s="5">
        <v>3</v>
      </c>
      <c r="M1955" s="5">
        <v>13507.77</v>
      </c>
      <c r="N1955" s="5">
        <v>16101.07</v>
      </c>
      <c r="O1955" s="5">
        <v>0.15</v>
      </c>
      <c r="P1955" s="3" t="s">
        <v>28</v>
      </c>
      <c r="Q1955" s="3" t="s">
        <v>38</v>
      </c>
      <c r="R1955" s="5">
        <v>15</v>
      </c>
      <c r="S1955" s="5">
        <v>6612.91</v>
      </c>
      <c r="T1955" s="2"/>
    </row>
    <row r="1956" spans="1:20" ht="14.4" x14ac:dyDescent="0.3">
      <c r="A1956" s="3" t="s">
        <v>2863</v>
      </c>
      <c r="B1956" s="6">
        <v>45906</v>
      </c>
      <c r="C1956" s="3" t="s">
        <v>40</v>
      </c>
      <c r="D1956" s="3" t="s">
        <v>21</v>
      </c>
      <c r="E1956" s="3" t="s">
        <v>32</v>
      </c>
      <c r="F1956" s="3" t="s">
        <v>33</v>
      </c>
      <c r="G1956" s="3" t="s">
        <v>1190</v>
      </c>
      <c r="H1956" s="3" t="s">
        <v>87</v>
      </c>
      <c r="I1956" s="3" t="s">
        <v>25</v>
      </c>
      <c r="J1956" s="3" t="s">
        <v>61</v>
      </c>
      <c r="K1956" s="3" t="s">
        <v>211</v>
      </c>
      <c r="L1956" s="5">
        <v>32</v>
      </c>
      <c r="M1956" s="5">
        <v>47116.63</v>
      </c>
      <c r="N1956" s="5">
        <v>54296.94</v>
      </c>
      <c r="O1956" s="5">
        <v>0</v>
      </c>
      <c r="P1956" s="3" t="s">
        <v>55</v>
      </c>
      <c r="Q1956" s="3" t="s">
        <v>29</v>
      </c>
      <c r="R1956" s="5">
        <v>9</v>
      </c>
      <c r="S1956" s="5">
        <v>229769.9</v>
      </c>
      <c r="T1956" s="2"/>
    </row>
    <row r="1957" spans="1:20" ht="14.4" x14ac:dyDescent="0.3">
      <c r="A1957" s="3" t="s">
        <v>2864</v>
      </c>
      <c r="B1957" s="4">
        <v>45769</v>
      </c>
      <c r="C1957" s="3" t="s">
        <v>49</v>
      </c>
      <c r="D1957" s="3" t="s">
        <v>57</v>
      </c>
      <c r="E1957" s="3" t="s">
        <v>92</v>
      </c>
      <c r="F1957" s="3" t="s">
        <v>93</v>
      </c>
      <c r="G1957" s="3" t="s">
        <v>393</v>
      </c>
      <c r="H1957" s="3" t="s">
        <v>24</v>
      </c>
      <c r="I1957" s="3" t="s">
        <v>52</v>
      </c>
      <c r="J1957" s="3" t="s">
        <v>113</v>
      </c>
      <c r="K1957" s="3" t="s">
        <v>114</v>
      </c>
      <c r="L1957" s="5">
        <v>7</v>
      </c>
      <c r="M1957" s="5">
        <v>78513.58</v>
      </c>
      <c r="N1957" s="5">
        <v>112675.3</v>
      </c>
      <c r="O1957" s="5">
        <v>0.05</v>
      </c>
      <c r="P1957" s="3" t="s">
        <v>55</v>
      </c>
      <c r="Q1957" s="3" t="s">
        <v>38</v>
      </c>
      <c r="R1957" s="5">
        <v>3</v>
      </c>
      <c r="S1957" s="5">
        <v>227175.5</v>
      </c>
      <c r="T1957" s="2"/>
    </row>
    <row r="1958" spans="1:20" ht="14.4" x14ac:dyDescent="0.3">
      <c r="A1958" s="3" t="s">
        <v>2865</v>
      </c>
      <c r="B1958" s="8">
        <v>45782</v>
      </c>
      <c r="C1958" s="3" t="s">
        <v>40</v>
      </c>
      <c r="D1958" s="3" t="s">
        <v>57</v>
      </c>
      <c r="E1958" s="3" t="s">
        <v>64</v>
      </c>
      <c r="F1958" s="3" t="s">
        <v>65</v>
      </c>
      <c r="G1958" s="3" t="s">
        <v>886</v>
      </c>
      <c r="H1958" s="3" t="s">
        <v>87</v>
      </c>
      <c r="I1958" s="3" t="s">
        <v>25</v>
      </c>
      <c r="J1958" s="3" t="s">
        <v>36</v>
      </c>
      <c r="K1958" s="3" t="s">
        <v>280</v>
      </c>
      <c r="L1958" s="5">
        <v>9</v>
      </c>
      <c r="M1958" s="5">
        <v>6585.1</v>
      </c>
      <c r="N1958" s="5">
        <v>8630.07</v>
      </c>
      <c r="O1958" s="5">
        <v>0</v>
      </c>
      <c r="P1958" s="3" t="s">
        <v>55</v>
      </c>
      <c r="Q1958" s="3" t="s">
        <v>77</v>
      </c>
      <c r="R1958" s="5">
        <v>1</v>
      </c>
      <c r="S1958" s="5">
        <v>18404.73</v>
      </c>
      <c r="T1958" s="2"/>
    </row>
    <row r="1959" spans="1:20" ht="14.4" x14ac:dyDescent="0.3">
      <c r="A1959" s="3" t="s">
        <v>2866</v>
      </c>
      <c r="B1959" s="8">
        <v>45785</v>
      </c>
      <c r="C1959" s="3" t="s">
        <v>20</v>
      </c>
      <c r="D1959" s="3" t="s">
        <v>70</v>
      </c>
      <c r="E1959" s="3" t="s">
        <v>71</v>
      </c>
      <c r="F1959" s="3" t="s">
        <v>72</v>
      </c>
      <c r="G1959" s="3" t="s">
        <v>2867</v>
      </c>
      <c r="H1959" s="3" t="s">
        <v>44</v>
      </c>
      <c r="I1959" s="3" t="s">
        <v>25</v>
      </c>
      <c r="J1959" s="3" t="s">
        <v>146</v>
      </c>
      <c r="K1959" s="3" t="s">
        <v>177</v>
      </c>
      <c r="L1959" s="5">
        <v>27</v>
      </c>
      <c r="M1959" s="5">
        <v>21184.13</v>
      </c>
      <c r="N1959" s="5">
        <v>25553.62</v>
      </c>
      <c r="O1959" s="5">
        <v>0.1</v>
      </c>
      <c r="P1959" s="3" t="s">
        <v>55</v>
      </c>
      <c r="Q1959" s="3" t="s">
        <v>77</v>
      </c>
      <c r="R1959" s="5">
        <v>16</v>
      </c>
      <c r="S1959" s="5">
        <v>106178.6</v>
      </c>
      <c r="T1959" s="2"/>
    </row>
    <row r="1960" spans="1:20" ht="14.4" x14ac:dyDescent="0.3">
      <c r="A1960" s="3" t="s">
        <v>2868</v>
      </c>
      <c r="B1960" s="6">
        <v>45842</v>
      </c>
      <c r="C1960" s="3" t="s">
        <v>20</v>
      </c>
      <c r="D1960" s="3" t="s">
        <v>70</v>
      </c>
      <c r="E1960" s="3" t="s">
        <v>71</v>
      </c>
      <c r="F1960" s="3" t="s">
        <v>72</v>
      </c>
      <c r="G1960" s="3" t="s">
        <v>89</v>
      </c>
      <c r="H1960" s="3" t="s">
        <v>35</v>
      </c>
      <c r="I1960" s="3" t="s">
        <v>45</v>
      </c>
      <c r="J1960" s="3" t="s">
        <v>46</v>
      </c>
      <c r="K1960" s="3" t="s">
        <v>161</v>
      </c>
      <c r="L1960" s="5">
        <v>19</v>
      </c>
      <c r="M1960" s="5">
        <v>74241.84</v>
      </c>
      <c r="N1960" s="5">
        <v>107976.3</v>
      </c>
      <c r="O1960" s="5">
        <v>0</v>
      </c>
      <c r="P1960" s="3" t="s">
        <v>28</v>
      </c>
      <c r="Q1960" s="3" t="s">
        <v>84</v>
      </c>
      <c r="R1960" s="5">
        <v>20</v>
      </c>
      <c r="S1960" s="5">
        <v>640955.5</v>
      </c>
      <c r="T1960" s="2"/>
    </row>
    <row r="1961" spans="1:20" ht="14.4" x14ac:dyDescent="0.3">
      <c r="A1961" s="3" t="s">
        <v>2869</v>
      </c>
      <c r="B1961" s="4">
        <v>45704</v>
      </c>
      <c r="C1961" s="3" t="s">
        <v>20</v>
      </c>
      <c r="D1961" s="3" t="s">
        <v>57</v>
      </c>
      <c r="E1961" s="3" t="s">
        <v>92</v>
      </c>
      <c r="F1961" s="3" t="s">
        <v>93</v>
      </c>
      <c r="G1961" s="3" t="s">
        <v>116</v>
      </c>
      <c r="H1961" s="3" t="s">
        <v>24</v>
      </c>
      <c r="I1961" s="3" t="s">
        <v>52</v>
      </c>
      <c r="J1961" s="3" t="s">
        <v>53</v>
      </c>
      <c r="K1961" s="3" t="s">
        <v>54</v>
      </c>
      <c r="L1961" s="5">
        <v>37</v>
      </c>
      <c r="M1961" s="5">
        <v>33362.17</v>
      </c>
      <c r="N1961" s="5">
        <v>47435.08</v>
      </c>
      <c r="O1961" s="5">
        <v>0.1</v>
      </c>
      <c r="P1961" s="3" t="s">
        <v>28</v>
      </c>
      <c r="Q1961" s="3" t="s">
        <v>84</v>
      </c>
      <c r="R1961" s="5">
        <v>14</v>
      </c>
      <c r="S1961" s="5">
        <v>468627.9</v>
      </c>
      <c r="T1961" s="2"/>
    </row>
    <row r="1962" spans="1:20" ht="14.4" x14ac:dyDescent="0.3">
      <c r="A1962" s="3" t="s">
        <v>2870</v>
      </c>
      <c r="B1962" s="6">
        <v>45756</v>
      </c>
      <c r="C1962" s="3" t="s">
        <v>20</v>
      </c>
      <c r="D1962" s="3" t="s">
        <v>70</v>
      </c>
      <c r="E1962" s="3" t="s">
        <v>125</v>
      </c>
      <c r="F1962" s="3" t="s">
        <v>125</v>
      </c>
      <c r="G1962" s="3" t="s">
        <v>1712</v>
      </c>
      <c r="H1962" s="3" t="s">
        <v>44</v>
      </c>
      <c r="I1962" s="3" t="s">
        <v>45</v>
      </c>
      <c r="J1962" s="3" t="s">
        <v>67</v>
      </c>
      <c r="K1962" s="3" t="s">
        <v>68</v>
      </c>
      <c r="L1962" s="5">
        <v>44</v>
      </c>
      <c r="M1962" s="5">
        <v>23660.799999999999</v>
      </c>
      <c r="N1962" s="5">
        <v>27655.56</v>
      </c>
      <c r="O1962" s="5">
        <v>0</v>
      </c>
      <c r="P1962" s="3" t="s">
        <v>28</v>
      </c>
      <c r="Q1962" s="3" t="s">
        <v>77</v>
      </c>
      <c r="R1962" s="5">
        <v>10</v>
      </c>
      <c r="S1962" s="5">
        <v>175769.4</v>
      </c>
      <c r="T1962" s="2"/>
    </row>
    <row r="1963" spans="1:20" ht="14.4" x14ac:dyDescent="0.3">
      <c r="A1963" s="3" t="s">
        <v>2871</v>
      </c>
      <c r="B1963" s="4">
        <v>45702</v>
      </c>
      <c r="C1963" s="3" t="s">
        <v>40</v>
      </c>
      <c r="D1963" s="3" t="s">
        <v>41</v>
      </c>
      <c r="E1963" s="3" t="s">
        <v>42</v>
      </c>
      <c r="F1963" s="3" t="s">
        <v>42</v>
      </c>
      <c r="G1963" s="3" t="s">
        <v>2120</v>
      </c>
      <c r="H1963" s="3" t="s">
        <v>44</v>
      </c>
      <c r="I1963" s="3" t="s">
        <v>25</v>
      </c>
      <c r="J1963" s="3" t="s">
        <v>26</v>
      </c>
      <c r="K1963" s="3" t="s">
        <v>216</v>
      </c>
      <c r="L1963" s="5">
        <v>43</v>
      </c>
      <c r="M1963" s="5">
        <v>51898.63</v>
      </c>
      <c r="N1963" s="5">
        <v>57102.92</v>
      </c>
      <c r="O1963" s="5">
        <v>0</v>
      </c>
      <c r="P1963" s="3" t="s">
        <v>55</v>
      </c>
      <c r="Q1963" s="3" t="s">
        <v>77</v>
      </c>
      <c r="R1963" s="5">
        <v>7</v>
      </c>
      <c r="S1963" s="5">
        <v>223784.5</v>
      </c>
      <c r="T1963" s="2"/>
    </row>
    <row r="1964" spans="1:20" ht="14.4" x14ac:dyDescent="0.3">
      <c r="A1964" s="3" t="s">
        <v>2872</v>
      </c>
      <c r="B1964" s="4">
        <v>45684</v>
      </c>
      <c r="C1964" s="3" t="s">
        <v>20</v>
      </c>
      <c r="D1964" s="3" t="s">
        <v>57</v>
      </c>
      <c r="E1964" s="3" t="s">
        <v>92</v>
      </c>
      <c r="F1964" s="3" t="s">
        <v>93</v>
      </c>
      <c r="G1964" s="3" t="s">
        <v>1985</v>
      </c>
      <c r="H1964" s="3" t="s">
        <v>24</v>
      </c>
      <c r="I1964" s="3" t="s">
        <v>45</v>
      </c>
      <c r="J1964" s="3" t="s">
        <v>132</v>
      </c>
      <c r="K1964" s="3" t="s">
        <v>248</v>
      </c>
      <c r="L1964" s="5">
        <v>12</v>
      </c>
      <c r="M1964" s="5">
        <v>18211.189999999999</v>
      </c>
      <c r="N1964" s="5">
        <v>24783.03</v>
      </c>
      <c r="O1964" s="5">
        <v>0.05</v>
      </c>
      <c r="P1964" s="3" t="s">
        <v>55</v>
      </c>
      <c r="Q1964" s="3" t="s">
        <v>29</v>
      </c>
      <c r="R1964" s="5">
        <v>13</v>
      </c>
      <c r="S1964" s="5">
        <v>74918.98</v>
      </c>
      <c r="T1964" s="2"/>
    </row>
    <row r="1965" spans="1:20" ht="14.4" x14ac:dyDescent="0.3">
      <c r="A1965" s="3" t="s">
        <v>2873</v>
      </c>
      <c r="B1965" s="8">
        <v>45778</v>
      </c>
      <c r="C1965" s="3" t="s">
        <v>31</v>
      </c>
      <c r="D1965" s="3" t="s">
        <v>41</v>
      </c>
      <c r="E1965" s="3" t="s">
        <v>50</v>
      </c>
      <c r="F1965" s="3" t="s">
        <v>50</v>
      </c>
      <c r="G1965" s="3" t="s">
        <v>324</v>
      </c>
      <c r="H1965" s="3" t="s">
        <v>44</v>
      </c>
      <c r="I1965" s="3" t="s">
        <v>25</v>
      </c>
      <c r="J1965" s="3" t="s">
        <v>61</v>
      </c>
      <c r="K1965" s="3" t="s">
        <v>154</v>
      </c>
      <c r="L1965" s="5">
        <v>12</v>
      </c>
      <c r="M1965" s="5">
        <v>34554.99</v>
      </c>
      <c r="N1965" s="5">
        <v>48525.53</v>
      </c>
      <c r="O1965" s="5">
        <v>0.1</v>
      </c>
      <c r="P1965" s="3" t="s">
        <v>28</v>
      </c>
      <c r="Q1965" s="3" t="s">
        <v>77</v>
      </c>
      <c r="R1965" s="5">
        <v>19</v>
      </c>
      <c r="S1965" s="5">
        <v>150881.79999999999</v>
      </c>
      <c r="T1965" s="2"/>
    </row>
    <row r="1966" spans="1:20" ht="14.4" x14ac:dyDescent="0.3">
      <c r="A1966" s="3" t="s">
        <v>2874</v>
      </c>
      <c r="B1966" s="6">
        <v>45843</v>
      </c>
      <c r="C1966" s="3" t="s">
        <v>40</v>
      </c>
      <c r="D1966" s="3" t="s">
        <v>41</v>
      </c>
      <c r="E1966" s="3" t="s">
        <v>50</v>
      </c>
      <c r="F1966" s="3" t="s">
        <v>50</v>
      </c>
      <c r="G1966" s="3" t="s">
        <v>2688</v>
      </c>
      <c r="H1966" s="3" t="s">
        <v>35</v>
      </c>
      <c r="I1966" s="3" t="s">
        <v>52</v>
      </c>
      <c r="J1966" s="3" t="s">
        <v>157</v>
      </c>
      <c r="K1966" s="3" t="s">
        <v>158</v>
      </c>
      <c r="L1966" s="5">
        <v>36</v>
      </c>
      <c r="M1966" s="5">
        <v>8954.0400000000009</v>
      </c>
      <c r="N1966" s="5">
        <v>9920.51</v>
      </c>
      <c r="O1966" s="5">
        <v>0.1</v>
      </c>
      <c r="P1966" s="3" t="s">
        <v>28</v>
      </c>
      <c r="Q1966" s="3" t="s">
        <v>77</v>
      </c>
      <c r="R1966" s="5">
        <v>13</v>
      </c>
      <c r="S1966" s="5">
        <v>31313.63</v>
      </c>
      <c r="T1966" s="2"/>
    </row>
    <row r="1967" spans="1:20" ht="14.4" x14ac:dyDescent="0.3">
      <c r="A1967" s="3" t="s">
        <v>2875</v>
      </c>
      <c r="B1967" s="6">
        <v>45812</v>
      </c>
      <c r="C1967" s="3" t="s">
        <v>49</v>
      </c>
      <c r="D1967" s="3" t="s">
        <v>41</v>
      </c>
      <c r="E1967" s="3" t="s">
        <v>42</v>
      </c>
      <c r="F1967" s="3" t="s">
        <v>42</v>
      </c>
      <c r="G1967" s="3" t="s">
        <v>326</v>
      </c>
      <c r="H1967" s="3" t="s">
        <v>87</v>
      </c>
      <c r="I1967" s="3" t="s">
        <v>45</v>
      </c>
      <c r="J1967" s="3" t="s">
        <v>67</v>
      </c>
      <c r="K1967" s="3" t="s">
        <v>74</v>
      </c>
      <c r="L1967" s="5">
        <v>47</v>
      </c>
      <c r="M1967" s="5">
        <v>67800.91</v>
      </c>
      <c r="N1967" s="5">
        <v>84947.68</v>
      </c>
      <c r="O1967" s="5">
        <v>0.1</v>
      </c>
      <c r="P1967" s="3" t="s">
        <v>55</v>
      </c>
      <c r="Q1967" s="3" t="s">
        <v>29</v>
      </c>
      <c r="R1967" s="5">
        <v>19</v>
      </c>
      <c r="S1967" s="5">
        <v>725308.4</v>
      </c>
      <c r="T1967" s="2"/>
    </row>
    <row r="1968" spans="1:20" ht="14.4" x14ac:dyDescent="0.3">
      <c r="A1968" s="3" t="s">
        <v>2876</v>
      </c>
      <c r="B1968" s="4">
        <v>45688</v>
      </c>
      <c r="C1968" s="3" t="s">
        <v>40</v>
      </c>
      <c r="D1968" s="3" t="s">
        <v>70</v>
      </c>
      <c r="E1968" s="3" t="s">
        <v>71</v>
      </c>
      <c r="F1968" s="3" t="s">
        <v>72</v>
      </c>
      <c r="G1968" s="3" t="s">
        <v>2413</v>
      </c>
      <c r="H1968" s="3" t="s">
        <v>44</v>
      </c>
      <c r="I1968" s="3" t="s">
        <v>52</v>
      </c>
      <c r="J1968" s="3" t="s">
        <v>53</v>
      </c>
      <c r="K1968" s="3" t="s">
        <v>110</v>
      </c>
      <c r="L1968" s="5">
        <v>40</v>
      </c>
      <c r="M1968" s="5">
        <v>41746.42</v>
      </c>
      <c r="N1968" s="5">
        <v>51743.31</v>
      </c>
      <c r="O1968" s="5">
        <v>0.05</v>
      </c>
      <c r="P1968" s="3" t="s">
        <v>55</v>
      </c>
      <c r="Q1968" s="3" t="s">
        <v>77</v>
      </c>
      <c r="R1968" s="5">
        <v>2</v>
      </c>
      <c r="S1968" s="5">
        <v>379881.8</v>
      </c>
      <c r="T1968" s="2"/>
    </row>
    <row r="1969" spans="1:20" ht="14.4" x14ac:dyDescent="0.3">
      <c r="A1969" s="3" t="s">
        <v>2877</v>
      </c>
      <c r="B1969" s="8">
        <v>45782</v>
      </c>
      <c r="C1969" s="3" t="s">
        <v>31</v>
      </c>
      <c r="D1969" s="3" t="s">
        <v>57</v>
      </c>
      <c r="E1969" s="3" t="s">
        <v>92</v>
      </c>
      <c r="F1969" s="3" t="s">
        <v>93</v>
      </c>
      <c r="G1969" s="3" t="s">
        <v>491</v>
      </c>
      <c r="H1969" s="3" t="s">
        <v>35</v>
      </c>
      <c r="I1969" s="3" t="s">
        <v>25</v>
      </c>
      <c r="J1969" s="3" t="s">
        <v>36</v>
      </c>
      <c r="K1969" s="3" t="s">
        <v>136</v>
      </c>
      <c r="L1969" s="5">
        <v>11</v>
      </c>
      <c r="M1969" s="5">
        <v>27941.58</v>
      </c>
      <c r="N1969" s="5">
        <v>35060.74</v>
      </c>
      <c r="O1969" s="5">
        <v>0.15</v>
      </c>
      <c r="P1969" s="3" t="s">
        <v>55</v>
      </c>
      <c r="Q1969" s="3" t="s">
        <v>29</v>
      </c>
      <c r="R1969" s="5">
        <v>9</v>
      </c>
      <c r="S1969" s="5">
        <v>66564.149999999994</v>
      </c>
      <c r="T1969" s="2"/>
    </row>
    <row r="1970" spans="1:20" ht="14.4" x14ac:dyDescent="0.3">
      <c r="A1970" s="3" t="s">
        <v>2878</v>
      </c>
      <c r="B1970" s="4">
        <v>45739</v>
      </c>
      <c r="C1970" s="3" t="s">
        <v>31</v>
      </c>
      <c r="D1970" s="3" t="s">
        <v>21</v>
      </c>
      <c r="E1970" s="3" t="s">
        <v>105</v>
      </c>
      <c r="F1970" s="3" t="s">
        <v>106</v>
      </c>
      <c r="G1970" s="3" t="s">
        <v>442</v>
      </c>
      <c r="H1970" s="3" t="s">
        <v>87</v>
      </c>
      <c r="I1970" s="3" t="s">
        <v>25</v>
      </c>
      <c r="J1970" s="3" t="s">
        <v>61</v>
      </c>
      <c r="K1970" s="3" t="s">
        <v>62</v>
      </c>
      <c r="L1970" s="5">
        <v>1</v>
      </c>
      <c r="M1970" s="5">
        <v>79327.16</v>
      </c>
      <c r="N1970" s="5">
        <v>116454.3</v>
      </c>
      <c r="O1970" s="5">
        <v>0</v>
      </c>
      <c r="P1970" s="3" t="s">
        <v>55</v>
      </c>
      <c r="Q1970" s="3" t="s">
        <v>29</v>
      </c>
      <c r="R1970" s="5">
        <v>8</v>
      </c>
      <c r="S1970" s="5">
        <v>37127.11</v>
      </c>
      <c r="T1970" s="2"/>
    </row>
    <row r="1971" spans="1:20" ht="14.4" x14ac:dyDescent="0.3">
      <c r="A1971" s="3" t="s">
        <v>2879</v>
      </c>
      <c r="B1971" s="6">
        <v>45906</v>
      </c>
      <c r="C1971" s="3" t="s">
        <v>40</v>
      </c>
      <c r="D1971" s="3" t="s">
        <v>41</v>
      </c>
      <c r="E1971" s="3" t="s">
        <v>42</v>
      </c>
      <c r="F1971" s="3" t="s">
        <v>42</v>
      </c>
      <c r="G1971" s="3" t="s">
        <v>687</v>
      </c>
      <c r="H1971" s="3" t="s">
        <v>24</v>
      </c>
      <c r="I1971" s="3" t="s">
        <v>45</v>
      </c>
      <c r="J1971" s="3" t="s">
        <v>46</v>
      </c>
      <c r="K1971" s="3" t="s">
        <v>161</v>
      </c>
      <c r="L1971" s="5">
        <v>5</v>
      </c>
      <c r="M1971" s="5">
        <v>29024.39</v>
      </c>
      <c r="N1971" s="5">
        <v>37967.9</v>
      </c>
      <c r="O1971" s="5">
        <v>0</v>
      </c>
      <c r="P1971" s="3" t="s">
        <v>28</v>
      </c>
      <c r="Q1971" s="3" t="s">
        <v>38</v>
      </c>
      <c r="R1971" s="5">
        <v>10</v>
      </c>
      <c r="S1971" s="5">
        <v>44717.55</v>
      </c>
      <c r="T1971" s="2"/>
    </row>
    <row r="1972" spans="1:20" ht="14.4" x14ac:dyDescent="0.3">
      <c r="A1972" s="3" t="s">
        <v>2880</v>
      </c>
      <c r="B1972" s="7">
        <v>45807</v>
      </c>
      <c r="C1972" s="3" t="s">
        <v>31</v>
      </c>
      <c r="D1972" s="3" t="s">
        <v>57</v>
      </c>
      <c r="E1972" s="3" t="s">
        <v>92</v>
      </c>
      <c r="F1972" s="3" t="s">
        <v>93</v>
      </c>
      <c r="G1972" s="3" t="s">
        <v>430</v>
      </c>
      <c r="H1972" s="3" t="s">
        <v>87</v>
      </c>
      <c r="I1972" s="3" t="s">
        <v>25</v>
      </c>
      <c r="J1972" s="3" t="s">
        <v>26</v>
      </c>
      <c r="K1972" s="3" t="s">
        <v>80</v>
      </c>
      <c r="L1972" s="5">
        <v>22</v>
      </c>
      <c r="M1972" s="5">
        <v>32087.81</v>
      </c>
      <c r="N1972" s="5">
        <v>47371.94</v>
      </c>
      <c r="O1972" s="5">
        <v>0</v>
      </c>
      <c r="P1972" s="3" t="s">
        <v>28</v>
      </c>
      <c r="Q1972" s="3" t="s">
        <v>77</v>
      </c>
      <c r="R1972" s="5">
        <v>19</v>
      </c>
      <c r="S1972" s="5">
        <v>336250.9</v>
      </c>
      <c r="T1972" s="2"/>
    </row>
    <row r="1973" spans="1:20" ht="14.4" x14ac:dyDescent="0.3">
      <c r="A1973" s="3" t="s">
        <v>2881</v>
      </c>
      <c r="B1973" s="6">
        <v>45692</v>
      </c>
      <c r="C1973" s="3" t="s">
        <v>20</v>
      </c>
      <c r="D1973" s="3" t="s">
        <v>41</v>
      </c>
      <c r="E1973" s="3" t="s">
        <v>50</v>
      </c>
      <c r="F1973" s="3" t="s">
        <v>50</v>
      </c>
      <c r="G1973" s="3" t="s">
        <v>655</v>
      </c>
      <c r="H1973" s="3" t="s">
        <v>35</v>
      </c>
      <c r="I1973" s="3" t="s">
        <v>52</v>
      </c>
      <c r="J1973" s="3" t="s">
        <v>157</v>
      </c>
      <c r="K1973" s="3" t="s">
        <v>285</v>
      </c>
      <c r="L1973" s="5">
        <v>50</v>
      </c>
      <c r="M1973" s="5">
        <v>63303.57</v>
      </c>
      <c r="N1973" s="5">
        <v>88797.05</v>
      </c>
      <c r="O1973" s="5">
        <v>0.05</v>
      </c>
      <c r="P1973" s="3" t="s">
        <v>28</v>
      </c>
      <c r="Q1973" s="3" t="s">
        <v>84</v>
      </c>
      <c r="R1973" s="5">
        <v>12</v>
      </c>
      <c r="S1973" s="5">
        <v>1210940</v>
      </c>
      <c r="T1973" s="2"/>
    </row>
    <row r="1974" spans="1:20" ht="14.4" x14ac:dyDescent="0.3">
      <c r="A1974" s="3" t="s">
        <v>2882</v>
      </c>
      <c r="B1974" s="6">
        <v>45878</v>
      </c>
      <c r="C1974" s="3" t="s">
        <v>49</v>
      </c>
      <c r="D1974" s="3" t="s">
        <v>41</v>
      </c>
      <c r="E1974" s="3" t="s">
        <v>42</v>
      </c>
      <c r="F1974" s="3" t="s">
        <v>42</v>
      </c>
      <c r="G1974" s="3" t="s">
        <v>949</v>
      </c>
      <c r="H1974" s="3" t="s">
        <v>87</v>
      </c>
      <c r="I1974" s="3" t="s">
        <v>52</v>
      </c>
      <c r="J1974" s="3" t="s">
        <v>113</v>
      </c>
      <c r="K1974" s="3" t="s">
        <v>257</v>
      </c>
      <c r="L1974" s="5">
        <v>29</v>
      </c>
      <c r="M1974" s="5">
        <v>8090.9</v>
      </c>
      <c r="N1974" s="5">
        <v>11192.06</v>
      </c>
      <c r="O1974" s="5">
        <v>0.05</v>
      </c>
      <c r="P1974" s="3" t="s">
        <v>28</v>
      </c>
      <c r="Q1974" s="3" t="s">
        <v>84</v>
      </c>
      <c r="R1974" s="5">
        <v>3</v>
      </c>
      <c r="S1974" s="5">
        <v>85436.96</v>
      </c>
      <c r="T1974" s="2"/>
    </row>
    <row r="1975" spans="1:20" ht="14.4" x14ac:dyDescent="0.3">
      <c r="A1975" s="3" t="s">
        <v>2883</v>
      </c>
      <c r="B1975" s="6">
        <v>45756</v>
      </c>
      <c r="C1975" s="3" t="s">
        <v>40</v>
      </c>
      <c r="D1975" s="3" t="s">
        <v>21</v>
      </c>
      <c r="E1975" s="3" t="s">
        <v>105</v>
      </c>
      <c r="F1975" s="3" t="s">
        <v>106</v>
      </c>
      <c r="G1975" s="3" t="s">
        <v>1916</v>
      </c>
      <c r="H1975" s="3" t="s">
        <v>87</v>
      </c>
      <c r="I1975" s="3" t="s">
        <v>52</v>
      </c>
      <c r="J1975" s="3" t="s">
        <v>53</v>
      </c>
      <c r="K1975" s="3" t="s">
        <v>54</v>
      </c>
      <c r="L1975" s="5">
        <v>36</v>
      </c>
      <c r="M1975" s="5">
        <v>15122.02</v>
      </c>
      <c r="N1975" s="5">
        <v>22025.98</v>
      </c>
      <c r="O1975" s="5">
        <v>0.05</v>
      </c>
      <c r="P1975" s="3" t="s">
        <v>55</v>
      </c>
      <c r="Q1975" s="3" t="s">
        <v>38</v>
      </c>
      <c r="R1975" s="5">
        <v>6</v>
      </c>
      <c r="S1975" s="5">
        <v>236115.4</v>
      </c>
      <c r="T1975" s="2"/>
    </row>
    <row r="1976" spans="1:20" ht="14.4" x14ac:dyDescent="0.3">
      <c r="A1976" s="3" t="s">
        <v>2884</v>
      </c>
      <c r="B1976" s="4">
        <v>45758</v>
      </c>
      <c r="C1976" s="3" t="s">
        <v>40</v>
      </c>
      <c r="D1976" s="3" t="s">
        <v>57</v>
      </c>
      <c r="E1976" s="3" t="s">
        <v>58</v>
      </c>
      <c r="F1976" s="3" t="s">
        <v>59</v>
      </c>
      <c r="G1976" s="3" t="s">
        <v>2797</v>
      </c>
      <c r="H1976" s="3" t="s">
        <v>87</v>
      </c>
      <c r="I1976" s="3" t="s">
        <v>25</v>
      </c>
      <c r="J1976" s="3" t="s">
        <v>26</v>
      </c>
      <c r="K1976" s="3" t="s">
        <v>80</v>
      </c>
      <c r="L1976" s="5">
        <v>26</v>
      </c>
      <c r="M1976" s="5">
        <v>19615.400000000001</v>
      </c>
      <c r="N1976" s="5">
        <v>23177.87</v>
      </c>
      <c r="O1976" s="5">
        <v>0.1</v>
      </c>
      <c r="P1976" s="3" t="s">
        <v>28</v>
      </c>
      <c r="Q1976" s="3" t="s">
        <v>38</v>
      </c>
      <c r="R1976" s="5">
        <v>9</v>
      </c>
      <c r="S1976" s="5">
        <v>83361.8</v>
      </c>
      <c r="T1976" s="2"/>
    </row>
    <row r="1977" spans="1:20" ht="14.4" x14ac:dyDescent="0.3">
      <c r="A1977" s="3" t="s">
        <v>2885</v>
      </c>
      <c r="B1977" s="6">
        <v>45841</v>
      </c>
      <c r="C1977" s="3" t="s">
        <v>20</v>
      </c>
      <c r="D1977" s="3" t="s">
        <v>70</v>
      </c>
      <c r="E1977" s="3" t="s">
        <v>71</v>
      </c>
      <c r="F1977" s="3" t="s">
        <v>72</v>
      </c>
      <c r="G1977" s="3" t="s">
        <v>2574</v>
      </c>
      <c r="H1977" s="3" t="s">
        <v>87</v>
      </c>
      <c r="I1977" s="3" t="s">
        <v>52</v>
      </c>
      <c r="J1977" s="3" t="s">
        <v>113</v>
      </c>
      <c r="K1977" s="3" t="s">
        <v>257</v>
      </c>
      <c r="L1977" s="5">
        <v>15</v>
      </c>
      <c r="M1977" s="5">
        <v>52513.11</v>
      </c>
      <c r="N1977" s="5">
        <v>71327.78</v>
      </c>
      <c r="O1977" s="5">
        <v>0.15</v>
      </c>
      <c r="P1977" s="3" t="s">
        <v>55</v>
      </c>
      <c r="Q1977" s="3" t="s">
        <v>38</v>
      </c>
      <c r="R1977" s="5">
        <v>15</v>
      </c>
      <c r="S1977" s="5">
        <v>239887</v>
      </c>
      <c r="T1977" s="2"/>
    </row>
    <row r="1978" spans="1:20" ht="14.4" x14ac:dyDescent="0.3">
      <c r="A1978" s="3" t="s">
        <v>2886</v>
      </c>
      <c r="B1978" s="4">
        <v>45709</v>
      </c>
      <c r="C1978" s="3" t="s">
        <v>20</v>
      </c>
      <c r="D1978" s="3" t="s">
        <v>57</v>
      </c>
      <c r="E1978" s="3" t="s">
        <v>64</v>
      </c>
      <c r="F1978" s="3" t="s">
        <v>65</v>
      </c>
      <c r="G1978" s="3" t="s">
        <v>82</v>
      </c>
      <c r="H1978" s="3" t="s">
        <v>35</v>
      </c>
      <c r="I1978" s="3" t="s">
        <v>52</v>
      </c>
      <c r="J1978" s="3" t="s">
        <v>53</v>
      </c>
      <c r="K1978" s="3" t="s">
        <v>99</v>
      </c>
      <c r="L1978" s="5">
        <v>42</v>
      </c>
      <c r="M1978" s="5">
        <v>39005.629999999997</v>
      </c>
      <c r="N1978" s="5">
        <v>53671.7</v>
      </c>
      <c r="O1978" s="5">
        <v>0.15</v>
      </c>
      <c r="P1978" s="3" t="s">
        <v>55</v>
      </c>
      <c r="Q1978" s="3" t="s">
        <v>38</v>
      </c>
      <c r="R1978" s="5">
        <v>13</v>
      </c>
      <c r="S1978" s="5">
        <v>523578.7</v>
      </c>
      <c r="T1978" s="2"/>
    </row>
    <row r="1979" spans="1:20" ht="14.4" x14ac:dyDescent="0.3">
      <c r="A1979" s="3" t="s">
        <v>2887</v>
      </c>
      <c r="B1979" s="6">
        <v>45817</v>
      </c>
      <c r="C1979" s="3" t="s">
        <v>20</v>
      </c>
      <c r="D1979" s="3" t="s">
        <v>57</v>
      </c>
      <c r="E1979" s="3" t="s">
        <v>64</v>
      </c>
      <c r="F1979" s="3" t="s">
        <v>65</v>
      </c>
      <c r="G1979" s="3" t="s">
        <v>454</v>
      </c>
      <c r="H1979" s="3" t="s">
        <v>35</v>
      </c>
      <c r="I1979" s="3" t="s">
        <v>25</v>
      </c>
      <c r="J1979" s="3" t="s">
        <v>36</v>
      </c>
      <c r="K1979" s="3" t="s">
        <v>37</v>
      </c>
      <c r="L1979" s="5">
        <v>18</v>
      </c>
      <c r="M1979" s="5">
        <v>54827.73</v>
      </c>
      <c r="N1979" s="5">
        <v>77762.59</v>
      </c>
      <c r="O1979" s="5">
        <v>0.15</v>
      </c>
      <c r="P1979" s="3" t="s">
        <v>55</v>
      </c>
      <c r="Q1979" s="3" t="s">
        <v>84</v>
      </c>
      <c r="R1979" s="5">
        <v>7</v>
      </c>
      <c r="S1979" s="5">
        <v>350903.4</v>
      </c>
      <c r="T1979" s="2"/>
    </row>
    <row r="1980" spans="1:20" ht="14.4" x14ac:dyDescent="0.3">
      <c r="A1980" s="3" t="s">
        <v>2888</v>
      </c>
      <c r="B1980" s="4">
        <v>45709</v>
      </c>
      <c r="C1980" s="3" t="s">
        <v>40</v>
      </c>
      <c r="D1980" s="3" t="s">
        <v>41</v>
      </c>
      <c r="E1980" s="3" t="s">
        <v>50</v>
      </c>
      <c r="F1980" s="3" t="s">
        <v>50</v>
      </c>
      <c r="G1980" s="3" t="s">
        <v>905</v>
      </c>
      <c r="H1980" s="3" t="s">
        <v>44</v>
      </c>
      <c r="I1980" s="3" t="s">
        <v>52</v>
      </c>
      <c r="J1980" s="3" t="s">
        <v>113</v>
      </c>
      <c r="K1980" s="3" t="s">
        <v>139</v>
      </c>
      <c r="L1980" s="5">
        <v>49</v>
      </c>
      <c r="M1980" s="5">
        <v>61018.8</v>
      </c>
      <c r="N1980" s="5">
        <v>76297.87</v>
      </c>
      <c r="O1980" s="5">
        <v>0.1</v>
      </c>
      <c r="P1980" s="3" t="s">
        <v>28</v>
      </c>
      <c r="Q1980" s="3" t="s">
        <v>84</v>
      </c>
      <c r="R1980" s="5">
        <v>16</v>
      </c>
      <c r="S1980" s="5">
        <v>673807</v>
      </c>
      <c r="T1980" s="2"/>
    </row>
    <row r="1981" spans="1:20" ht="14.4" x14ac:dyDescent="0.3">
      <c r="A1981" s="3" t="s">
        <v>2889</v>
      </c>
      <c r="B1981" s="7">
        <v>45806</v>
      </c>
      <c r="C1981" s="3" t="s">
        <v>40</v>
      </c>
      <c r="D1981" s="3" t="s">
        <v>57</v>
      </c>
      <c r="E1981" s="3" t="s">
        <v>58</v>
      </c>
      <c r="F1981" s="3" t="s">
        <v>59</v>
      </c>
      <c r="G1981" s="3" t="s">
        <v>509</v>
      </c>
      <c r="H1981" s="3" t="s">
        <v>44</v>
      </c>
      <c r="I1981" s="3" t="s">
        <v>45</v>
      </c>
      <c r="J1981" s="3" t="s">
        <v>102</v>
      </c>
      <c r="K1981" s="3" t="s">
        <v>203</v>
      </c>
      <c r="L1981" s="5">
        <v>25</v>
      </c>
      <c r="M1981" s="5">
        <v>67769.86</v>
      </c>
      <c r="N1981" s="5">
        <v>84309.85</v>
      </c>
      <c r="O1981" s="5">
        <v>0</v>
      </c>
      <c r="P1981" s="3" t="s">
        <v>55</v>
      </c>
      <c r="Q1981" s="3" t="s">
        <v>38</v>
      </c>
      <c r="R1981" s="5">
        <v>15</v>
      </c>
      <c r="S1981" s="5">
        <v>413499.8</v>
      </c>
      <c r="T1981" s="2"/>
    </row>
    <row r="1982" spans="1:20" ht="14.4" x14ac:dyDescent="0.3">
      <c r="A1982" s="3" t="s">
        <v>2890</v>
      </c>
      <c r="B1982" s="4">
        <v>45715</v>
      </c>
      <c r="C1982" s="3" t="s">
        <v>31</v>
      </c>
      <c r="D1982" s="3" t="s">
        <v>70</v>
      </c>
      <c r="E1982" s="3" t="s">
        <v>125</v>
      </c>
      <c r="F1982" s="3" t="s">
        <v>125</v>
      </c>
      <c r="G1982" s="3" t="s">
        <v>1145</v>
      </c>
      <c r="H1982" s="3" t="s">
        <v>24</v>
      </c>
      <c r="I1982" s="3" t="s">
        <v>25</v>
      </c>
      <c r="J1982" s="3" t="s">
        <v>61</v>
      </c>
      <c r="K1982" s="3" t="s">
        <v>223</v>
      </c>
      <c r="L1982" s="5">
        <v>33</v>
      </c>
      <c r="M1982" s="5">
        <v>71647.27</v>
      </c>
      <c r="N1982" s="5">
        <v>79130.289999999994</v>
      </c>
      <c r="O1982" s="5">
        <v>0.05</v>
      </c>
      <c r="P1982" s="3" t="s">
        <v>28</v>
      </c>
      <c r="Q1982" s="3" t="s">
        <v>84</v>
      </c>
      <c r="R1982" s="5">
        <v>15</v>
      </c>
      <c r="S1982" s="5">
        <v>234592.7</v>
      </c>
      <c r="T1982" s="2"/>
    </row>
    <row r="1983" spans="1:20" ht="14.4" x14ac:dyDescent="0.3">
      <c r="A1983" s="3" t="s">
        <v>2891</v>
      </c>
      <c r="B1983" s="4">
        <v>45746</v>
      </c>
      <c r="C1983" s="3" t="s">
        <v>40</v>
      </c>
      <c r="D1983" s="3" t="s">
        <v>41</v>
      </c>
      <c r="E1983" s="3" t="s">
        <v>50</v>
      </c>
      <c r="F1983" s="3" t="s">
        <v>50</v>
      </c>
      <c r="G1983" s="3" t="s">
        <v>1799</v>
      </c>
      <c r="H1983" s="3" t="s">
        <v>44</v>
      </c>
      <c r="I1983" s="3" t="s">
        <v>25</v>
      </c>
      <c r="J1983" s="3" t="s">
        <v>26</v>
      </c>
      <c r="K1983" s="3" t="s">
        <v>80</v>
      </c>
      <c r="L1983" s="5">
        <v>2</v>
      </c>
      <c r="M1983" s="5">
        <v>52948.62</v>
      </c>
      <c r="N1983" s="5">
        <v>75826.179999999993</v>
      </c>
      <c r="O1983" s="5">
        <v>0.05</v>
      </c>
      <c r="P1983" s="3" t="s">
        <v>28</v>
      </c>
      <c r="Q1983" s="3" t="s">
        <v>29</v>
      </c>
      <c r="R1983" s="5">
        <v>17</v>
      </c>
      <c r="S1983" s="5">
        <v>43467.360000000001</v>
      </c>
      <c r="T1983" s="2"/>
    </row>
    <row r="1984" spans="1:20" ht="14.4" x14ac:dyDescent="0.3">
      <c r="A1984" s="3" t="s">
        <v>2892</v>
      </c>
      <c r="B1984" s="4">
        <v>45769</v>
      </c>
      <c r="C1984" s="3" t="s">
        <v>40</v>
      </c>
      <c r="D1984" s="3" t="s">
        <v>70</v>
      </c>
      <c r="E1984" s="3" t="s">
        <v>125</v>
      </c>
      <c r="F1984" s="3" t="s">
        <v>125</v>
      </c>
      <c r="G1984" s="3" t="s">
        <v>2452</v>
      </c>
      <c r="H1984" s="3" t="s">
        <v>44</v>
      </c>
      <c r="I1984" s="3" t="s">
        <v>52</v>
      </c>
      <c r="J1984" s="3" t="s">
        <v>53</v>
      </c>
      <c r="K1984" s="3" t="s">
        <v>99</v>
      </c>
      <c r="L1984" s="5">
        <v>43</v>
      </c>
      <c r="M1984" s="5">
        <v>57555.48</v>
      </c>
      <c r="N1984" s="5">
        <v>72980.320000000007</v>
      </c>
      <c r="O1984" s="5">
        <v>0.05</v>
      </c>
      <c r="P1984" s="3" t="s">
        <v>55</v>
      </c>
      <c r="Q1984" s="3" t="s">
        <v>29</v>
      </c>
      <c r="R1984" s="5">
        <v>19</v>
      </c>
      <c r="S1984" s="5">
        <v>630104.69999999995</v>
      </c>
      <c r="T1984" s="2"/>
    </row>
    <row r="1985" spans="1:20" ht="14.4" x14ac:dyDescent="0.3">
      <c r="A1985" s="3" t="s">
        <v>2893</v>
      </c>
      <c r="B1985" s="7">
        <v>45789</v>
      </c>
      <c r="C1985" s="3" t="s">
        <v>20</v>
      </c>
      <c r="D1985" s="3" t="s">
        <v>70</v>
      </c>
      <c r="E1985" s="3" t="s">
        <v>71</v>
      </c>
      <c r="F1985" s="3" t="s">
        <v>72</v>
      </c>
      <c r="G1985" s="3" t="s">
        <v>2784</v>
      </c>
      <c r="H1985" s="3" t="s">
        <v>35</v>
      </c>
      <c r="I1985" s="3" t="s">
        <v>25</v>
      </c>
      <c r="J1985" s="3" t="s">
        <v>36</v>
      </c>
      <c r="K1985" s="3" t="s">
        <v>169</v>
      </c>
      <c r="L1985" s="5">
        <v>31</v>
      </c>
      <c r="M1985" s="5">
        <v>36301.49</v>
      </c>
      <c r="N1985" s="5">
        <v>40063.449999999997</v>
      </c>
      <c r="O1985" s="5">
        <v>0.1</v>
      </c>
      <c r="P1985" s="3" t="s">
        <v>55</v>
      </c>
      <c r="Q1985" s="3" t="s">
        <v>84</v>
      </c>
      <c r="R1985" s="5">
        <v>10</v>
      </c>
      <c r="S1985" s="5">
        <v>104958.7</v>
      </c>
      <c r="T1985" s="2"/>
    </row>
    <row r="1986" spans="1:20" ht="14.4" x14ac:dyDescent="0.3">
      <c r="A1986" s="3" t="s">
        <v>2894</v>
      </c>
      <c r="B1986" s="6">
        <v>45664</v>
      </c>
      <c r="C1986" s="3" t="s">
        <v>40</v>
      </c>
      <c r="D1986" s="3" t="s">
        <v>21</v>
      </c>
      <c r="E1986" s="3" t="s">
        <v>32</v>
      </c>
      <c r="F1986" s="3" t="s">
        <v>33</v>
      </c>
      <c r="G1986" s="3" t="s">
        <v>2250</v>
      </c>
      <c r="H1986" s="3" t="s">
        <v>87</v>
      </c>
      <c r="I1986" s="3" t="s">
        <v>25</v>
      </c>
      <c r="J1986" s="3" t="s">
        <v>61</v>
      </c>
      <c r="K1986" s="3" t="s">
        <v>223</v>
      </c>
      <c r="L1986" s="5">
        <v>13</v>
      </c>
      <c r="M1986" s="5">
        <v>50103.97</v>
      </c>
      <c r="N1986" s="5">
        <v>69280.87</v>
      </c>
      <c r="O1986" s="5">
        <v>0.15</v>
      </c>
      <c r="P1986" s="3" t="s">
        <v>55</v>
      </c>
      <c r="Q1986" s="3" t="s">
        <v>84</v>
      </c>
      <c r="R1986" s="5">
        <v>19</v>
      </c>
      <c r="S1986" s="5">
        <v>211904.7</v>
      </c>
      <c r="T1986" s="2"/>
    </row>
    <row r="1987" spans="1:20" ht="14.4" x14ac:dyDescent="0.3">
      <c r="A1987" s="3" t="s">
        <v>2895</v>
      </c>
      <c r="B1987" s="7">
        <v>45799</v>
      </c>
      <c r="C1987" s="3" t="s">
        <v>40</v>
      </c>
      <c r="D1987" s="3" t="s">
        <v>70</v>
      </c>
      <c r="E1987" s="3" t="s">
        <v>71</v>
      </c>
      <c r="F1987" s="3" t="s">
        <v>72</v>
      </c>
      <c r="G1987" s="3" t="s">
        <v>2896</v>
      </c>
      <c r="H1987" s="3" t="s">
        <v>44</v>
      </c>
      <c r="I1987" s="3" t="s">
        <v>25</v>
      </c>
      <c r="J1987" s="3" t="s">
        <v>26</v>
      </c>
      <c r="K1987" s="3" t="s">
        <v>80</v>
      </c>
      <c r="L1987" s="5">
        <v>47</v>
      </c>
      <c r="M1987" s="5">
        <v>51107.94</v>
      </c>
      <c r="N1987" s="5">
        <v>76204.509999999995</v>
      </c>
      <c r="O1987" s="5">
        <v>0</v>
      </c>
      <c r="P1987" s="3" t="s">
        <v>28</v>
      </c>
      <c r="Q1987" s="3" t="s">
        <v>77</v>
      </c>
      <c r="R1987" s="5">
        <v>18</v>
      </c>
      <c r="S1987" s="5">
        <v>1179539</v>
      </c>
      <c r="T1987" s="2"/>
    </row>
    <row r="1988" spans="1:20" ht="14.4" x14ac:dyDescent="0.3">
      <c r="A1988" s="3" t="s">
        <v>2897</v>
      </c>
      <c r="B1988" s="4">
        <v>45747</v>
      </c>
      <c r="C1988" s="3" t="s">
        <v>20</v>
      </c>
      <c r="D1988" s="3" t="s">
        <v>57</v>
      </c>
      <c r="E1988" s="3" t="s">
        <v>58</v>
      </c>
      <c r="F1988" s="3" t="s">
        <v>59</v>
      </c>
      <c r="G1988" s="3" t="s">
        <v>356</v>
      </c>
      <c r="H1988" s="3" t="s">
        <v>87</v>
      </c>
      <c r="I1988" s="3" t="s">
        <v>52</v>
      </c>
      <c r="J1988" s="3" t="s">
        <v>157</v>
      </c>
      <c r="K1988" s="3" t="s">
        <v>158</v>
      </c>
      <c r="L1988" s="5">
        <v>32</v>
      </c>
      <c r="M1988" s="5">
        <v>32874.14</v>
      </c>
      <c r="N1988" s="5">
        <v>48562.27</v>
      </c>
      <c r="O1988" s="5">
        <v>0.1</v>
      </c>
      <c r="P1988" s="3" t="s">
        <v>28</v>
      </c>
      <c r="Q1988" s="3" t="s">
        <v>84</v>
      </c>
      <c r="R1988" s="5">
        <v>1</v>
      </c>
      <c r="S1988" s="5">
        <v>451818.1</v>
      </c>
      <c r="T1988" s="2"/>
    </row>
    <row r="1989" spans="1:20" ht="14.4" x14ac:dyDescent="0.3">
      <c r="A1989" s="3" t="s">
        <v>2898</v>
      </c>
      <c r="B1989" s="4">
        <v>45819</v>
      </c>
      <c r="C1989" s="3" t="s">
        <v>20</v>
      </c>
      <c r="D1989" s="3" t="s">
        <v>57</v>
      </c>
      <c r="E1989" s="3" t="s">
        <v>64</v>
      </c>
      <c r="F1989" s="3" t="s">
        <v>65</v>
      </c>
      <c r="G1989" s="3" t="s">
        <v>2289</v>
      </c>
      <c r="H1989" s="3" t="s">
        <v>87</v>
      </c>
      <c r="I1989" s="3" t="s">
        <v>45</v>
      </c>
      <c r="J1989" s="3" t="s">
        <v>46</v>
      </c>
      <c r="K1989" s="3" t="s">
        <v>117</v>
      </c>
      <c r="L1989" s="5">
        <v>19</v>
      </c>
      <c r="M1989" s="5">
        <v>20470.38</v>
      </c>
      <c r="N1989" s="5">
        <v>23437</v>
      </c>
      <c r="O1989" s="5">
        <v>0.05</v>
      </c>
      <c r="P1989" s="3" t="s">
        <v>55</v>
      </c>
      <c r="Q1989" s="3" t="s">
        <v>77</v>
      </c>
      <c r="R1989" s="5">
        <v>5</v>
      </c>
      <c r="S1989" s="5">
        <v>53547.49</v>
      </c>
      <c r="T1989" s="2"/>
    </row>
    <row r="1990" spans="1:20" ht="14.4" x14ac:dyDescent="0.3">
      <c r="A1990" s="3" t="s">
        <v>2899</v>
      </c>
      <c r="B1990" s="4">
        <v>45684</v>
      </c>
      <c r="C1990" s="3" t="s">
        <v>49</v>
      </c>
      <c r="D1990" s="3" t="s">
        <v>57</v>
      </c>
      <c r="E1990" s="3" t="s">
        <v>64</v>
      </c>
      <c r="F1990" s="3" t="s">
        <v>65</v>
      </c>
      <c r="G1990" s="3" t="s">
        <v>2900</v>
      </c>
      <c r="H1990" s="3" t="s">
        <v>24</v>
      </c>
      <c r="I1990" s="3" t="s">
        <v>25</v>
      </c>
      <c r="J1990" s="3" t="s">
        <v>26</v>
      </c>
      <c r="K1990" s="3" t="s">
        <v>216</v>
      </c>
      <c r="L1990" s="5">
        <v>24</v>
      </c>
      <c r="M1990" s="5">
        <v>15534.06</v>
      </c>
      <c r="N1990" s="5">
        <v>18248.04</v>
      </c>
      <c r="O1990" s="5">
        <v>0.1</v>
      </c>
      <c r="P1990" s="3" t="s">
        <v>55</v>
      </c>
      <c r="Q1990" s="3" t="s">
        <v>77</v>
      </c>
      <c r="R1990" s="5">
        <v>4</v>
      </c>
      <c r="S1990" s="5">
        <v>58621.97</v>
      </c>
      <c r="T1990" s="2"/>
    </row>
    <row r="1991" spans="1:20" ht="14.4" x14ac:dyDescent="0.3">
      <c r="A1991" s="3" t="s">
        <v>2901</v>
      </c>
      <c r="B1991" s="4">
        <v>45850</v>
      </c>
      <c r="C1991" s="3" t="s">
        <v>20</v>
      </c>
      <c r="D1991" s="3" t="s">
        <v>70</v>
      </c>
      <c r="E1991" s="3" t="s">
        <v>125</v>
      </c>
      <c r="F1991" s="3" t="s">
        <v>125</v>
      </c>
      <c r="G1991" s="3" t="s">
        <v>1097</v>
      </c>
      <c r="H1991" s="3" t="s">
        <v>44</v>
      </c>
      <c r="I1991" s="3" t="s">
        <v>52</v>
      </c>
      <c r="J1991" s="3" t="s">
        <v>113</v>
      </c>
      <c r="K1991" s="3" t="s">
        <v>139</v>
      </c>
      <c r="L1991" s="5">
        <v>41</v>
      </c>
      <c r="M1991" s="5">
        <v>30702.74</v>
      </c>
      <c r="N1991" s="5">
        <v>44858.71</v>
      </c>
      <c r="O1991" s="5">
        <v>0</v>
      </c>
      <c r="P1991" s="3" t="s">
        <v>55</v>
      </c>
      <c r="Q1991" s="3" t="s">
        <v>77</v>
      </c>
      <c r="R1991" s="5">
        <v>4</v>
      </c>
      <c r="S1991" s="5">
        <v>580394.80000000005</v>
      </c>
      <c r="T1991" s="2"/>
    </row>
    <row r="1992" spans="1:20" ht="14.4" x14ac:dyDescent="0.3">
      <c r="A1992" s="3" t="s">
        <v>2902</v>
      </c>
      <c r="B1992" s="4">
        <v>45769</v>
      </c>
      <c r="C1992" s="3" t="s">
        <v>49</v>
      </c>
      <c r="D1992" s="3" t="s">
        <v>41</v>
      </c>
      <c r="E1992" s="3" t="s">
        <v>42</v>
      </c>
      <c r="F1992" s="3" t="s">
        <v>42</v>
      </c>
      <c r="G1992" s="3" t="s">
        <v>2511</v>
      </c>
      <c r="H1992" s="3" t="s">
        <v>24</v>
      </c>
      <c r="I1992" s="3" t="s">
        <v>25</v>
      </c>
      <c r="J1992" s="3" t="s">
        <v>36</v>
      </c>
      <c r="K1992" s="3" t="s">
        <v>169</v>
      </c>
      <c r="L1992" s="5">
        <v>43</v>
      </c>
      <c r="M1992" s="5">
        <v>61785.120000000003</v>
      </c>
      <c r="N1992" s="5">
        <v>78265.649999999994</v>
      </c>
      <c r="O1992" s="5">
        <v>0</v>
      </c>
      <c r="P1992" s="3" t="s">
        <v>28</v>
      </c>
      <c r="Q1992" s="3" t="s">
        <v>38</v>
      </c>
      <c r="R1992" s="5">
        <v>20</v>
      </c>
      <c r="S1992" s="5">
        <v>708662.8</v>
      </c>
      <c r="T1992" s="2"/>
    </row>
    <row r="1993" spans="1:20" ht="14.4" x14ac:dyDescent="0.3">
      <c r="A1993" s="3" t="s">
        <v>2903</v>
      </c>
      <c r="B1993" s="4">
        <v>45770</v>
      </c>
      <c r="C1993" s="3" t="s">
        <v>20</v>
      </c>
      <c r="D1993" s="3" t="s">
        <v>21</v>
      </c>
      <c r="E1993" s="3" t="s">
        <v>105</v>
      </c>
      <c r="F1993" s="3" t="s">
        <v>106</v>
      </c>
      <c r="G1993" s="3" t="s">
        <v>2700</v>
      </c>
      <c r="H1993" s="3" t="s">
        <v>87</v>
      </c>
      <c r="I1993" s="3" t="s">
        <v>45</v>
      </c>
      <c r="J1993" s="3" t="s">
        <v>132</v>
      </c>
      <c r="K1993" s="3" t="s">
        <v>133</v>
      </c>
      <c r="L1993" s="5">
        <v>46</v>
      </c>
      <c r="M1993" s="5">
        <v>3732.62</v>
      </c>
      <c r="N1993" s="5">
        <v>4874.67</v>
      </c>
      <c r="O1993" s="5">
        <v>0.05</v>
      </c>
      <c r="P1993" s="3" t="s">
        <v>55</v>
      </c>
      <c r="Q1993" s="3" t="s">
        <v>84</v>
      </c>
      <c r="R1993" s="5">
        <v>9</v>
      </c>
      <c r="S1993" s="5">
        <v>49907.59</v>
      </c>
      <c r="T1993" s="2"/>
    </row>
    <row r="1994" spans="1:20" ht="14.4" x14ac:dyDescent="0.3">
      <c r="A1994" s="3" t="s">
        <v>2904</v>
      </c>
      <c r="B1994" s="4">
        <v>45832</v>
      </c>
      <c r="C1994" s="3" t="s">
        <v>40</v>
      </c>
      <c r="D1994" s="3" t="s">
        <v>41</v>
      </c>
      <c r="E1994" s="3" t="s">
        <v>42</v>
      </c>
      <c r="F1994" s="3" t="s">
        <v>42</v>
      </c>
      <c r="G1994" s="3" t="s">
        <v>1134</v>
      </c>
      <c r="H1994" s="3" t="s">
        <v>87</v>
      </c>
      <c r="I1994" s="3" t="s">
        <v>25</v>
      </c>
      <c r="J1994" s="3" t="s">
        <v>26</v>
      </c>
      <c r="K1994" s="3" t="s">
        <v>216</v>
      </c>
      <c r="L1994" s="5">
        <v>15</v>
      </c>
      <c r="M1994" s="5">
        <v>21443.75</v>
      </c>
      <c r="N1994" s="5">
        <v>29117.38</v>
      </c>
      <c r="O1994" s="5">
        <v>0.05</v>
      </c>
      <c r="P1994" s="3" t="s">
        <v>55</v>
      </c>
      <c r="Q1994" s="3" t="s">
        <v>29</v>
      </c>
      <c r="R1994" s="5">
        <v>18</v>
      </c>
      <c r="S1994" s="5">
        <v>109349.2</v>
      </c>
      <c r="T1994" s="2"/>
    </row>
    <row r="1995" spans="1:20" ht="14.4" x14ac:dyDescent="0.3">
      <c r="A1995" s="3" t="s">
        <v>2905</v>
      </c>
      <c r="B1995" s="4">
        <v>45834</v>
      </c>
      <c r="C1995" s="3" t="s">
        <v>20</v>
      </c>
      <c r="D1995" s="3" t="s">
        <v>70</v>
      </c>
      <c r="E1995" s="3" t="s">
        <v>71</v>
      </c>
      <c r="F1995" s="3" t="s">
        <v>72</v>
      </c>
      <c r="G1995" s="3" t="s">
        <v>1090</v>
      </c>
      <c r="H1995" s="3" t="s">
        <v>87</v>
      </c>
      <c r="I1995" s="3" t="s">
        <v>25</v>
      </c>
      <c r="J1995" s="3" t="s">
        <v>146</v>
      </c>
      <c r="K1995" s="3" t="s">
        <v>177</v>
      </c>
      <c r="L1995" s="5">
        <v>8</v>
      </c>
      <c r="M1995" s="5">
        <v>30174.59</v>
      </c>
      <c r="N1995" s="5">
        <v>34172.14</v>
      </c>
      <c r="O1995" s="5">
        <v>0.15</v>
      </c>
      <c r="P1995" s="3" t="s">
        <v>28</v>
      </c>
      <c r="Q1995" s="3" t="s">
        <v>77</v>
      </c>
      <c r="R1995" s="5">
        <v>19</v>
      </c>
      <c r="S1995" s="5">
        <v>27183.34</v>
      </c>
      <c r="T1995" s="2"/>
    </row>
    <row r="1996" spans="1:20" ht="14.4" x14ac:dyDescent="0.3">
      <c r="A1996" s="3" t="s">
        <v>2906</v>
      </c>
      <c r="B1996" s="4">
        <v>45765</v>
      </c>
      <c r="C1996" s="3" t="s">
        <v>31</v>
      </c>
      <c r="D1996" s="3" t="s">
        <v>41</v>
      </c>
      <c r="E1996" s="3" t="s">
        <v>50</v>
      </c>
      <c r="F1996" s="3" t="s">
        <v>50</v>
      </c>
      <c r="G1996" s="3" t="s">
        <v>2792</v>
      </c>
      <c r="H1996" s="3" t="s">
        <v>35</v>
      </c>
      <c r="I1996" s="3" t="s">
        <v>45</v>
      </c>
      <c r="J1996" s="3" t="s">
        <v>46</v>
      </c>
      <c r="K1996" s="3" t="s">
        <v>117</v>
      </c>
      <c r="L1996" s="5">
        <v>7</v>
      </c>
      <c r="M1996" s="5">
        <v>71499.399999999994</v>
      </c>
      <c r="N1996" s="5">
        <v>93841.1</v>
      </c>
      <c r="O1996" s="5">
        <v>0</v>
      </c>
      <c r="P1996" s="3" t="s">
        <v>28</v>
      </c>
      <c r="Q1996" s="3" t="s">
        <v>84</v>
      </c>
      <c r="R1996" s="5">
        <v>17</v>
      </c>
      <c r="S1996" s="5">
        <v>156391.9</v>
      </c>
      <c r="T1996" s="2"/>
    </row>
    <row r="1997" spans="1:20" ht="14.4" x14ac:dyDescent="0.3">
      <c r="A1997" s="3" t="s">
        <v>2907</v>
      </c>
      <c r="B1997" s="4">
        <v>45743</v>
      </c>
      <c r="C1997" s="3" t="s">
        <v>20</v>
      </c>
      <c r="D1997" s="3" t="s">
        <v>70</v>
      </c>
      <c r="E1997" s="3" t="s">
        <v>125</v>
      </c>
      <c r="F1997" s="3" t="s">
        <v>125</v>
      </c>
      <c r="G1997" s="3" t="s">
        <v>1936</v>
      </c>
      <c r="H1997" s="3" t="s">
        <v>87</v>
      </c>
      <c r="I1997" s="3" t="s">
        <v>25</v>
      </c>
      <c r="J1997" s="3" t="s">
        <v>61</v>
      </c>
      <c r="K1997" s="3" t="s">
        <v>62</v>
      </c>
      <c r="L1997" s="5">
        <v>12</v>
      </c>
      <c r="M1997" s="5">
        <v>19123.93</v>
      </c>
      <c r="N1997" s="5">
        <v>21687.96</v>
      </c>
      <c r="O1997" s="5">
        <v>0</v>
      </c>
      <c r="P1997" s="3" t="s">
        <v>28</v>
      </c>
      <c r="Q1997" s="3" t="s">
        <v>38</v>
      </c>
      <c r="R1997" s="5">
        <v>19</v>
      </c>
      <c r="S1997" s="5">
        <v>30768.36</v>
      </c>
      <c r="T1997" s="2"/>
    </row>
    <row r="1998" spans="1:20" ht="14.4" x14ac:dyDescent="0.3">
      <c r="A1998" s="3" t="s">
        <v>2908</v>
      </c>
      <c r="B1998" s="4">
        <v>45680</v>
      </c>
      <c r="C1998" s="3" t="s">
        <v>49</v>
      </c>
      <c r="D1998" s="3" t="s">
        <v>21</v>
      </c>
      <c r="E1998" s="3" t="s">
        <v>32</v>
      </c>
      <c r="F1998" s="3" t="s">
        <v>33</v>
      </c>
      <c r="G1998" s="3" t="s">
        <v>2700</v>
      </c>
      <c r="H1998" s="3" t="s">
        <v>35</v>
      </c>
      <c r="I1998" s="3" t="s">
        <v>25</v>
      </c>
      <c r="J1998" s="3" t="s">
        <v>36</v>
      </c>
      <c r="K1998" s="3" t="s">
        <v>280</v>
      </c>
      <c r="L1998" s="5">
        <v>44</v>
      </c>
      <c r="M1998" s="5">
        <v>73381.55</v>
      </c>
      <c r="N1998" s="5">
        <v>92282.92</v>
      </c>
      <c r="O1998" s="5">
        <v>0</v>
      </c>
      <c r="P1998" s="3" t="s">
        <v>28</v>
      </c>
      <c r="Q1998" s="3" t="s">
        <v>84</v>
      </c>
      <c r="R1998" s="5">
        <v>10</v>
      </c>
      <c r="S1998" s="5">
        <v>831660.3</v>
      </c>
      <c r="T1998" s="2"/>
    </row>
    <row r="1999" spans="1:20" ht="14.4" x14ac:dyDescent="0.3">
      <c r="A1999" s="3" t="s">
        <v>2909</v>
      </c>
      <c r="B1999" s="6">
        <v>45755</v>
      </c>
      <c r="C1999" s="3" t="s">
        <v>49</v>
      </c>
      <c r="D1999" s="3" t="s">
        <v>21</v>
      </c>
      <c r="E1999" s="3" t="s">
        <v>22</v>
      </c>
      <c r="F1999" s="3" t="s">
        <v>22</v>
      </c>
      <c r="G1999" s="3" t="s">
        <v>817</v>
      </c>
      <c r="H1999" s="3" t="s">
        <v>87</v>
      </c>
      <c r="I1999" s="3" t="s">
        <v>52</v>
      </c>
      <c r="J1999" s="3" t="s">
        <v>113</v>
      </c>
      <c r="K1999" s="3" t="s">
        <v>257</v>
      </c>
      <c r="L1999" s="5">
        <v>40</v>
      </c>
      <c r="M1999" s="5">
        <v>28420.5</v>
      </c>
      <c r="N1999" s="5">
        <v>39406.81</v>
      </c>
      <c r="O1999" s="5">
        <v>0.05</v>
      </c>
      <c r="P1999" s="3" t="s">
        <v>55</v>
      </c>
      <c r="Q1999" s="3" t="s">
        <v>29</v>
      </c>
      <c r="R1999" s="5">
        <v>18</v>
      </c>
      <c r="S1999" s="5">
        <v>417479.8</v>
      </c>
      <c r="T1999" s="2"/>
    </row>
    <row r="2000" spans="1:20" ht="14.4" x14ac:dyDescent="0.3">
      <c r="A2000" s="3" t="s">
        <v>2910</v>
      </c>
      <c r="B2000" s="4">
        <v>45743</v>
      </c>
      <c r="C2000" s="3" t="s">
        <v>20</v>
      </c>
      <c r="D2000" s="3" t="s">
        <v>41</v>
      </c>
      <c r="E2000" s="3" t="s">
        <v>42</v>
      </c>
      <c r="F2000" s="3" t="s">
        <v>42</v>
      </c>
      <c r="G2000" s="3" t="s">
        <v>2050</v>
      </c>
      <c r="H2000" s="3" t="s">
        <v>44</v>
      </c>
      <c r="I2000" s="3" t="s">
        <v>45</v>
      </c>
      <c r="J2000" s="3" t="s">
        <v>46</v>
      </c>
      <c r="K2000" s="3" t="s">
        <v>47</v>
      </c>
      <c r="L2000" s="5">
        <v>3</v>
      </c>
      <c r="M2000" s="5">
        <v>45762.239999999998</v>
      </c>
      <c r="N2000" s="5">
        <v>51902.41</v>
      </c>
      <c r="O2000" s="5">
        <v>0.1</v>
      </c>
      <c r="P2000" s="3" t="s">
        <v>55</v>
      </c>
      <c r="Q2000" s="3" t="s">
        <v>38</v>
      </c>
      <c r="R2000" s="5">
        <v>8</v>
      </c>
      <c r="S2000" s="5">
        <v>16578.46</v>
      </c>
      <c r="T2000" s="2"/>
    </row>
    <row r="2001" spans="1:20" ht="14.4" x14ac:dyDescent="0.3">
      <c r="A2001" s="3" t="s">
        <v>2911</v>
      </c>
      <c r="B2001" s="6">
        <v>45696</v>
      </c>
      <c r="C2001" s="3" t="s">
        <v>40</v>
      </c>
      <c r="D2001" s="3" t="s">
        <v>57</v>
      </c>
      <c r="E2001" s="3" t="s">
        <v>64</v>
      </c>
      <c r="F2001" s="3" t="s">
        <v>65</v>
      </c>
      <c r="G2001" s="3" t="s">
        <v>1081</v>
      </c>
      <c r="H2001" s="3" t="s">
        <v>35</v>
      </c>
      <c r="I2001" s="3" t="s">
        <v>45</v>
      </c>
      <c r="J2001" s="3" t="s">
        <v>67</v>
      </c>
      <c r="K2001" s="3" t="s">
        <v>68</v>
      </c>
      <c r="L2001" s="5">
        <v>41</v>
      </c>
      <c r="M2001" s="5">
        <v>64530.63</v>
      </c>
      <c r="N2001" s="5">
        <v>78940.02</v>
      </c>
      <c r="O2001" s="5">
        <v>0</v>
      </c>
      <c r="P2001" s="3" t="s">
        <v>55</v>
      </c>
      <c r="Q2001" s="3" t="s">
        <v>84</v>
      </c>
      <c r="R2001" s="5">
        <v>20</v>
      </c>
      <c r="S2001" s="5">
        <v>590785</v>
      </c>
      <c r="T200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A1E9-2E44-4CA2-A7C4-3CD6680415D9}">
  <dimension ref="A3:E26"/>
  <sheetViews>
    <sheetView tabSelected="1" topLeftCell="D2" zoomScale="103" workbookViewId="0">
      <selection activeCell="R8" sqref="R8"/>
    </sheetView>
  </sheetViews>
  <sheetFormatPr defaultRowHeight="13.2" x14ac:dyDescent="0.25"/>
  <cols>
    <col min="1" max="1" width="17.44140625" bestFit="1" customWidth="1"/>
    <col min="2" max="2" width="22.88671875" style="25" bestFit="1" customWidth="1"/>
    <col min="3" max="3" width="15.88671875" style="17" bestFit="1" customWidth="1"/>
    <col min="4" max="4" width="17.5546875" style="9" bestFit="1" customWidth="1"/>
    <col min="5" max="5" width="23.21875" style="9" bestFit="1" customWidth="1"/>
    <col min="6" max="7" width="12" bestFit="1" customWidth="1"/>
    <col min="8" max="9" width="11" bestFit="1" customWidth="1"/>
    <col min="10" max="13" width="12" bestFit="1" customWidth="1"/>
    <col min="14" max="15" width="11" bestFit="1" customWidth="1"/>
    <col min="16" max="30" width="12" bestFit="1" customWidth="1"/>
    <col min="31" max="33" width="11" bestFit="1" customWidth="1"/>
    <col min="34" max="35" width="12" bestFit="1" customWidth="1"/>
    <col min="36" max="36" width="8" bestFit="1" customWidth="1"/>
    <col min="37" max="44" width="12" bestFit="1" customWidth="1"/>
    <col min="45" max="46" width="11" bestFit="1" customWidth="1"/>
    <col min="47" max="73" width="12" bestFit="1" customWidth="1"/>
    <col min="74" max="74" width="10" bestFit="1" customWidth="1"/>
    <col min="75" max="76" width="12" bestFit="1" customWidth="1"/>
    <col min="77" max="77" width="11" bestFit="1" customWidth="1"/>
    <col min="78" max="87" width="12" bestFit="1" customWidth="1"/>
    <col min="88" max="88" width="11" bestFit="1" customWidth="1"/>
    <col min="89" max="93" width="12" bestFit="1" customWidth="1"/>
    <col min="94" max="94" width="11" bestFit="1" customWidth="1"/>
    <col min="95" max="99" width="12" bestFit="1" customWidth="1"/>
    <col min="100" max="100" width="10" bestFit="1" customWidth="1"/>
    <col min="101" max="104" width="12" bestFit="1" customWidth="1"/>
    <col min="105" max="105" width="11" bestFit="1" customWidth="1"/>
    <col min="106" max="109" width="12" bestFit="1" customWidth="1"/>
    <col min="110" max="111" width="11" bestFit="1" customWidth="1"/>
    <col min="112" max="124" width="12" bestFit="1" customWidth="1"/>
    <col min="125" max="125" width="11" bestFit="1" customWidth="1"/>
    <col min="126" max="139" width="12" bestFit="1" customWidth="1"/>
    <col min="140" max="140" width="11" bestFit="1" customWidth="1"/>
    <col min="141" max="147" width="12" bestFit="1" customWidth="1"/>
    <col min="148" max="148" width="11" bestFit="1" customWidth="1"/>
    <col min="149" max="155" width="12" bestFit="1" customWidth="1"/>
    <col min="156" max="156" width="11" bestFit="1" customWidth="1"/>
    <col min="157" max="168" width="12" bestFit="1" customWidth="1"/>
    <col min="169" max="170" width="11" bestFit="1" customWidth="1"/>
    <col min="171" max="180" width="12" bestFit="1" customWidth="1"/>
    <col min="181" max="181" width="11" bestFit="1" customWidth="1"/>
    <col min="182" max="185" width="12" bestFit="1" customWidth="1"/>
    <col min="186" max="186" width="11" bestFit="1" customWidth="1"/>
    <col min="187" max="194" width="12" bestFit="1" customWidth="1"/>
    <col min="195" max="196" width="11" bestFit="1" customWidth="1"/>
    <col min="197" max="198" width="12" bestFit="1" customWidth="1"/>
    <col min="199" max="199" width="11" bestFit="1" customWidth="1"/>
    <col min="200" max="201" width="12" bestFit="1" customWidth="1"/>
    <col min="202" max="202" width="11" bestFit="1" customWidth="1"/>
    <col min="203" max="224" width="12" bestFit="1" customWidth="1"/>
    <col min="225" max="225" width="11" bestFit="1" customWidth="1"/>
    <col min="226" max="257" width="12" bestFit="1" customWidth="1"/>
    <col min="258" max="258" width="11" bestFit="1" customWidth="1"/>
    <col min="259" max="271" width="12" bestFit="1" customWidth="1"/>
    <col min="272" max="272" width="11" bestFit="1" customWidth="1"/>
    <col min="273" max="296" width="12" bestFit="1" customWidth="1"/>
    <col min="297" max="297" width="11" bestFit="1" customWidth="1"/>
    <col min="298" max="298" width="12" bestFit="1" customWidth="1"/>
    <col min="299" max="299" width="11" bestFit="1" customWidth="1"/>
    <col min="300" max="300" width="12" bestFit="1" customWidth="1"/>
    <col min="301" max="301" width="10" bestFit="1" customWidth="1"/>
    <col min="302" max="310" width="12" bestFit="1" customWidth="1"/>
    <col min="311" max="311" width="11" bestFit="1" customWidth="1"/>
    <col min="312" max="319" width="12" bestFit="1" customWidth="1"/>
    <col min="320" max="320" width="11" bestFit="1" customWidth="1"/>
    <col min="321" max="336" width="12" bestFit="1" customWidth="1"/>
    <col min="337" max="337" width="10" bestFit="1" customWidth="1"/>
    <col min="338" max="343" width="12" bestFit="1" customWidth="1"/>
    <col min="344" max="344" width="11" bestFit="1" customWidth="1"/>
    <col min="345" max="347" width="12" bestFit="1" customWidth="1"/>
    <col min="348" max="348" width="11" bestFit="1" customWidth="1"/>
    <col min="349" max="377" width="12" bestFit="1" customWidth="1"/>
    <col min="378" max="378" width="11" bestFit="1" customWidth="1"/>
    <col min="379" max="414" width="12" bestFit="1" customWidth="1"/>
    <col min="415" max="415" width="11" bestFit="1" customWidth="1"/>
    <col min="416" max="438" width="12" bestFit="1" customWidth="1"/>
    <col min="439" max="439" width="11" bestFit="1" customWidth="1"/>
    <col min="440" max="440" width="12" bestFit="1" customWidth="1"/>
    <col min="441" max="441" width="11" bestFit="1" customWidth="1"/>
    <col min="442" max="449" width="12" bestFit="1" customWidth="1"/>
    <col min="450" max="450" width="11" bestFit="1" customWidth="1"/>
    <col min="451" max="452" width="12" bestFit="1" customWidth="1"/>
    <col min="453" max="453" width="11" bestFit="1" customWidth="1"/>
    <col min="454" max="454" width="12" bestFit="1" customWidth="1"/>
    <col min="455" max="457" width="11" bestFit="1" customWidth="1"/>
    <col min="458" max="462" width="12" bestFit="1" customWidth="1"/>
    <col min="463" max="463" width="11" bestFit="1" customWidth="1"/>
    <col min="464" max="465" width="12" bestFit="1" customWidth="1"/>
    <col min="466" max="466" width="11" bestFit="1" customWidth="1"/>
    <col min="467" max="467" width="12" bestFit="1" customWidth="1"/>
    <col min="468" max="468" width="11" bestFit="1" customWidth="1"/>
    <col min="469" max="470" width="12" bestFit="1" customWidth="1"/>
    <col min="471" max="473" width="11" bestFit="1" customWidth="1"/>
    <col min="474" max="501" width="12" bestFit="1" customWidth="1"/>
    <col min="502" max="502" width="10" bestFit="1" customWidth="1"/>
    <col min="503" max="536" width="12" bestFit="1" customWidth="1"/>
    <col min="537" max="537" width="11" bestFit="1" customWidth="1"/>
    <col min="538" max="543" width="12" bestFit="1" customWidth="1"/>
    <col min="544" max="544" width="9" bestFit="1" customWidth="1"/>
    <col min="545" max="555" width="12" bestFit="1" customWidth="1"/>
    <col min="556" max="556" width="11" bestFit="1" customWidth="1"/>
    <col min="557" max="559" width="12" bestFit="1" customWidth="1"/>
    <col min="560" max="560" width="11" bestFit="1" customWidth="1"/>
    <col min="561" max="564" width="12" bestFit="1" customWidth="1"/>
    <col min="565" max="565" width="11" bestFit="1" customWidth="1"/>
    <col min="566" max="570" width="12" bestFit="1" customWidth="1"/>
    <col min="571" max="571" width="11" bestFit="1" customWidth="1"/>
    <col min="572" max="593" width="12" bestFit="1" customWidth="1"/>
    <col min="594" max="594" width="11" bestFit="1" customWidth="1"/>
    <col min="595" max="597" width="12" bestFit="1" customWidth="1"/>
    <col min="598" max="598" width="11" bestFit="1" customWidth="1"/>
    <col min="599" max="599" width="12" bestFit="1" customWidth="1"/>
    <col min="600" max="600" width="11" bestFit="1" customWidth="1"/>
    <col min="601" max="621" width="12" bestFit="1" customWidth="1"/>
    <col min="622" max="622" width="11" bestFit="1" customWidth="1"/>
    <col min="623" max="626" width="12" bestFit="1" customWidth="1"/>
    <col min="627" max="627" width="11" bestFit="1" customWidth="1"/>
    <col min="628" max="629" width="12" bestFit="1" customWidth="1"/>
    <col min="630" max="630" width="11" bestFit="1" customWidth="1"/>
    <col min="631" max="634" width="12" bestFit="1" customWidth="1"/>
    <col min="635" max="635" width="11" bestFit="1" customWidth="1"/>
    <col min="636" max="637" width="12" bestFit="1" customWidth="1"/>
    <col min="638" max="638" width="11" bestFit="1" customWidth="1"/>
    <col min="639" max="646" width="12" bestFit="1" customWidth="1"/>
    <col min="647" max="647" width="11" bestFit="1" customWidth="1"/>
    <col min="648" max="654" width="12" bestFit="1" customWidth="1"/>
    <col min="655" max="655" width="11" bestFit="1" customWidth="1"/>
    <col min="656" max="676" width="12" bestFit="1" customWidth="1"/>
    <col min="677" max="677" width="11" bestFit="1" customWidth="1"/>
    <col min="678" max="680" width="12" bestFit="1" customWidth="1"/>
    <col min="681" max="681" width="11" bestFit="1" customWidth="1"/>
    <col min="682" max="694" width="12" bestFit="1" customWidth="1"/>
    <col min="695" max="695" width="11" bestFit="1" customWidth="1"/>
    <col min="696" max="696" width="12" bestFit="1" customWidth="1"/>
    <col min="697" max="697" width="11" bestFit="1" customWidth="1"/>
    <col min="698" max="724" width="12" bestFit="1" customWidth="1"/>
    <col min="725" max="725" width="10" bestFit="1" customWidth="1"/>
    <col min="726" max="760" width="12" bestFit="1" customWidth="1"/>
    <col min="761" max="761" width="11" bestFit="1" customWidth="1"/>
    <col min="762" max="768" width="12" bestFit="1" customWidth="1"/>
    <col min="769" max="769" width="11" bestFit="1" customWidth="1"/>
    <col min="770" max="789" width="12" bestFit="1" customWidth="1"/>
    <col min="790" max="791" width="11" bestFit="1" customWidth="1"/>
    <col min="792" max="792" width="12" bestFit="1" customWidth="1"/>
    <col min="793" max="793" width="10" bestFit="1" customWidth="1"/>
    <col min="794" max="811" width="12" bestFit="1" customWidth="1"/>
    <col min="812" max="812" width="11" bestFit="1" customWidth="1"/>
    <col min="813" max="821" width="12" bestFit="1" customWidth="1"/>
    <col min="822" max="822" width="11" bestFit="1" customWidth="1"/>
    <col min="823" max="828" width="12" bestFit="1" customWidth="1"/>
    <col min="829" max="829" width="11" bestFit="1" customWidth="1"/>
    <col min="830" max="852" width="12" bestFit="1" customWidth="1"/>
    <col min="853" max="853" width="11" bestFit="1" customWidth="1"/>
    <col min="854" max="855" width="12" bestFit="1" customWidth="1"/>
    <col min="856" max="856" width="11" bestFit="1" customWidth="1"/>
    <col min="857" max="863" width="12" bestFit="1" customWidth="1"/>
    <col min="864" max="864" width="11" bestFit="1" customWidth="1"/>
    <col min="865" max="878" width="12" bestFit="1" customWidth="1"/>
    <col min="879" max="879" width="11" bestFit="1" customWidth="1"/>
    <col min="880" max="893" width="12" bestFit="1" customWidth="1"/>
    <col min="894" max="894" width="11" bestFit="1" customWidth="1"/>
    <col min="895" max="895" width="12" bestFit="1" customWidth="1"/>
    <col min="896" max="897" width="11" bestFit="1" customWidth="1"/>
    <col min="898" max="899" width="12" bestFit="1" customWidth="1"/>
    <col min="900" max="900" width="11" bestFit="1" customWidth="1"/>
    <col min="901" max="903" width="12" bestFit="1" customWidth="1"/>
    <col min="904" max="904" width="11" bestFit="1" customWidth="1"/>
    <col min="905" max="915" width="12" bestFit="1" customWidth="1"/>
    <col min="916" max="916" width="11" bestFit="1" customWidth="1"/>
    <col min="917" max="918" width="12" bestFit="1" customWidth="1"/>
    <col min="919" max="919" width="11" bestFit="1" customWidth="1"/>
    <col min="920" max="921" width="12" bestFit="1" customWidth="1"/>
    <col min="922" max="922" width="11" bestFit="1" customWidth="1"/>
    <col min="923" max="927" width="12" bestFit="1" customWidth="1"/>
    <col min="928" max="928" width="11" bestFit="1" customWidth="1"/>
    <col min="929" max="934" width="12" bestFit="1" customWidth="1"/>
    <col min="935" max="935" width="11" bestFit="1" customWidth="1"/>
    <col min="936" max="936" width="12" bestFit="1" customWidth="1"/>
    <col min="937" max="937" width="11" bestFit="1" customWidth="1"/>
    <col min="938" max="957" width="12" bestFit="1" customWidth="1"/>
    <col min="958" max="958" width="11" bestFit="1" customWidth="1"/>
    <col min="959" max="967" width="12" bestFit="1" customWidth="1"/>
    <col min="968" max="968" width="11" bestFit="1" customWidth="1"/>
    <col min="969" max="969" width="12" bestFit="1" customWidth="1"/>
    <col min="970" max="970" width="11" bestFit="1" customWidth="1"/>
    <col min="971" max="981" width="12" bestFit="1" customWidth="1"/>
    <col min="982" max="982" width="11" bestFit="1" customWidth="1"/>
    <col min="983" max="989" width="12" bestFit="1" customWidth="1"/>
    <col min="990" max="990" width="11" bestFit="1" customWidth="1"/>
    <col min="991" max="1003" width="12" bestFit="1" customWidth="1"/>
    <col min="1004" max="1004" width="11" bestFit="1" customWidth="1"/>
    <col min="1005" max="1045" width="12" bestFit="1" customWidth="1"/>
    <col min="1046" max="1046" width="11" bestFit="1" customWidth="1"/>
    <col min="1047" max="1053" width="12" bestFit="1" customWidth="1"/>
    <col min="1054" max="1054" width="11" bestFit="1" customWidth="1"/>
    <col min="1055" max="1058" width="12" bestFit="1" customWidth="1"/>
    <col min="1059" max="1059" width="11" bestFit="1" customWidth="1"/>
    <col min="1060" max="1072" width="12" bestFit="1" customWidth="1"/>
    <col min="1073" max="1073" width="11" bestFit="1" customWidth="1"/>
    <col min="1074" max="1076" width="12" bestFit="1" customWidth="1"/>
    <col min="1077" max="1078" width="11" bestFit="1" customWidth="1"/>
    <col min="1079" max="1081" width="12" bestFit="1" customWidth="1"/>
    <col min="1082" max="1082" width="11" bestFit="1" customWidth="1"/>
    <col min="1083" max="1104" width="12" bestFit="1" customWidth="1"/>
    <col min="1105" max="1105" width="11" bestFit="1" customWidth="1"/>
    <col min="1106" max="1116" width="12" bestFit="1" customWidth="1"/>
    <col min="1117" max="1117" width="11" bestFit="1" customWidth="1"/>
    <col min="1118" max="1118" width="12" bestFit="1" customWidth="1"/>
    <col min="1119" max="1119" width="11" bestFit="1" customWidth="1"/>
    <col min="1120" max="1129" width="12" bestFit="1" customWidth="1"/>
    <col min="1130" max="1130" width="11" bestFit="1" customWidth="1"/>
    <col min="1131" max="1133" width="12" bestFit="1" customWidth="1"/>
    <col min="1134" max="1134" width="11" bestFit="1" customWidth="1"/>
    <col min="1135" max="1136" width="12" bestFit="1" customWidth="1"/>
    <col min="1137" max="1137" width="11" bestFit="1" customWidth="1"/>
    <col min="1138" max="1142" width="12" bestFit="1" customWidth="1"/>
    <col min="1143" max="1143" width="11" bestFit="1" customWidth="1"/>
    <col min="1144" max="1148" width="12" bestFit="1" customWidth="1"/>
    <col min="1149" max="1149" width="11" bestFit="1" customWidth="1"/>
    <col min="1150" max="1153" width="12" bestFit="1" customWidth="1"/>
    <col min="1154" max="1154" width="11" bestFit="1" customWidth="1"/>
    <col min="1155" max="1179" width="12" bestFit="1" customWidth="1"/>
    <col min="1180" max="1181" width="11" bestFit="1" customWidth="1"/>
    <col min="1182" max="1189" width="12" bestFit="1" customWidth="1"/>
    <col min="1190" max="1190" width="11" bestFit="1" customWidth="1"/>
    <col min="1191" max="1191" width="8" bestFit="1" customWidth="1"/>
    <col min="1192" max="1206" width="12" bestFit="1" customWidth="1"/>
    <col min="1207" max="1207" width="11" bestFit="1" customWidth="1"/>
    <col min="1208" max="1224" width="12" bestFit="1" customWidth="1"/>
    <col min="1225" max="1225" width="11" bestFit="1" customWidth="1"/>
    <col min="1226" max="1244" width="12" bestFit="1" customWidth="1"/>
    <col min="1245" max="1245" width="11" bestFit="1" customWidth="1"/>
    <col min="1246" max="1248" width="12" bestFit="1" customWidth="1"/>
    <col min="1249" max="1249" width="11" bestFit="1" customWidth="1"/>
    <col min="1250" max="1263" width="12" bestFit="1" customWidth="1"/>
    <col min="1264" max="1264" width="11" bestFit="1" customWidth="1"/>
    <col min="1265" max="1266" width="12" bestFit="1" customWidth="1"/>
    <col min="1267" max="1267" width="11" bestFit="1" customWidth="1"/>
    <col min="1268" max="1273" width="12" bestFit="1" customWidth="1"/>
    <col min="1274" max="1274" width="11" bestFit="1" customWidth="1"/>
    <col min="1275" max="1281" width="12" bestFit="1" customWidth="1"/>
    <col min="1282" max="1282" width="11" bestFit="1" customWidth="1"/>
    <col min="1283" max="1293" width="12" bestFit="1" customWidth="1"/>
    <col min="1294" max="1295" width="11" bestFit="1" customWidth="1"/>
    <col min="1296" max="1322" width="12" bestFit="1" customWidth="1"/>
    <col min="1323" max="1323" width="11" bestFit="1" customWidth="1"/>
    <col min="1324" max="1327" width="12" bestFit="1" customWidth="1"/>
    <col min="1328" max="1328" width="11" bestFit="1" customWidth="1"/>
    <col min="1329" max="1331" width="12" bestFit="1" customWidth="1"/>
    <col min="1332" max="1333" width="11" bestFit="1" customWidth="1"/>
    <col min="1334" max="1341" width="12" bestFit="1" customWidth="1"/>
    <col min="1342" max="1342" width="11" bestFit="1" customWidth="1"/>
    <col min="1343" max="1346" width="12" bestFit="1" customWidth="1"/>
    <col min="1347" max="1347" width="11" bestFit="1" customWidth="1"/>
    <col min="1348" max="1355" width="12" bestFit="1" customWidth="1"/>
    <col min="1356" max="1356" width="11" bestFit="1" customWidth="1"/>
    <col min="1357" max="1364" width="12" bestFit="1" customWidth="1"/>
    <col min="1365" max="1365" width="11" bestFit="1" customWidth="1"/>
    <col min="1366" max="1368" width="12" bestFit="1" customWidth="1"/>
    <col min="1369" max="1370" width="11" bestFit="1" customWidth="1"/>
    <col min="1371" max="1379" width="12" bestFit="1" customWidth="1"/>
    <col min="1380" max="1380" width="10" bestFit="1" customWidth="1"/>
    <col min="1381" max="1392" width="12" bestFit="1" customWidth="1"/>
    <col min="1393" max="1393" width="11" bestFit="1" customWidth="1"/>
    <col min="1394" max="1394" width="12" bestFit="1" customWidth="1"/>
    <col min="1395" max="1395" width="11" bestFit="1" customWidth="1"/>
    <col min="1396" max="1405" width="12" bestFit="1" customWidth="1"/>
    <col min="1406" max="1406" width="11" bestFit="1" customWidth="1"/>
    <col min="1407" max="1410" width="12" bestFit="1" customWidth="1"/>
    <col min="1411" max="1411" width="11" bestFit="1" customWidth="1"/>
    <col min="1412" max="1417" width="12" bestFit="1" customWidth="1"/>
    <col min="1418" max="1418" width="11" bestFit="1" customWidth="1"/>
    <col min="1419" max="1419" width="12" bestFit="1" customWidth="1"/>
    <col min="1420" max="1420" width="11" bestFit="1" customWidth="1"/>
    <col min="1421" max="1428" width="12" bestFit="1" customWidth="1"/>
    <col min="1429" max="1429" width="11" bestFit="1" customWidth="1"/>
    <col min="1430" max="1441" width="12" bestFit="1" customWidth="1"/>
    <col min="1442" max="1442" width="10" bestFit="1" customWidth="1"/>
    <col min="1443" max="1454" width="12" bestFit="1" customWidth="1"/>
    <col min="1455" max="1455" width="11" bestFit="1" customWidth="1"/>
    <col min="1456" max="1456" width="12" bestFit="1" customWidth="1"/>
    <col min="1457" max="1457" width="11" bestFit="1" customWidth="1"/>
    <col min="1458" max="1466" width="12" bestFit="1" customWidth="1"/>
    <col min="1467" max="1468" width="11" bestFit="1" customWidth="1"/>
    <col min="1469" max="1471" width="12" bestFit="1" customWidth="1"/>
    <col min="1472" max="1472" width="11" bestFit="1" customWidth="1"/>
    <col min="1473" max="1473" width="10" bestFit="1" customWidth="1"/>
    <col min="1474" max="1495" width="12" bestFit="1" customWidth="1"/>
    <col min="1496" max="1496" width="11" bestFit="1" customWidth="1"/>
    <col min="1497" max="1501" width="12" bestFit="1" customWidth="1"/>
    <col min="1502" max="1502" width="11" bestFit="1" customWidth="1"/>
    <col min="1503" max="1517" width="12" bestFit="1" customWidth="1"/>
    <col min="1518" max="1518" width="11" bestFit="1" customWidth="1"/>
    <col min="1519" max="1536" width="12" bestFit="1" customWidth="1"/>
    <col min="1537" max="1537" width="11" bestFit="1" customWidth="1"/>
    <col min="1538" max="1544" width="12" bestFit="1" customWidth="1"/>
    <col min="1545" max="1545" width="11" bestFit="1" customWidth="1"/>
    <col min="1546" max="1549" width="12" bestFit="1" customWidth="1"/>
    <col min="1550" max="1550" width="11" bestFit="1" customWidth="1"/>
    <col min="1551" max="1562" width="12" bestFit="1" customWidth="1"/>
    <col min="1563" max="1563" width="11" bestFit="1" customWidth="1"/>
    <col min="1564" max="1564" width="12" bestFit="1" customWidth="1"/>
    <col min="1565" max="1565" width="11" bestFit="1" customWidth="1"/>
    <col min="1566" max="1568" width="12" bestFit="1" customWidth="1"/>
    <col min="1569" max="1569" width="11" bestFit="1" customWidth="1"/>
    <col min="1570" max="1573" width="12" bestFit="1" customWidth="1"/>
    <col min="1574" max="1574" width="11" bestFit="1" customWidth="1"/>
    <col min="1575" max="1585" width="12" bestFit="1" customWidth="1"/>
    <col min="1586" max="1586" width="11" bestFit="1" customWidth="1"/>
    <col min="1587" max="1587" width="12" bestFit="1" customWidth="1"/>
    <col min="1588" max="1589" width="11" bestFit="1" customWidth="1"/>
    <col min="1590" max="1595" width="12" bestFit="1" customWidth="1"/>
    <col min="1596" max="1596" width="11" bestFit="1" customWidth="1"/>
    <col min="1597" max="1618" width="12" bestFit="1" customWidth="1"/>
    <col min="1619" max="1619" width="11" bestFit="1" customWidth="1"/>
    <col min="1620" max="1639" width="12" bestFit="1" customWidth="1"/>
    <col min="1640" max="1640" width="11" bestFit="1" customWidth="1"/>
    <col min="1641" max="1642" width="12" bestFit="1" customWidth="1"/>
    <col min="1643" max="1643" width="11" bestFit="1" customWidth="1"/>
    <col min="1644" max="1648" width="12" bestFit="1" customWidth="1"/>
    <col min="1649" max="1649" width="11" bestFit="1" customWidth="1"/>
    <col min="1650" max="1654" width="12" bestFit="1" customWidth="1"/>
    <col min="1655" max="1655" width="11" bestFit="1" customWidth="1"/>
    <col min="1656" max="1659" width="12" bestFit="1" customWidth="1"/>
    <col min="1660" max="1660" width="11" bestFit="1" customWidth="1"/>
    <col min="1661" max="1673" width="12" bestFit="1" customWidth="1"/>
    <col min="1674" max="1674" width="11" bestFit="1" customWidth="1"/>
    <col min="1675" max="1680" width="12" bestFit="1" customWidth="1"/>
    <col min="1681" max="1681" width="11" bestFit="1" customWidth="1"/>
    <col min="1682" max="1686" width="12" bestFit="1" customWidth="1"/>
    <col min="1687" max="1687" width="11" bestFit="1" customWidth="1"/>
    <col min="1688" max="1691" width="12" bestFit="1" customWidth="1"/>
    <col min="1692" max="1692" width="11" bestFit="1" customWidth="1"/>
    <col min="1693" max="1704" width="12" bestFit="1" customWidth="1"/>
    <col min="1705" max="1705" width="11" bestFit="1" customWidth="1"/>
    <col min="1706" max="1713" width="12" bestFit="1" customWidth="1"/>
    <col min="1714" max="1714" width="11" bestFit="1" customWidth="1"/>
    <col min="1715" max="1729" width="12" bestFit="1" customWidth="1"/>
    <col min="1730" max="1730" width="11" bestFit="1" customWidth="1"/>
    <col min="1731" max="1731" width="12" bestFit="1" customWidth="1"/>
    <col min="1732" max="1732" width="11" bestFit="1" customWidth="1"/>
    <col min="1733" max="1760" width="12" bestFit="1" customWidth="1"/>
    <col min="1761" max="1761" width="11" bestFit="1" customWidth="1"/>
    <col min="1762" max="1777" width="12" bestFit="1" customWidth="1"/>
    <col min="1778" max="1778" width="11" bestFit="1" customWidth="1"/>
    <col min="1779" max="1784" width="12" bestFit="1" customWidth="1"/>
    <col min="1785" max="1785" width="11" bestFit="1" customWidth="1"/>
    <col min="1786" max="1787" width="12" bestFit="1" customWidth="1"/>
    <col min="1788" max="1789" width="11" bestFit="1" customWidth="1"/>
    <col min="1790" max="1803" width="12" bestFit="1" customWidth="1"/>
    <col min="1804" max="1804" width="11" bestFit="1" customWidth="1"/>
    <col min="1805" max="1808" width="12" bestFit="1" customWidth="1"/>
    <col min="1809" max="1810" width="11" bestFit="1" customWidth="1"/>
    <col min="1811" max="1811" width="12" bestFit="1" customWidth="1"/>
    <col min="1812" max="1812" width="11" bestFit="1" customWidth="1"/>
    <col min="1813" max="1835" width="12" bestFit="1" customWidth="1"/>
    <col min="1836" max="1836" width="11" bestFit="1" customWidth="1"/>
    <col min="1837" max="1837" width="12" bestFit="1" customWidth="1"/>
    <col min="1838" max="1838" width="11" bestFit="1" customWidth="1"/>
    <col min="1839" max="1843" width="12" bestFit="1" customWidth="1"/>
    <col min="1844" max="1844" width="11" bestFit="1" customWidth="1"/>
    <col min="1845" max="1853" width="12" bestFit="1" customWidth="1"/>
    <col min="1854" max="1854" width="11" bestFit="1" customWidth="1"/>
    <col min="1855" max="1870" width="12" bestFit="1" customWidth="1"/>
    <col min="1871" max="1871" width="11" bestFit="1" customWidth="1"/>
    <col min="1872" max="1873" width="12" bestFit="1" customWidth="1"/>
    <col min="1874" max="1874" width="11" bestFit="1" customWidth="1"/>
    <col min="1875" max="1891" width="12" bestFit="1" customWidth="1"/>
    <col min="1892" max="1893" width="11" bestFit="1" customWidth="1"/>
    <col min="1894" max="1902" width="12" bestFit="1" customWidth="1"/>
    <col min="1903" max="1903" width="11" bestFit="1" customWidth="1"/>
    <col min="1904" max="1904" width="12" bestFit="1" customWidth="1"/>
    <col min="1905" max="1905" width="11" bestFit="1" customWidth="1"/>
    <col min="1906" max="1910" width="12" bestFit="1" customWidth="1"/>
    <col min="1911" max="1911" width="11" bestFit="1" customWidth="1"/>
    <col min="1912" max="1935" width="12" bestFit="1" customWidth="1"/>
    <col min="1936" max="1936" width="11" bestFit="1" customWidth="1"/>
    <col min="1937" max="1939" width="12" bestFit="1" customWidth="1"/>
    <col min="1940" max="1940" width="11" bestFit="1" customWidth="1"/>
    <col min="1941" max="1976" width="12" bestFit="1" customWidth="1"/>
    <col min="1977" max="1977" width="11" bestFit="1" customWidth="1"/>
    <col min="1978" max="1983" width="12" bestFit="1" customWidth="1"/>
    <col min="1984" max="1984" width="11" bestFit="1" customWidth="1"/>
    <col min="1985" max="2000" width="12" bestFit="1" customWidth="1"/>
    <col min="2001" max="2001" width="11" bestFit="1" customWidth="1"/>
    <col min="2002" max="4001" width="15.88671875" bestFit="1" customWidth="1"/>
    <col min="4002" max="6001" width="17.5546875" bestFit="1" customWidth="1"/>
    <col min="6002" max="6002" width="27.88671875" bestFit="1" customWidth="1"/>
    <col min="6003" max="6003" width="17.5546875" bestFit="1" customWidth="1"/>
    <col min="6004" max="6004" width="21.5546875" bestFit="1" customWidth="1"/>
  </cols>
  <sheetData>
    <row r="3" spans="1:5" x14ac:dyDescent="0.25">
      <c r="A3" s="20" t="s">
        <v>2917</v>
      </c>
      <c r="B3" s="25" t="s">
        <v>2922</v>
      </c>
      <c r="C3" s="9" t="s">
        <v>2920</v>
      </c>
      <c r="D3" s="9" t="s">
        <v>2919</v>
      </c>
      <c r="E3" t="s">
        <v>2927</v>
      </c>
    </row>
    <row r="4" spans="1:5" x14ac:dyDescent="0.25">
      <c r="A4" s="21" t="s">
        <v>20</v>
      </c>
      <c r="B4" s="25">
        <v>0.22586704036770516</v>
      </c>
      <c r="C4" s="9">
        <v>151279814.33000001</v>
      </c>
      <c r="D4" s="9">
        <v>649054180.57450008</v>
      </c>
      <c r="E4">
        <v>117.9025950719421</v>
      </c>
    </row>
    <row r="5" spans="1:5" x14ac:dyDescent="0.25">
      <c r="A5" s="22" t="s">
        <v>44</v>
      </c>
      <c r="B5" s="25">
        <v>0.23252768152252395</v>
      </c>
      <c r="C5" s="9">
        <v>40446369.18</v>
      </c>
      <c r="D5" s="9">
        <v>174851435.3894999</v>
      </c>
      <c r="E5">
        <v>29.298487871838017</v>
      </c>
    </row>
    <row r="6" spans="1:5" x14ac:dyDescent="0.25">
      <c r="A6" s="22" t="s">
        <v>87</v>
      </c>
      <c r="B6" s="25">
        <v>0.22011525592524495</v>
      </c>
      <c r="C6" s="9">
        <v>38222202.18</v>
      </c>
      <c r="D6" s="9">
        <v>166222361.15849996</v>
      </c>
      <c r="E6">
        <v>31.256366341384783</v>
      </c>
    </row>
    <row r="7" spans="1:5" x14ac:dyDescent="0.25">
      <c r="A7" s="22" t="s">
        <v>35</v>
      </c>
      <c r="B7" s="25">
        <v>0.22006921963307441</v>
      </c>
      <c r="C7" s="9">
        <v>37167168.710000001</v>
      </c>
      <c r="D7" s="9">
        <v>161556978.46449995</v>
      </c>
      <c r="E7">
        <v>27.728721673767375</v>
      </c>
    </row>
    <row r="8" spans="1:5" x14ac:dyDescent="0.25">
      <c r="A8" s="22" t="s">
        <v>24</v>
      </c>
      <c r="B8" s="25">
        <v>0.23139858738243665</v>
      </c>
      <c r="C8" s="9">
        <v>35444074.259999998</v>
      </c>
      <c r="D8" s="9">
        <v>146423405.56200004</v>
      </c>
      <c r="E8">
        <v>29.619019184951892</v>
      </c>
    </row>
    <row r="9" spans="1:5" x14ac:dyDescent="0.25">
      <c r="A9" s="21" t="s">
        <v>49</v>
      </c>
      <c r="B9" s="25">
        <v>0.2291112168881235</v>
      </c>
      <c r="C9" s="9">
        <v>149363707.69999999</v>
      </c>
      <c r="D9" s="9">
        <v>637293022.50200009</v>
      </c>
      <c r="E9">
        <v>115.24294209472612</v>
      </c>
    </row>
    <row r="10" spans="1:5" x14ac:dyDescent="0.25">
      <c r="A10" s="22" t="s">
        <v>44</v>
      </c>
      <c r="B10" s="25">
        <v>0.22653398708081202</v>
      </c>
      <c r="C10" s="9">
        <v>37970547.520000003</v>
      </c>
      <c r="D10" s="9">
        <v>161622506.89800003</v>
      </c>
      <c r="E10">
        <v>30.355554268828811</v>
      </c>
    </row>
    <row r="11" spans="1:5" x14ac:dyDescent="0.25">
      <c r="A11" s="22" t="s">
        <v>87</v>
      </c>
      <c r="B11" s="25">
        <v>0.23027666291535631</v>
      </c>
      <c r="C11" s="9">
        <v>33596989.549999997</v>
      </c>
      <c r="D11" s="9">
        <v>144066390.72450006</v>
      </c>
      <c r="E11">
        <v>29.705689516080966</v>
      </c>
    </row>
    <row r="12" spans="1:5" x14ac:dyDescent="0.25">
      <c r="A12" s="22" t="s">
        <v>35</v>
      </c>
      <c r="B12" s="25">
        <v>0.23939819499812534</v>
      </c>
      <c r="C12" s="9">
        <v>38559209.549999997</v>
      </c>
      <c r="D12" s="9">
        <v>160966293.16499984</v>
      </c>
      <c r="E12">
        <v>27.530792424784416</v>
      </c>
    </row>
    <row r="13" spans="1:5" x14ac:dyDescent="0.25">
      <c r="A13" s="22" t="s">
        <v>24</v>
      </c>
      <c r="B13" s="25">
        <v>0.2212072470802551</v>
      </c>
      <c r="C13" s="9">
        <v>39236961.079999998</v>
      </c>
      <c r="D13" s="9">
        <v>170637831.71449995</v>
      </c>
      <c r="E13">
        <v>27.650905885031889</v>
      </c>
    </row>
    <row r="14" spans="1:5" x14ac:dyDescent="0.25">
      <c r="A14" s="21" t="s">
        <v>31</v>
      </c>
      <c r="B14" s="25">
        <v>0.22894121168469625</v>
      </c>
      <c r="C14" s="9">
        <v>138298388.56</v>
      </c>
      <c r="D14" s="9">
        <v>586509099.22149992</v>
      </c>
      <c r="E14">
        <v>113.32589978392464</v>
      </c>
    </row>
    <row r="15" spans="1:5" x14ac:dyDescent="0.25">
      <c r="A15" s="22" t="s">
        <v>44</v>
      </c>
      <c r="B15" s="25">
        <v>0.22295256668005042</v>
      </c>
      <c r="C15" s="9">
        <v>36478099.299999997</v>
      </c>
      <c r="D15" s="9">
        <v>160022246.34499997</v>
      </c>
      <c r="E15">
        <v>30.098596501806806</v>
      </c>
    </row>
    <row r="16" spans="1:5" x14ac:dyDescent="0.25">
      <c r="A16" s="22" t="s">
        <v>87</v>
      </c>
      <c r="B16" s="25">
        <v>0.22521641445691723</v>
      </c>
      <c r="C16" s="9">
        <v>31094478.66</v>
      </c>
      <c r="D16" s="9">
        <v>136386789.27550006</v>
      </c>
      <c r="E16">
        <v>25.224238419174728</v>
      </c>
    </row>
    <row r="17" spans="1:5" x14ac:dyDescent="0.25">
      <c r="A17" s="22" t="s">
        <v>35</v>
      </c>
      <c r="B17" s="25">
        <v>0.23814387068190518</v>
      </c>
      <c r="C17" s="9">
        <v>35665954.5</v>
      </c>
      <c r="D17" s="9">
        <v>141630724.20550004</v>
      </c>
      <c r="E17">
        <v>32.387566412739105</v>
      </c>
    </row>
    <row r="18" spans="1:5" x14ac:dyDescent="0.25">
      <c r="A18" s="22" t="s">
        <v>24</v>
      </c>
      <c r="B18" s="25">
        <v>0.22870980759110873</v>
      </c>
      <c r="C18" s="9">
        <v>35059856.100000001</v>
      </c>
      <c r="D18" s="9">
        <v>148469339.3955</v>
      </c>
      <c r="E18">
        <v>25.615498450204178</v>
      </c>
    </row>
    <row r="19" spans="1:5" x14ac:dyDescent="0.25">
      <c r="A19" s="21" t="s">
        <v>40</v>
      </c>
      <c r="B19" s="25">
        <v>0.22751371580157784</v>
      </c>
      <c r="C19" s="9">
        <v>138140795.61000001</v>
      </c>
      <c r="D19" s="9">
        <v>594999941.75150013</v>
      </c>
      <c r="E19">
        <v>109.20658358475737</v>
      </c>
    </row>
    <row r="20" spans="1:5" x14ac:dyDescent="0.25">
      <c r="A20" s="22" t="s">
        <v>44</v>
      </c>
      <c r="B20" s="25">
        <v>0.22957643834776895</v>
      </c>
      <c r="C20" s="9">
        <v>33938254.920000002</v>
      </c>
      <c r="D20" s="9">
        <v>150082083.92599997</v>
      </c>
      <c r="E20">
        <v>26.630866848341199</v>
      </c>
    </row>
    <row r="21" spans="1:5" x14ac:dyDescent="0.25">
      <c r="A21" s="22" t="s">
        <v>87</v>
      </c>
      <c r="B21" s="25">
        <v>0.21881990710000787</v>
      </c>
      <c r="C21" s="9">
        <v>29261425.780000001</v>
      </c>
      <c r="D21" s="9">
        <v>132537884.30049998</v>
      </c>
      <c r="E21">
        <v>26.477208759100954</v>
      </c>
    </row>
    <row r="22" spans="1:5" x14ac:dyDescent="0.25">
      <c r="A22" s="22" t="s">
        <v>35</v>
      </c>
      <c r="B22" s="25">
        <v>0.23135460838857513</v>
      </c>
      <c r="C22" s="9">
        <v>35793473.170000002</v>
      </c>
      <c r="D22" s="9">
        <v>150196776.58350009</v>
      </c>
      <c r="E22">
        <v>27.762553006629016</v>
      </c>
    </row>
    <row r="23" spans="1:5" x14ac:dyDescent="0.25">
      <c r="A23" s="22" t="s">
        <v>24</v>
      </c>
      <c r="B23" s="25">
        <v>0.23037361764785513</v>
      </c>
      <c r="C23" s="9">
        <v>39147641.740000002</v>
      </c>
      <c r="D23" s="9">
        <v>162183196.94150004</v>
      </c>
      <c r="E23">
        <v>28.335954970686181</v>
      </c>
    </row>
    <row r="24" spans="1:5" x14ac:dyDescent="0.25">
      <c r="A24" s="21" t="s">
        <v>2918</v>
      </c>
      <c r="B24" s="25">
        <v>0.22783901026767528</v>
      </c>
      <c r="C24" s="9">
        <v>577082706.20000005</v>
      </c>
      <c r="D24" s="9">
        <v>2467856244.0495019</v>
      </c>
      <c r="E24">
        <v>455.67802053535058</v>
      </c>
    </row>
    <row r="25" spans="1:5" x14ac:dyDescent="0.25">
      <c r="C25"/>
      <c r="D25"/>
      <c r="E25"/>
    </row>
    <row r="26" spans="1:5" x14ac:dyDescent="0.25">
      <c r="C26"/>
      <c r="D26"/>
      <c r="E2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4D523-6B79-4833-A43E-CDE6C82897ED}">
  <dimension ref="A3:G20"/>
  <sheetViews>
    <sheetView zoomScale="78" workbookViewId="0">
      <selection activeCell="J20" sqref="J20"/>
    </sheetView>
  </sheetViews>
  <sheetFormatPr defaultRowHeight="13.2" x14ac:dyDescent="0.25"/>
  <cols>
    <col min="1" max="1" width="17.5546875" bestFit="1" customWidth="1"/>
    <col min="2" max="2" width="15.88671875" style="9" bestFit="1" customWidth="1"/>
    <col min="3" max="3" width="22.88671875" style="17" bestFit="1" customWidth="1"/>
    <col min="4" max="5" width="26.88671875" bestFit="1" customWidth="1"/>
    <col min="6" max="6" width="26.88671875" style="25" bestFit="1" customWidth="1"/>
    <col min="7" max="7" width="26.88671875" style="26" bestFit="1" customWidth="1"/>
  </cols>
  <sheetData>
    <row r="3" spans="1:7" x14ac:dyDescent="0.25">
      <c r="A3" s="20" t="s">
        <v>2917</v>
      </c>
      <c r="B3" s="9" t="s">
        <v>2920</v>
      </c>
      <c r="C3" s="17" t="s">
        <v>2923</v>
      </c>
      <c r="D3" s="17" t="s">
        <v>2925</v>
      </c>
      <c r="F3"/>
      <c r="G3"/>
    </row>
    <row r="4" spans="1:7" x14ac:dyDescent="0.25">
      <c r="A4" s="21" t="s">
        <v>40</v>
      </c>
      <c r="D4" s="17"/>
      <c r="F4"/>
      <c r="G4"/>
    </row>
    <row r="5" spans="1:7" x14ac:dyDescent="0.25">
      <c r="A5" s="22" t="s">
        <v>25</v>
      </c>
      <c r="B5" s="9">
        <v>42955258.659999996</v>
      </c>
      <c r="C5" s="17">
        <v>0.52083333333333337</v>
      </c>
      <c r="D5" s="17">
        <v>8.3185223407101494E-2</v>
      </c>
      <c r="F5"/>
      <c r="G5"/>
    </row>
    <row r="6" spans="1:7" x14ac:dyDescent="0.25">
      <c r="A6" s="22" t="s">
        <v>52</v>
      </c>
      <c r="B6" s="9">
        <v>49147245.909999996</v>
      </c>
      <c r="C6" s="17">
        <v>0.49397590361445781</v>
      </c>
      <c r="D6" s="17">
        <v>7.4981038705907069E-2</v>
      </c>
      <c r="F6"/>
      <c r="G6"/>
    </row>
    <row r="7" spans="1:7" x14ac:dyDescent="0.25">
      <c r="A7" s="22" t="s">
        <v>45</v>
      </c>
      <c r="B7" s="9">
        <v>46038291.039999999</v>
      </c>
      <c r="C7" s="17">
        <v>0.53529411764705881</v>
      </c>
      <c r="D7" s="17">
        <v>8.1155021348064349E-2</v>
      </c>
      <c r="F7"/>
      <c r="G7"/>
    </row>
    <row r="8" spans="1:7" x14ac:dyDescent="0.25">
      <c r="A8" s="21" t="s">
        <v>49</v>
      </c>
      <c r="D8" s="17"/>
      <c r="F8"/>
      <c r="G8"/>
    </row>
    <row r="9" spans="1:7" x14ac:dyDescent="0.25">
      <c r="A9" s="22" t="s">
        <v>25</v>
      </c>
      <c r="B9" s="9">
        <v>54587214.689999998</v>
      </c>
      <c r="C9" s="17">
        <v>0.48275862068965519</v>
      </c>
      <c r="D9" s="17">
        <v>8.2563293516640227E-2</v>
      </c>
      <c r="F9"/>
      <c r="G9"/>
    </row>
    <row r="10" spans="1:7" x14ac:dyDescent="0.25">
      <c r="A10" s="22" t="s">
        <v>52</v>
      </c>
      <c r="B10" s="9">
        <v>43419892.719999999</v>
      </c>
      <c r="C10" s="17">
        <v>0.45283018867924529</v>
      </c>
      <c r="D10" s="17">
        <v>8.5107948067232916E-2</v>
      </c>
      <c r="F10"/>
      <c r="G10"/>
    </row>
    <row r="11" spans="1:7" x14ac:dyDescent="0.25">
      <c r="A11" s="22" t="s">
        <v>45</v>
      </c>
      <c r="B11" s="9">
        <v>51356600.289999999</v>
      </c>
      <c r="C11" s="17">
        <v>0.45882352941176469</v>
      </c>
      <c r="D11" s="17">
        <v>7.8528501183755095E-2</v>
      </c>
      <c r="F11"/>
      <c r="G11"/>
    </row>
    <row r="12" spans="1:7" x14ac:dyDescent="0.25">
      <c r="A12" s="21" t="s">
        <v>20</v>
      </c>
      <c r="D12" s="17"/>
      <c r="F12"/>
      <c r="G12"/>
    </row>
    <row r="13" spans="1:7" x14ac:dyDescent="0.25">
      <c r="A13" s="22" t="s">
        <v>25</v>
      </c>
      <c r="B13" s="9">
        <v>50137417.119999997</v>
      </c>
      <c r="C13" s="17">
        <v>0.4514285714285714</v>
      </c>
      <c r="D13" s="17">
        <v>9.0007371369600284E-2</v>
      </c>
      <c r="F13"/>
      <c r="G13"/>
    </row>
    <row r="14" spans="1:7" x14ac:dyDescent="0.25">
      <c r="A14" s="22" t="s">
        <v>52</v>
      </c>
      <c r="B14" s="9">
        <v>54763670.490000002</v>
      </c>
      <c r="C14" s="17">
        <v>0.55681818181818177</v>
      </c>
      <c r="D14" s="17">
        <v>8.8903743315507835E-2</v>
      </c>
      <c r="F14"/>
      <c r="G14"/>
    </row>
    <row r="15" spans="1:7" x14ac:dyDescent="0.25">
      <c r="A15" s="22" t="s">
        <v>45</v>
      </c>
      <c r="B15" s="9">
        <v>46378726.719999999</v>
      </c>
      <c r="C15" s="17">
        <v>0.53216374269005851</v>
      </c>
      <c r="D15" s="17">
        <v>7.2694061722359885E-2</v>
      </c>
      <c r="F15"/>
      <c r="G15"/>
    </row>
    <row r="16" spans="1:7" x14ac:dyDescent="0.25">
      <c r="A16" s="21" t="s">
        <v>31</v>
      </c>
      <c r="D16" s="17"/>
      <c r="F16"/>
      <c r="G16"/>
    </row>
    <row r="17" spans="1:7" x14ac:dyDescent="0.25">
      <c r="A17" s="22" t="s">
        <v>25</v>
      </c>
      <c r="B17" s="9">
        <v>46175480.399999999</v>
      </c>
      <c r="C17" s="17">
        <v>0.4303030303030303</v>
      </c>
      <c r="D17" s="17">
        <v>7.9050567595459101E-2</v>
      </c>
      <c r="F17"/>
      <c r="G17"/>
    </row>
    <row r="18" spans="1:7" x14ac:dyDescent="0.25">
      <c r="A18" s="22" t="s">
        <v>52</v>
      </c>
      <c r="B18" s="9">
        <v>46040342.450000003</v>
      </c>
      <c r="C18" s="17">
        <v>0.48502994011976047</v>
      </c>
      <c r="D18" s="17">
        <v>9.1499148246334788E-2</v>
      </c>
      <c r="F18"/>
      <c r="G18"/>
    </row>
    <row r="19" spans="1:7" x14ac:dyDescent="0.25">
      <c r="A19" s="22" t="s">
        <v>45</v>
      </c>
      <c r="B19" s="9">
        <v>46082565.710000001</v>
      </c>
      <c r="C19" s="17">
        <v>0.5214723926380368</v>
      </c>
      <c r="D19" s="17">
        <v>8.3354965062119826E-2</v>
      </c>
      <c r="F19"/>
      <c r="G19"/>
    </row>
    <row r="20" spans="1:7" x14ac:dyDescent="0.25">
      <c r="A20" s="21" t="s">
        <v>2918</v>
      </c>
      <c r="B20" s="9">
        <v>577082706.20000005</v>
      </c>
      <c r="C20" s="17">
        <v>0.49349999999999999</v>
      </c>
      <c r="D20" s="17">
        <v>8.260474716202397E-2</v>
      </c>
      <c r="F20"/>
      <c r="G20"/>
    </row>
  </sheetData>
  <conditionalFormatting pivot="1" sqref="C6">
    <cfRule type="cellIs" dxfId="8" priority="8" operator="greaterThan">
      <formula>0.5</formula>
    </cfRule>
  </conditionalFormatting>
  <conditionalFormatting sqref="F1:F3 F21:F1048576">
    <cfRule type="cellIs" dxfId="7" priority="7" operator="greaterThan">
      <formula>0.5</formula>
    </cfRule>
  </conditionalFormatting>
  <conditionalFormatting sqref="B1:B3 B21:B1048576">
    <cfRule type="cellIs" dxfId="6" priority="6" operator="lessThan">
      <formula>0</formula>
    </cfRule>
  </conditionalFormatting>
  <conditionalFormatting sqref="F1:F3 F21:F1048576">
    <cfRule type="cellIs" dxfId="5" priority="5" operator="greaterThan">
      <formula>0.5</formula>
    </cfRule>
  </conditionalFormatting>
  <conditionalFormatting sqref="G1:G1048576">
    <cfRule type="cellIs" dxfId="4" priority="4" operator="greaterThan">
      <formula>0.08</formula>
    </cfRule>
  </conditionalFormatting>
  <conditionalFormatting sqref="D1:D3 D21:D1048576">
    <cfRule type="cellIs" dxfId="3" priority="3" operator="greaterThan">
      <formula>0.08</formula>
    </cfRule>
  </conditionalFormatting>
  <conditionalFormatting sqref="C1:C3 C21:C1048576">
    <cfRule type="cellIs" dxfId="2" priority="2" operator="greaterThan">
      <formula>0.5</formula>
    </cfRule>
  </conditionalFormatting>
  <conditionalFormatting sqref="B1:B3 B21:B1048576">
    <cfRule type="cellIs" dxfId="1" priority="1" operator="lessThan">
      <formula>0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D61B7-2CCA-4CD0-96B8-561F8B91380E}">
  <dimension ref="A3:C20"/>
  <sheetViews>
    <sheetView workbookViewId="0">
      <selection activeCell="P14" sqref="P14"/>
    </sheetView>
  </sheetViews>
  <sheetFormatPr defaultRowHeight="13.2" x14ac:dyDescent="0.25"/>
  <cols>
    <col min="1" max="1" width="17.5546875" bestFit="1" customWidth="1"/>
    <col min="2" max="2" width="15.88671875" style="9" bestFit="1" customWidth="1"/>
    <col min="3" max="3" width="26.88671875" style="26" bestFit="1" customWidth="1"/>
  </cols>
  <sheetData>
    <row r="3" spans="1:3" x14ac:dyDescent="0.25">
      <c r="A3" s="20" t="s">
        <v>2917</v>
      </c>
      <c r="B3" s="9" t="s">
        <v>2920</v>
      </c>
      <c r="C3" s="17" t="s">
        <v>2925</v>
      </c>
    </row>
    <row r="4" spans="1:3" x14ac:dyDescent="0.25">
      <c r="A4" s="21" t="s">
        <v>40</v>
      </c>
      <c r="B4" s="9">
        <v>138140795.6100001</v>
      </c>
      <c r="C4" s="17">
        <v>7.9628912968696577E-2</v>
      </c>
    </row>
    <row r="5" spans="1:3" x14ac:dyDescent="0.25">
      <c r="A5" s="22" t="s">
        <v>25</v>
      </c>
      <c r="B5" s="9">
        <v>42955258.660000004</v>
      </c>
      <c r="C5" s="17">
        <v>8.3185223407101494E-2</v>
      </c>
    </row>
    <row r="6" spans="1:3" x14ac:dyDescent="0.25">
      <c r="A6" s="22" t="s">
        <v>52</v>
      </c>
      <c r="B6" s="9">
        <v>49147245.909999967</v>
      </c>
      <c r="C6" s="17">
        <v>7.4981038705907069E-2</v>
      </c>
    </row>
    <row r="7" spans="1:3" x14ac:dyDescent="0.25">
      <c r="A7" s="22" t="s">
        <v>45</v>
      </c>
      <c r="B7" s="9">
        <v>46038291.039999984</v>
      </c>
      <c r="C7" s="17">
        <v>8.1155021348064349E-2</v>
      </c>
    </row>
    <row r="8" spans="1:3" x14ac:dyDescent="0.25">
      <c r="A8" s="21" t="s">
        <v>49</v>
      </c>
      <c r="B8" s="9">
        <v>149363707.70000008</v>
      </c>
      <c r="C8" s="17">
        <v>8.2004019912175125E-2</v>
      </c>
    </row>
    <row r="9" spans="1:3" x14ac:dyDescent="0.25">
      <c r="A9" s="22" t="s">
        <v>25</v>
      </c>
      <c r="B9" s="9">
        <v>54587214.689999983</v>
      </c>
      <c r="C9" s="17">
        <v>8.2563293516640227E-2</v>
      </c>
    </row>
    <row r="10" spans="1:3" x14ac:dyDescent="0.25">
      <c r="A10" s="22" t="s">
        <v>52</v>
      </c>
      <c r="B10" s="9">
        <v>43419892.720000006</v>
      </c>
      <c r="C10" s="17">
        <v>8.5107948067232916E-2</v>
      </c>
    </row>
    <row r="11" spans="1:3" x14ac:dyDescent="0.25">
      <c r="A11" s="22" t="s">
        <v>45</v>
      </c>
      <c r="B11" s="9">
        <v>51356600.289999992</v>
      </c>
      <c r="C11" s="17">
        <v>7.8528501183755095E-2</v>
      </c>
    </row>
    <row r="12" spans="1:3" x14ac:dyDescent="0.25">
      <c r="A12" s="21" t="s">
        <v>20</v>
      </c>
      <c r="B12" s="9">
        <v>151279814.33000007</v>
      </c>
      <c r="C12" s="17">
        <v>8.3963665455427799E-2</v>
      </c>
    </row>
    <row r="13" spans="1:3" x14ac:dyDescent="0.25">
      <c r="A13" s="22" t="s">
        <v>25</v>
      </c>
      <c r="B13" s="9">
        <v>50137417.120000012</v>
      </c>
      <c r="C13" s="17">
        <v>9.0007371369600284E-2</v>
      </c>
    </row>
    <row r="14" spans="1:3" x14ac:dyDescent="0.25">
      <c r="A14" s="22" t="s">
        <v>52</v>
      </c>
      <c r="B14" s="9">
        <v>54763670.489999987</v>
      </c>
      <c r="C14" s="17">
        <v>8.8903743315507835E-2</v>
      </c>
    </row>
    <row r="15" spans="1:3" x14ac:dyDescent="0.25">
      <c r="A15" s="22" t="s">
        <v>45</v>
      </c>
      <c r="B15" s="9">
        <v>46378726.719999954</v>
      </c>
      <c r="C15" s="17">
        <v>7.2694061722359885E-2</v>
      </c>
    </row>
    <row r="16" spans="1:3" x14ac:dyDescent="0.25">
      <c r="A16" s="21" t="s">
        <v>31</v>
      </c>
      <c r="B16" s="9">
        <v>138298388.56</v>
      </c>
      <c r="C16" s="17">
        <v>8.466779942528177E-2</v>
      </c>
    </row>
    <row r="17" spans="1:3" x14ac:dyDescent="0.25">
      <c r="A17" s="22" t="s">
        <v>25</v>
      </c>
      <c r="B17" s="9">
        <v>46175480.400000013</v>
      </c>
      <c r="C17" s="17">
        <v>7.9050567595459101E-2</v>
      </c>
    </row>
    <row r="18" spans="1:3" x14ac:dyDescent="0.25">
      <c r="A18" s="22" t="s">
        <v>52</v>
      </c>
      <c r="B18" s="9">
        <v>46040342.450000003</v>
      </c>
      <c r="C18" s="17">
        <v>9.1499148246334788E-2</v>
      </c>
    </row>
    <row r="19" spans="1:3" x14ac:dyDescent="0.25">
      <c r="A19" s="22" t="s">
        <v>45</v>
      </c>
      <c r="B19" s="9">
        <v>46082565.710000016</v>
      </c>
      <c r="C19" s="17">
        <v>8.3354965062119826E-2</v>
      </c>
    </row>
    <row r="20" spans="1:3" x14ac:dyDescent="0.25">
      <c r="A20" s="21" t="s">
        <v>2918</v>
      </c>
      <c r="B20" s="9">
        <v>577082706.20000052</v>
      </c>
      <c r="C20" s="17">
        <v>8.2604747162023942E-2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6AE1D-3A38-4DF2-A188-2B011CE53232}">
  <dimension ref="A3:C20"/>
  <sheetViews>
    <sheetView zoomScale="96" workbookViewId="0">
      <selection activeCell="C25" sqref="C25"/>
    </sheetView>
  </sheetViews>
  <sheetFormatPr defaultRowHeight="13.2" x14ac:dyDescent="0.25"/>
  <cols>
    <col min="1" max="1" width="17.5546875" bestFit="1" customWidth="1"/>
    <col min="2" max="2" width="16" style="9" bestFit="1" customWidth="1"/>
    <col min="3" max="3" width="27.33203125" style="26" bestFit="1" customWidth="1"/>
  </cols>
  <sheetData>
    <row r="3" spans="1:3" x14ac:dyDescent="0.25">
      <c r="A3" s="20" t="s">
        <v>2917</v>
      </c>
      <c r="B3" s="9" t="s">
        <v>2920</v>
      </c>
      <c r="C3" s="17" t="s">
        <v>2925</v>
      </c>
    </row>
    <row r="4" spans="1:3" x14ac:dyDescent="0.25">
      <c r="A4" s="21" t="s">
        <v>40</v>
      </c>
      <c r="B4" s="9">
        <v>138140795.6100001</v>
      </c>
      <c r="C4" s="17">
        <v>7.9628912968696577E-2</v>
      </c>
    </row>
    <row r="5" spans="1:3" x14ac:dyDescent="0.25">
      <c r="A5" s="22" t="s">
        <v>25</v>
      </c>
      <c r="B5" s="9">
        <v>42955258.660000004</v>
      </c>
      <c r="C5" s="17">
        <v>8.3185223407101494E-2</v>
      </c>
    </row>
    <row r="6" spans="1:3" x14ac:dyDescent="0.25">
      <c r="A6" s="22" t="s">
        <v>52</v>
      </c>
      <c r="B6" s="9">
        <v>49147245.909999967</v>
      </c>
      <c r="C6" s="17">
        <v>7.4981038705907069E-2</v>
      </c>
    </row>
    <row r="7" spans="1:3" x14ac:dyDescent="0.25">
      <c r="A7" s="22" t="s">
        <v>45</v>
      </c>
      <c r="B7" s="9">
        <v>46038291.039999984</v>
      </c>
      <c r="C7" s="17">
        <v>8.1155021348064349E-2</v>
      </c>
    </row>
    <row r="8" spans="1:3" x14ac:dyDescent="0.25">
      <c r="A8" s="21" t="s">
        <v>49</v>
      </c>
      <c r="B8" s="9">
        <v>149363707.70000008</v>
      </c>
      <c r="C8" s="17">
        <v>8.2004019912175125E-2</v>
      </c>
    </row>
    <row r="9" spans="1:3" x14ac:dyDescent="0.25">
      <c r="A9" s="22" t="s">
        <v>25</v>
      </c>
      <c r="B9" s="9">
        <v>54587214.689999983</v>
      </c>
      <c r="C9" s="17">
        <v>8.2563293516640227E-2</v>
      </c>
    </row>
    <row r="10" spans="1:3" x14ac:dyDescent="0.25">
      <c r="A10" s="22" t="s">
        <v>52</v>
      </c>
      <c r="B10" s="9">
        <v>43419892.720000006</v>
      </c>
      <c r="C10" s="17">
        <v>8.5107948067232916E-2</v>
      </c>
    </row>
    <row r="11" spans="1:3" x14ac:dyDescent="0.25">
      <c r="A11" s="22" t="s">
        <v>45</v>
      </c>
      <c r="B11" s="9">
        <v>51356600.289999992</v>
      </c>
      <c r="C11" s="17">
        <v>7.8528501183755095E-2</v>
      </c>
    </row>
    <row r="12" spans="1:3" x14ac:dyDescent="0.25">
      <c r="A12" s="21" t="s">
        <v>20</v>
      </c>
      <c r="B12" s="9">
        <v>151279814.33000007</v>
      </c>
      <c r="C12" s="17">
        <v>8.3963665455427799E-2</v>
      </c>
    </row>
    <row r="13" spans="1:3" x14ac:dyDescent="0.25">
      <c r="A13" s="22" t="s">
        <v>25</v>
      </c>
      <c r="B13" s="9">
        <v>50137417.120000012</v>
      </c>
      <c r="C13" s="17">
        <v>9.0007371369600284E-2</v>
      </c>
    </row>
    <row r="14" spans="1:3" x14ac:dyDescent="0.25">
      <c r="A14" s="22" t="s">
        <v>52</v>
      </c>
      <c r="B14" s="9">
        <v>54763670.489999987</v>
      </c>
      <c r="C14" s="17">
        <v>8.8903743315507835E-2</v>
      </c>
    </row>
    <row r="15" spans="1:3" x14ac:dyDescent="0.25">
      <c r="A15" s="22" t="s">
        <v>45</v>
      </c>
      <c r="B15" s="9">
        <v>46378726.719999954</v>
      </c>
      <c r="C15" s="17">
        <v>7.2694061722359885E-2</v>
      </c>
    </row>
    <row r="16" spans="1:3" x14ac:dyDescent="0.25">
      <c r="A16" s="21" t="s">
        <v>31</v>
      </c>
      <c r="B16" s="9">
        <v>138298388.56</v>
      </c>
      <c r="C16" s="17">
        <v>8.466779942528177E-2</v>
      </c>
    </row>
    <row r="17" spans="1:3" x14ac:dyDescent="0.25">
      <c r="A17" s="22" t="s">
        <v>25</v>
      </c>
      <c r="B17" s="9">
        <v>46175480.400000013</v>
      </c>
      <c r="C17" s="17">
        <v>7.9050567595459101E-2</v>
      </c>
    </row>
    <row r="18" spans="1:3" x14ac:dyDescent="0.25">
      <c r="A18" s="22" t="s">
        <v>52</v>
      </c>
      <c r="B18" s="9">
        <v>46040342.450000003</v>
      </c>
      <c r="C18" s="17">
        <v>9.1499148246334788E-2</v>
      </c>
    </row>
    <row r="19" spans="1:3" x14ac:dyDescent="0.25">
      <c r="A19" s="22" t="s">
        <v>45</v>
      </c>
      <c r="B19" s="9">
        <v>46082565.710000016</v>
      </c>
      <c r="C19" s="17">
        <v>8.3354965062119826E-2</v>
      </c>
    </row>
    <row r="20" spans="1:3" x14ac:dyDescent="0.25">
      <c r="A20" s="21" t="s">
        <v>2918</v>
      </c>
      <c r="B20" s="9">
        <v>577082706.20000052</v>
      </c>
      <c r="C20" s="17">
        <v>8.2604747162023942E-2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0B864-DAEF-4375-A251-A170C1FD829D}">
  <dimension ref="A3:C20"/>
  <sheetViews>
    <sheetView workbookViewId="0">
      <selection activeCell="C29" sqref="C29"/>
    </sheetView>
  </sheetViews>
  <sheetFormatPr defaultRowHeight="13.2" x14ac:dyDescent="0.25"/>
  <cols>
    <col min="1" max="1" width="17.5546875" bestFit="1" customWidth="1"/>
    <col min="2" max="2" width="23.5546875" style="28" bestFit="1" customWidth="1"/>
    <col min="3" max="3" width="15.88671875" style="9" bestFit="1" customWidth="1"/>
  </cols>
  <sheetData>
    <row r="3" spans="1:3" x14ac:dyDescent="0.25">
      <c r="A3" s="20" t="s">
        <v>2917</v>
      </c>
      <c r="B3" s="28" t="s">
        <v>2928</v>
      </c>
      <c r="C3" s="9" t="s">
        <v>2920</v>
      </c>
    </row>
    <row r="4" spans="1:3" x14ac:dyDescent="0.25">
      <c r="A4" s="21" t="s">
        <v>40</v>
      </c>
      <c r="B4" s="28">
        <v>10.668749999999999</v>
      </c>
      <c r="C4" s="9">
        <v>138140795.6100001</v>
      </c>
    </row>
    <row r="5" spans="1:3" x14ac:dyDescent="0.25">
      <c r="A5" s="22" t="s">
        <v>25</v>
      </c>
      <c r="B5" s="28">
        <v>10.354166666666666</v>
      </c>
      <c r="C5" s="9">
        <v>42955258.660000004</v>
      </c>
    </row>
    <row r="6" spans="1:3" x14ac:dyDescent="0.25">
      <c r="A6" s="22" t="s">
        <v>52</v>
      </c>
      <c r="B6" s="28">
        <v>11.168674698795181</v>
      </c>
      <c r="C6" s="9">
        <v>49147245.909999967</v>
      </c>
    </row>
    <row r="7" spans="1:3" x14ac:dyDescent="0.25">
      <c r="A7" s="22" t="s">
        <v>45</v>
      </c>
      <c r="B7" s="28">
        <v>10.447058823529412</v>
      </c>
      <c r="C7" s="9">
        <v>46038291.039999984</v>
      </c>
    </row>
    <row r="8" spans="1:3" x14ac:dyDescent="0.25">
      <c r="A8" s="21" t="s">
        <v>49</v>
      </c>
      <c r="B8" s="28">
        <v>10.405566600397615</v>
      </c>
      <c r="C8" s="9">
        <v>149363707.70000008</v>
      </c>
    </row>
    <row r="9" spans="1:3" x14ac:dyDescent="0.25">
      <c r="A9" s="22" t="s">
        <v>25</v>
      </c>
      <c r="B9" s="28">
        <v>10.057471264367816</v>
      </c>
      <c r="C9" s="9">
        <v>54587214.689999983</v>
      </c>
    </row>
    <row r="10" spans="1:3" x14ac:dyDescent="0.25">
      <c r="A10" s="22" t="s">
        <v>52</v>
      </c>
      <c r="B10" s="28">
        <v>10.949685534591195</v>
      </c>
      <c r="C10" s="9">
        <v>43419892.720000006</v>
      </c>
    </row>
    <row r="11" spans="1:3" x14ac:dyDescent="0.25">
      <c r="A11" s="22" t="s">
        <v>45</v>
      </c>
      <c r="B11" s="28">
        <v>10.252941176470589</v>
      </c>
      <c r="C11" s="9">
        <v>51356600.289999992</v>
      </c>
    </row>
    <row r="12" spans="1:3" x14ac:dyDescent="0.25">
      <c r="A12" s="21" t="s">
        <v>20</v>
      </c>
      <c r="B12" s="28">
        <v>10.310344827586206</v>
      </c>
      <c r="C12" s="9">
        <v>151279814.33000007</v>
      </c>
    </row>
    <row r="13" spans="1:3" x14ac:dyDescent="0.25">
      <c r="A13" s="22" t="s">
        <v>25</v>
      </c>
      <c r="B13" s="28">
        <v>10.925714285714285</v>
      </c>
      <c r="C13" s="9">
        <v>50137417.120000012</v>
      </c>
    </row>
    <row r="14" spans="1:3" x14ac:dyDescent="0.25">
      <c r="A14" s="22" t="s">
        <v>52</v>
      </c>
      <c r="B14" s="28">
        <v>10.028409090909092</v>
      </c>
      <c r="C14" s="9">
        <v>54763670.489999987</v>
      </c>
    </row>
    <row r="15" spans="1:3" x14ac:dyDescent="0.25">
      <c r="A15" s="22" t="s">
        <v>45</v>
      </c>
      <c r="B15" s="28">
        <v>9.9707602339181278</v>
      </c>
      <c r="C15" s="9">
        <v>46378726.719999954</v>
      </c>
    </row>
    <row r="16" spans="1:3" x14ac:dyDescent="0.25">
      <c r="A16" s="21" t="s">
        <v>31</v>
      </c>
      <c r="B16" s="28">
        <v>10.412121212121212</v>
      </c>
      <c r="C16" s="9">
        <v>138298388.56</v>
      </c>
    </row>
    <row r="17" spans="1:3" x14ac:dyDescent="0.25">
      <c r="A17" s="22" t="s">
        <v>25</v>
      </c>
      <c r="B17" s="28">
        <v>10.151515151515152</v>
      </c>
      <c r="C17" s="9">
        <v>46175480.400000013</v>
      </c>
    </row>
    <row r="18" spans="1:3" x14ac:dyDescent="0.25">
      <c r="A18" s="22" t="s">
        <v>52</v>
      </c>
      <c r="B18" s="28">
        <v>10.029940119760479</v>
      </c>
      <c r="C18" s="9">
        <v>46040342.450000003</v>
      </c>
    </row>
    <row r="19" spans="1:3" x14ac:dyDescent="0.25">
      <c r="A19" s="22" t="s">
        <v>45</v>
      </c>
      <c r="B19" s="28">
        <v>11.067484662576687</v>
      </c>
      <c r="C19" s="9">
        <v>46082565.710000016</v>
      </c>
    </row>
    <row r="20" spans="1:3" x14ac:dyDescent="0.25">
      <c r="A20" s="21" t="s">
        <v>2918</v>
      </c>
      <c r="B20" s="28">
        <v>10.445499999999999</v>
      </c>
      <c r="C20" s="9">
        <v>577082706.20000052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8162-FAB9-4D70-AC6B-E4B9B4140133}">
  <dimension ref="A3:C48"/>
  <sheetViews>
    <sheetView topLeftCell="A24" workbookViewId="0">
      <selection activeCell="C32" sqref="C32"/>
    </sheetView>
  </sheetViews>
  <sheetFormatPr defaultRowHeight="13.2" x14ac:dyDescent="0.25"/>
  <cols>
    <col min="1" max="1" width="17.5546875" bestFit="1" customWidth="1"/>
    <col min="2" max="2" width="23.5546875" style="28" bestFit="1" customWidth="1"/>
    <col min="3" max="3" width="22.88671875" bestFit="1" customWidth="1"/>
    <col min="5" max="6" width="13.33203125" bestFit="1" customWidth="1"/>
    <col min="7" max="7" width="30.44140625" bestFit="1" customWidth="1"/>
    <col min="8" max="8" width="29.77734375" bestFit="1" customWidth="1"/>
    <col min="9" max="9" width="13.44140625" bestFit="1" customWidth="1"/>
    <col min="10" max="10" width="11.21875" bestFit="1" customWidth="1"/>
    <col min="11" max="11" width="14.109375" bestFit="1" customWidth="1"/>
  </cols>
  <sheetData>
    <row r="3" spans="1:3" x14ac:dyDescent="0.25">
      <c r="A3" s="20" t="s">
        <v>2917</v>
      </c>
      <c r="B3" s="28" t="s">
        <v>2928</v>
      </c>
      <c r="C3" t="s">
        <v>2922</v>
      </c>
    </row>
    <row r="4" spans="1:3" x14ac:dyDescent="0.25">
      <c r="A4" s="21" t="s">
        <v>40</v>
      </c>
      <c r="B4" s="28">
        <v>10.668749999999999</v>
      </c>
      <c r="C4" s="17">
        <v>0.22751371580157803</v>
      </c>
    </row>
    <row r="5" spans="1:3" x14ac:dyDescent="0.25">
      <c r="A5" s="22" t="s">
        <v>25</v>
      </c>
      <c r="B5" s="28">
        <v>10.354166666666666</v>
      </c>
      <c r="C5" s="17">
        <v>0.21761688626364425</v>
      </c>
    </row>
    <row r="6" spans="1:3" x14ac:dyDescent="0.25">
      <c r="A6" s="22" t="s">
        <v>52</v>
      </c>
      <c r="B6" s="28">
        <v>11.168674698795181</v>
      </c>
      <c r="C6" s="17">
        <v>0.23217047105052191</v>
      </c>
    </row>
    <row r="7" spans="1:3" x14ac:dyDescent="0.25">
      <c r="A7" s="22" t="s">
        <v>45</v>
      </c>
      <c r="B7" s="28">
        <v>10.447058823529412</v>
      </c>
      <c r="C7" s="17">
        <v>0.23134972804944659</v>
      </c>
    </row>
    <row r="8" spans="1:3" x14ac:dyDescent="0.25">
      <c r="A8" s="21" t="s">
        <v>49</v>
      </c>
      <c r="B8" s="28">
        <v>10.405566600397615</v>
      </c>
      <c r="C8" s="17">
        <v>0.22911121688812339</v>
      </c>
    </row>
    <row r="9" spans="1:3" x14ac:dyDescent="0.25">
      <c r="A9" s="22" t="s">
        <v>25</v>
      </c>
      <c r="B9" s="28">
        <v>10.057471264367816</v>
      </c>
      <c r="C9" s="17">
        <v>0.23345810179224447</v>
      </c>
    </row>
    <row r="10" spans="1:3" x14ac:dyDescent="0.25">
      <c r="A10" s="22" t="s">
        <v>52</v>
      </c>
      <c r="B10" s="28">
        <v>10.949685534591195</v>
      </c>
      <c r="C10" s="17">
        <v>0.22851387993969563</v>
      </c>
    </row>
    <row r="11" spans="1:3" x14ac:dyDescent="0.25">
      <c r="A11" s="22" t="s">
        <v>45</v>
      </c>
      <c r="B11" s="28">
        <v>10.252941176470589</v>
      </c>
      <c r="C11" s="17">
        <v>0.22522073807331722</v>
      </c>
    </row>
    <row r="12" spans="1:3" x14ac:dyDescent="0.25">
      <c r="A12" s="21" t="s">
        <v>20</v>
      </c>
      <c r="B12" s="28">
        <v>10.310344827586206</v>
      </c>
      <c r="C12" s="17">
        <v>0.22586704036770511</v>
      </c>
    </row>
    <row r="13" spans="1:3" x14ac:dyDescent="0.25">
      <c r="A13" s="22" t="s">
        <v>25</v>
      </c>
      <c r="B13" s="28">
        <v>10.925714285714285</v>
      </c>
      <c r="C13" s="17">
        <v>0.22518900376845</v>
      </c>
    </row>
    <row r="14" spans="1:3" x14ac:dyDescent="0.25">
      <c r="A14" s="22" t="s">
        <v>52</v>
      </c>
      <c r="B14" s="28">
        <v>10.028409090909092</v>
      </c>
      <c r="C14" s="17">
        <v>0.22725903614034426</v>
      </c>
    </row>
    <row r="15" spans="1:3" x14ac:dyDescent="0.25">
      <c r="A15" s="22" t="s">
        <v>45</v>
      </c>
      <c r="B15" s="28">
        <v>9.9707602339181278</v>
      </c>
      <c r="C15" s="17">
        <v>0.22512824006878804</v>
      </c>
    </row>
    <row r="16" spans="1:3" x14ac:dyDescent="0.25">
      <c r="A16" s="21" t="s">
        <v>31</v>
      </c>
      <c r="B16" s="28">
        <v>10.412121212121212</v>
      </c>
      <c r="C16" s="17">
        <v>0.22894121168469647</v>
      </c>
    </row>
    <row r="17" spans="1:3" x14ac:dyDescent="0.25">
      <c r="A17" s="22" t="s">
        <v>25</v>
      </c>
      <c r="B17" s="28">
        <v>10.151515151515152</v>
      </c>
      <c r="C17" s="17">
        <v>0.22610049936499926</v>
      </c>
    </row>
    <row r="18" spans="1:3" x14ac:dyDescent="0.25">
      <c r="A18" s="22" t="s">
        <v>52</v>
      </c>
      <c r="B18" s="28">
        <v>10.029940119760479</v>
      </c>
      <c r="C18" s="17">
        <v>0.22605078059245937</v>
      </c>
    </row>
    <row r="19" spans="1:3" x14ac:dyDescent="0.25">
      <c r="A19" s="22" t="s">
        <v>45</v>
      </c>
      <c r="B19" s="28">
        <v>11.067484662576687</v>
      </c>
      <c r="C19" s="17">
        <v>0.23477814128686658</v>
      </c>
    </row>
    <row r="20" spans="1:3" x14ac:dyDescent="0.25">
      <c r="A20" s="21" t="s">
        <v>2918</v>
      </c>
      <c r="B20" s="28">
        <v>10.445499999999999</v>
      </c>
      <c r="C20" s="17">
        <v>0.22783901026767475</v>
      </c>
    </row>
    <row r="29" spans="1:3" x14ac:dyDescent="0.25">
      <c r="A29" s="29"/>
      <c r="B29" s="30"/>
      <c r="C29" s="31"/>
    </row>
    <row r="30" spans="1:3" x14ac:dyDescent="0.25">
      <c r="A30" s="34" t="s">
        <v>2928</v>
      </c>
      <c r="B30" s="32" t="s">
        <v>2922</v>
      </c>
      <c r="C30" s="17"/>
    </row>
    <row r="31" spans="1:3" x14ac:dyDescent="0.25">
      <c r="A31" s="33">
        <v>10.668749999999999</v>
      </c>
      <c r="B31" s="33">
        <v>0.22751371580157803</v>
      </c>
      <c r="C31" s="17"/>
    </row>
    <row r="32" spans="1:3" x14ac:dyDescent="0.25">
      <c r="A32" s="12">
        <v>10.354166666666666</v>
      </c>
      <c r="B32" s="12">
        <v>0.21761688626364425</v>
      </c>
      <c r="C32" s="27"/>
    </row>
    <row r="33" spans="1:3" x14ac:dyDescent="0.25">
      <c r="A33" s="12">
        <v>11.168674698795181</v>
      </c>
      <c r="B33" s="12">
        <v>0.23217047105052191</v>
      </c>
      <c r="C33" s="31"/>
    </row>
    <row r="34" spans="1:3" x14ac:dyDescent="0.25">
      <c r="A34" s="12">
        <v>10.447058823529412</v>
      </c>
      <c r="B34" s="12">
        <v>0.23134972804944659</v>
      </c>
      <c r="C34" s="17"/>
    </row>
    <row r="35" spans="1:3" x14ac:dyDescent="0.25">
      <c r="A35" s="33">
        <v>10.405566600397615</v>
      </c>
      <c r="B35" s="33">
        <v>0.22911121688812339</v>
      </c>
      <c r="C35" s="17"/>
    </row>
    <row r="36" spans="1:3" x14ac:dyDescent="0.25">
      <c r="A36" s="12">
        <v>10.057471264367816</v>
      </c>
      <c r="B36" s="12">
        <v>0.23345810179224447</v>
      </c>
      <c r="C36" s="17"/>
    </row>
    <row r="37" spans="1:3" x14ac:dyDescent="0.25">
      <c r="A37" s="12">
        <v>10.949685534591195</v>
      </c>
      <c r="B37" s="12">
        <v>0.22851387993969563</v>
      </c>
      <c r="C37" s="31"/>
    </row>
    <row r="38" spans="1:3" x14ac:dyDescent="0.25">
      <c r="A38" s="12">
        <v>10.252941176470589</v>
      </c>
      <c r="B38" s="12">
        <v>0.22522073807331722</v>
      </c>
      <c r="C38" s="17"/>
    </row>
    <row r="39" spans="1:3" x14ac:dyDescent="0.25">
      <c r="A39" s="33">
        <v>10.310344827586206</v>
      </c>
      <c r="B39" s="33">
        <v>0.22586704036770511</v>
      </c>
      <c r="C39" s="17"/>
    </row>
    <row r="40" spans="1:3" x14ac:dyDescent="0.25">
      <c r="A40" s="12">
        <v>10.925714285714285</v>
      </c>
      <c r="B40" s="12">
        <v>0.22518900376845</v>
      </c>
      <c r="C40" s="17"/>
    </row>
    <row r="41" spans="1:3" x14ac:dyDescent="0.25">
      <c r="A41" s="12">
        <v>10.028409090909092</v>
      </c>
      <c r="B41" s="12">
        <v>0.22725903614034426</v>
      </c>
      <c r="C41" s="31"/>
    </row>
    <row r="42" spans="1:3" x14ac:dyDescent="0.25">
      <c r="A42" s="12">
        <v>9.9707602339181278</v>
      </c>
      <c r="B42" s="12">
        <v>0.22512824006878804</v>
      </c>
      <c r="C42" s="17"/>
    </row>
    <row r="43" spans="1:3" x14ac:dyDescent="0.25">
      <c r="A43" s="33">
        <v>10.412121212121212</v>
      </c>
      <c r="B43" s="33">
        <v>0.22894121168469647</v>
      </c>
      <c r="C43" s="17"/>
    </row>
    <row r="44" spans="1:3" x14ac:dyDescent="0.25">
      <c r="A44" s="12">
        <v>10.151515151515152</v>
      </c>
      <c r="B44" s="12">
        <v>0.22610049936499926</v>
      </c>
      <c r="C44" s="17"/>
    </row>
    <row r="45" spans="1:3" x14ac:dyDescent="0.25">
      <c r="A45" s="12">
        <v>10.029940119760479</v>
      </c>
      <c r="B45" s="12">
        <v>0.22605078059245937</v>
      </c>
      <c r="C45" s="31"/>
    </row>
    <row r="46" spans="1:3" x14ac:dyDescent="0.25">
      <c r="A46" s="12">
        <v>11.067484662576687</v>
      </c>
      <c r="B46" s="12">
        <v>0.23477814128686658</v>
      </c>
      <c r="C46" s="17"/>
    </row>
    <row r="47" spans="1:3" x14ac:dyDescent="0.25">
      <c r="A47" s="22"/>
      <c r="C47" s="17"/>
    </row>
    <row r="48" spans="1:3" x14ac:dyDescent="0.25">
      <c r="A48" s="22"/>
      <c r="C48" s="17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53E19-8A35-4A26-8F38-BEB6726C29ED}">
  <dimension ref="A3:F9"/>
  <sheetViews>
    <sheetView workbookViewId="0">
      <selection activeCell="F30" sqref="F30"/>
    </sheetView>
  </sheetViews>
  <sheetFormatPr defaultRowHeight="13.2" x14ac:dyDescent="0.25"/>
  <cols>
    <col min="1" max="1" width="13.33203125" bestFit="1" customWidth="1"/>
    <col min="2" max="2" width="16.33203125" bestFit="1" customWidth="1"/>
    <col min="3" max="6" width="15.88671875" bestFit="1" customWidth="1"/>
  </cols>
  <sheetData>
    <row r="3" spans="1:6" x14ac:dyDescent="0.25">
      <c r="A3" s="20" t="s">
        <v>2920</v>
      </c>
      <c r="B3" s="20" t="s">
        <v>2926</v>
      </c>
    </row>
    <row r="4" spans="1:6" x14ac:dyDescent="0.25">
      <c r="A4" s="20" t="s">
        <v>2917</v>
      </c>
      <c r="B4" t="s">
        <v>40</v>
      </c>
      <c r="C4" t="s">
        <v>49</v>
      </c>
      <c r="D4" t="s">
        <v>20</v>
      </c>
      <c r="E4" t="s">
        <v>31</v>
      </c>
      <c r="F4" t="s">
        <v>2918</v>
      </c>
    </row>
    <row r="5" spans="1:6" x14ac:dyDescent="0.25">
      <c r="A5" s="21" t="s">
        <v>2929</v>
      </c>
      <c r="B5" s="9">
        <v>138140795.60999995</v>
      </c>
      <c r="C5" s="9">
        <v>149363707.69999996</v>
      </c>
      <c r="D5" s="9">
        <v>151279814.32999998</v>
      </c>
      <c r="E5" s="9">
        <v>138298388.56</v>
      </c>
      <c r="F5" s="9">
        <v>577082706.19999981</v>
      </c>
    </row>
    <row r="6" spans="1:6" x14ac:dyDescent="0.25">
      <c r="A6" s="22" t="s">
        <v>2930</v>
      </c>
      <c r="B6" s="9">
        <v>55720448.209999993</v>
      </c>
      <c r="C6" s="9">
        <v>51108305.359999962</v>
      </c>
      <c r="D6" s="9">
        <v>50406427.100000001</v>
      </c>
      <c r="E6" s="9">
        <v>57387973.400000006</v>
      </c>
      <c r="F6" s="9">
        <v>214623154.06999996</v>
      </c>
    </row>
    <row r="7" spans="1:6" x14ac:dyDescent="0.25">
      <c r="A7" s="22" t="s">
        <v>2931</v>
      </c>
      <c r="B7" s="9">
        <v>49896795.649999961</v>
      </c>
      <c r="C7" s="9">
        <v>55506379.179999985</v>
      </c>
      <c r="D7" s="9">
        <v>54338643.309999987</v>
      </c>
      <c r="E7" s="9">
        <v>46468428.829999991</v>
      </c>
      <c r="F7" s="9">
        <v>206210246.96999991</v>
      </c>
    </row>
    <row r="8" spans="1:6" x14ac:dyDescent="0.25">
      <c r="A8" s="22" t="s">
        <v>2932</v>
      </c>
      <c r="B8" s="9">
        <v>32523551.749999996</v>
      </c>
      <c r="C8" s="9">
        <v>42749023.160000004</v>
      </c>
      <c r="D8" s="9">
        <v>46534743.919999987</v>
      </c>
      <c r="E8" s="9">
        <v>34441986.330000028</v>
      </c>
      <c r="F8" s="9">
        <v>156249305.16000003</v>
      </c>
    </row>
    <row r="9" spans="1:6" x14ac:dyDescent="0.25">
      <c r="A9" s="21" t="s">
        <v>2918</v>
      </c>
      <c r="B9" s="9">
        <v>138140795.60999995</v>
      </c>
      <c r="C9" s="9">
        <v>149363707.69999996</v>
      </c>
      <c r="D9" s="9">
        <v>151279814.32999998</v>
      </c>
      <c r="E9" s="9">
        <v>138298388.56</v>
      </c>
      <c r="F9" s="9">
        <v>577082706.19999981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EB926-F2A4-44BE-8E29-53260014CB7D}">
  <dimension ref="A3:C72"/>
  <sheetViews>
    <sheetView topLeftCell="B5" workbookViewId="0">
      <selection activeCell="W15" sqref="W15"/>
    </sheetView>
  </sheetViews>
  <sheetFormatPr defaultRowHeight="13.2" x14ac:dyDescent="0.25"/>
  <cols>
    <col min="1" max="1" width="19.77734375" bestFit="1" customWidth="1"/>
    <col min="2" max="2" width="21.88671875" style="17" bestFit="1" customWidth="1"/>
    <col min="3" max="3" width="19.5546875" style="19" bestFit="1" customWidth="1"/>
  </cols>
  <sheetData>
    <row r="3" spans="1:3" x14ac:dyDescent="0.25">
      <c r="A3" s="20" t="s">
        <v>2917</v>
      </c>
      <c r="B3" s="17" t="s">
        <v>2934</v>
      </c>
      <c r="C3" s="19" t="s">
        <v>2933</v>
      </c>
    </row>
    <row r="4" spans="1:3" x14ac:dyDescent="0.25">
      <c r="A4" s="21" t="s">
        <v>40</v>
      </c>
      <c r="B4" s="17">
        <v>0.51666666666666672</v>
      </c>
      <c r="C4" s="19">
        <v>248</v>
      </c>
    </row>
    <row r="5" spans="1:3" x14ac:dyDescent="0.25">
      <c r="A5" s="22" t="s">
        <v>44</v>
      </c>
      <c r="B5" s="17">
        <v>0.5</v>
      </c>
      <c r="C5" s="19">
        <v>58</v>
      </c>
    </row>
    <row r="6" spans="1:3" x14ac:dyDescent="0.25">
      <c r="A6" s="35" t="s">
        <v>25</v>
      </c>
      <c r="B6" s="17">
        <v>0.53333333333333333</v>
      </c>
      <c r="C6" s="19">
        <v>16</v>
      </c>
    </row>
    <row r="7" spans="1:3" x14ac:dyDescent="0.25">
      <c r="A7" s="35" t="s">
        <v>52</v>
      </c>
      <c r="B7" s="17">
        <v>0.38636363636363635</v>
      </c>
      <c r="C7" s="19">
        <v>17</v>
      </c>
    </row>
    <row r="8" spans="1:3" x14ac:dyDescent="0.25">
      <c r="A8" s="35" t="s">
        <v>45</v>
      </c>
      <c r="B8" s="17">
        <v>0.59523809523809523</v>
      </c>
      <c r="C8" s="19">
        <v>25</v>
      </c>
    </row>
    <row r="9" spans="1:3" x14ac:dyDescent="0.25">
      <c r="A9" s="22" t="s">
        <v>87</v>
      </c>
      <c r="B9" s="17">
        <v>0.6198347107438017</v>
      </c>
      <c r="C9" s="19">
        <v>75</v>
      </c>
    </row>
    <row r="10" spans="1:3" x14ac:dyDescent="0.25">
      <c r="A10" s="35" t="s">
        <v>25</v>
      </c>
      <c r="B10" s="17">
        <v>0.6097560975609756</v>
      </c>
      <c r="C10" s="19">
        <v>25</v>
      </c>
    </row>
    <row r="11" spans="1:3" x14ac:dyDescent="0.25">
      <c r="A11" s="35" t="s">
        <v>52</v>
      </c>
      <c r="B11" s="17">
        <v>0.62790697674418605</v>
      </c>
      <c r="C11" s="19">
        <v>27</v>
      </c>
    </row>
    <row r="12" spans="1:3" x14ac:dyDescent="0.25">
      <c r="A12" s="35" t="s">
        <v>45</v>
      </c>
      <c r="B12" s="17">
        <v>0.6216216216216216</v>
      </c>
      <c r="C12" s="19">
        <v>23</v>
      </c>
    </row>
    <row r="13" spans="1:3" x14ac:dyDescent="0.25">
      <c r="A13" s="22" t="s">
        <v>35</v>
      </c>
      <c r="B13" s="17">
        <v>0.45</v>
      </c>
      <c r="C13" s="19">
        <v>54</v>
      </c>
    </row>
    <row r="14" spans="1:3" x14ac:dyDescent="0.25">
      <c r="A14" s="35" t="s">
        <v>25</v>
      </c>
      <c r="B14" s="17">
        <v>0.33333333333333331</v>
      </c>
      <c r="C14" s="19">
        <v>12</v>
      </c>
    </row>
    <row r="15" spans="1:3" x14ac:dyDescent="0.25">
      <c r="A15" s="35" t="s">
        <v>52</v>
      </c>
      <c r="B15" s="17">
        <v>0.59523809523809523</v>
      </c>
      <c r="C15" s="19">
        <v>25</v>
      </c>
    </row>
    <row r="16" spans="1:3" x14ac:dyDescent="0.25">
      <c r="A16" s="35" t="s">
        <v>45</v>
      </c>
      <c r="B16" s="17">
        <v>0.40476190476190477</v>
      </c>
      <c r="C16" s="19">
        <v>17</v>
      </c>
    </row>
    <row r="17" spans="1:3" x14ac:dyDescent="0.25">
      <c r="A17" s="22" t="s">
        <v>24</v>
      </c>
      <c r="B17" s="17">
        <v>0.49593495934959347</v>
      </c>
      <c r="C17" s="19">
        <v>61</v>
      </c>
    </row>
    <row r="18" spans="1:3" x14ac:dyDescent="0.25">
      <c r="A18" s="35" t="s">
        <v>25</v>
      </c>
      <c r="B18" s="17">
        <v>0.59459459459459463</v>
      </c>
      <c r="C18" s="19">
        <v>22</v>
      </c>
    </row>
    <row r="19" spans="1:3" x14ac:dyDescent="0.25">
      <c r="A19" s="35" t="s">
        <v>52</v>
      </c>
      <c r="B19" s="17">
        <v>0.35135135135135137</v>
      </c>
      <c r="C19" s="19">
        <v>13</v>
      </c>
    </row>
    <row r="20" spans="1:3" x14ac:dyDescent="0.25">
      <c r="A20" s="35" t="s">
        <v>45</v>
      </c>
      <c r="B20" s="17">
        <v>0.53061224489795922</v>
      </c>
      <c r="C20" s="19">
        <v>26</v>
      </c>
    </row>
    <row r="21" spans="1:3" x14ac:dyDescent="0.25">
      <c r="A21" s="21" t="s">
        <v>49</v>
      </c>
      <c r="B21" s="17">
        <v>0.46520874751491054</v>
      </c>
      <c r="C21" s="19">
        <v>234</v>
      </c>
    </row>
    <row r="22" spans="1:3" x14ac:dyDescent="0.25">
      <c r="A22" s="22" t="s">
        <v>44</v>
      </c>
      <c r="B22" s="17">
        <v>0.5074626865671642</v>
      </c>
      <c r="C22" s="19">
        <v>68</v>
      </c>
    </row>
    <row r="23" spans="1:3" x14ac:dyDescent="0.25">
      <c r="A23" s="35" t="s">
        <v>25</v>
      </c>
      <c r="B23" s="17">
        <v>0.65306122448979587</v>
      </c>
      <c r="C23" s="19">
        <v>32</v>
      </c>
    </row>
    <row r="24" spans="1:3" x14ac:dyDescent="0.25">
      <c r="A24" s="35" t="s">
        <v>52</v>
      </c>
      <c r="B24" s="17">
        <v>0.40476190476190477</v>
      </c>
      <c r="C24" s="19">
        <v>17</v>
      </c>
    </row>
    <row r="25" spans="1:3" x14ac:dyDescent="0.25">
      <c r="A25" s="35" t="s">
        <v>45</v>
      </c>
      <c r="B25" s="17">
        <v>0.44186046511627908</v>
      </c>
      <c r="C25" s="19">
        <v>19</v>
      </c>
    </row>
    <row r="26" spans="1:3" x14ac:dyDescent="0.25">
      <c r="A26" s="22" t="s">
        <v>87</v>
      </c>
      <c r="B26" s="17">
        <v>0.41085271317829458</v>
      </c>
      <c r="C26" s="19">
        <v>53</v>
      </c>
    </row>
    <row r="27" spans="1:3" x14ac:dyDescent="0.25">
      <c r="A27" s="35" t="s">
        <v>25</v>
      </c>
      <c r="B27" s="17">
        <v>0.35555555555555557</v>
      </c>
      <c r="C27" s="19">
        <v>16</v>
      </c>
    </row>
    <row r="28" spans="1:3" x14ac:dyDescent="0.25">
      <c r="A28" s="35" t="s">
        <v>52</v>
      </c>
      <c r="B28" s="17">
        <v>0.4</v>
      </c>
      <c r="C28" s="19">
        <v>18</v>
      </c>
    </row>
    <row r="29" spans="1:3" x14ac:dyDescent="0.25">
      <c r="A29" s="35" t="s">
        <v>45</v>
      </c>
      <c r="B29" s="17">
        <v>0.48717948717948717</v>
      </c>
      <c r="C29" s="19">
        <v>19</v>
      </c>
    </row>
    <row r="30" spans="1:3" x14ac:dyDescent="0.25">
      <c r="A30" s="22" t="s">
        <v>35</v>
      </c>
      <c r="B30" s="17">
        <v>0.46086956521739131</v>
      </c>
      <c r="C30" s="19">
        <v>53</v>
      </c>
    </row>
    <row r="31" spans="1:3" x14ac:dyDescent="0.25">
      <c r="A31" s="35" t="s">
        <v>25</v>
      </c>
      <c r="B31" s="17">
        <v>0.43902439024390244</v>
      </c>
      <c r="C31" s="19">
        <v>18</v>
      </c>
    </row>
    <row r="32" spans="1:3" x14ac:dyDescent="0.25">
      <c r="A32" s="35" t="s">
        <v>52</v>
      </c>
      <c r="B32" s="17">
        <v>0.51515151515151514</v>
      </c>
      <c r="C32" s="19">
        <v>17</v>
      </c>
    </row>
    <row r="33" spans="1:3" x14ac:dyDescent="0.25">
      <c r="A33" s="35" t="s">
        <v>45</v>
      </c>
      <c r="B33" s="17">
        <v>0.43902439024390244</v>
      </c>
      <c r="C33" s="19">
        <v>18</v>
      </c>
    </row>
    <row r="34" spans="1:3" x14ac:dyDescent="0.25">
      <c r="A34" s="22" t="s">
        <v>24</v>
      </c>
      <c r="B34" s="17">
        <v>0.48</v>
      </c>
      <c r="C34" s="19">
        <v>60</v>
      </c>
    </row>
    <row r="35" spans="1:3" x14ac:dyDescent="0.25">
      <c r="A35" s="35" t="s">
        <v>25</v>
      </c>
      <c r="B35" s="17">
        <v>0.46153846153846156</v>
      </c>
      <c r="C35" s="19">
        <v>18</v>
      </c>
    </row>
    <row r="36" spans="1:3" x14ac:dyDescent="0.25">
      <c r="A36" s="35" t="s">
        <v>52</v>
      </c>
      <c r="B36" s="17">
        <v>0.51282051282051277</v>
      </c>
      <c r="C36" s="19">
        <v>20</v>
      </c>
    </row>
    <row r="37" spans="1:3" x14ac:dyDescent="0.25">
      <c r="A37" s="35" t="s">
        <v>45</v>
      </c>
      <c r="B37" s="17">
        <v>0.46808510638297873</v>
      </c>
      <c r="C37" s="19">
        <v>22</v>
      </c>
    </row>
    <row r="38" spans="1:3" x14ac:dyDescent="0.25">
      <c r="A38" s="21" t="s">
        <v>20</v>
      </c>
      <c r="B38" s="17">
        <v>0.51340996168582376</v>
      </c>
      <c r="C38" s="19">
        <v>268</v>
      </c>
    </row>
    <row r="39" spans="1:3" x14ac:dyDescent="0.25">
      <c r="A39" s="22" t="s">
        <v>44</v>
      </c>
      <c r="B39" s="17">
        <v>0.51587301587301593</v>
      </c>
      <c r="C39" s="19">
        <v>65</v>
      </c>
    </row>
    <row r="40" spans="1:3" x14ac:dyDescent="0.25">
      <c r="A40" s="35" t="s">
        <v>25</v>
      </c>
      <c r="B40" s="17">
        <v>0.5</v>
      </c>
      <c r="C40" s="19">
        <v>17</v>
      </c>
    </row>
    <row r="41" spans="1:3" x14ac:dyDescent="0.25">
      <c r="A41" s="35" t="s">
        <v>52</v>
      </c>
      <c r="B41" s="17">
        <v>0.48936170212765956</v>
      </c>
      <c r="C41" s="19">
        <v>23</v>
      </c>
    </row>
    <row r="42" spans="1:3" x14ac:dyDescent="0.25">
      <c r="A42" s="35" t="s">
        <v>45</v>
      </c>
      <c r="B42" s="17">
        <v>0.55555555555555558</v>
      </c>
      <c r="C42" s="19">
        <v>25</v>
      </c>
    </row>
    <row r="43" spans="1:3" x14ac:dyDescent="0.25">
      <c r="A43" s="22" t="s">
        <v>87</v>
      </c>
      <c r="B43" s="17">
        <v>0.5140845070422535</v>
      </c>
      <c r="C43" s="19">
        <v>73</v>
      </c>
    </row>
    <row r="44" spans="1:3" x14ac:dyDescent="0.25">
      <c r="A44" s="35" t="s">
        <v>25</v>
      </c>
      <c r="B44" s="17">
        <v>0.40384615384615385</v>
      </c>
      <c r="C44" s="19">
        <v>21</v>
      </c>
    </row>
    <row r="45" spans="1:3" x14ac:dyDescent="0.25">
      <c r="A45" s="35" t="s">
        <v>52</v>
      </c>
      <c r="B45" s="17">
        <v>0.54347826086956519</v>
      </c>
      <c r="C45" s="19">
        <v>25</v>
      </c>
    </row>
    <row r="46" spans="1:3" x14ac:dyDescent="0.25">
      <c r="A46" s="35" t="s">
        <v>45</v>
      </c>
      <c r="B46" s="17">
        <v>0.61363636363636365</v>
      </c>
      <c r="C46" s="19">
        <v>27</v>
      </c>
    </row>
    <row r="47" spans="1:3" x14ac:dyDescent="0.25">
      <c r="A47" s="22" t="s">
        <v>35</v>
      </c>
      <c r="B47" s="17">
        <v>0.53968253968253965</v>
      </c>
      <c r="C47" s="19">
        <v>68</v>
      </c>
    </row>
    <row r="48" spans="1:3" x14ac:dyDescent="0.25">
      <c r="A48" s="35" t="s">
        <v>25</v>
      </c>
      <c r="B48" s="17">
        <v>0.54545454545454541</v>
      </c>
      <c r="C48" s="19">
        <v>24</v>
      </c>
    </row>
    <row r="49" spans="1:3" x14ac:dyDescent="0.25">
      <c r="A49" s="35" t="s">
        <v>52</v>
      </c>
      <c r="B49" s="17">
        <v>0.56818181818181823</v>
      </c>
      <c r="C49" s="19">
        <v>25</v>
      </c>
    </row>
    <row r="50" spans="1:3" x14ac:dyDescent="0.25">
      <c r="A50" s="35" t="s">
        <v>45</v>
      </c>
      <c r="B50" s="17">
        <v>0.5</v>
      </c>
      <c r="C50" s="19">
        <v>19</v>
      </c>
    </row>
    <row r="51" spans="1:3" x14ac:dyDescent="0.25">
      <c r="A51" s="22" t="s">
        <v>24</v>
      </c>
      <c r="B51" s="17">
        <v>0.484375</v>
      </c>
      <c r="C51" s="19">
        <v>62</v>
      </c>
    </row>
    <row r="52" spans="1:3" x14ac:dyDescent="0.25">
      <c r="A52" s="35" t="s">
        <v>25</v>
      </c>
      <c r="B52" s="17">
        <v>0.37777777777777777</v>
      </c>
      <c r="C52" s="19">
        <v>17</v>
      </c>
    </row>
    <row r="53" spans="1:3" x14ac:dyDescent="0.25">
      <c r="A53" s="35" t="s">
        <v>52</v>
      </c>
      <c r="B53" s="17">
        <v>0.64102564102564108</v>
      </c>
      <c r="C53" s="19">
        <v>25</v>
      </c>
    </row>
    <row r="54" spans="1:3" x14ac:dyDescent="0.25">
      <c r="A54" s="35" t="s">
        <v>45</v>
      </c>
      <c r="B54" s="17">
        <v>0.45454545454545453</v>
      </c>
      <c r="C54" s="19">
        <v>20</v>
      </c>
    </row>
    <row r="55" spans="1:3" x14ac:dyDescent="0.25">
      <c r="A55" s="21" t="s">
        <v>31</v>
      </c>
      <c r="B55" s="17">
        <v>0.47878787878787876</v>
      </c>
      <c r="C55" s="19">
        <v>237</v>
      </c>
    </row>
    <row r="56" spans="1:3" x14ac:dyDescent="0.25">
      <c r="A56" s="22" t="s">
        <v>44</v>
      </c>
      <c r="B56" s="17">
        <v>0.54074074074074074</v>
      </c>
      <c r="C56" s="19">
        <v>73</v>
      </c>
    </row>
    <row r="57" spans="1:3" x14ac:dyDescent="0.25">
      <c r="A57" s="35" t="s">
        <v>25</v>
      </c>
      <c r="B57" s="17">
        <v>0.52083333333333337</v>
      </c>
      <c r="C57" s="19">
        <v>25</v>
      </c>
    </row>
    <row r="58" spans="1:3" x14ac:dyDescent="0.25">
      <c r="A58" s="35" t="s">
        <v>52</v>
      </c>
      <c r="B58" s="17">
        <v>0.58974358974358976</v>
      </c>
      <c r="C58" s="19">
        <v>23</v>
      </c>
    </row>
    <row r="59" spans="1:3" x14ac:dyDescent="0.25">
      <c r="A59" s="35" t="s">
        <v>45</v>
      </c>
      <c r="B59" s="17">
        <v>0.52083333333333337</v>
      </c>
      <c r="C59" s="19">
        <v>25</v>
      </c>
    </row>
    <row r="60" spans="1:3" x14ac:dyDescent="0.25">
      <c r="A60" s="22" t="s">
        <v>87</v>
      </c>
      <c r="B60" s="17">
        <v>0.4375</v>
      </c>
      <c r="C60" s="19">
        <v>49</v>
      </c>
    </row>
    <row r="61" spans="1:3" x14ac:dyDescent="0.25">
      <c r="A61" s="35" t="s">
        <v>25</v>
      </c>
      <c r="B61" s="17">
        <v>0.3611111111111111</v>
      </c>
      <c r="C61" s="19">
        <v>13</v>
      </c>
    </row>
    <row r="62" spans="1:3" x14ac:dyDescent="0.25">
      <c r="A62" s="35" t="s">
        <v>52</v>
      </c>
      <c r="B62" s="17">
        <v>0.45945945945945948</v>
      </c>
      <c r="C62" s="19">
        <v>17</v>
      </c>
    </row>
    <row r="63" spans="1:3" x14ac:dyDescent="0.25">
      <c r="A63" s="35" t="s">
        <v>45</v>
      </c>
      <c r="B63" s="17">
        <v>0.48717948717948717</v>
      </c>
      <c r="C63" s="19">
        <v>19</v>
      </c>
    </row>
    <row r="64" spans="1:3" x14ac:dyDescent="0.25">
      <c r="A64" s="22" t="s">
        <v>35</v>
      </c>
      <c r="B64" s="17">
        <v>0.46323529411764708</v>
      </c>
      <c r="C64" s="19">
        <v>63</v>
      </c>
    </row>
    <row r="65" spans="1:3" x14ac:dyDescent="0.25">
      <c r="A65" s="35" t="s">
        <v>25</v>
      </c>
      <c r="B65" s="17">
        <v>0.39130434782608697</v>
      </c>
      <c r="C65" s="19">
        <v>18</v>
      </c>
    </row>
    <row r="66" spans="1:3" x14ac:dyDescent="0.25">
      <c r="A66" s="35" t="s">
        <v>52</v>
      </c>
      <c r="B66" s="17">
        <v>0.42222222222222222</v>
      </c>
      <c r="C66" s="19">
        <v>19</v>
      </c>
    </row>
    <row r="67" spans="1:3" x14ac:dyDescent="0.25">
      <c r="A67" s="35" t="s">
        <v>45</v>
      </c>
      <c r="B67" s="17">
        <v>0.57777777777777772</v>
      </c>
      <c r="C67" s="19">
        <v>26</v>
      </c>
    </row>
    <row r="68" spans="1:3" x14ac:dyDescent="0.25">
      <c r="A68" s="22" t="s">
        <v>24</v>
      </c>
      <c r="B68" s="17">
        <v>0.4642857142857143</v>
      </c>
      <c r="C68" s="19">
        <v>52</v>
      </c>
    </row>
    <row r="69" spans="1:3" x14ac:dyDescent="0.25">
      <c r="A69" s="35" t="s">
        <v>25</v>
      </c>
      <c r="B69" s="17">
        <v>0.42857142857142855</v>
      </c>
      <c r="C69" s="19">
        <v>15</v>
      </c>
    </row>
    <row r="70" spans="1:3" x14ac:dyDescent="0.25">
      <c r="A70" s="35" t="s">
        <v>52</v>
      </c>
      <c r="B70" s="17">
        <v>0.47826086956521741</v>
      </c>
      <c r="C70" s="19">
        <v>22</v>
      </c>
    </row>
    <row r="71" spans="1:3" x14ac:dyDescent="0.25">
      <c r="A71" s="35" t="s">
        <v>45</v>
      </c>
      <c r="B71" s="17">
        <v>0.4838709677419355</v>
      </c>
      <c r="C71" s="19">
        <v>15</v>
      </c>
    </row>
    <row r="72" spans="1:3" x14ac:dyDescent="0.25">
      <c r="A72" s="21" t="s">
        <v>2918</v>
      </c>
      <c r="B72" s="17">
        <v>0.49349999999999999</v>
      </c>
      <c r="C72" s="19">
        <v>987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3DFF7-B61A-428B-AF32-199EA2D34BD0}">
  <dimension ref="A3:F31"/>
  <sheetViews>
    <sheetView topLeftCell="A2" workbookViewId="0">
      <selection activeCell="R20" sqref="R20"/>
    </sheetView>
  </sheetViews>
  <sheetFormatPr defaultRowHeight="13.2" x14ac:dyDescent="0.25"/>
  <cols>
    <col min="1" max="1" width="22.33203125" customWidth="1"/>
    <col min="2" max="2" width="15.88671875" style="9" bestFit="1" customWidth="1"/>
    <col min="3" max="3" width="12.44140625" style="17" bestFit="1" customWidth="1"/>
    <col min="4" max="4" width="15.33203125" customWidth="1"/>
    <col min="9" max="9" width="13.33203125" bestFit="1" customWidth="1"/>
  </cols>
  <sheetData>
    <row r="3" spans="1:3" x14ac:dyDescent="0.25">
      <c r="A3" s="20" t="s">
        <v>2917</v>
      </c>
      <c r="B3" t="s">
        <v>2935</v>
      </c>
      <c r="C3" s="17" t="s">
        <v>2920</v>
      </c>
    </row>
    <row r="4" spans="1:3" x14ac:dyDescent="0.25">
      <c r="A4" s="21" t="s">
        <v>67</v>
      </c>
      <c r="B4" s="9">
        <v>57979289.389999978</v>
      </c>
      <c r="C4" s="17">
        <v>0.1004696359240855</v>
      </c>
    </row>
    <row r="5" spans="1:3" x14ac:dyDescent="0.25">
      <c r="A5" s="21" t="s">
        <v>36</v>
      </c>
      <c r="B5" s="9">
        <v>56305336.459999979</v>
      </c>
      <c r="C5" s="17">
        <v>9.7568920113309046E-2</v>
      </c>
    </row>
    <row r="6" spans="1:3" x14ac:dyDescent="0.25">
      <c r="A6" s="21" t="s">
        <v>113</v>
      </c>
      <c r="B6" s="9">
        <v>52021694.769999973</v>
      </c>
      <c r="C6" s="17">
        <v>9.0145995038657056E-2</v>
      </c>
    </row>
    <row r="7" spans="1:3" x14ac:dyDescent="0.25">
      <c r="A7" s="21" t="s">
        <v>53</v>
      </c>
      <c r="B7" s="9">
        <v>50514853.600000016</v>
      </c>
      <c r="C7" s="17">
        <v>8.7534859487702371E-2</v>
      </c>
    </row>
    <row r="8" spans="1:3" x14ac:dyDescent="0.25">
      <c r="A8" s="21" t="s">
        <v>61</v>
      </c>
      <c r="B8" s="9">
        <v>48347380.090000004</v>
      </c>
      <c r="C8" s="17">
        <v>8.3778944630588589E-2</v>
      </c>
    </row>
    <row r="9" spans="1:3" x14ac:dyDescent="0.25">
      <c r="A9" s="21" t="s">
        <v>132</v>
      </c>
      <c r="B9" s="9">
        <v>47651744.259999983</v>
      </c>
      <c r="C9" s="17">
        <v>8.2573509391364944E-2</v>
      </c>
    </row>
    <row r="10" spans="1:3" x14ac:dyDescent="0.25">
      <c r="A10" s="21" t="s">
        <v>157</v>
      </c>
      <c r="B10" s="9">
        <v>47187468.779999994</v>
      </c>
      <c r="C10" s="17">
        <v>8.1768987829703238E-2</v>
      </c>
    </row>
    <row r="11" spans="1:3" x14ac:dyDescent="0.25">
      <c r="A11" s="21" t="s">
        <v>26</v>
      </c>
      <c r="B11" s="9">
        <v>44999547.709999986</v>
      </c>
      <c r="C11" s="17">
        <v>7.7977640339137927E-2</v>
      </c>
    </row>
    <row r="12" spans="1:3" x14ac:dyDescent="0.25">
      <c r="A12" s="21" t="s">
        <v>102</v>
      </c>
      <c r="B12" s="9">
        <v>44486060.710000001</v>
      </c>
      <c r="C12" s="17">
        <v>7.708784240465949E-2</v>
      </c>
    </row>
    <row r="13" spans="1:3" x14ac:dyDescent="0.25">
      <c r="A13" s="21" t="s">
        <v>146</v>
      </c>
      <c r="B13" s="9">
        <v>44203106.610000029</v>
      </c>
      <c r="C13" s="17">
        <v>7.6597524297809291E-2</v>
      </c>
    </row>
    <row r="14" spans="1:3" x14ac:dyDescent="0.25">
      <c r="A14" s="21" t="s">
        <v>95</v>
      </c>
      <c r="B14" s="9">
        <v>43647134.419999994</v>
      </c>
      <c r="C14" s="17">
        <v>7.5634105737476712E-2</v>
      </c>
    </row>
    <row r="15" spans="1:3" x14ac:dyDescent="0.25">
      <c r="A15" s="21" t="s">
        <v>46</v>
      </c>
      <c r="B15" s="9">
        <v>39739089.399999999</v>
      </c>
      <c r="C15" s="17">
        <v>6.8862034805506026E-2</v>
      </c>
    </row>
    <row r="16" spans="1:3" x14ac:dyDescent="0.25">
      <c r="A16" s="21" t="s">
        <v>2918</v>
      </c>
      <c r="B16" s="9">
        <v>577082706.19999981</v>
      </c>
      <c r="C16" s="17">
        <v>1</v>
      </c>
    </row>
    <row r="19" spans="1:6" x14ac:dyDescent="0.25">
      <c r="A19" s="36" t="s">
        <v>2936</v>
      </c>
      <c r="B19" s="37" t="s">
        <v>2937</v>
      </c>
      <c r="C19" s="39" t="s">
        <v>2938</v>
      </c>
      <c r="D19" s="38" t="s">
        <v>2939</v>
      </c>
      <c r="E19" s="38" t="s">
        <v>2940</v>
      </c>
      <c r="F19" s="39" t="s">
        <v>2941</v>
      </c>
    </row>
    <row r="20" spans="1:6" x14ac:dyDescent="0.25">
      <c r="A20" s="21" t="s">
        <v>67</v>
      </c>
      <c r="B20" s="9">
        <v>57979289.389999978</v>
      </c>
      <c r="C20" s="17">
        <v>0.1004696359240855</v>
      </c>
      <c r="D20" s="17">
        <f>C20</f>
        <v>0.1004696359240855</v>
      </c>
      <c r="E20" t="str">
        <f>IF(D20&lt;=80%,"Yes","No")</f>
        <v>Yes</v>
      </c>
      <c r="F20" s="17">
        <v>0.8</v>
      </c>
    </row>
    <row r="21" spans="1:6" x14ac:dyDescent="0.25">
      <c r="A21" s="21" t="s">
        <v>36</v>
      </c>
      <c r="B21" s="9">
        <v>56305336.459999979</v>
      </c>
      <c r="C21" s="17">
        <v>9.7568920113309046E-2</v>
      </c>
      <c r="D21" s="17">
        <f>D20+C21</f>
        <v>0.19803855603739456</v>
      </c>
      <c r="E21" t="str">
        <f t="shared" ref="E21:E31" si="0">IF(D21&lt;=80%,"Yes","No")</f>
        <v>Yes</v>
      </c>
      <c r="F21" s="17">
        <v>0.8</v>
      </c>
    </row>
    <row r="22" spans="1:6" x14ac:dyDescent="0.25">
      <c r="A22" s="21" t="s">
        <v>113</v>
      </c>
      <c r="B22" s="9">
        <v>52021694.769999973</v>
      </c>
      <c r="C22" s="17">
        <v>9.0145995038657056E-2</v>
      </c>
      <c r="D22" s="17">
        <f t="shared" ref="D22:D31" si="1">D21+C22</f>
        <v>0.28818455107605162</v>
      </c>
      <c r="E22" t="str">
        <f t="shared" si="0"/>
        <v>Yes</v>
      </c>
      <c r="F22" s="17">
        <v>0.8</v>
      </c>
    </row>
    <row r="23" spans="1:6" x14ac:dyDescent="0.25">
      <c r="A23" s="21" t="s">
        <v>53</v>
      </c>
      <c r="B23" s="9">
        <v>50514853.600000016</v>
      </c>
      <c r="C23" s="17">
        <v>8.7534859487702371E-2</v>
      </c>
      <c r="D23" s="17">
        <f t="shared" si="1"/>
        <v>0.37571941056375402</v>
      </c>
      <c r="E23" t="str">
        <f t="shared" si="0"/>
        <v>Yes</v>
      </c>
      <c r="F23" s="17">
        <v>0.8</v>
      </c>
    </row>
    <row r="24" spans="1:6" x14ac:dyDescent="0.25">
      <c r="A24" s="21" t="s">
        <v>61</v>
      </c>
      <c r="B24" s="9">
        <v>48347380.090000004</v>
      </c>
      <c r="C24" s="17">
        <v>8.3778944630588589E-2</v>
      </c>
      <c r="D24" s="17">
        <f t="shared" si="1"/>
        <v>0.45949835519434262</v>
      </c>
      <c r="E24" t="str">
        <f t="shared" si="0"/>
        <v>Yes</v>
      </c>
      <c r="F24" s="17">
        <v>0.8</v>
      </c>
    </row>
    <row r="25" spans="1:6" x14ac:dyDescent="0.25">
      <c r="A25" s="21" t="s">
        <v>132</v>
      </c>
      <c r="B25" s="9">
        <v>47651744.259999983</v>
      </c>
      <c r="C25" s="17">
        <v>8.2573509391364944E-2</v>
      </c>
      <c r="D25" s="17">
        <f t="shared" si="1"/>
        <v>0.54207186458570755</v>
      </c>
      <c r="E25" t="str">
        <f t="shared" si="0"/>
        <v>Yes</v>
      </c>
      <c r="F25" s="17">
        <v>0.8</v>
      </c>
    </row>
    <row r="26" spans="1:6" x14ac:dyDescent="0.25">
      <c r="A26" s="21" t="s">
        <v>157</v>
      </c>
      <c r="B26" s="9">
        <v>47187468.779999994</v>
      </c>
      <c r="C26" s="17">
        <v>8.1768987829703238E-2</v>
      </c>
      <c r="D26" s="17">
        <f t="shared" si="1"/>
        <v>0.62384085241541076</v>
      </c>
      <c r="E26" t="str">
        <f t="shared" si="0"/>
        <v>Yes</v>
      </c>
      <c r="F26" s="17">
        <v>0.8</v>
      </c>
    </row>
    <row r="27" spans="1:6" x14ac:dyDescent="0.25">
      <c r="A27" s="21" t="s">
        <v>26</v>
      </c>
      <c r="B27" s="9">
        <v>44999547.709999986</v>
      </c>
      <c r="C27" s="17">
        <v>7.7977640339137927E-2</v>
      </c>
      <c r="D27" s="17">
        <f t="shared" si="1"/>
        <v>0.70181849275454866</v>
      </c>
      <c r="E27" t="str">
        <f t="shared" si="0"/>
        <v>Yes</v>
      </c>
      <c r="F27" s="17">
        <v>0.8</v>
      </c>
    </row>
    <row r="28" spans="1:6" x14ac:dyDescent="0.25">
      <c r="A28" s="21" t="s">
        <v>102</v>
      </c>
      <c r="B28" s="9">
        <v>44486060.710000001</v>
      </c>
      <c r="C28" s="17">
        <v>7.708784240465949E-2</v>
      </c>
      <c r="D28" s="17">
        <f t="shared" si="1"/>
        <v>0.77890633515920815</v>
      </c>
      <c r="E28" t="str">
        <f t="shared" si="0"/>
        <v>Yes</v>
      </c>
      <c r="F28" s="17">
        <v>0.8</v>
      </c>
    </row>
    <row r="29" spans="1:6" x14ac:dyDescent="0.25">
      <c r="A29" s="21" t="s">
        <v>146</v>
      </c>
      <c r="B29" s="9">
        <v>44203106.610000029</v>
      </c>
      <c r="C29" s="17">
        <v>7.6597524297809291E-2</v>
      </c>
      <c r="D29" s="17">
        <f t="shared" si="1"/>
        <v>0.85550385945701746</v>
      </c>
      <c r="E29" t="str">
        <f t="shared" si="0"/>
        <v>No</v>
      </c>
      <c r="F29" s="17">
        <v>0.8</v>
      </c>
    </row>
    <row r="30" spans="1:6" x14ac:dyDescent="0.25">
      <c r="A30" s="21" t="s">
        <v>95</v>
      </c>
      <c r="B30" s="9">
        <v>43647134.419999994</v>
      </c>
      <c r="C30" s="17">
        <v>7.5634105737476712E-2</v>
      </c>
      <c r="D30" s="17">
        <f t="shared" si="1"/>
        <v>0.93113796519449421</v>
      </c>
      <c r="E30" t="str">
        <f t="shared" si="0"/>
        <v>No</v>
      </c>
      <c r="F30" s="17">
        <v>0.8</v>
      </c>
    </row>
    <row r="31" spans="1:6" x14ac:dyDescent="0.25">
      <c r="A31" s="21" t="s">
        <v>46</v>
      </c>
      <c r="B31" s="9">
        <v>39739089.399999999</v>
      </c>
      <c r="C31" s="17">
        <v>6.8862034805506026E-2</v>
      </c>
      <c r="D31" s="17">
        <f t="shared" si="1"/>
        <v>1.0000000000000002</v>
      </c>
      <c r="E31" t="str">
        <f t="shared" si="0"/>
        <v>No</v>
      </c>
      <c r="F31" s="17">
        <v>0.8</v>
      </c>
    </row>
  </sheetData>
  <phoneticPr fontId="8" type="noConversion"/>
  <pageMargins left="0.7" right="0.7" top="0.75" bottom="0.75" header="0.3" footer="0.3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D81FE-D449-4488-BBFC-4C329822D728}">
  <sheetPr>
    <outlinePr summaryBelow="0" summaryRight="0"/>
  </sheetPr>
  <dimension ref="A1:Z2001"/>
  <sheetViews>
    <sheetView zoomScale="106" workbookViewId="0">
      <pane ySplit="1" topLeftCell="A2" activePane="bottomLeft" state="frozen"/>
      <selection pane="bottomLeft" activeCell="A2" sqref="A2"/>
    </sheetView>
  </sheetViews>
  <sheetFormatPr defaultColWidth="12.6640625" defaultRowHeight="15.75" customHeight="1" x14ac:dyDescent="0.25"/>
  <cols>
    <col min="1" max="1" width="10.33203125" customWidth="1"/>
    <col min="2" max="2" width="12.5546875" customWidth="1"/>
    <col min="3" max="3" width="8.44140625" customWidth="1"/>
    <col min="4" max="4" width="9.33203125" customWidth="1"/>
    <col min="5" max="6" width="11.33203125" customWidth="1"/>
    <col min="7" max="7" width="13.5546875" customWidth="1"/>
    <col min="8" max="8" width="19.109375" customWidth="1"/>
    <col min="9" max="9" width="17.5546875" customWidth="1"/>
    <col min="10" max="10" width="20.44140625" customWidth="1"/>
    <col min="11" max="11" width="18.21875" customWidth="1"/>
    <col min="12" max="12" width="10.109375" customWidth="1"/>
    <col min="13" max="13" width="10.88671875" customWidth="1"/>
    <col min="14" max="14" width="11.44140625" customWidth="1"/>
    <col min="15" max="15" width="10.109375" customWidth="1"/>
    <col min="16" max="16" width="14.6640625" customWidth="1"/>
    <col min="17" max="17" width="17.6640625" customWidth="1"/>
    <col min="18" max="18" width="14.6640625" customWidth="1"/>
    <col min="19" max="19" width="11.77734375" style="12" customWidth="1"/>
    <col min="20" max="20" width="13.44140625" style="12" bestFit="1" customWidth="1"/>
    <col min="21" max="21" width="21.88671875" style="12" customWidth="1"/>
    <col min="22" max="22" width="12.6640625" style="12"/>
    <col min="23" max="23" width="14.33203125" style="17" customWidth="1"/>
    <col min="24" max="24" width="12.77734375" style="19" customWidth="1"/>
    <col min="25" max="25" width="17.77734375" style="17" customWidth="1"/>
    <col min="26" max="26" width="21" style="25" customWidth="1"/>
  </cols>
  <sheetData>
    <row r="1" spans="1:26" ht="15.75" customHeight="1" x14ac:dyDescent="0.3">
      <c r="A1" s="2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4" t="s">
        <v>18</v>
      </c>
      <c r="T1" s="10" t="s">
        <v>2912</v>
      </c>
      <c r="U1" s="13" t="s">
        <v>2913</v>
      </c>
      <c r="V1" s="10" t="s">
        <v>2914</v>
      </c>
      <c r="W1" s="16" t="s">
        <v>2915</v>
      </c>
      <c r="X1" s="18" t="s">
        <v>2916</v>
      </c>
      <c r="Y1" s="16" t="s">
        <v>2921</v>
      </c>
      <c r="Z1" s="25" t="s">
        <v>2924</v>
      </c>
    </row>
    <row r="2" spans="1:26" ht="15.75" customHeight="1" x14ac:dyDescent="0.3">
      <c r="A2" s="24" t="s">
        <v>19</v>
      </c>
      <c r="B2" s="4">
        <v>45882</v>
      </c>
      <c r="C2" s="3" t="s">
        <v>20</v>
      </c>
      <c r="D2" s="3" t="s">
        <v>21</v>
      </c>
      <c r="E2" s="3" t="s">
        <v>22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5">
        <v>1</v>
      </c>
      <c r="M2" s="5">
        <v>44617.48</v>
      </c>
      <c r="N2" s="5">
        <v>52386.98</v>
      </c>
      <c r="O2" s="5">
        <v>0.05</v>
      </c>
      <c r="P2" s="3" t="s">
        <v>28</v>
      </c>
      <c r="Q2" s="3" t="s">
        <v>29</v>
      </c>
      <c r="R2" s="5">
        <v>7</v>
      </c>
      <c r="S2" s="15">
        <v>7381.02</v>
      </c>
      <c r="T2" s="11">
        <f>L2*N2</f>
        <v>52386.98</v>
      </c>
      <c r="U2" s="12">
        <f>IF(O2="","", (L2 * N2) * (O2))</f>
        <v>2619.3490000000002</v>
      </c>
      <c r="V2" s="12">
        <f>IF(T2="","", T2 - U2)</f>
        <v>49767.631000000001</v>
      </c>
      <c r="W2" s="17">
        <f>IF(V2=0,"", S2 / V2)</f>
        <v>0.14830965130729248</v>
      </c>
      <c r="X2" s="19">
        <f>IF(TRIM(P2)="Returned",1,0)</f>
        <v>0</v>
      </c>
      <c r="Y2" s="17">
        <f>S2/V2</f>
        <v>0.14830965130729248</v>
      </c>
      <c r="Z2" s="25">
        <f t="shared" ref="Z2:Z65" si="0">U2/V2</f>
        <v>5.2631578947368425E-2</v>
      </c>
    </row>
    <row r="3" spans="1:26" ht="15.75" customHeight="1" x14ac:dyDescent="0.3">
      <c r="A3" s="24" t="s">
        <v>30</v>
      </c>
      <c r="B3" s="6">
        <v>45845</v>
      </c>
      <c r="C3" s="3" t="s">
        <v>31</v>
      </c>
      <c r="D3" s="3" t="s">
        <v>21</v>
      </c>
      <c r="E3" s="3" t="s">
        <v>32</v>
      </c>
      <c r="F3" s="3" t="s">
        <v>33</v>
      </c>
      <c r="G3" s="3" t="s">
        <v>34</v>
      </c>
      <c r="H3" s="3" t="s">
        <v>35</v>
      </c>
      <c r="I3" s="3" t="s">
        <v>25</v>
      </c>
      <c r="J3" s="3" t="s">
        <v>36</v>
      </c>
      <c r="K3" s="3" t="s">
        <v>37</v>
      </c>
      <c r="L3" s="5">
        <v>34</v>
      </c>
      <c r="M3" s="5">
        <v>3844.28</v>
      </c>
      <c r="N3" s="5">
        <v>5367.28</v>
      </c>
      <c r="O3" s="5">
        <v>0.1</v>
      </c>
      <c r="P3" s="3" t="s">
        <v>28</v>
      </c>
      <c r="Q3" s="3" t="s">
        <v>38</v>
      </c>
      <c r="R3" s="5">
        <v>20</v>
      </c>
      <c r="S3" s="15">
        <v>46603.8</v>
      </c>
      <c r="T3" s="11">
        <f t="shared" ref="T3:T66" si="1">L3*N3</f>
        <v>182487.52</v>
      </c>
      <c r="U3" s="12">
        <f t="shared" ref="U3:U66" si="2">IF(O3="","", (L3 * N3) * (O3))</f>
        <v>18248.752</v>
      </c>
      <c r="V3" s="12">
        <f t="shared" ref="V3:V66" si="3">IF(T3="","", T3 - U3)</f>
        <v>164238.76799999998</v>
      </c>
      <c r="W3" s="17">
        <f t="shared" ref="W3:W66" si="4">IF(V3=0,"", S3 / V3)</f>
        <v>0.28375639057399654</v>
      </c>
      <c r="X3" s="19">
        <f t="shared" ref="X3:X66" si="5">IF(TRIM(P3)="Returned",1,0)</f>
        <v>0</v>
      </c>
      <c r="Y3" s="17">
        <f t="shared" ref="Y3:Y66" si="6">S3/V3</f>
        <v>0.28375639057399654</v>
      </c>
      <c r="Z3" s="25">
        <f t="shared" si="0"/>
        <v>0.11111111111111113</v>
      </c>
    </row>
    <row r="4" spans="1:26" ht="15.75" customHeight="1" x14ac:dyDescent="0.3">
      <c r="A4" s="24" t="s">
        <v>39</v>
      </c>
      <c r="B4" s="6">
        <v>45845</v>
      </c>
      <c r="C4" s="3" t="s">
        <v>40</v>
      </c>
      <c r="D4" s="3" t="s">
        <v>41</v>
      </c>
      <c r="E4" s="3" t="s">
        <v>42</v>
      </c>
      <c r="F4" s="3" t="s">
        <v>42</v>
      </c>
      <c r="G4" s="3" t="s">
        <v>43</v>
      </c>
      <c r="H4" s="3" t="s">
        <v>44</v>
      </c>
      <c r="I4" s="3" t="s">
        <v>45</v>
      </c>
      <c r="J4" s="3" t="s">
        <v>46</v>
      </c>
      <c r="K4" s="3" t="s">
        <v>47</v>
      </c>
      <c r="L4" s="5">
        <v>5</v>
      </c>
      <c r="M4" s="5">
        <v>12193.32</v>
      </c>
      <c r="N4" s="5">
        <v>17888.080000000002</v>
      </c>
      <c r="O4" s="5">
        <v>0</v>
      </c>
      <c r="P4" s="3" t="s">
        <v>28</v>
      </c>
      <c r="Q4" s="3" t="s">
        <v>29</v>
      </c>
      <c r="R4" s="5">
        <v>18</v>
      </c>
      <c r="S4" s="15">
        <v>28473.8</v>
      </c>
      <c r="T4" s="11">
        <f t="shared" si="1"/>
        <v>89440.400000000009</v>
      </c>
      <c r="U4" s="12">
        <f t="shared" si="2"/>
        <v>0</v>
      </c>
      <c r="V4" s="12">
        <f t="shared" si="3"/>
        <v>89440.400000000009</v>
      </c>
      <c r="W4" s="17">
        <f t="shared" si="4"/>
        <v>0.31835501630135821</v>
      </c>
      <c r="X4" s="19">
        <f t="shared" si="5"/>
        <v>0</v>
      </c>
      <c r="Y4" s="17">
        <f t="shared" si="6"/>
        <v>0.31835501630135821</v>
      </c>
      <c r="Z4" s="25">
        <f t="shared" si="0"/>
        <v>0</v>
      </c>
    </row>
    <row r="5" spans="1:26" ht="15.75" customHeight="1" x14ac:dyDescent="0.3">
      <c r="A5" s="24" t="s">
        <v>48</v>
      </c>
      <c r="B5" s="4">
        <v>45746</v>
      </c>
      <c r="C5" s="3" t="s">
        <v>49</v>
      </c>
      <c r="D5" s="3" t="s">
        <v>41</v>
      </c>
      <c r="E5" s="3" t="s">
        <v>50</v>
      </c>
      <c r="F5" s="3" t="s">
        <v>50</v>
      </c>
      <c r="G5" s="3" t="s">
        <v>51</v>
      </c>
      <c r="H5" s="3" t="s">
        <v>24</v>
      </c>
      <c r="I5" s="3" t="s">
        <v>52</v>
      </c>
      <c r="J5" s="3" t="s">
        <v>53</v>
      </c>
      <c r="K5" s="3" t="s">
        <v>54</v>
      </c>
      <c r="L5" s="5">
        <v>5</v>
      </c>
      <c r="M5" s="5">
        <v>27975.8</v>
      </c>
      <c r="N5" s="5">
        <v>35686.93</v>
      </c>
      <c r="O5" s="5">
        <v>0</v>
      </c>
      <c r="P5" s="3" t="s">
        <v>55</v>
      </c>
      <c r="Q5" s="3" t="s">
        <v>38</v>
      </c>
      <c r="R5" s="5">
        <v>20</v>
      </c>
      <c r="S5" s="15">
        <v>38555.65</v>
      </c>
      <c r="T5" s="11">
        <f t="shared" si="1"/>
        <v>178434.65</v>
      </c>
      <c r="U5" s="12">
        <f t="shared" si="2"/>
        <v>0</v>
      </c>
      <c r="V5" s="12">
        <f t="shared" si="3"/>
        <v>178434.65</v>
      </c>
      <c r="W5" s="17">
        <f t="shared" si="4"/>
        <v>0.21607714645109569</v>
      </c>
      <c r="X5" s="19">
        <f t="shared" si="5"/>
        <v>1</v>
      </c>
      <c r="Y5" s="17">
        <f t="shared" si="6"/>
        <v>0.21607714645109569</v>
      </c>
      <c r="Z5" s="25">
        <f t="shared" si="0"/>
        <v>0</v>
      </c>
    </row>
    <row r="6" spans="1:26" ht="15.75" customHeight="1" x14ac:dyDescent="0.3">
      <c r="A6" s="24" t="s">
        <v>56</v>
      </c>
      <c r="B6" s="6">
        <v>45813</v>
      </c>
      <c r="C6" s="3" t="s">
        <v>31</v>
      </c>
      <c r="D6" s="3" t="s">
        <v>57</v>
      </c>
      <c r="E6" s="3" t="s">
        <v>58</v>
      </c>
      <c r="F6" s="3" t="s">
        <v>59</v>
      </c>
      <c r="G6" s="3" t="s">
        <v>60</v>
      </c>
      <c r="H6" s="3" t="s">
        <v>24</v>
      </c>
      <c r="I6" s="3" t="s">
        <v>25</v>
      </c>
      <c r="J6" s="3" t="s">
        <v>61</v>
      </c>
      <c r="K6" s="3" t="s">
        <v>62</v>
      </c>
      <c r="L6" s="5">
        <v>39</v>
      </c>
      <c r="M6" s="5">
        <v>8190.92</v>
      </c>
      <c r="N6" s="5">
        <v>9819.6200000000008</v>
      </c>
      <c r="O6" s="5">
        <v>0.1</v>
      </c>
      <c r="P6" s="3" t="s">
        <v>28</v>
      </c>
      <c r="Q6" s="3" t="s">
        <v>38</v>
      </c>
      <c r="R6" s="5">
        <v>19</v>
      </c>
      <c r="S6" s="15">
        <v>57167.37</v>
      </c>
      <c r="T6" s="11">
        <f t="shared" si="1"/>
        <v>382965.18000000005</v>
      </c>
      <c r="U6" s="12">
        <f t="shared" si="2"/>
        <v>38296.518000000004</v>
      </c>
      <c r="V6" s="12">
        <f t="shared" si="3"/>
        <v>344668.66200000007</v>
      </c>
      <c r="W6" s="17">
        <f t="shared" si="4"/>
        <v>0.16586181542666617</v>
      </c>
      <c r="X6" s="19">
        <f t="shared" si="5"/>
        <v>0</v>
      </c>
      <c r="Y6" s="17">
        <f t="shared" si="6"/>
        <v>0.16586181542666617</v>
      </c>
      <c r="Z6" s="25">
        <f t="shared" si="0"/>
        <v>0.1111111111111111</v>
      </c>
    </row>
    <row r="7" spans="1:26" ht="15.75" customHeight="1" x14ac:dyDescent="0.3">
      <c r="A7" s="24" t="s">
        <v>63</v>
      </c>
      <c r="B7" s="4">
        <v>45716</v>
      </c>
      <c r="C7" s="3" t="s">
        <v>20</v>
      </c>
      <c r="D7" s="3" t="s">
        <v>57</v>
      </c>
      <c r="E7" s="3" t="s">
        <v>64</v>
      </c>
      <c r="F7" s="3" t="s">
        <v>65</v>
      </c>
      <c r="G7" s="3" t="s">
        <v>66</v>
      </c>
      <c r="H7" s="3" t="s">
        <v>24</v>
      </c>
      <c r="I7" s="3" t="s">
        <v>45</v>
      </c>
      <c r="J7" s="3" t="s">
        <v>67</v>
      </c>
      <c r="K7" s="3" t="s">
        <v>68</v>
      </c>
      <c r="L7" s="5">
        <v>3</v>
      </c>
      <c r="M7" s="5">
        <v>6149.54</v>
      </c>
      <c r="N7" s="5">
        <v>6879.06</v>
      </c>
      <c r="O7" s="5">
        <v>0.05</v>
      </c>
      <c r="P7" s="3" t="s">
        <v>55</v>
      </c>
      <c r="Q7" s="3" t="s">
        <v>38</v>
      </c>
      <c r="R7" s="5">
        <v>3</v>
      </c>
      <c r="S7" s="15">
        <v>2079.13</v>
      </c>
      <c r="T7" s="11">
        <f t="shared" si="1"/>
        <v>20637.18</v>
      </c>
      <c r="U7" s="12">
        <f t="shared" si="2"/>
        <v>1031.8590000000002</v>
      </c>
      <c r="V7" s="12">
        <f t="shared" si="3"/>
        <v>19605.321</v>
      </c>
      <c r="W7" s="17">
        <f t="shared" si="4"/>
        <v>0.10604927101168096</v>
      </c>
      <c r="X7" s="19">
        <f t="shared" si="5"/>
        <v>1</v>
      </c>
      <c r="Y7" s="17">
        <f t="shared" si="6"/>
        <v>0.10604927101168096</v>
      </c>
      <c r="Z7" s="25">
        <f t="shared" si="0"/>
        <v>5.2631578947368432E-2</v>
      </c>
    </row>
    <row r="8" spans="1:26" ht="15.75" customHeight="1" x14ac:dyDescent="0.3">
      <c r="A8" s="24" t="s">
        <v>69</v>
      </c>
      <c r="B8" s="7">
        <v>45796</v>
      </c>
      <c r="C8" s="3" t="s">
        <v>49</v>
      </c>
      <c r="D8" s="3" t="s">
        <v>70</v>
      </c>
      <c r="E8" s="3" t="s">
        <v>71</v>
      </c>
      <c r="F8" s="3" t="s">
        <v>72</v>
      </c>
      <c r="G8" s="3" t="s">
        <v>73</v>
      </c>
      <c r="H8" s="3" t="s">
        <v>44</v>
      </c>
      <c r="I8" s="3" t="s">
        <v>45</v>
      </c>
      <c r="J8" s="3" t="s">
        <v>67</v>
      </c>
      <c r="K8" s="3" t="s">
        <v>74</v>
      </c>
      <c r="L8" s="5">
        <v>9</v>
      </c>
      <c r="M8" s="5">
        <v>67946.8</v>
      </c>
      <c r="N8" s="5">
        <v>90881.75</v>
      </c>
      <c r="O8" s="5">
        <v>0.1</v>
      </c>
      <c r="P8" s="3" t="s">
        <v>28</v>
      </c>
      <c r="Q8" s="3" t="s">
        <v>38</v>
      </c>
      <c r="R8" s="5">
        <v>16</v>
      </c>
      <c r="S8" s="15">
        <v>185773.1</v>
      </c>
      <c r="T8" s="11">
        <f t="shared" si="1"/>
        <v>817935.75</v>
      </c>
      <c r="U8" s="12">
        <f t="shared" si="2"/>
        <v>81793.575000000012</v>
      </c>
      <c r="V8" s="12">
        <f t="shared" si="3"/>
        <v>736142.17500000005</v>
      </c>
      <c r="W8" s="17">
        <f t="shared" si="4"/>
        <v>0.25236035416663904</v>
      </c>
      <c r="X8" s="19">
        <f t="shared" si="5"/>
        <v>0</v>
      </c>
      <c r="Y8" s="17">
        <f t="shared" si="6"/>
        <v>0.25236035416663904</v>
      </c>
      <c r="Z8" s="25">
        <f t="shared" si="0"/>
        <v>0.11111111111111112</v>
      </c>
    </row>
    <row r="9" spans="1:26" ht="15.75" customHeight="1" x14ac:dyDescent="0.3">
      <c r="A9" s="24" t="s">
        <v>75</v>
      </c>
      <c r="B9" s="4">
        <v>45741</v>
      </c>
      <c r="C9" s="3" t="s">
        <v>20</v>
      </c>
      <c r="D9" s="3" t="s">
        <v>41</v>
      </c>
      <c r="E9" s="3" t="s">
        <v>42</v>
      </c>
      <c r="F9" s="3" t="s">
        <v>42</v>
      </c>
      <c r="G9" s="3" t="s">
        <v>76</v>
      </c>
      <c r="H9" s="3" t="s">
        <v>24</v>
      </c>
      <c r="I9" s="3" t="s">
        <v>45</v>
      </c>
      <c r="J9" s="3" t="s">
        <v>46</v>
      </c>
      <c r="K9" s="3" t="s">
        <v>47</v>
      </c>
      <c r="L9" s="5">
        <v>2</v>
      </c>
      <c r="M9" s="5">
        <v>43629.1</v>
      </c>
      <c r="N9" s="5">
        <v>58873.24</v>
      </c>
      <c r="O9" s="5">
        <v>0</v>
      </c>
      <c r="P9" s="3" t="s">
        <v>28</v>
      </c>
      <c r="Q9" s="3" t="s">
        <v>77</v>
      </c>
      <c r="R9" s="5">
        <v>1</v>
      </c>
      <c r="S9" s="15">
        <v>30488.28</v>
      </c>
      <c r="T9" s="11">
        <f t="shared" si="1"/>
        <v>117746.48</v>
      </c>
      <c r="U9" s="12">
        <f t="shared" si="2"/>
        <v>0</v>
      </c>
      <c r="V9" s="12">
        <f t="shared" si="3"/>
        <v>117746.48</v>
      </c>
      <c r="W9" s="17">
        <f t="shared" si="4"/>
        <v>0.25893156211548746</v>
      </c>
      <c r="X9" s="19">
        <f t="shared" si="5"/>
        <v>0</v>
      </c>
      <c r="Y9" s="17">
        <f t="shared" si="6"/>
        <v>0.25893156211548746</v>
      </c>
      <c r="Z9" s="25">
        <f t="shared" si="0"/>
        <v>0</v>
      </c>
    </row>
    <row r="10" spans="1:26" ht="15.75" customHeight="1" x14ac:dyDescent="0.3">
      <c r="A10" s="24" t="s">
        <v>78</v>
      </c>
      <c r="B10" s="4">
        <v>45777</v>
      </c>
      <c r="C10" s="3" t="s">
        <v>20</v>
      </c>
      <c r="D10" s="3" t="s">
        <v>70</v>
      </c>
      <c r="E10" s="3" t="s">
        <v>71</v>
      </c>
      <c r="F10" s="3" t="s">
        <v>72</v>
      </c>
      <c r="G10" s="3" t="s">
        <v>79</v>
      </c>
      <c r="H10" s="3" t="s">
        <v>35</v>
      </c>
      <c r="I10" s="3" t="s">
        <v>25</v>
      </c>
      <c r="J10" s="3" t="s">
        <v>26</v>
      </c>
      <c r="K10" s="3" t="s">
        <v>80</v>
      </c>
      <c r="L10" s="5">
        <v>24</v>
      </c>
      <c r="M10" s="5">
        <v>75853.070000000007</v>
      </c>
      <c r="N10" s="5">
        <v>112469.3</v>
      </c>
      <c r="O10" s="5">
        <v>0.15</v>
      </c>
      <c r="P10" s="3" t="s">
        <v>28</v>
      </c>
      <c r="Q10" s="3" t="s">
        <v>29</v>
      </c>
      <c r="R10" s="5">
        <v>3</v>
      </c>
      <c r="S10" s="15">
        <v>746971.1</v>
      </c>
      <c r="T10" s="11">
        <f t="shared" si="1"/>
        <v>2699263.2</v>
      </c>
      <c r="U10" s="12">
        <f t="shared" si="2"/>
        <v>404889.48000000004</v>
      </c>
      <c r="V10" s="12">
        <f t="shared" si="3"/>
        <v>2294373.7200000002</v>
      </c>
      <c r="W10" s="17">
        <f t="shared" si="4"/>
        <v>0.32556644695180692</v>
      </c>
      <c r="X10" s="19">
        <f t="shared" si="5"/>
        <v>0</v>
      </c>
      <c r="Y10" s="17">
        <f t="shared" si="6"/>
        <v>0.32556644695180692</v>
      </c>
      <c r="Z10" s="25">
        <f t="shared" si="0"/>
        <v>0.17647058823529413</v>
      </c>
    </row>
    <row r="11" spans="1:26" ht="15.75" customHeight="1" x14ac:dyDescent="0.3">
      <c r="A11" s="24" t="s">
        <v>81</v>
      </c>
      <c r="B11" s="6">
        <v>45840</v>
      </c>
      <c r="C11" s="3" t="s">
        <v>40</v>
      </c>
      <c r="D11" s="3" t="s">
        <v>21</v>
      </c>
      <c r="E11" s="3" t="s">
        <v>32</v>
      </c>
      <c r="F11" s="3" t="s">
        <v>33</v>
      </c>
      <c r="G11" s="3" t="s">
        <v>82</v>
      </c>
      <c r="H11" s="3" t="s">
        <v>35</v>
      </c>
      <c r="I11" s="3" t="s">
        <v>45</v>
      </c>
      <c r="J11" s="3" t="s">
        <v>67</v>
      </c>
      <c r="K11" s="3" t="s">
        <v>83</v>
      </c>
      <c r="L11" s="5">
        <v>12</v>
      </c>
      <c r="M11" s="5">
        <v>16150.83</v>
      </c>
      <c r="N11" s="5">
        <v>23034.63</v>
      </c>
      <c r="O11" s="5">
        <v>0.05</v>
      </c>
      <c r="P11" s="3" t="s">
        <v>28</v>
      </c>
      <c r="Q11" s="3" t="s">
        <v>84</v>
      </c>
      <c r="R11" s="5">
        <v>15</v>
      </c>
      <c r="S11" s="15">
        <v>78475.320000000007</v>
      </c>
      <c r="T11" s="11">
        <f t="shared" si="1"/>
        <v>276415.56</v>
      </c>
      <c r="U11" s="12">
        <f t="shared" si="2"/>
        <v>13820.778</v>
      </c>
      <c r="V11" s="12">
        <f t="shared" si="3"/>
        <v>262594.78200000001</v>
      </c>
      <c r="W11" s="17">
        <f t="shared" si="4"/>
        <v>0.29884569450431808</v>
      </c>
      <c r="X11" s="19">
        <f t="shared" si="5"/>
        <v>0</v>
      </c>
      <c r="Y11" s="17">
        <f t="shared" si="6"/>
        <v>0.29884569450431808</v>
      </c>
      <c r="Z11" s="25">
        <f t="shared" si="0"/>
        <v>5.2631578947368418E-2</v>
      </c>
    </row>
    <row r="12" spans="1:26" ht="15.75" customHeight="1" x14ac:dyDescent="0.3">
      <c r="A12" s="24" t="s">
        <v>85</v>
      </c>
      <c r="B12" s="4">
        <v>45676</v>
      </c>
      <c r="C12" s="3" t="s">
        <v>49</v>
      </c>
      <c r="D12" s="3" t="s">
        <v>41</v>
      </c>
      <c r="E12" s="3" t="s">
        <v>50</v>
      </c>
      <c r="F12" s="3" t="s">
        <v>50</v>
      </c>
      <c r="G12" s="3" t="s">
        <v>86</v>
      </c>
      <c r="H12" s="3" t="s">
        <v>87</v>
      </c>
      <c r="I12" s="3" t="s">
        <v>45</v>
      </c>
      <c r="J12" s="3" t="s">
        <v>67</v>
      </c>
      <c r="K12" s="3" t="s">
        <v>83</v>
      </c>
      <c r="L12" s="5">
        <v>21</v>
      </c>
      <c r="M12" s="5">
        <v>73833.73</v>
      </c>
      <c r="N12" s="5">
        <v>85372.74</v>
      </c>
      <c r="O12" s="5">
        <v>0.1</v>
      </c>
      <c r="P12" s="3" t="s">
        <v>28</v>
      </c>
      <c r="Q12" s="3" t="s">
        <v>29</v>
      </c>
      <c r="R12" s="5">
        <v>10</v>
      </c>
      <c r="S12" s="15">
        <v>218087.3</v>
      </c>
      <c r="T12" s="11">
        <f t="shared" si="1"/>
        <v>1792827.54</v>
      </c>
      <c r="U12" s="12">
        <f t="shared" si="2"/>
        <v>179282.75400000002</v>
      </c>
      <c r="V12" s="12">
        <f t="shared" si="3"/>
        <v>1613544.7860000001</v>
      </c>
      <c r="W12" s="17">
        <f t="shared" si="4"/>
        <v>0.13516036362439088</v>
      </c>
      <c r="X12" s="19">
        <f t="shared" si="5"/>
        <v>0</v>
      </c>
      <c r="Y12" s="17">
        <f t="shared" si="6"/>
        <v>0.13516036362439088</v>
      </c>
      <c r="Z12" s="25">
        <f t="shared" si="0"/>
        <v>0.11111111111111112</v>
      </c>
    </row>
    <row r="13" spans="1:26" ht="15.75" customHeight="1" x14ac:dyDescent="0.3">
      <c r="A13" s="24" t="s">
        <v>88</v>
      </c>
      <c r="B13" s="6">
        <v>45847</v>
      </c>
      <c r="C13" s="3" t="s">
        <v>31</v>
      </c>
      <c r="D13" s="3" t="s">
        <v>41</v>
      </c>
      <c r="E13" s="3" t="s">
        <v>50</v>
      </c>
      <c r="F13" s="3" t="s">
        <v>50</v>
      </c>
      <c r="G13" s="3" t="s">
        <v>89</v>
      </c>
      <c r="H13" s="3" t="s">
        <v>35</v>
      </c>
      <c r="I13" s="3" t="s">
        <v>52</v>
      </c>
      <c r="J13" s="3" t="s">
        <v>53</v>
      </c>
      <c r="K13" s="3" t="s">
        <v>90</v>
      </c>
      <c r="L13" s="5">
        <v>23</v>
      </c>
      <c r="M13" s="5">
        <v>36845.89</v>
      </c>
      <c r="N13" s="5">
        <v>49511.99</v>
      </c>
      <c r="O13" s="5">
        <v>0.15</v>
      </c>
      <c r="P13" s="3" t="s">
        <v>28</v>
      </c>
      <c r="Q13" s="3" t="s">
        <v>77</v>
      </c>
      <c r="R13" s="5">
        <v>13</v>
      </c>
      <c r="S13" s="15">
        <v>247622.3</v>
      </c>
      <c r="T13" s="11">
        <f t="shared" si="1"/>
        <v>1138775.77</v>
      </c>
      <c r="U13" s="12">
        <f t="shared" si="2"/>
        <v>170816.36549999999</v>
      </c>
      <c r="V13" s="12">
        <f t="shared" si="3"/>
        <v>967959.40450000006</v>
      </c>
      <c r="W13" s="17">
        <f t="shared" si="4"/>
        <v>0.25581888956170573</v>
      </c>
      <c r="X13" s="19">
        <f t="shared" si="5"/>
        <v>0</v>
      </c>
      <c r="Y13" s="17">
        <f t="shared" si="6"/>
        <v>0.25581888956170573</v>
      </c>
      <c r="Z13" s="25">
        <f t="shared" si="0"/>
        <v>0.1764705882352941</v>
      </c>
    </row>
    <row r="14" spans="1:26" ht="15.75" customHeight="1" x14ac:dyDescent="0.3">
      <c r="A14" s="24" t="s">
        <v>91</v>
      </c>
      <c r="B14" s="4">
        <v>45765</v>
      </c>
      <c r="C14" s="3" t="s">
        <v>20</v>
      </c>
      <c r="D14" s="3" t="s">
        <v>57</v>
      </c>
      <c r="E14" s="3" t="s">
        <v>92</v>
      </c>
      <c r="F14" s="3" t="s">
        <v>93</v>
      </c>
      <c r="G14" s="3" t="s">
        <v>94</v>
      </c>
      <c r="H14" s="3" t="s">
        <v>87</v>
      </c>
      <c r="I14" s="3" t="s">
        <v>52</v>
      </c>
      <c r="J14" s="3" t="s">
        <v>95</v>
      </c>
      <c r="K14" s="3" t="s">
        <v>96</v>
      </c>
      <c r="L14" s="5">
        <v>41</v>
      </c>
      <c r="M14" s="5">
        <v>10368.32</v>
      </c>
      <c r="N14" s="5">
        <v>12803.61</v>
      </c>
      <c r="O14" s="5">
        <v>0.15</v>
      </c>
      <c r="P14" s="3" t="s">
        <v>55</v>
      </c>
      <c r="Q14" s="3" t="s">
        <v>38</v>
      </c>
      <c r="R14" s="5">
        <v>5</v>
      </c>
      <c r="S14" s="15">
        <v>84869.86</v>
      </c>
      <c r="T14" s="11">
        <f t="shared" si="1"/>
        <v>524948.01</v>
      </c>
      <c r="U14" s="12">
        <f t="shared" si="2"/>
        <v>78742.201499999996</v>
      </c>
      <c r="V14" s="12">
        <f t="shared" si="3"/>
        <v>446205.80850000004</v>
      </c>
      <c r="W14" s="17">
        <f t="shared" si="4"/>
        <v>0.19020339579465603</v>
      </c>
      <c r="X14" s="19">
        <f t="shared" si="5"/>
        <v>1</v>
      </c>
      <c r="Y14" s="17">
        <f t="shared" si="6"/>
        <v>0.19020339579465603</v>
      </c>
      <c r="Z14" s="25">
        <f t="shared" si="0"/>
        <v>0.1764705882352941</v>
      </c>
    </row>
    <row r="15" spans="1:26" ht="15.75" customHeight="1" x14ac:dyDescent="0.3">
      <c r="A15" s="24" t="s">
        <v>97</v>
      </c>
      <c r="B15" s="7">
        <v>45787</v>
      </c>
      <c r="C15" s="3" t="s">
        <v>49</v>
      </c>
      <c r="D15" s="3" t="s">
        <v>70</v>
      </c>
      <c r="E15" s="3" t="s">
        <v>71</v>
      </c>
      <c r="F15" s="3" t="s">
        <v>72</v>
      </c>
      <c r="G15" s="3" t="s">
        <v>98</v>
      </c>
      <c r="H15" s="3" t="s">
        <v>24</v>
      </c>
      <c r="I15" s="3" t="s">
        <v>52</v>
      </c>
      <c r="J15" s="3" t="s">
        <v>53</v>
      </c>
      <c r="K15" s="3" t="s">
        <v>99</v>
      </c>
      <c r="L15" s="5">
        <v>30</v>
      </c>
      <c r="M15" s="5">
        <v>50931.43</v>
      </c>
      <c r="N15" s="5">
        <v>62977</v>
      </c>
      <c r="O15" s="5">
        <v>0.1</v>
      </c>
      <c r="P15" s="3" t="s">
        <v>28</v>
      </c>
      <c r="Q15" s="3" t="s">
        <v>77</v>
      </c>
      <c r="R15" s="5">
        <v>3</v>
      </c>
      <c r="S15" s="15">
        <v>325230.40000000002</v>
      </c>
      <c r="T15" s="11">
        <f t="shared" si="1"/>
        <v>1889310</v>
      </c>
      <c r="U15" s="12">
        <f t="shared" si="2"/>
        <v>188931</v>
      </c>
      <c r="V15" s="12">
        <f t="shared" si="3"/>
        <v>1700379</v>
      </c>
      <c r="W15" s="17">
        <f t="shared" si="4"/>
        <v>0.19126935818426363</v>
      </c>
      <c r="X15" s="19">
        <f t="shared" si="5"/>
        <v>0</v>
      </c>
      <c r="Y15" s="17">
        <f t="shared" si="6"/>
        <v>0.19126935818426363</v>
      </c>
      <c r="Z15" s="25">
        <f t="shared" si="0"/>
        <v>0.1111111111111111</v>
      </c>
    </row>
    <row r="16" spans="1:26" ht="15.75" customHeight="1" x14ac:dyDescent="0.3">
      <c r="A16" s="24" t="s">
        <v>100</v>
      </c>
      <c r="B16" s="4">
        <v>45885</v>
      </c>
      <c r="C16" s="3" t="s">
        <v>40</v>
      </c>
      <c r="D16" s="3" t="s">
        <v>70</v>
      </c>
      <c r="E16" s="3" t="s">
        <v>71</v>
      </c>
      <c r="F16" s="3" t="s">
        <v>72</v>
      </c>
      <c r="G16" s="3" t="s">
        <v>101</v>
      </c>
      <c r="H16" s="3" t="s">
        <v>35</v>
      </c>
      <c r="I16" s="3" t="s">
        <v>45</v>
      </c>
      <c r="J16" s="3" t="s">
        <v>102</v>
      </c>
      <c r="K16" s="3" t="s">
        <v>103</v>
      </c>
      <c r="L16" s="5">
        <v>7</v>
      </c>
      <c r="M16" s="5">
        <v>44815.83</v>
      </c>
      <c r="N16" s="5">
        <v>51858.55</v>
      </c>
      <c r="O16" s="5">
        <v>0.1</v>
      </c>
      <c r="P16" s="3" t="s">
        <v>28</v>
      </c>
      <c r="Q16" s="3" t="s">
        <v>38</v>
      </c>
      <c r="R16" s="5">
        <v>2</v>
      </c>
      <c r="S16" s="15">
        <v>44369.14</v>
      </c>
      <c r="T16" s="11">
        <f t="shared" si="1"/>
        <v>363009.85000000003</v>
      </c>
      <c r="U16" s="12">
        <f t="shared" si="2"/>
        <v>36300.985000000008</v>
      </c>
      <c r="V16" s="12">
        <f t="shared" si="3"/>
        <v>326708.86500000005</v>
      </c>
      <c r="W16" s="17">
        <f t="shared" si="4"/>
        <v>0.13580635468829411</v>
      </c>
      <c r="X16" s="19">
        <f t="shared" si="5"/>
        <v>0</v>
      </c>
      <c r="Y16" s="17">
        <f t="shared" si="6"/>
        <v>0.13580635468829411</v>
      </c>
      <c r="Z16" s="25">
        <f t="shared" si="0"/>
        <v>0.11111111111111112</v>
      </c>
    </row>
    <row r="17" spans="1:26" ht="15.75" customHeight="1" x14ac:dyDescent="0.3">
      <c r="A17" s="24" t="s">
        <v>104</v>
      </c>
      <c r="B17" s="6">
        <v>45811</v>
      </c>
      <c r="C17" s="3" t="s">
        <v>49</v>
      </c>
      <c r="D17" s="3" t="s">
        <v>21</v>
      </c>
      <c r="E17" s="3" t="s">
        <v>105</v>
      </c>
      <c r="F17" s="3" t="s">
        <v>106</v>
      </c>
      <c r="G17" s="3" t="s">
        <v>107</v>
      </c>
      <c r="H17" s="3" t="s">
        <v>87</v>
      </c>
      <c r="I17" s="3" t="s">
        <v>52</v>
      </c>
      <c r="J17" s="3" t="s">
        <v>53</v>
      </c>
      <c r="K17" s="3" t="s">
        <v>90</v>
      </c>
      <c r="L17" s="5">
        <v>22</v>
      </c>
      <c r="M17" s="5">
        <v>38643.279999999999</v>
      </c>
      <c r="N17" s="5">
        <v>45621.37</v>
      </c>
      <c r="O17" s="5">
        <v>0</v>
      </c>
      <c r="P17" s="3" t="s">
        <v>28</v>
      </c>
      <c r="Q17" s="3" t="s">
        <v>84</v>
      </c>
      <c r="R17" s="5">
        <v>10</v>
      </c>
      <c r="S17" s="15">
        <v>153518</v>
      </c>
      <c r="T17" s="11">
        <f t="shared" si="1"/>
        <v>1003670.14</v>
      </c>
      <c r="U17" s="12">
        <f t="shared" si="2"/>
        <v>0</v>
      </c>
      <c r="V17" s="12">
        <f t="shared" si="3"/>
        <v>1003670.14</v>
      </c>
      <c r="W17" s="17">
        <f t="shared" si="4"/>
        <v>0.15295662776218488</v>
      </c>
      <c r="X17" s="19">
        <f t="shared" si="5"/>
        <v>0</v>
      </c>
      <c r="Y17" s="17">
        <f t="shared" si="6"/>
        <v>0.15295662776218488</v>
      </c>
      <c r="Z17" s="25">
        <f t="shared" si="0"/>
        <v>0</v>
      </c>
    </row>
    <row r="18" spans="1:26" ht="15.75" customHeight="1" x14ac:dyDescent="0.3">
      <c r="A18" s="24" t="s">
        <v>108</v>
      </c>
      <c r="B18" s="6">
        <v>45696</v>
      </c>
      <c r="C18" s="3" t="s">
        <v>20</v>
      </c>
      <c r="D18" s="3" t="s">
        <v>21</v>
      </c>
      <c r="E18" s="3" t="s">
        <v>32</v>
      </c>
      <c r="F18" s="3" t="s">
        <v>33</v>
      </c>
      <c r="G18" s="3" t="s">
        <v>109</v>
      </c>
      <c r="H18" s="3" t="s">
        <v>44</v>
      </c>
      <c r="I18" s="3" t="s">
        <v>52</v>
      </c>
      <c r="J18" s="3" t="s">
        <v>53</v>
      </c>
      <c r="K18" s="3" t="s">
        <v>110</v>
      </c>
      <c r="L18" s="5">
        <v>5</v>
      </c>
      <c r="M18" s="5">
        <v>16097.91</v>
      </c>
      <c r="N18" s="5">
        <v>23560.95</v>
      </c>
      <c r="O18" s="5">
        <v>0</v>
      </c>
      <c r="P18" s="3" t="s">
        <v>28</v>
      </c>
      <c r="Q18" s="3" t="s">
        <v>84</v>
      </c>
      <c r="R18" s="5">
        <v>16</v>
      </c>
      <c r="S18" s="15">
        <v>37315.199999999997</v>
      </c>
      <c r="T18" s="11">
        <f t="shared" si="1"/>
        <v>117804.75</v>
      </c>
      <c r="U18" s="12">
        <f t="shared" si="2"/>
        <v>0</v>
      </c>
      <c r="V18" s="12">
        <f t="shared" si="3"/>
        <v>117804.75</v>
      </c>
      <c r="W18" s="17">
        <f t="shared" si="4"/>
        <v>0.31675463001279658</v>
      </c>
      <c r="X18" s="19">
        <f t="shared" si="5"/>
        <v>0</v>
      </c>
      <c r="Y18" s="17">
        <f t="shared" si="6"/>
        <v>0.31675463001279658</v>
      </c>
      <c r="Z18" s="25">
        <f t="shared" si="0"/>
        <v>0</v>
      </c>
    </row>
    <row r="19" spans="1:26" ht="15.75" customHeight="1" x14ac:dyDescent="0.3">
      <c r="A19" s="24" t="s">
        <v>111</v>
      </c>
      <c r="B19" s="7">
        <v>45794</v>
      </c>
      <c r="C19" s="3" t="s">
        <v>20</v>
      </c>
      <c r="D19" s="3" t="s">
        <v>21</v>
      </c>
      <c r="E19" s="3" t="s">
        <v>32</v>
      </c>
      <c r="F19" s="3" t="s">
        <v>33</v>
      </c>
      <c r="G19" s="3" t="s">
        <v>112</v>
      </c>
      <c r="H19" s="3" t="s">
        <v>44</v>
      </c>
      <c r="I19" s="3" t="s">
        <v>52</v>
      </c>
      <c r="J19" s="3" t="s">
        <v>113</v>
      </c>
      <c r="K19" s="3" t="s">
        <v>114</v>
      </c>
      <c r="L19" s="5">
        <v>41</v>
      </c>
      <c r="M19" s="5">
        <v>62344.31</v>
      </c>
      <c r="N19" s="5">
        <v>79308.009999999995</v>
      </c>
      <c r="O19" s="5">
        <v>0.15</v>
      </c>
      <c r="P19" s="3" t="s">
        <v>28</v>
      </c>
      <c r="Q19" s="3" t="s">
        <v>84</v>
      </c>
      <c r="R19" s="5">
        <v>12</v>
      </c>
      <c r="S19" s="15">
        <v>591184.9</v>
      </c>
      <c r="T19" s="11">
        <f t="shared" si="1"/>
        <v>3251628.4099999997</v>
      </c>
      <c r="U19" s="12">
        <f t="shared" si="2"/>
        <v>487744.26149999991</v>
      </c>
      <c r="V19" s="12">
        <f t="shared" si="3"/>
        <v>2763884.1484999997</v>
      </c>
      <c r="W19" s="17">
        <f t="shared" si="4"/>
        <v>0.21389641107817225</v>
      </c>
      <c r="X19" s="19">
        <f t="shared" si="5"/>
        <v>0</v>
      </c>
      <c r="Y19" s="17">
        <f t="shared" si="6"/>
        <v>0.21389641107817225</v>
      </c>
      <c r="Z19" s="25">
        <f t="shared" si="0"/>
        <v>0.1764705882352941</v>
      </c>
    </row>
    <row r="20" spans="1:26" ht="15.75" customHeight="1" x14ac:dyDescent="0.3">
      <c r="A20" s="24" t="s">
        <v>115</v>
      </c>
      <c r="B20" s="4">
        <v>45892</v>
      </c>
      <c r="C20" s="3" t="s">
        <v>31</v>
      </c>
      <c r="D20" s="3" t="s">
        <v>41</v>
      </c>
      <c r="E20" s="3" t="s">
        <v>42</v>
      </c>
      <c r="F20" s="3" t="s">
        <v>42</v>
      </c>
      <c r="G20" s="3" t="s">
        <v>116</v>
      </c>
      <c r="H20" s="3" t="s">
        <v>87</v>
      </c>
      <c r="I20" s="3" t="s">
        <v>45</v>
      </c>
      <c r="J20" s="3" t="s">
        <v>46</v>
      </c>
      <c r="K20" s="3" t="s">
        <v>117</v>
      </c>
      <c r="L20" s="5">
        <v>43</v>
      </c>
      <c r="M20" s="5">
        <v>20440.18</v>
      </c>
      <c r="N20" s="5">
        <v>29124.49</v>
      </c>
      <c r="O20" s="5">
        <v>0</v>
      </c>
      <c r="P20" s="3" t="s">
        <v>28</v>
      </c>
      <c r="Q20" s="3" t="s">
        <v>84</v>
      </c>
      <c r="R20" s="5">
        <v>12</v>
      </c>
      <c r="S20" s="15">
        <v>373425.3</v>
      </c>
      <c r="T20" s="11">
        <f t="shared" si="1"/>
        <v>1252353.07</v>
      </c>
      <c r="U20" s="12">
        <f t="shared" si="2"/>
        <v>0</v>
      </c>
      <c r="V20" s="12">
        <f t="shared" si="3"/>
        <v>1252353.07</v>
      </c>
      <c r="W20" s="17">
        <f t="shared" si="4"/>
        <v>0.29817893128173506</v>
      </c>
      <c r="X20" s="19">
        <f t="shared" si="5"/>
        <v>0</v>
      </c>
      <c r="Y20" s="17">
        <f t="shared" si="6"/>
        <v>0.29817893128173506</v>
      </c>
      <c r="Z20" s="25">
        <f t="shared" si="0"/>
        <v>0</v>
      </c>
    </row>
    <row r="21" spans="1:26" ht="15.75" customHeight="1" x14ac:dyDescent="0.3">
      <c r="A21" s="24" t="s">
        <v>118</v>
      </c>
      <c r="B21" s="4">
        <v>45835</v>
      </c>
      <c r="C21" s="3" t="s">
        <v>40</v>
      </c>
      <c r="D21" s="3" t="s">
        <v>57</v>
      </c>
      <c r="E21" s="3" t="s">
        <v>92</v>
      </c>
      <c r="F21" s="3" t="s">
        <v>93</v>
      </c>
      <c r="G21" s="3" t="s">
        <v>119</v>
      </c>
      <c r="H21" s="3" t="s">
        <v>87</v>
      </c>
      <c r="I21" s="3" t="s">
        <v>52</v>
      </c>
      <c r="J21" s="3" t="s">
        <v>53</v>
      </c>
      <c r="K21" s="3" t="s">
        <v>110</v>
      </c>
      <c r="L21" s="5">
        <v>14</v>
      </c>
      <c r="M21" s="5">
        <v>32015.48</v>
      </c>
      <c r="N21" s="5">
        <v>42465.81</v>
      </c>
      <c r="O21" s="5">
        <v>0</v>
      </c>
      <c r="P21" s="3" t="s">
        <v>55</v>
      </c>
      <c r="Q21" s="3" t="s">
        <v>29</v>
      </c>
      <c r="R21" s="5">
        <v>4</v>
      </c>
      <c r="S21" s="15">
        <v>146304.6</v>
      </c>
      <c r="T21" s="11">
        <f t="shared" si="1"/>
        <v>594521.34</v>
      </c>
      <c r="U21" s="12">
        <f t="shared" si="2"/>
        <v>0</v>
      </c>
      <c r="V21" s="12">
        <f t="shared" si="3"/>
        <v>594521.34</v>
      </c>
      <c r="W21" s="17">
        <f t="shared" si="4"/>
        <v>0.24608805463568392</v>
      </c>
      <c r="X21" s="19">
        <f t="shared" si="5"/>
        <v>1</v>
      </c>
      <c r="Y21" s="17">
        <f t="shared" si="6"/>
        <v>0.24608805463568392</v>
      </c>
      <c r="Z21" s="25">
        <f t="shared" si="0"/>
        <v>0</v>
      </c>
    </row>
    <row r="22" spans="1:26" ht="15.75" customHeight="1" x14ac:dyDescent="0.3">
      <c r="A22" s="24" t="s">
        <v>120</v>
      </c>
      <c r="B22" s="8">
        <v>45783</v>
      </c>
      <c r="C22" s="3" t="s">
        <v>31</v>
      </c>
      <c r="D22" s="3" t="s">
        <v>21</v>
      </c>
      <c r="E22" s="3" t="s">
        <v>32</v>
      </c>
      <c r="F22" s="3" t="s">
        <v>33</v>
      </c>
      <c r="G22" s="3" t="s">
        <v>121</v>
      </c>
      <c r="H22" s="3" t="s">
        <v>24</v>
      </c>
      <c r="I22" s="3" t="s">
        <v>45</v>
      </c>
      <c r="J22" s="3" t="s">
        <v>67</v>
      </c>
      <c r="K22" s="3" t="s">
        <v>68</v>
      </c>
      <c r="L22" s="5">
        <v>21</v>
      </c>
      <c r="M22" s="5">
        <v>57362.68</v>
      </c>
      <c r="N22" s="5">
        <v>70080.62</v>
      </c>
      <c r="O22" s="5">
        <v>0</v>
      </c>
      <c r="P22" s="3" t="s">
        <v>28</v>
      </c>
      <c r="Q22" s="3" t="s">
        <v>77</v>
      </c>
      <c r="R22" s="5">
        <v>15</v>
      </c>
      <c r="S22" s="15">
        <v>267076.7</v>
      </c>
      <c r="T22" s="11">
        <f t="shared" si="1"/>
        <v>1471693.02</v>
      </c>
      <c r="U22" s="12">
        <f t="shared" si="2"/>
        <v>0</v>
      </c>
      <c r="V22" s="12">
        <f t="shared" si="3"/>
        <v>1471693.02</v>
      </c>
      <c r="W22" s="17">
        <f t="shared" si="4"/>
        <v>0.18147582163568324</v>
      </c>
      <c r="X22" s="19">
        <f t="shared" si="5"/>
        <v>0</v>
      </c>
      <c r="Y22" s="17">
        <f t="shared" si="6"/>
        <v>0.18147582163568324</v>
      </c>
      <c r="Z22" s="25">
        <f t="shared" si="0"/>
        <v>0</v>
      </c>
    </row>
    <row r="23" spans="1:26" ht="15.75" customHeight="1" x14ac:dyDescent="0.3">
      <c r="A23" s="24" t="s">
        <v>122</v>
      </c>
      <c r="B23" s="6">
        <v>45665</v>
      </c>
      <c r="C23" s="3" t="s">
        <v>49</v>
      </c>
      <c r="D23" s="3" t="s">
        <v>41</v>
      </c>
      <c r="E23" s="3" t="s">
        <v>42</v>
      </c>
      <c r="F23" s="3" t="s">
        <v>42</v>
      </c>
      <c r="G23" s="3" t="s">
        <v>123</v>
      </c>
      <c r="H23" s="3" t="s">
        <v>44</v>
      </c>
      <c r="I23" s="3" t="s">
        <v>25</v>
      </c>
      <c r="J23" s="3" t="s">
        <v>26</v>
      </c>
      <c r="K23" s="3" t="s">
        <v>27</v>
      </c>
      <c r="L23" s="5">
        <v>27</v>
      </c>
      <c r="M23" s="5">
        <v>51933.64</v>
      </c>
      <c r="N23" s="5">
        <v>72599.8</v>
      </c>
      <c r="O23" s="5">
        <v>0.05</v>
      </c>
      <c r="P23" s="3" t="s">
        <v>28</v>
      </c>
      <c r="Q23" s="3" t="s">
        <v>38</v>
      </c>
      <c r="R23" s="5">
        <v>11</v>
      </c>
      <c r="S23" s="15">
        <v>530087</v>
      </c>
      <c r="T23" s="11">
        <f t="shared" si="1"/>
        <v>1960194.6</v>
      </c>
      <c r="U23" s="12">
        <f t="shared" si="2"/>
        <v>98009.73000000001</v>
      </c>
      <c r="V23" s="12">
        <f t="shared" si="3"/>
        <v>1862184.87</v>
      </c>
      <c r="W23" s="17">
        <f t="shared" si="4"/>
        <v>0.28465863327522362</v>
      </c>
      <c r="X23" s="19">
        <f t="shared" si="5"/>
        <v>0</v>
      </c>
      <c r="Y23" s="17">
        <f t="shared" si="6"/>
        <v>0.28465863327522362</v>
      </c>
      <c r="Z23" s="25">
        <f t="shared" si="0"/>
        <v>5.2631578947368425E-2</v>
      </c>
    </row>
    <row r="24" spans="1:26" ht="15.75" customHeight="1" x14ac:dyDescent="0.3">
      <c r="A24" s="24" t="s">
        <v>124</v>
      </c>
      <c r="B24" s="4">
        <v>45739</v>
      </c>
      <c r="C24" s="3" t="s">
        <v>20</v>
      </c>
      <c r="D24" s="3" t="s">
        <v>70</v>
      </c>
      <c r="E24" s="3" t="s">
        <v>125</v>
      </c>
      <c r="F24" s="3" t="s">
        <v>125</v>
      </c>
      <c r="G24" s="3" t="s">
        <v>126</v>
      </c>
      <c r="H24" s="3" t="s">
        <v>35</v>
      </c>
      <c r="I24" s="3" t="s">
        <v>25</v>
      </c>
      <c r="J24" s="3" t="s">
        <v>26</v>
      </c>
      <c r="K24" s="3" t="s">
        <v>127</v>
      </c>
      <c r="L24" s="5">
        <v>6</v>
      </c>
      <c r="M24" s="5">
        <v>63899.54</v>
      </c>
      <c r="N24" s="5">
        <v>75564.679999999993</v>
      </c>
      <c r="O24" s="5">
        <v>0</v>
      </c>
      <c r="P24" s="3" t="s">
        <v>55</v>
      </c>
      <c r="Q24" s="3" t="s">
        <v>38</v>
      </c>
      <c r="R24" s="5">
        <v>13</v>
      </c>
      <c r="S24" s="15">
        <v>69990.84</v>
      </c>
      <c r="T24" s="11">
        <f t="shared" si="1"/>
        <v>453388.07999999996</v>
      </c>
      <c r="U24" s="12">
        <f t="shared" si="2"/>
        <v>0</v>
      </c>
      <c r="V24" s="12">
        <f t="shared" si="3"/>
        <v>453388.07999999996</v>
      </c>
      <c r="W24" s="17">
        <f t="shared" si="4"/>
        <v>0.1543729160237296</v>
      </c>
      <c r="X24" s="19">
        <f t="shared" si="5"/>
        <v>1</v>
      </c>
      <c r="Y24" s="17">
        <f t="shared" si="6"/>
        <v>0.1543729160237296</v>
      </c>
      <c r="Z24" s="25">
        <f t="shared" si="0"/>
        <v>0</v>
      </c>
    </row>
    <row r="25" spans="1:26" ht="15.75" customHeight="1" x14ac:dyDescent="0.3">
      <c r="A25" s="24" t="s">
        <v>128</v>
      </c>
      <c r="B25" s="4">
        <v>45851</v>
      </c>
      <c r="C25" s="3" t="s">
        <v>31</v>
      </c>
      <c r="D25" s="3" t="s">
        <v>70</v>
      </c>
      <c r="E25" s="3" t="s">
        <v>71</v>
      </c>
      <c r="F25" s="3" t="s">
        <v>72</v>
      </c>
      <c r="G25" s="3" t="s">
        <v>129</v>
      </c>
      <c r="H25" s="3" t="s">
        <v>44</v>
      </c>
      <c r="I25" s="3" t="s">
        <v>25</v>
      </c>
      <c r="J25" s="3" t="s">
        <v>26</v>
      </c>
      <c r="K25" s="3" t="s">
        <v>127</v>
      </c>
      <c r="L25" s="5">
        <v>21</v>
      </c>
      <c r="M25" s="5">
        <v>46187.79</v>
      </c>
      <c r="N25" s="5">
        <v>62597.07</v>
      </c>
      <c r="O25" s="5">
        <v>0.05</v>
      </c>
      <c r="P25" s="3" t="s">
        <v>55</v>
      </c>
      <c r="Q25" s="3" t="s">
        <v>77</v>
      </c>
      <c r="R25" s="5">
        <v>15</v>
      </c>
      <c r="S25" s="15">
        <v>327365.09999999998</v>
      </c>
      <c r="T25" s="11">
        <f t="shared" si="1"/>
        <v>1314538.47</v>
      </c>
      <c r="U25" s="12">
        <f t="shared" si="2"/>
        <v>65726.923500000004</v>
      </c>
      <c r="V25" s="12">
        <f t="shared" si="3"/>
        <v>1248811.5464999999</v>
      </c>
      <c r="W25" s="17">
        <f t="shared" si="4"/>
        <v>0.26214131420989389</v>
      </c>
      <c r="X25" s="19">
        <f t="shared" si="5"/>
        <v>1</v>
      </c>
      <c r="Y25" s="17">
        <f t="shared" si="6"/>
        <v>0.26214131420989389</v>
      </c>
      <c r="Z25" s="25">
        <f t="shared" si="0"/>
        <v>5.2631578947368425E-2</v>
      </c>
    </row>
    <row r="26" spans="1:26" ht="15.75" customHeight="1" x14ac:dyDescent="0.3">
      <c r="A26" s="24" t="s">
        <v>130</v>
      </c>
      <c r="B26" s="7">
        <v>45805</v>
      </c>
      <c r="C26" s="3" t="s">
        <v>40</v>
      </c>
      <c r="D26" s="3" t="s">
        <v>70</v>
      </c>
      <c r="E26" s="3" t="s">
        <v>125</v>
      </c>
      <c r="F26" s="3" t="s">
        <v>125</v>
      </c>
      <c r="G26" s="3" t="s">
        <v>131</v>
      </c>
      <c r="H26" s="3" t="s">
        <v>24</v>
      </c>
      <c r="I26" s="3" t="s">
        <v>45</v>
      </c>
      <c r="J26" s="3" t="s">
        <v>132</v>
      </c>
      <c r="K26" s="3" t="s">
        <v>133</v>
      </c>
      <c r="L26" s="5">
        <v>48</v>
      </c>
      <c r="M26" s="5">
        <v>51478.33</v>
      </c>
      <c r="N26" s="5">
        <v>70091.490000000005</v>
      </c>
      <c r="O26" s="5">
        <v>0.15</v>
      </c>
      <c r="P26" s="3" t="s">
        <v>55</v>
      </c>
      <c r="Q26" s="3" t="s">
        <v>77</v>
      </c>
      <c r="R26" s="5">
        <v>10</v>
      </c>
      <c r="S26" s="15">
        <v>759416.9</v>
      </c>
      <c r="T26" s="11">
        <f t="shared" si="1"/>
        <v>3364391.5200000005</v>
      </c>
      <c r="U26" s="12">
        <f t="shared" si="2"/>
        <v>504658.72800000006</v>
      </c>
      <c r="V26" s="12">
        <f t="shared" si="3"/>
        <v>2859732.7920000004</v>
      </c>
      <c r="W26" s="17">
        <f t="shared" si="4"/>
        <v>0.26555519527014604</v>
      </c>
      <c r="X26" s="19">
        <f t="shared" si="5"/>
        <v>1</v>
      </c>
      <c r="Y26" s="17">
        <f t="shared" si="6"/>
        <v>0.26555519527014604</v>
      </c>
      <c r="Z26" s="25">
        <f t="shared" si="0"/>
        <v>0.17647058823529413</v>
      </c>
    </row>
    <row r="27" spans="1:26" ht="15.75" customHeight="1" x14ac:dyDescent="0.3">
      <c r="A27" s="24" t="s">
        <v>134</v>
      </c>
      <c r="B27" s="6">
        <v>45690</v>
      </c>
      <c r="C27" s="3" t="s">
        <v>31</v>
      </c>
      <c r="D27" s="3" t="s">
        <v>21</v>
      </c>
      <c r="E27" s="3" t="s">
        <v>32</v>
      </c>
      <c r="F27" s="3" t="s">
        <v>33</v>
      </c>
      <c r="G27" s="3" t="s">
        <v>135</v>
      </c>
      <c r="H27" s="3" t="s">
        <v>24</v>
      </c>
      <c r="I27" s="3" t="s">
        <v>25</v>
      </c>
      <c r="J27" s="3" t="s">
        <v>36</v>
      </c>
      <c r="K27" s="3" t="s">
        <v>136</v>
      </c>
      <c r="L27" s="5">
        <v>26</v>
      </c>
      <c r="M27" s="5">
        <v>77547.460000000006</v>
      </c>
      <c r="N27" s="5">
        <v>114515.7</v>
      </c>
      <c r="O27" s="5">
        <v>0.1</v>
      </c>
      <c r="P27" s="3" t="s">
        <v>55</v>
      </c>
      <c r="Q27" s="3" t="s">
        <v>77</v>
      </c>
      <c r="R27" s="5">
        <v>2</v>
      </c>
      <c r="S27" s="15">
        <v>865056.4</v>
      </c>
      <c r="T27" s="11">
        <f t="shared" si="1"/>
        <v>2977408.1999999997</v>
      </c>
      <c r="U27" s="12">
        <f t="shared" si="2"/>
        <v>297740.82</v>
      </c>
      <c r="V27" s="12">
        <f t="shared" si="3"/>
        <v>2679667.38</v>
      </c>
      <c r="W27" s="17">
        <f t="shared" si="4"/>
        <v>0.32282230490860403</v>
      </c>
      <c r="X27" s="19">
        <f t="shared" si="5"/>
        <v>1</v>
      </c>
      <c r="Y27" s="17">
        <f t="shared" si="6"/>
        <v>0.32282230490860403</v>
      </c>
      <c r="Z27" s="25">
        <f t="shared" si="0"/>
        <v>0.11111111111111112</v>
      </c>
    </row>
    <row r="28" spans="1:26" ht="15.75" customHeight="1" x14ac:dyDescent="0.3">
      <c r="A28" s="24" t="s">
        <v>137</v>
      </c>
      <c r="B28" s="6">
        <v>45810</v>
      </c>
      <c r="C28" s="3" t="s">
        <v>40</v>
      </c>
      <c r="D28" s="3" t="s">
        <v>21</v>
      </c>
      <c r="E28" s="3" t="s">
        <v>32</v>
      </c>
      <c r="F28" s="3" t="s">
        <v>33</v>
      </c>
      <c r="G28" s="3" t="s">
        <v>138</v>
      </c>
      <c r="H28" s="3" t="s">
        <v>87</v>
      </c>
      <c r="I28" s="3" t="s">
        <v>52</v>
      </c>
      <c r="J28" s="3" t="s">
        <v>113</v>
      </c>
      <c r="K28" s="3" t="s">
        <v>139</v>
      </c>
      <c r="L28" s="5">
        <v>27</v>
      </c>
      <c r="M28" s="5">
        <v>2165.86</v>
      </c>
      <c r="N28" s="5">
        <v>2924.38</v>
      </c>
      <c r="O28" s="5">
        <v>0</v>
      </c>
      <c r="P28" s="3" t="s">
        <v>55</v>
      </c>
      <c r="Q28" s="3" t="s">
        <v>84</v>
      </c>
      <c r="R28" s="5">
        <v>11</v>
      </c>
      <c r="S28" s="15">
        <v>20480.04</v>
      </c>
      <c r="T28" s="11">
        <f t="shared" si="1"/>
        <v>78958.260000000009</v>
      </c>
      <c r="U28" s="12">
        <f t="shared" si="2"/>
        <v>0</v>
      </c>
      <c r="V28" s="12">
        <f t="shared" si="3"/>
        <v>78958.260000000009</v>
      </c>
      <c r="W28" s="17">
        <f t="shared" si="4"/>
        <v>0.25937805620336618</v>
      </c>
      <c r="X28" s="19">
        <f t="shared" si="5"/>
        <v>1</v>
      </c>
      <c r="Y28" s="17">
        <f t="shared" si="6"/>
        <v>0.25937805620336618</v>
      </c>
      <c r="Z28" s="25">
        <f t="shared" si="0"/>
        <v>0</v>
      </c>
    </row>
    <row r="29" spans="1:26" ht="15.75" customHeight="1" x14ac:dyDescent="0.3">
      <c r="A29" s="24" t="s">
        <v>140</v>
      </c>
      <c r="B29" s="6">
        <v>45870</v>
      </c>
      <c r="C29" s="3" t="s">
        <v>49</v>
      </c>
      <c r="D29" s="3" t="s">
        <v>57</v>
      </c>
      <c r="E29" s="3" t="s">
        <v>58</v>
      </c>
      <c r="F29" s="3" t="s">
        <v>59</v>
      </c>
      <c r="G29" s="3" t="s">
        <v>141</v>
      </c>
      <c r="H29" s="3" t="s">
        <v>24</v>
      </c>
      <c r="I29" s="3" t="s">
        <v>52</v>
      </c>
      <c r="J29" s="3" t="s">
        <v>113</v>
      </c>
      <c r="K29" s="3" t="s">
        <v>139</v>
      </c>
      <c r="L29" s="5">
        <v>43</v>
      </c>
      <c r="M29" s="5">
        <v>37014.97</v>
      </c>
      <c r="N29" s="5">
        <v>41422.160000000003</v>
      </c>
      <c r="O29" s="5">
        <v>0.1</v>
      </c>
      <c r="P29" s="3" t="s">
        <v>55</v>
      </c>
      <c r="Q29" s="3" t="s">
        <v>29</v>
      </c>
      <c r="R29" s="5">
        <v>18</v>
      </c>
      <c r="S29" s="15">
        <v>170558.3</v>
      </c>
      <c r="T29" s="11">
        <f t="shared" si="1"/>
        <v>1781152.8800000001</v>
      </c>
      <c r="U29" s="12">
        <f t="shared" si="2"/>
        <v>178115.28800000003</v>
      </c>
      <c r="V29" s="12">
        <f t="shared" si="3"/>
        <v>1603037.5920000002</v>
      </c>
      <c r="W29" s="17">
        <f t="shared" si="4"/>
        <v>0.10639694343487359</v>
      </c>
      <c r="X29" s="19">
        <f t="shared" si="5"/>
        <v>1</v>
      </c>
      <c r="Y29" s="17">
        <f t="shared" si="6"/>
        <v>0.10639694343487359</v>
      </c>
      <c r="Z29" s="25">
        <f t="shared" si="0"/>
        <v>0.11111111111111112</v>
      </c>
    </row>
    <row r="30" spans="1:26" ht="15.75" customHeight="1" x14ac:dyDescent="0.3">
      <c r="A30" s="24" t="s">
        <v>142</v>
      </c>
      <c r="B30" s="6">
        <v>45754</v>
      </c>
      <c r="C30" s="3" t="s">
        <v>20</v>
      </c>
      <c r="D30" s="3" t="s">
        <v>70</v>
      </c>
      <c r="E30" s="3" t="s">
        <v>71</v>
      </c>
      <c r="F30" s="3" t="s">
        <v>72</v>
      </c>
      <c r="G30" s="3" t="s">
        <v>143</v>
      </c>
      <c r="H30" s="3" t="s">
        <v>24</v>
      </c>
      <c r="I30" s="3" t="s">
        <v>52</v>
      </c>
      <c r="J30" s="3" t="s">
        <v>53</v>
      </c>
      <c r="K30" s="3" t="s">
        <v>99</v>
      </c>
      <c r="L30" s="5">
        <v>32</v>
      </c>
      <c r="M30" s="5">
        <v>16422.91</v>
      </c>
      <c r="N30" s="5">
        <v>20963.39</v>
      </c>
      <c r="O30" s="5">
        <v>0.05</v>
      </c>
      <c r="P30" s="3" t="s">
        <v>28</v>
      </c>
      <c r="Q30" s="3" t="s">
        <v>38</v>
      </c>
      <c r="R30" s="5">
        <v>9</v>
      </c>
      <c r="S30" s="15">
        <v>138030.6</v>
      </c>
      <c r="T30" s="11">
        <f t="shared" si="1"/>
        <v>670828.48</v>
      </c>
      <c r="U30" s="12">
        <f t="shared" si="2"/>
        <v>33541.423999999999</v>
      </c>
      <c r="V30" s="12">
        <f t="shared" si="3"/>
        <v>637287.05599999998</v>
      </c>
      <c r="W30" s="17">
        <f t="shared" si="4"/>
        <v>0.21659093606319851</v>
      </c>
      <c r="X30" s="19">
        <f t="shared" si="5"/>
        <v>0</v>
      </c>
      <c r="Y30" s="17">
        <f t="shared" si="6"/>
        <v>0.21659093606319851</v>
      </c>
      <c r="Z30" s="25">
        <f t="shared" si="0"/>
        <v>5.2631578947368418E-2</v>
      </c>
    </row>
    <row r="31" spans="1:26" ht="14.4" x14ac:dyDescent="0.3">
      <c r="A31" s="24" t="s">
        <v>144</v>
      </c>
      <c r="B31" s="7">
        <v>45805</v>
      </c>
      <c r="C31" s="3" t="s">
        <v>20</v>
      </c>
      <c r="D31" s="3" t="s">
        <v>70</v>
      </c>
      <c r="E31" s="3" t="s">
        <v>71</v>
      </c>
      <c r="F31" s="3" t="s">
        <v>72</v>
      </c>
      <c r="G31" s="3" t="s">
        <v>145</v>
      </c>
      <c r="H31" s="3" t="s">
        <v>35</v>
      </c>
      <c r="I31" s="3" t="s">
        <v>25</v>
      </c>
      <c r="J31" s="3" t="s">
        <v>146</v>
      </c>
      <c r="K31" s="3" t="s">
        <v>147</v>
      </c>
      <c r="L31" s="5">
        <v>26</v>
      </c>
      <c r="M31" s="5">
        <v>73480.429999999993</v>
      </c>
      <c r="N31" s="5">
        <v>108803.6</v>
      </c>
      <c r="O31" s="5">
        <v>0.1</v>
      </c>
      <c r="P31" s="3" t="s">
        <v>28</v>
      </c>
      <c r="Q31" s="3" t="s">
        <v>38</v>
      </c>
      <c r="R31" s="5">
        <v>17</v>
      </c>
      <c r="S31" s="15">
        <v>826561</v>
      </c>
      <c r="T31" s="11">
        <f t="shared" si="1"/>
        <v>2828893.6</v>
      </c>
      <c r="U31" s="12">
        <f t="shared" si="2"/>
        <v>282889.36000000004</v>
      </c>
      <c r="V31" s="12">
        <f t="shared" si="3"/>
        <v>2546004.2400000002</v>
      </c>
      <c r="W31" s="17">
        <f t="shared" si="4"/>
        <v>0.32465028416449138</v>
      </c>
      <c r="X31" s="19">
        <f t="shared" si="5"/>
        <v>0</v>
      </c>
      <c r="Y31" s="17">
        <f t="shared" si="6"/>
        <v>0.32465028416449138</v>
      </c>
      <c r="Z31" s="25">
        <f t="shared" si="0"/>
        <v>0.11111111111111112</v>
      </c>
    </row>
    <row r="32" spans="1:26" ht="14.4" x14ac:dyDescent="0.3">
      <c r="A32" s="24" t="s">
        <v>148</v>
      </c>
      <c r="B32" s="4">
        <v>45699</v>
      </c>
      <c r="C32" s="3" t="s">
        <v>40</v>
      </c>
      <c r="D32" s="3" t="s">
        <v>21</v>
      </c>
      <c r="E32" s="3" t="s">
        <v>32</v>
      </c>
      <c r="F32" s="3" t="s">
        <v>33</v>
      </c>
      <c r="G32" s="3" t="s">
        <v>149</v>
      </c>
      <c r="H32" s="3" t="s">
        <v>35</v>
      </c>
      <c r="I32" s="3" t="s">
        <v>45</v>
      </c>
      <c r="J32" s="3" t="s">
        <v>132</v>
      </c>
      <c r="K32" s="3" t="s">
        <v>133</v>
      </c>
      <c r="L32" s="5">
        <v>34</v>
      </c>
      <c r="M32" s="5">
        <v>74453.259999999995</v>
      </c>
      <c r="N32" s="5">
        <v>82930.55</v>
      </c>
      <c r="O32" s="5">
        <v>0.1</v>
      </c>
      <c r="P32" s="3" t="s">
        <v>28</v>
      </c>
      <c r="Q32" s="3" t="s">
        <v>77</v>
      </c>
      <c r="R32" s="5">
        <v>19</v>
      </c>
      <c r="S32" s="15">
        <v>259405.1</v>
      </c>
      <c r="T32" s="11">
        <f t="shared" si="1"/>
        <v>2819638.7</v>
      </c>
      <c r="U32" s="12">
        <f t="shared" si="2"/>
        <v>281963.87000000005</v>
      </c>
      <c r="V32" s="12">
        <f t="shared" si="3"/>
        <v>2537674.83</v>
      </c>
      <c r="W32" s="17">
        <f t="shared" si="4"/>
        <v>0.10222156792247492</v>
      </c>
      <c r="X32" s="19">
        <f t="shared" si="5"/>
        <v>0</v>
      </c>
      <c r="Y32" s="17">
        <f t="shared" si="6"/>
        <v>0.10222156792247492</v>
      </c>
      <c r="Z32" s="25">
        <f t="shared" si="0"/>
        <v>0.11111111111111113</v>
      </c>
    </row>
    <row r="33" spans="1:26" ht="14.4" x14ac:dyDescent="0.3">
      <c r="A33" s="24" t="s">
        <v>150</v>
      </c>
      <c r="B33" s="8">
        <v>45785</v>
      </c>
      <c r="C33" s="3" t="s">
        <v>31</v>
      </c>
      <c r="D33" s="3" t="s">
        <v>41</v>
      </c>
      <c r="E33" s="3" t="s">
        <v>50</v>
      </c>
      <c r="F33" s="3" t="s">
        <v>50</v>
      </c>
      <c r="G33" s="3" t="s">
        <v>151</v>
      </c>
      <c r="H33" s="3" t="s">
        <v>44</v>
      </c>
      <c r="I33" s="3" t="s">
        <v>45</v>
      </c>
      <c r="J33" s="3" t="s">
        <v>67</v>
      </c>
      <c r="K33" s="3" t="s">
        <v>83</v>
      </c>
      <c r="L33" s="5">
        <v>46</v>
      </c>
      <c r="M33" s="5">
        <v>53222.559999999998</v>
      </c>
      <c r="N33" s="5">
        <v>66453.62</v>
      </c>
      <c r="O33" s="5">
        <v>0.15</v>
      </c>
      <c r="P33" s="3" t="s">
        <v>55</v>
      </c>
      <c r="Q33" s="3" t="s">
        <v>29</v>
      </c>
      <c r="R33" s="5">
        <v>12</v>
      </c>
      <c r="S33" s="15">
        <v>517334.5</v>
      </c>
      <c r="T33" s="11">
        <f t="shared" si="1"/>
        <v>3056866.5199999996</v>
      </c>
      <c r="U33" s="12">
        <f t="shared" si="2"/>
        <v>458529.97799999994</v>
      </c>
      <c r="V33" s="12">
        <f t="shared" si="3"/>
        <v>2598336.5419999994</v>
      </c>
      <c r="W33" s="17">
        <f t="shared" si="4"/>
        <v>0.19910219158977602</v>
      </c>
      <c r="X33" s="19">
        <f t="shared" si="5"/>
        <v>1</v>
      </c>
      <c r="Y33" s="17">
        <f t="shared" si="6"/>
        <v>0.19910219158977602</v>
      </c>
      <c r="Z33" s="25">
        <f t="shared" si="0"/>
        <v>0.17647058823529413</v>
      </c>
    </row>
    <row r="34" spans="1:26" ht="14.4" x14ac:dyDescent="0.3">
      <c r="A34" s="24" t="s">
        <v>152</v>
      </c>
      <c r="B34" s="6">
        <v>45690</v>
      </c>
      <c r="C34" s="3" t="s">
        <v>20</v>
      </c>
      <c r="D34" s="3" t="s">
        <v>41</v>
      </c>
      <c r="E34" s="3" t="s">
        <v>42</v>
      </c>
      <c r="F34" s="3" t="s">
        <v>42</v>
      </c>
      <c r="G34" s="3" t="s">
        <v>153</v>
      </c>
      <c r="H34" s="3" t="s">
        <v>87</v>
      </c>
      <c r="I34" s="3" t="s">
        <v>25</v>
      </c>
      <c r="J34" s="3" t="s">
        <v>61</v>
      </c>
      <c r="K34" s="3" t="s">
        <v>154</v>
      </c>
      <c r="L34" s="5">
        <v>19</v>
      </c>
      <c r="M34" s="5">
        <v>74555.77</v>
      </c>
      <c r="N34" s="5">
        <v>105138.8</v>
      </c>
      <c r="O34" s="5">
        <v>0.05</v>
      </c>
      <c r="P34" s="3" t="s">
        <v>55</v>
      </c>
      <c r="Q34" s="3" t="s">
        <v>29</v>
      </c>
      <c r="R34" s="5">
        <v>20</v>
      </c>
      <c r="S34" s="15">
        <v>552022.80000000005</v>
      </c>
      <c r="T34" s="11">
        <f t="shared" si="1"/>
        <v>1997637.2</v>
      </c>
      <c r="U34" s="12">
        <f t="shared" si="2"/>
        <v>99881.86</v>
      </c>
      <c r="V34" s="12">
        <f t="shared" si="3"/>
        <v>1897755.3399999999</v>
      </c>
      <c r="W34" s="17">
        <f t="shared" si="4"/>
        <v>0.29088196374143788</v>
      </c>
      <c r="X34" s="19">
        <f t="shared" si="5"/>
        <v>1</v>
      </c>
      <c r="Y34" s="17">
        <f t="shared" si="6"/>
        <v>0.29088196374143788</v>
      </c>
      <c r="Z34" s="25">
        <f t="shared" si="0"/>
        <v>5.2631578947368425E-2</v>
      </c>
    </row>
    <row r="35" spans="1:26" ht="14.4" x14ac:dyDescent="0.3">
      <c r="A35" s="24" t="s">
        <v>155</v>
      </c>
      <c r="B35" s="4">
        <v>45757</v>
      </c>
      <c r="C35" s="3" t="s">
        <v>31</v>
      </c>
      <c r="D35" s="3" t="s">
        <v>70</v>
      </c>
      <c r="E35" s="3" t="s">
        <v>71</v>
      </c>
      <c r="F35" s="3" t="s">
        <v>72</v>
      </c>
      <c r="G35" s="3" t="s">
        <v>156</v>
      </c>
      <c r="H35" s="3" t="s">
        <v>87</v>
      </c>
      <c r="I35" s="3" t="s">
        <v>52</v>
      </c>
      <c r="J35" s="3" t="s">
        <v>157</v>
      </c>
      <c r="K35" s="3" t="s">
        <v>158</v>
      </c>
      <c r="L35" s="5">
        <v>7</v>
      </c>
      <c r="M35" s="5">
        <v>78016.06</v>
      </c>
      <c r="N35" s="5">
        <v>108995.8</v>
      </c>
      <c r="O35" s="5">
        <v>0.05</v>
      </c>
      <c r="P35" s="3" t="s">
        <v>28</v>
      </c>
      <c r="Q35" s="3" t="s">
        <v>29</v>
      </c>
      <c r="R35" s="5">
        <v>6</v>
      </c>
      <c r="S35" s="15">
        <v>206015.1</v>
      </c>
      <c r="T35" s="11">
        <f t="shared" si="1"/>
        <v>762970.6</v>
      </c>
      <c r="U35" s="12">
        <f t="shared" si="2"/>
        <v>38148.53</v>
      </c>
      <c r="V35" s="12">
        <f t="shared" si="3"/>
        <v>724822.07</v>
      </c>
      <c r="W35" s="17">
        <f t="shared" si="4"/>
        <v>0.28422851417865908</v>
      </c>
      <c r="X35" s="19">
        <f t="shared" si="5"/>
        <v>0</v>
      </c>
      <c r="Y35" s="17">
        <f t="shared" si="6"/>
        <v>0.28422851417865908</v>
      </c>
      <c r="Z35" s="25">
        <f t="shared" si="0"/>
        <v>5.2631578947368425E-2</v>
      </c>
    </row>
    <row r="36" spans="1:26" ht="14.4" x14ac:dyDescent="0.3">
      <c r="A36" s="24" t="s">
        <v>159</v>
      </c>
      <c r="B36" s="6">
        <v>45815</v>
      </c>
      <c r="C36" s="3" t="s">
        <v>31</v>
      </c>
      <c r="D36" s="3" t="s">
        <v>21</v>
      </c>
      <c r="E36" s="3" t="s">
        <v>22</v>
      </c>
      <c r="F36" s="3" t="s">
        <v>22</v>
      </c>
      <c r="G36" s="3" t="s">
        <v>160</v>
      </c>
      <c r="H36" s="3" t="s">
        <v>24</v>
      </c>
      <c r="I36" s="3" t="s">
        <v>45</v>
      </c>
      <c r="J36" s="3" t="s">
        <v>46</v>
      </c>
      <c r="K36" s="3" t="s">
        <v>161</v>
      </c>
      <c r="L36" s="5">
        <v>1</v>
      </c>
      <c r="M36" s="5">
        <v>58263.06</v>
      </c>
      <c r="N36" s="5">
        <v>70129.990000000005</v>
      </c>
      <c r="O36" s="5">
        <v>0.05</v>
      </c>
      <c r="P36" s="3" t="s">
        <v>28</v>
      </c>
      <c r="Q36" s="3" t="s">
        <v>29</v>
      </c>
      <c r="R36" s="5">
        <v>2</v>
      </c>
      <c r="S36" s="15">
        <v>11273.58</v>
      </c>
      <c r="T36" s="11">
        <f t="shared" si="1"/>
        <v>70129.990000000005</v>
      </c>
      <c r="U36" s="12">
        <f t="shared" si="2"/>
        <v>3506.4995000000004</v>
      </c>
      <c r="V36" s="12">
        <f t="shared" si="3"/>
        <v>66623.4905</v>
      </c>
      <c r="W36" s="17">
        <f t="shared" si="4"/>
        <v>0.16921328971798619</v>
      </c>
      <c r="X36" s="19">
        <f t="shared" si="5"/>
        <v>0</v>
      </c>
      <c r="Y36" s="17">
        <f t="shared" si="6"/>
        <v>0.16921328971798619</v>
      </c>
      <c r="Z36" s="25">
        <f t="shared" si="0"/>
        <v>5.2631578947368425E-2</v>
      </c>
    </row>
    <row r="37" spans="1:26" ht="14.4" x14ac:dyDescent="0.3">
      <c r="A37" s="24" t="s">
        <v>162</v>
      </c>
      <c r="B37" s="6">
        <v>45906</v>
      </c>
      <c r="C37" s="3" t="s">
        <v>49</v>
      </c>
      <c r="D37" s="3" t="s">
        <v>21</v>
      </c>
      <c r="E37" s="3" t="s">
        <v>32</v>
      </c>
      <c r="F37" s="3" t="s">
        <v>33</v>
      </c>
      <c r="G37" s="3" t="s">
        <v>163</v>
      </c>
      <c r="H37" s="3" t="s">
        <v>35</v>
      </c>
      <c r="I37" s="3" t="s">
        <v>45</v>
      </c>
      <c r="J37" s="3" t="s">
        <v>67</v>
      </c>
      <c r="K37" s="3" t="s">
        <v>74</v>
      </c>
      <c r="L37" s="5">
        <v>29</v>
      </c>
      <c r="M37" s="5">
        <v>64078.73</v>
      </c>
      <c r="N37" s="5">
        <v>80315.509999999995</v>
      </c>
      <c r="O37" s="5">
        <v>0</v>
      </c>
      <c r="P37" s="3" t="s">
        <v>55</v>
      </c>
      <c r="Q37" s="3" t="s">
        <v>84</v>
      </c>
      <c r="R37" s="5">
        <v>12</v>
      </c>
      <c r="S37" s="15">
        <v>470866.6</v>
      </c>
      <c r="T37" s="11">
        <f t="shared" si="1"/>
        <v>2329149.79</v>
      </c>
      <c r="U37" s="12">
        <f t="shared" si="2"/>
        <v>0</v>
      </c>
      <c r="V37" s="12">
        <f t="shared" si="3"/>
        <v>2329149.79</v>
      </c>
      <c r="W37" s="17">
        <f t="shared" si="4"/>
        <v>0.20216243799416608</v>
      </c>
      <c r="X37" s="19">
        <f t="shared" si="5"/>
        <v>1</v>
      </c>
      <c r="Y37" s="17">
        <f t="shared" si="6"/>
        <v>0.20216243799416608</v>
      </c>
      <c r="Z37" s="25">
        <f t="shared" si="0"/>
        <v>0</v>
      </c>
    </row>
    <row r="38" spans="1:26" ht="14.4" x14ac:dyDescent="0.3">
      <c r="A38" s="24" t="s">
        <v>164</v>
      </c>
      <c r="B38" s="4">
        <v>45835</v>
      </c>
      <c r="C38" s="3" t="s">
        <v>31</v>
      </c>
      <c r="D38" s="3" t="s">
        <v>41</v>
      </c>
      <c r="E38" s="3" t="s">
        <v>50</v>
      </c>
      <c r="F38" s="3" t="s">
        <v>50</v>
      </c>
      <c r="G38" s="3" t="s">
        <v>165</v>
      </c>
      <c r="H38" s="3" t="s">
        <v>35</v>
      </c>
      <c r="I38" s="3" t="s">
        <v>25</v>
      </c>
      <c r="J38" s="3" t="s">
        <v>61</v>
      </c>
      <c r="K38" s="3" t="s">
        <v>154</v>
      </c>
      <c r="L38" s="5">
        <v>28</v>
      </c>
      <c r="M38" s="5">
        <v>32449.74</v>
      </c>
      <c r="N38" s="5">
        <v>46168.1</v>
      </c>
      <c r="O38" s="5">
        <v>0.1</v>
      </c>
      <c r="P38" s="3" t="s">
        <v>28</v>
      </c>
      <c r="Q38" s="3" t="s">
        <v>29</v>
      </c>
      <c r="R38" s="5">
        <v>17</v>
      </c>
      <c r="S38" s="15">
        <v>345702.7</v>
      </c>
      <c r="T38" s="11">
        <f t="shared" si="1"/>
        <v>1292706.8</v>
      </c>
      <c r="U38" s="12">
        <f t="shared" si="2"/>
        <v>129270.68000000001</v>
      </c>
      <c r="V38" s="12">
        <f t="shared" si="3"/>
        <v>1163436.1200000001</v>
      </c>
      <c r="W38" s="17">
        <f t="shared" si="4"/>
        <v>0.29713939085886382</v>
      </c>
      <c r="X38" s="19">
        <f t="shared" si="5"/>
        <v>0</v>
      </c>
      <c r="Y38" s="17">
        <f t="shared" si="6"/>
        <v>0.29713939085886382</v>
      </c>
      <c r="Z38" s="25">
        <f t="shared" si="0"/>
        <v>0.1111111111111111</v>
      </c>
    </row>
    <row r="39" spans="1:26" ht="14.4" x14ac:dyDescent="0.3">
      <c r="A39" s="24" t="s">
        <v>166</v>
      </c>
      <c r="B39" s="4">
        <v>45851</v>
      </c>
      <c r="C39" s="3" t="s">
        <v>49</v>
      </c>
      <c r="D39" s="3" t="s">
        <v>70</v>
      </c>
      <c r="E39" s="3" t="s">
        <v>71</v>
      </c>
      <c r="F39" s="3" t="s">
        <v>72</v>
      </c>
      <c r="G39" s="3" t="s">
        <v>167</v>
      </c>
      <c r="H39" s="3" t="s">
        <v>35</v>
      </c>
      <c r="I39" s="3" t="s">
        <v>45</v>
      </c>
      <c r="J39" s="3" t="s">
        <v>67</v>
      </c>
      <c r="K39" s="3" t="s">
        <v>74</v>
      </c>
      <c r="L39" s="5">
        <v>13</v>
      </c>
      <c r="M39" s="5">
        <v>34914.370000000003</v>
      </c>
      <c r="N39" s="5">
        <v>49417.47</v>
      </c>
      <c r="O39" s="5">
        <v>0.05</v>
      </c>
      <c r="P39" s="3" t="s">
        <v>28</v>
      </c>
      <c r="Q39" s="3" t="s">
        <v>84</v>
      </c>
      <c r="R39" s="5">
        <v>13</v>
      </c>
      <c r="S39" s="15">
        <v>179113.3</v>
      </c>
      <c r="T39" s="11">
        <f t="shared" si="1"/>
        <v>642427.11</v>
      </c>
      <c r="U39" s="12">
        <f t="shared" si="2"/>
        <v>32121.355500000001</v>
      </c>
      <c r="V39" s="12">
        <f t="shared" si="3"/>
        <v>610305.75450000004</v>
      </c>
      <c r="W39" s="17">
        <f t="shared" si="4"/>
        <v>0.2934812570245886</v>
      </c>
      <c r="X39" s="19">
        <f t="shared" si="5"/>
        <v>0</v>
      </c>
      <c r="Y39" s="17">
        <f t="shared" si="6"/>
        <v>0.2934812570245886</v>
      </c>
      <c r="Z39" s="25">
        <f t="shared" si="0"/>
        <v>5.2631578947368418E-2</v>
      </c>
    </row>
    <row r="40" spans="1:26" ht="14.4" x14ac:dyDescent="0.3">
      <c r="A40" s="24" t="s">
        <v>168</v>
      </c>
      <c r="B40" s="4">
        <v>45821</v>
      </c>
      <c r="C40" s="3" t="s">
        <v>31</v>
      </c>
      <c r="D40" s="3" t="s">
        <v>57</v>
      </c>
      <c r="E40" s="3" t="s">
        <v>92</v>
      </c>
      <c r="F40" s="3" t="s">
        <v>93</v>
      </c>
      <c r="G40" s="3" t="s">
        <v>121</v>
      </c>
      <c r="H40" s="3" t="s">
        <v>44</v>
      </c>
      <c r="I40" s="3" t="s">
        <v>25</v>
      </c>
      <c r="J40" s="3" t="s">
        <v>36</v>
      </c>
      <c r="K40" s="3" t="s">
        <v>169</v>
      </c>
      <c r="L40" s="5">
        <v>27</v>
      </c>
      <c r="M40" s="5">
        <v>70801.009999999995</v>
      </c>
      <c r="N40" s="5">
        <v>78273.710000000006</v>
      </c>
      <c r="O40" s="5">
        <v>0.15</v>
      </c>
      <c r="P40" s="3" t="s">
        <v>55</v>
      </c>
      <c r="Q40" s="3" t="s">
        <v>84</v>
      </c>
      <c r="R40" s="5">
        <v>19</v>
      </c>
      <c r="S40" s="15">
        <v>171498.5</v>
      </c>
      <c r="T40" s="11">
        <f t="shared" si="1"/>
        <v>2113390.1700000004</v>
      </c>
      <c r="U40" s="12">
        <f t="shared" si="2"/>
        <v>317008.52550000005</v>
      </c>
      <c r="V40" s="12">
        <f t="shared" si="3"/>
        <v>1796381.6445000004</v>
      </c>
      <c r="W40" s="17">
        <f t="shared" si="4"/>
        <v>9.5468855699499422E-2</v>
      </c>
      <c r="X40" s="19">
        <f t="shared" si="5"/>
        <v>1</v>
      </c>
      <c r="Y40" s="17">
        <f t="shared" si="6"/>
        <v>9.5468855699499422E-2</v>
      </c>
      <c r="Z40" s="25">
        <f t="shared" si="0"/>
        <v>0.1764705882352941</v>
      </c>
    </row>
    <row r="41" spans="1:26" ht="14.4" x14ac:dyDescent="0.3">
      <c r="A41" s="24" t="s">
        <v>170</v>
      </c>
      <c r="B41" s="6">
        <v>45841</v>
      </c>
      <c r="C41" s="3" t="s">
        <v>49</v>
      </c>
      <c r="D41" s="3" t="s">
        <v>70</v>
      </c>
      <c r="E41" s="3" t="s">
        <v>71</v>
      </c>
      <c r="F41" s="3" t="s">
        <v>72</v>
      </c>
      <c r="G41" s="3" t="s">
        <v>171</v>
      </c>
      <c r="H41" s="3" t="s">
        <v>87</v>
      </c>
      <c r="I41" s="3" t="s">
        <v>52</v>
      </c>
      <c r="J41" s="3" t="s">
        <v>53</v>
      </c>
      <c r="K41" s="3" t="s">
        <v>110</v>
      </c>
      <c r="L41" s="5">
        <v>26</v>
      </c>
      <c r="M41" s="5">
        <v>25760.59</v>
      </c>
      <c r="N41" s="5">
        <v>34517.94</v>
      </c>
      <c r="O41" s="5">
        <v>0.05</v>
      </c>
      <c r="P41" s="3" t="s">
        <v>55</v>
      </c>
      <c r="Q41" s="3" t="s">
        <v>38</v>
      </c>
      <c r="R41" s="5">
        <v>7</v>
      </c>
      <c r="S41" s="15">
        <v>216306.6</v>
      </c>
      <c r="T41" s="11">
        <f t="shared" si="1"/>
        <v>897466.44000000006</v>
      </c>
      <c r="U41" s="12">
        <f t="shared" si="2"/>
        <v>44873.322000000007</v>
      </c>
      <c r="V41" s="12">
        <f t="shared" si="3"/>
        <v>852593.11800000002</v>
      </c>
      <c r="W41" s="17">
        <f t="shared" si="4"/>
        <v>0.25370437015420527</v>
      </c>
      <c r="X41" s="19">
        <f t="shared" si="5"/>
        <v>1</v>
      </c>
      <c r="Y41" s="17">
        <f t="shared" si="6"/>
        <v>0.25370437015420527</v>
      </c>
      <c r="Z41" s="25">
        <f t="shared" si="0"/>
        <v>5.2631578947368432E-2</v>
      </c>
    </row>
    <row r="42" spans="1:26" ht="14.4" x14ac:dyDescent="0.3">
      <c r="A42" s="24" t="s">
        <v>172</v>
      </c>
      <c r="B42" s="4">
        <v>45770</v>
      </c>
      <c r="C42" s="3" t="s">
        <v>40</v>
      </c>
      <c r="D42" s="3" t="s">
        <v>57</v>
      </c>
      <c r="E42" s="3" t="s">
        <v>64</v>
      </c>
      <c r="F42" s="3" t="s">
        <v>65</v>
      </c>
      <c r="G42" s="3" t="s">
        <v>79</v>
      </c>
      <c r="H42" s="3" t="s">
        <v>24</v>
      </c>
      <c r="I42" s="3" t="s">
        <v>25</v>
      </c>
      <c r="J42" s="3" t="s">
        <v>26</v>
      </c>
      <c r="K42" s="3" t="s">
        <v>27</v>
      </c>
      <c r="L42" s="5">
        <v>35</v>
      </c>
      <c r="M42" s="5">
        <v>26576.59</v>
      </c>
      <c r="N42" s="5">
        <v>35151.82</v>
      </c>
      <c r="O42" s="5">
        <v>0.1</v>
      </c>
      <c r="P42" s="3" t="s">
        <v>55</v>
      </c>
      <c r="Q42" s="3" t="s">
        <v>84</v>
      </c>
      <c r="R42" s="5">
        <v>4</v>
      </c>
      <c r="S42" s="15">
        <v>270119.7</v>
      </c>
      <c r="T42" s="11">
        <f t="shared" si="1"/>
        <v>1230313.7</v>
      </c>
      <c r="U42" s="12">
        <f t="shared" si="2"/>
        <v>123031.37</v>
      </c>
      <c r="V42" s="12">
        <f t="shared" si="3"/>
        <v>1107282.33</v>
      </c>
      <c r="W42" s="17">
        <f t="shared" si="4"/>
        <v>0.24394835235923976</v>
      </c>
      <c r="X42" s="19">
        <f t="shared" si="5"/>
        <v>1</v>
      </c>
      <c r="Y42" s="17">
        <f t="shared" si="6"/>
        <v>0.24394835235923976</v>
      </c>
      <c r="Z42" s="25">
        <f t="shared" si="0"/>
        <v>0.1111111111111111</v>
      </c>
    </row>
    <row r="43" spans="1:26" ht="14.4" x14ac:dyDescent="0.3">
      <c r="A43" s="24" t="s">
        <v>173</v>
      </c>
      <c r="B43" s="7">
        <v>45789</v>
      </c>
      <c r="C43" s="3" t="s">
        <v>31</v>
      </c>
      <c r="D43" s="3" t="s">
        <v>70</v>
      </c>
      <c r="E43" s="3" t="s">
        <v>125</v>
      </c>
      <c r="F43" s="3" t="s">
        <v>125</v>
      </c>
      <c r="G43" s="3" t="s">
        <v>174</v>
      </c>
      <c r="H43" s="3" t="s">
        <v>44</v>
      </c>
      <c r="I43" s="3" t="s">
        <v>52</v>
      </c>
      <c r="J43" s="3" t="s">
        <v>157</v>
      </c>
      <c r="K43" s="3" t="s">
        <v>158</v>
      </c>
      <c r="L43" s="5">
        <v>24</v>
      </c>
      <c r="M43" s="5">
        <v>29404.28</v>
      </c>
      <c r="N43" s="5">
        <v>41551.78</v>
      </c>
      <c r="O43" s="5">
        <v>0.1</v>
      </c>
      <c r="P43" s="3" t="s">
        <v>55</v>
      </c>
      <c r="Q43" s="3" t="s">
        <v>38</v>
      </c>
      <c r="R43" s="5">
        <v>3</v>
      </c>
      <c r="S43" s="15">
        <v>262386</v>
      </c>
      <c r="T43" s="11">
        <f t="shared" si="1"/>
        <v>997242.72</v>
      </c>
      <c r="U43" s="12">
        <f t="shared" si="2"/>
        <v>99724.271999999997</v>
      </c>
      <c r="V43" s="12">
        <f t="shared" si="3"/>
        <v>897518.44799999997</v>
      </c>
      <c r="W43" s="17">
        <f t="shared" si="4"/>
        <v>0.29234607999946094</v>
      </c>
      <c r="X43" s="19">
        <f t="shared" si="5"/>
        <v>1</v>
      </c>
      <c r="Y43" s="17">
        <f t="shared" si="6"/>
        <v>0.29234607999946094</v>
      </c>
      <c r="Z43" s="25">
        <f t="shared" si="0"/>
        <v>0.1111111111111111</v>
      </c>
    </row>
    <row r="44" spans="1:26" ht="14.4" x14ac:dyDescent="0.3">
      <c r="A44" s="24" t="s">
        <v>175</v>
      </c>
      <c r="B44" s="4">
        <v>45677</v>
      </c>
      <c r="C44" s="3" t="s">
        <v>20</v>
      </c>
      <c r="D44" s="3" t="s">
        <v>70</v>
      </c>
      <c r="E44" s="3" t="s">
        <v>125</v>
      </c>
      <c r="F44" s="3" t="s">
        <v>125</v>
      </c>
      <c r="G44" s="3" t="s">
        <v>176</v>
      </c>
      <c r="H44" s="3" t="s">
        <v>44</v>
      </c>
      <c r="I44" s="3" t="s">
        <v>25</v>
      </c>
      <c r="J44" s="3" t="s">
        <v>146</v>
      </c>
      <c r="K44" s="3" t="s">
        <v>177</v>
      </c>
      <c r="L44" s="5">
        <v>47</v>
      </c>
      <c r="M44" s="5">
        <v>27220.47</v>
      </c>
      <c r="N44" s="5">
        <v>40702.58</v>
      </c>
      <c r="O44" s="5">
        <v>0.15</v>
      </c>
      <c r="P44" s="3" t="s">
        <v>55</v>
      </c>
      <c r="Q44" s="3" t="s">
        <v>77</v>
      </c>
      <c r="R44" s="5">
        <v>5</v>
      </c>
      <c r="S44" s="15">
        <v>538610.30000000005</v>
      </c>
      <c r="T44" s="11">
        <f t="shared" si="1"/>
        <v>1913021.26</v>
      </c>
      <c r="U44" s="12">
        <f t="shared" si="2"/>
        <v>286953.18900000001</v>
      </c>
      <c r="V44" s="12">
        <f t="shared" si="3"/>
        <v>1626068.071</v>
      </c>
      <c r="W44" s="17">
        <f t="shared" si="4"/>
        <v>0.33123478014592911</v>
      </c>
      <c r="X44" s="19">
        <f t="shared" si="5"/>
        <v>1</v>
      </c>
      <c r="Y44" s="17">
        <f t="shared" si="6"/>
        <v>0.33123478014592911</v>
      </c>
      <c r="Z44" s="25">
        <f t="shared" si="0"/>
        <v>0.17647058823529413</v>
      </c>
    </row>
    <row r="45" spans="1:26" ht="14.4" x14ac:dyDescent="0.3">
      <c r="A45" s="24" t="s">
        <v>178</v>
      </c>
      <c r="B45" s="4">
        <v>45703</v>
      </c>
      <c r="C45" s="3" t="s">
        <v>49</v>
      </c>
      <c r="D45" s="3" t="s">
        <v>41</v>
      </c>
      <c r="E45" s="3" t="s">
        <v>50</v>
      </c>
      <c r="F45" s="3" t="s">
        <v>50</v>
      </c>
      <c r="G45" s="3" t="s">
        <v>179</v>
      </c>
      <c r="H45" s="3" t="s">
        <v>24</v>
      </c>
      <c r="I45" s="3" t="s">
        <v>52</v>
      </c>
      <c r="J45" s="3" t="s">
        <v>157</v>
      </c>
      <c r="K45" s="3" t="s">
        <v>158</v>
      </c>
      <c r="L45" s="5">
        <v>41</v>
      </c>
      <c r="M45" s="5">
        <v>18869.23</v>
      </c>
      <c r="N45" s="5">
        <v>23125.63</v>
      </c>
      <c r="O45" s="5">
        <v>0.1</v>
      </c>
      <c r="P45" s="3" t="s">
        <v>28</v>
      </c>
      <c r="Q45" s="3" t="s">
        <v>29</v>
      </c>
      <c r="R45" s="5">
        <v>11</v>
      </c>
      <c r="S45" s="15">
        <v>157061.20000000001</v>
      </c>
      <c r="T45" s="11">
        <f t="shared" si="1"/>
        <v>948150.83000000007</v>
      </c>
      <c r="U45" s="12">
        <f t="shared" si="2"/>
        <v>94815.083000000013</v>
      </c>
      <c r="V45" s="12">
        <f t="shared" si="3"/>
        <v>853335.74700000009</v>
      </c>
      <c r="W45" s="17">
        <f t="shared" si="4"/>
        <v>0.18405557314593549</v>
      </c>
      <c r="X45" s="19">
        <f t="shared" si="5"/>
        <v>0</v>
      </c>
      <c r="Y45" s="17">
        <f t="shared" si="6"/>
        <v>0.18405557314593549</v>
      </c>
      <c r="Z45" s="25">
        <f t="shared" si="0"/>
        <v>0.11111111111111112</v>
      </c>
    </row>
    <row r="46" spans="1:26" ht="14.4" x14ac:dyDescent="0.3">
      <c r="A46" s="24" t="s">
        <v>180</v>
      </c>
      <c r="B46" s="4">
        <v>45836</v>
      </c>
      <c r="C46" s="3" t="s">
        <v>40</v>
      </c>
      <c r="D46" s="3" t="s">
        <v>57</v>
      </c>
      <c r="E46" s="3" t="s">
        <v>58</v>
      </c>
      <c r="F46" s="3" t="s">
        <v>59</v>
      </c>
      <c r="G46" s="3" t="s">
        <v>181</v>
      </c>
      <c r="H46" s="3" t="s">
        <v>35</v>
      </c>
      <c r="I46" s="3" t="s">
        <v>52</v>
      </c>
      <c r="J46" s="3" t="s">
        <v>95</v>
      </c>
      <c r="K46" s="3" t="s">
        <v>182</v>
      </c>
      <c r="L46" s="5">
        <v>29</v>
      </c>
      <c r="M46" s="5">
        <v>61498.21</v>
      </c>
      <c r="N46" s="5">
        <v>84289.77</v>
      </c>
      <c r="O46" s="5">
        <v>0.1</v>
      </c>
      <c r="P46" s="3" t="s">
        <v>55</v>
      </c>
      <c r="Q46" s="3" t="s">
        <v>29</v>
      </c>
      <c r="R46" s="5">
        <v>19</v>
      </c>
      <c r="S46" s="15">
        <v>594859.69999999995</v>
      </c>
      <c r="T46" s="11">
        <f t="shared" si="1"/>
        <v>2444403.33</v>
      </c>
      <c r="U46" s="12">
        <f t="shared" si="2"/>
        <v>244440.33300000001</v>
      </c>
      <c r="V46" s="12">
        <f t="shared" si="3"/>
        <v>2199962.997</v>
      </c>
      <c r="W46" s="17">
        <f t="shared" si="4"/>
        <v>0.27039532065365912</v>
      </c>
      <c r="X46" s="19">
        <f t="shared" si="5"/>
        <v>1</v>
      </c>
      <c r="Y46" s="17">
        <f t="shared" si="6"/>
        <v>0.27039532065365912</v>
      </c>
      <c r="Z46" s="25">
        <f t="shared" si="0"/>
        <v>0.11111111111111112</v>
      </c>
    </row>
    <row r="47" spans="1:26" ht="14.4" x14ac:dyDescent="0.3">
      <c r="A47" s="24" t="s">
        <v>183</v>
      </c>
      <c r="B47" s="4">
        <v>45853</v>
      </c>
      <c r="C47" s="3" t="s">
        <v>31</v>
      </c>
      <c r="D47" s="3" t="s">
        <v>41</v>
      </c>
      <c r="E47" s="3" t="s">
        <v>50</v>
      </c>
      <c r="F47" s="3" t="s">
        <v>50</v>
      </c>
      <c r="G47" s="3" t="s">
        <v>184</v>
      </c>
      <c r="H47" s="3" t="s">
        <v>87</v>
      </c>
      <c r="I47" s="3" t="s">
        <v>52</v>
      </c>
      <c r="J47" s="3" t="s">
        <v>113</v>
      </c>
      <c r="K47" s="3" t="s">
        <v>139</v>
      </c>
      <c r="L47" s="5">
        <v>24</v>
      </c>
      <c r="M47" s="5">
        <v>36596.51</v>
      </c>
      <c r="N47" s="5">
        <v>45992.76</v>
      </c>
      <c r="O47" s="5">
        <v>0.1</v>
      </c>
      <c r="P47" s="3" t="s">
        <v>28</v>
      </c>
      <c r="Q47" s="3" t="s">
        <v>84</v>
      </c>
      <c r="R47" s="5">
        <v>13</v>
      </c>
      <c r="S47" s="15">
        <v>202959</v>
      </c>
      <c r="T47" s="11">
        <f t="shared" si="1"/>
        <v>1103826.24</v>
      </c>
      <c r="U47" s="12">
        <f t="shared" si="2"/>
        <v>110382.62400000001</v>
      </c>
      <c r="V47" s="12">
        <f t="shared" si="3"/>
        <v>993443.61599999992</v>
      </c>
      <c r="W47" s="17">
        <f t="shared" si="4"/>
        <v>0.20429845914878778</v>
      </c>
      <c r="X47" s="19">
        <f t="shared" si="5"/>
        <v>0</v>
      </c>
      <c r="Y47" s="17">
        <f t="shared" si="6"/>
        <v>0.20429845914878778</v>
      </c>
      <c r="Z47" s="25">
        <f t="shared" si="0"/>
        <v>0.11111111111111113</v>
      </c>
    </row>
    <row r="48" spans="1:26" ht="14.4" x14ac:dyDescent="0.3">
      <c r="A48" s="24" t="s">
        <v>185</v>
      </c>
      <c r="B48" s="4">
        <v>45822</v>
      </c>
      <c r="C48" s="3" t="s">
        <v>31</v>
      </c>
      <c r="D48" s="3" t="s">
        <v>41</v>
      </c>
      <c r="E48" s="3" t="s">
        <v>42</v>
      </c>
      <c r="F48" s="3" t="s">
        <v>42</v>
      </c>
      <c r="G48" s="3" t="s">
        <v>186</v>
      </c>
      <c r="H48" s="3" t="s">
        <v>24</v>
      </c>
      <c r="I48" s="3" t="s">
        <v>25</v>
      </c>
      <c r="J48" s="3" t="s">
        <v>36</v>
      </c>
      <c r="K48" s="3" t="s">
        <v>136</v>
      </c>
      <c r="L48" s="5">
        <v>20</v>
      </c>
      <c r="M48" s="5">
        <v>76873.759999999995</v>
      </c>
      <c r="N48" s="5">
        <v>108313.7</v>
      </c>
      <c r="O48" s="5">
        <v>0.05</v>
      </c>
      <c r="P48" s="3" t="s">
        <v>28</v>
      </c>
      <c r="Q48" s="3" t="s">
        <v>29</v>
      </c>
      <c r="R48" s="5">
        <v>10</v>
      </c>
      <c r="S48" s="15">
        <v>597358.9</v>
      </c>
      <c r="T48" s="11">
        <f t="shared" si="1"/>
        <v>2166274</v>
      </c>
      <c r="U48" s="12">
        <f t="shared" si="2"/>
        <v>108313.70000000001</v>
      </c>
      <c r="V48" s="12">
        <f t="shared" si="3"/>
        <v>2057960.3</v>
      </c>
      <c r="W48" s="17">
        <f t="shared" si="4"/>
        <v>0.29026745559668959</v>
      </c>
      <c r="X48" s="19">
        <f t="shared" si="5"/>
        <v>0</v>
      </c>
      <c r="Y48" s="17">
        <f t="shared" si="6"/>
        <v>0.29026745559668959</v>
      </c>
      <c r="Z48" s="25">
        <f t="shared" si="0"/>
        <v>5.2631578947368425E-2</v>
      </c>
    </row>
    <row r="49" spans="1:26" ht="14.4" x14ac:dyDescent="0.3">
      <c r="A49" s="24" t="s">
        <v>187</v>
      </c>
      <c r="B49" s="4">
        <v>45828</v>
      </c>
      <c r="C49" s="3" t="s">
        <v>31</v>
      </c>
      <c r="D49" s="3" t="s">
        <v>70</v>
      </c>
      <c r="E49" s="3" t="s">
        <v>125</v>
      </c>
      <c r="F49" s="3" t="s">
        <v>125</v>
      </c>
      <c r="G49" s="3" t="s">
        <v>73</v>
      </c>
      <c r="H49" s="3" t="s">
        <v>44</v>
      </c>
      <c r="I49" s="3" t="s">
        <v>52</v>
      </c>
      <c r="J49" s="3" t="s">
        <v>157</v>
      </c>
      <c r="K49" s="3" t="s">
        <v>188</v>
      </c>
      <c r="L49" s="5">
        <v>44</v>
      </c>
      <c r="M49" s="5">
        <v>58985.26</v>
      </c>
      <c r="N49" s="5">
        <v>73209.320000000007</v>
      </c>
      <c r="O49" s="5">
        <v>0.1</v>
      </c>
      <c r="P49" s="3" t="s">
        <v>55</v>
      </c>
      <c r="Q49" s="3" t="s">
        <v>84</v>
      </c>
      <c r="R49" s="5">
        <v>16</v>
      </c>
      <c r="S49" s="15">
        <v>563272.80000000005</v>
      </c>
      <c r="T49" s="11">
        <f t="shared" si="1"/>
        <v>3221210.08</v>
      </c>
      <c r="U49" s="12">
        <f t="shared" si="2"/>
        <v>322121.00800000003</v>
      </c>
      <c r="V49" s="12">
        <f t="shared" si="3"/>
        <v>2899089.0720000002</v>
      </c>
      <c r="W49" s="17">
        <f t="shared" si="4"/>
        <v>0.19429302998662748</v>
      </c>
      <c r="X49" s="19">
        <f t="shared" si="5"/>
        <v>1</v>
      </c>
      <c r="Y49" s="17">
        <f t="shared" si="6"/>
        <v>0.19429302998662748</v>
      </c>
      <c r="Z49" s="25">
        <f t="shared" si="0"/>
        <v>0.11111111111111112</v>
      </c>
    </row>
    <row r="50" spans="1:26" ht="14.4" x14ac:dyDescent="0.3">
      <c r="A50" s="24" t="s">
        <v>189</v>
      </c>
      <c r="B50" s="4">
        <v>45709</v>
      </c>
      <c r="C50" s="3" t="s">
        <v>49</v>
      </c>
      <c r="D50" s="3" t="s">
        <v>70</v>
      </c>
      <c r="E50" s="3" t="s">
        <v>125</v>
      </c>
      <c r="F50" s="3" t="s">
        <v>125</v>
      </c>
      <c r="G50" s="3" t="s">
        <v>190</v>
      </c>
      <c r="H50" s="3" t="s">
        <v>35</v>
      </c>
      <c r="I50" s="3" t="s">
        <v>45</v>
      </c>
      <c r="J50" s="3" t="s">
        <v>102</v>
      </c>
      <c r="K50" s="3" t="s">
        <v>191</v>
      </c>
      <c r="L50" s="5">
        <v>48</v>
      </c>
      <c r="M50" s="5">
        <v>24051.22</v>
      </c>
      <c r="N50" s="5">
        <v>35815.519999999997</v>
      </c>
      <c r="O50" s="5">
        <v>0.15</v>
      </c>
      <c r="P50" s="3" t="s">
        <v>55</v>
      </c>
      <c r="Q50" s="3" t="s">
        <v>84</v>
      </c>
      <c r="R50" s="5">
        <v>2</v>
      </c>
      <c r="S50" s="15">
        <v>479983.4</v>
      </c>
      <c r="T50" s="11">
        <f t="shared" si="1"/>
        <v>1719144.96</v>
      </c>
      <c r="U50" s="12">
        <f t="shared" si="2"/>
        <v>257871.74399999998</v>
      </c>
      <c r="V50" s="12">
        <f t="shared" si="3"/>
        <v>1461273.216</v>
      </c>
      <c r="W50" s="17">
        <f t="shared" si="4"/>
        <v>0.32846930659132811</v>
      </c>
      <c r="X50" s="19">
        <f t="shared" si="5"/>
        <v>1</v>
      </c>
      <c r="Y50" s="17">
        <f t="shared" si="6"/>
        <v>0.32846930659132811</v>
      </c>
      <c r="Z50" s="25">
        <f t="shared" si="0"/>
        <v>0.1764705882352941</v>
      </c>
    </row>
    <row r="51" spans="1:26" ht="14.4" x14ac:dyDescent="0.3">
      <c r="A51" s="24" t="s">
        <v>192</v>
      </c>
      <c r="B51" s="6">
        <v>45876</v>
      </c>
      <c r="C51" s="3" t="s">
        <v>20</v>
      </c>
      <c r="D51" s="3" t="s">
        <v>70</v>
      </c>
      <c r="E51" s="3" t="s">
        <v>71</v>
      </c>
      <c r="F51" s="3" t="s">
        <v>72</v>
      </c>
      <c r="G51" s="3" t="s">
        <v>193</v>
      </c>
      <c r="H51" s="3" t="s">
        <v>44</v>
      </c>
      <c r="I51" s="3" t="s">
        <v>52</v>
      </c>
      <c r="J51" s="3" t="s">
        <v>113</v>
      </c>
      <c r="K51" s="3" t="s">
        <v>139</v>
      </c>
      <c r="L51" s="5">
        <v>26</v>
      </c>
      <c r="M51" s="5">
        <v>22271.09</v>
      </c>
      <c r="N51" s="5">
        <v>26498.34</v>
      </c>
      <c r="O51" s="5">
        <v>0.1</v>
      </c>
      <c r="P51" s="3" t="s">
        <v>28</v>
      </c>
      <c r="Q51" s="3" t="s">
        <v>77</v>
      </c>
      <c r="R51" s="5">
        <v>11</v>
      </c>
      <c r="S51" s="15">
        <v>98917.65</v>
      </c>
      <c r="T51" s="11">
        <f t="shared" si="1"/>
        <v>688956.84</v>
      </c>
      <c r="U51" s="12">
        <f t="shared" si="2"/>
        <v>68895.683999999994</v>
      </c>
      <c r="V51" s="12">
        <f t="shared" si="3"/>
        <v>620061.15599999996</v>
      </c>
      <c r="W51" s="17">
        <f t="shared" si="4"/>
        <v>0.15952886105318295</v>
      </c>
      <c r="X51" s="19">
        <f t="shared" si="5"/>
        <v>0</v>
      </c>
      <c r="Y51" s="17">
        <f t="shared" si="6"/>
        <v>0.15952886105318295</v>
      </c>
      <c r="Z51" s="25">
        <f t="shared" si="0"/>
        <v>0.1111111111111111</v>
      </c>
    </row>
    <row r="52" spans="1:26" ht="14.4" x14ac:dyDescent="0.3">
      <c r="A52" s="24" t="s">
        <v>194</v>
      </c>
      <c r="B52" s="8">
        <v>45778</v>
      </c>
      <c r="C52" s="3" t="s">
        <v>20</v>
      </c>
      <c r="D52" s="3" t="s">
        <v>70</v>
      </c>
      <c r="E52" s="3" t="s">
        <v>125</v>
      </c>
      <c r="F52" s="3" t="s">
        <v>125</v>
      </c>
      <c r="G52" s="3" t="s">
        <v>60</v>
      </c>
      <c r="H52" s="3" t="s">
        <v>87</v>
      </c>
      <c r="I52" s="3" t="s">
        <v>45</v>
      </c>
      <c r="J52" s="3" t="s">
        <v>46</v>
      </c>
      <c r="K52" s="3" t="s">
        <v>161</v>
      </c>
      <c r="L52" s="5">
        <v>8</v>
      </c>
      <c r="M52" s="5">
        <v>63612.71</v>
      </c>
      <c r="N52" s="5">
        <v>80646.16</v>
      </c>
      <c r="O52" s="5">
        <v>0</v>
      </c>
      <c r="P52" s="3" t="s">
        <v>55</v>
      </c>
      <c r="Q52" s="3" t="s">
        <v>77</v>
      </c>
      <c r="R52" s="5">
        <v>5</v>
      </c>
      <c r="S52" s="15">
        <v>136267.6</v>
      </c>
      <c r="T52" s="11">
        <f t="shared" si="1"/>
        <v>645169.28</v>
      </c>
      <c r="U52" s="12">
        <f t="shared" si="2"/>
        <v>0</v>
      </c>
      <c r="V52" s="12">
        <f t="shared" si="3"/>
        <v>645169.28</v>
      </c>
      <c r="W52" s="17">
        <f t="shared" si="4"/>
        <v>0.21121216434855672</v>
      </c>
      <c r="X52" s="19">
        <f t="shared" si="5"/>
        <v>1</v>
      </c>
      <c r="Y52" s="17">
        <f t="shared" si="6"/>
        <v>0.21121216434855672</v>
      </c>
      <c r="Z52" s="25">
        <f t="shared" si="0"/>
        <v>0</v>
      </c>
    </row>
    <row r="53" spans="1:26" ht="14.4" x14ac:dyDescent="0.3">
      <c r="A53" s="24" t="s">
        <v>195</v>
      </c>
      <c r="B53" s="4">
        <v>45711</v>
      </c>
      <c r="C53" s="3" t="s">
        <v>40</v>
      </c>
      <c r="D53" s="3" t="s">
        <v>70</v>
      </c>
      <c r="E53" s="3" t="s">
        <v>71</v>
      </c>
      <c r="F53" s="3" t="s">
        <v>72</v>
      </c>
      <c r="G53" s="3" t="s">
        <v>196</v>
      </c>
      <c r="H53" s="3" t="s">
        <v>24</v>
      </c>
      <c r="I53" s="3" t="s">
        <v>25</v>
      </c>
      <c r="J53" s="3" t="s">
        <v>36</v>
      </c>
      <c r="K53" s="3" t="s">
        <v>136</v>
      </c>
      <c r="L53" s="5">
        <v>37</v>
      </c>
      <c r="M53" s="5">
        <v>34089.199999999997</v>
      </c>
      <c r="N53" s="5">
        <v>39944.879999999997</v>
      </c>
      <c r="O53" s="5">
        <v>0.1</v>
      </c>
      <c r="P53" s="3" t="s">
        <v>55</v>
      </c>
      <c r="Q53" s="3" t="s">
        <v>29</v>
      </c>
      <c r="R53" s="5">
        <v>17</v>
      </c>
      <c r="S53" s="15">
        <v>194994.1</v>
      </c>
      <c r="T53" s="11">
        <f t="shared" si="1"/>
        <v>1477960.5599999998</v>
      </c>
      <c r="U53" s="12">
        <f t="shared" si="2"/>
        <v>147796.05599999998</v>
      </c>
      <c r="V53" s="12">
        <f t="shared" si="3"/>
        <v>1330164.5039999997</v>
      </c>
      <c r="W53" s="17">
        <f t="shared" si="4"/>
        <v>0.14659397346239819</v>
      </c>
      <c r="X53" s="19">
        <f t="shared" si="5"/>
        <v>1</v>
      </c>
      <c r="Y53" s="17">
        <f t="shared" si="6"/>
        <v>0.14659397346239819</v>
      </c>
      <c r="Z53" s="25">
        <f t="shared" si="0"/>
        <v>0.11111111111111112</v>
      </c>
    </row>
    <row r="54" spans="1:26" ht="14.4" x14ac:dyDescent="0.3">
      <c r="A54" s="24" t="s">
        <v>197</v>
      </c>
      <c r="B54" s="4">
        <v>45822</v>
      </c>
      <c r="C54" s="3" t="s">
        <v>49</v>
      </c>
      <c r="D54" s="3" t="s">
        <v>21</v>
      </c>
      <c r="E54" s="3" t="s">
        <v>22</v>
      </c>
      <c r="F54" s="3" t="s">
        <v>22</v>
      </c>
      <c r="G54" s="3" t="s">
        <v>198</v>
      </c>
      <c r="H54" s="3" t="s">
        <v>24</v>
      </c>
      <c r="I54" s="3" t="s">
        <v>45</v>
      </c>
      <c r="J54" s="3" t="s">
        <v>67</v>
      </c>
      <c r="K54" s="3" t="s">
        <v>199</v>
      </c>
      <c r="L54" s="5">
        <v>40</v>
      </c>
      <c r="M54" s="5">
        <v>21836.27</v>
      </c>
      <c r="N54" s="5">
        <v>26572.38</v>
      </c>
      <c r="O54" s="5">
        <v>0</v>
      </c>
      <c r="P54" s="3" t="s">
        <v>28</v>
      </c>
      <c r="Q54" s="3" t="s">
        <v>38</v>
      </c>
      <c r="R54" s="5">
        <v>18</v>
      </c>
      <c r="S54" s="15">
        <v>189444.4</v>
      </c>
      <c r="T54" s="11">
        <f t="shared" si="1"/>
        <v>1062895.2</v>
      </c>
      <c r="U54" s="12">
        <f t="shared" si="2"/>
        <v>0</v>
      </c>
      <c r="V54" s="12">
        <f t="shared" si="3"/>
        <v>1062895.2</v>
      </c>
      <c r="W54" s="17">
        <f t="shared" si="4"/>
        <v>0.17823431698628425</v>
      </c>
      <c r="X54" s="19">
        <f t="shared" si="5"/>
        <v>0</v>
      </c>
      <c r="Y54" s="17">
        <f t="shared" si="6"/>
        <v>0.17823431698628425</v>
      </c>
      <c r="Z54" s="25">
        <f t="shared" si="0"/>
        <v>0</v>
      </c>
    </row>
    <row r="55" spans="1:26" ht="14.4" x14ac:dyDescent="0.3">
      <c r="A55" s="24" t="s">
        <v>200</v>
      </c>
      <c r="B55" s="4">
        <v>45820</v>
      </c>
      <c r="C55" s="3" t="s">
        <v>20</v>
      </c>
      <c r="D55" s="3" t="s">
        <v>70</v>
      </c>
      <c r="E55" s="3" t="s">
        <v>71</v>
      </c>
      <c r="F55" s="3" t="s">
        <v>72</v>
      </c>
      <c r="G55" s="3" t="s">
        <v>201</v>
      </c>
      <c r="H55" s="3" t="s">
        <v>35</v>
      </c>
      <c r="I55" s="3" t="s">
        <v>45</v>
      </c>
      <c r="J55" s="3" t="s">
        <v>46</v>
      </c>
      <c r="K55" s="3" t="s">
        <v>161</v>
      </c>
      <c r="L55" s="5">
        <v>4</v>
      </c>
      <c r="M55" s="5">
        <v>37572.449999999997</v>
      </c>
      <c r="N55" s="5">
        <v>43811.33</v>
      </c>
      <c r="O55" s="5">
        <v>0</v>
      </c>
      <c r="P55" s="3" t="s">
        <v>55</v>
      </c>
      <c r="Q55" s="3" t="s">
        <v>38</v>
      </c>
      <c r="R55" s="5">
        <v>12</v>
      </c>
      <c r="S55" s="15">
        <v>24955.52</v>
      </c>
      <c r="T55" s="11">
        <f t="shared" si="1"/>
        <v>175245.32</v>
      </c>
      <c r="U55" s="12">
        <f t="shared" si="2"/>
        <v>0</v>
      </c>
      <c r="V55" s="12">
        <f t="shared" si="3"/>
        <v>175245.32</v>
      </c>
      <c r="W55" s="17">
        <f t="shared" si="4"/>
        <v>0.14240334634899238</v>
      </c>
      <c r="X55" s="19">
        <f t="shared" si="5"/>
        <v>1</v>
      </c>
      <c r="Y55" s="17">
        <f t="shared" si="6"/>
        <v>0.14240334634899238</v>
      </c>
      <c r="Z55" s="25">
        <f t="shared" si="0"/>
        <v>0</v>
      </c>
    </row>
    <row r="56" spans="1:26" ht="14.4" x14ac:dyDescent="0.3">
      <c r="A56" s="24" t="s">
        <v>202</v>
      </c>
      <c r="B56" s="4">
        <v>45673</v>
      </c>
      <c r="C56" s="3" t="s">
        <v>20</v>
      </c>
      <c r="D56" s="3" t="s">
        <v>41</v>
      </c>
      <c r="E56" s="3" t="s">
        <v>50</v>
      </c>
      <c r="F56" s="3" t="s">
        <v>50</v>
      </c>
      <c r="G56" s="3" t="s">
        <v>160</v>
      </c>
      <c r="H56" s="3" t="s">
        <v>44</v>
      </c>
      <c r="I56" s="3" t="s">
        <v>45</v>
      </c>
      <c r="J56" s="3" t="s">
        <v>102</v>
      </c>
      <c r="K56" s="3" t="s">
        <v>203</v>
      </c>
      <c r="L56" s="5">
        <v>7</v>
      </c>
      <c r="M56" s="5">
        <v>1526.42</v>
      </c>
      <c r="N56" s="5">
        <v>2018.57</v>
      </c>
      <c r="O56" s="5">
        <v>0.1</v>
      </c>
      <c r="P56" s="3" t="s">
        <v>55</v>
      </c>
      <c r="Q56" s="3" t="s">
        <v>77</v>
      </c>
      <c r="R56" s="5">
        <v>12</v>
      </c>
      <c r="S56" s="15">
        <v>3100.54</v>
      </c>
      <c r="T56" s="11">
        <f t="shared" si="1"/>
        <v>14129.99</v>
      </c>
      <c r="U56" s="12">
        <f t="shared" si="2"/>
        <v>1412.999</v>
      </c>
      <c r="V56" s="12">
        <f t="shared" si="3"/>
        <v>12716.991</v>
      </c>
      <c r="W56" s="17">
        <f t="shared" si="4"/>
        <v>0.24381081971356275</v>
      </c>
      <c r="X56" s="19">
        <f t="shared" si="5"/>
        <v>1</v>
      </c>
      <c r="Y56" s="17">
        <f t="shared" si="6"/>
        <v>0.24381081971356275</v>
      </c>
      <c r="Z56" s="25">
        <f t="shared" si="0"/>
        <v>0.11111111111111112</v>
      </c>
    </row>
    <row r="57" spans="1:26" ht="14.4" x14ac:dyDescent="0.3">
      <c r="A57" s="24" t="s">
        <v>204</v>
      </c>
      <c r="B57" s="4">
        <v>45831</v>
      </c>
      <c r="C57" s="3" t="s">
        <v>40</v>
      </c>
      <c r="D57" s="3" t="s">
        <v>70</v>
      </c>
      <c r="E57" s="3" t="s">
        <v>125</v>
      </c>
      <c r="F57" s="3" t="s">
        <v>125</v>
      </c>
      <c r="G57" s="3" t="s">
        <v>205</v>
      </c>
      <c r="H57" s="3" t="s">
        <v>44</v>
      </c>
      <c r="I57" s="3" t="s">
        <v>45</v>
      </c>
      <c r="J57" s="3" t="s">
        <v>132</v>
      </c>
      <c r="K57" s="3" t="s">
        <v>206</v>
      </c>
      <c r="L57" s="5">
        <v>21</v>
      </c>
      <c r="M57" s="5">
        <v>38956.559999999998</v>
      </c>
      <c r="N57" s="5">
        <v>55085.99</v>
      </c>
      <c r="O57" s="5">
        <v>0.05</v>
      </c>
      <c r="P57" s="3" t="s">
        <v>55</v>
      </c>
      <c r="Q57" s="3" t="s">
        <v>84</v>
      </c>
      <c r="R57" s="5">
        <v>18</v>
      </c>
      <c r="S57" s="15">
        <v>321782.09999999998</v>
      </c>
      <c r="T57" s="11">
        <f t="shared" si="1"/>
        <v>1156805.79</v>
      </c>
      <c r="U57" s="12">
        <f t="shared" si="2"/>
        <v>57840.289500000006</v>
      </c>
      <c r="V57" s="12">
        <f t="shared" si="3"/>
        <v>1098965.5005000001</v>
      </c>
      <c r="W57" s="17">
        <f t="shared" si="4"/>
        <v>0.29280455105605924</v>
      </c>
      <c r="X57" s="19">
        <f t="shared" si="5"/>
        <v>1</v>
      </c>
      <c r="Y57" s="17">
        <f t="shared" si="6"/>
        <v>0.29280455105605924</v>
      </c>
      <c r="Z57" s="25">
        <f t="shared" si="0"/>
        <v>5.2631578947368425E-2</v>
      </c>
    </row>
    <row r="58" spans="1:26" ht="14.4" x14ac:dyDescent="0.3">
      <c r="A58" s="24" t="s">
        <v>207</v>
      </c>
      <c r="B58" s="7">
        <v>45798</v>
      </c>
      <c r="C58" s="3" t="s">
        <v>31</v>
      </c>
      <c r="D58" s="3" t="s">
        <v>57</v>
      </c>
      <c r="E58" s="3" t="s">
        <v>58</v>
      </c>
      <c r="F58" s="3" t="s">
        <v>59</v>
      </c>
      <c r="G58" s="3" t="s">
        <v>208</v>
      </c>
      <c r="H58" s="3" t="s">
        <v>24</v>
      </c>
      <c r="I58" s="3" t="s">
        <v>45</v>
      </c>
      <c r="J58" s="3" t="s">
        <v>102</v>
      </c>
      <c r="K58" s="3" t="s">
        <v>203</v>
      </c>
      <c r="L58" s="5">
        <v>41</v>
      </c>
      <c r="M58" s="5">
        <v>13469.17</v>
      </c>
      <c r="N58" s="5">
        <v>19417.580000000002</v>
      </c>
      <c r="O58" s="5">
        <v>0.05</v>
      </c>
      <c r="P58" s="3" t="s">
        <v>28</v>
      </c>
      <c r="Q58" s="3" t="s">
        <v>29</v>
      </c>
      <c r="R58" s="5">
        <v>17</v>
      </c>
      <c r="S58" s="15">
        <v>231690.6</v>
      </c>
      <c r="T58" s="11">
        <f t="shared" si="1"/>
        <v>796120.78</v>
      </c>
      <c r="U58" s="12">
        <f t="shared" si="2"/>
        <v>39806.039000000004</v>
      </c>
      <c r="V58" s="12">
        <f t="shared" si="3"/>
        <v>756314.74100000004</v>
      </c>
      <c r="W58" s="17">
        <f t="shared" si="4"/>
        <v>0.30634151027343259</v>
      </c>
      <c r="X58" s="19">
        <f t="shared" si="5"/>
        <v>0</v>
      </c>
      <c r="Y58" s="17">
        <f t="shared" si="6"/>
        <v>0.30634151027343259</v>
      </c>
      <c r="Z58" s="25">
        <f t="shared" si="0"/>
        <v>5.2631578947368425E-2</v>
      </c>
    </row>
    <row r="59" spans="1:26" ht="14.4" x14ac:dyDescent="0.3">
      <c r="A59" s="24" t="s">
        <v>209</v>
      </c>
      <c r="B59" s="4">
        <v>45729</v>
      </c>
      <c r="C59" s="3" t="s">
        <v>49</v>
      </c>
      <c r="D59" s="3" t="s">
        <v>70</v>
      </c>
      <c r="E59" s="3" t="s">
        <v>125</v>
      </c>
      <c r="F59" s="3" t="s">
        <v>125</v>
      </c>
      <c r="G59" s="3" t="s">
        <v>210</v>
      </c>
      <c r="H59" s="3" t="s">
        <v>87</v>
      </c>
      <c r="I59" s="3" t="s">
        <v>25</v>
      </c>
      <c r="J59" s="3" t="s">
        <v>61</v>
      </c>
      <c r="K59" s="3" t="s">
        <v>211</v>
      </c>
      <c r="L59" s="5">
        <v>21</v>
      </c>
      <c r="M59" s="5">
        <v>40343.24</v>
      </c>
      <c r="N59" s="5">
        <v>46497.18</v>
      </c>
      <c r="O59" s="5">
        <v>0.1</v>
      </c>
      <c r="P59" s="3" t="s">
        <v>28</v>
      </c>
      <c r="Q59" s="3" t="s">
        <v>77</v>
      </c>
      <c r="R59" s="5">
        <v>17</v>
      </c>
      <c r="S59" s="15">
        <v>116309.5</v>
      </c>
      <c r="T59" s="11">
        <f t="shared" si="1"/>
        <v>976440.78</v>
      </c>
      <c r="U59" s="12">
        <f t="shared" si="2"/>
        <v>97644.078000000009</v>
      </c>
      <c r="V59" s="12">
        <f t="shared" si="3"/>
        <v>878796.70200000005</v>
      </c>
      <c r="W59" s="17">
        <f t="shared" si="4"/>
        <v>0.1323508608251468</v>
      </c>
      <c r="X59" s="19">
        <f t="shared" si="5"/>
        <v>0</v>
      </c>
      <c r="Y59" s="17">
        <f t="shared" si="6"/>
        <v>0.1323508608251468</v>
      </c>
      <c r="Z59" s="25">
        <f t="shared" si="0"/>
        <v>0.11111111111111112</v>
      </c>
    </row>
    <row r="60" spans="1:26" ht="14.4" x14ac:dyDescent="0.3">
      <c r="A60" s="24" t="s">
        <v>212</v>
      </c>
      <c r="B60" s="4">
        <v>45704</v>
      </c>
      <c r="C60" s="3" t="s">
        <v>40</v>
      </c>
      <c r="D60" s="3" t="s">
        <v>41</v>
      </c>
      <c r="E60" s="3" t="s">
        <v>42</v>
      </c>
      <c r="F60" s="3" t="s">
        <v>42</v>
      </c>
      <c r="G60" s="3" t="s">
        <v>213</v>
      </c>
      <c r="H60" s="3" t="s">
        <v>24</v>
      </c>
      <c r="I60" s="3" t="s">
        <v>52</v>
      </c>
      <c r="J60" s="3" t="s">
        <v>53</v>
      </c>
      <c r="K60" s="3" t="s">
        <v>90</v>
      </c>
      <c r="L60" s="5">
        <v>19</v>
      </c>
      <c r="M60" s="5">
        <v>32387.32</v>
      </c>
      <c r="N60" s="5">
        <v>47820.61</v>
      </c>
      <c r="O60" s="5">
        <v>0</v>
      </c>
      <c r="P60" s="3" t="s">
        <v>28</v>
      </c>
      <c r="Q60" s="3" t="s">
        <v>38</v>
      </c>
      <c r="R60" s="5">
        <v>4</v>
      </c>
      <c r="S60" s="15">
        <v>293232.5</v>
      </c>
      <c r="T60" s="11">
        <f t="shared" si="1"/>
        <v>908591.59</v>
      </c>
      <c r="U60" s="12">
        <f t="shared" si="2"/>
        <v>0</v>
      </c>
      <c r="V60" s="12">
        <f t="shared" si="3"/>
        <v>908591.59</v>
      </c>
      <c r="W60" s="17">
        <f t="shared" si="4"/>
        <v>0.32273301142926053</v>
      </c>
      <c r="X60" s="19">
        <f t="shared" si="5"/>
        <v>0</v>
      </c>
      <c r="Y60" s="17">
        <f t="shared" si="6"/>
        <v>0.32273301142926053</v>
      </c>
      <c r="Z60" s="25">
        <f t="shared" si="0"/>
        <v>0</v>
      </c>
    </row>
    <row r="61" spans="1:26" ht="14.4" x14ac:dyDescent="0.3">
      <c r="A61" s="24" t="s">
        <v>214</v>
      </c>
      <c r="B61" s="6">
        <v>45721</v>
      </c>
      <c r="C61" s="3" t="s">
        <v>40</v>
      </c>
      <c r="D61" s="3" t="s">
        <v>70</v>
      </c>
      <c r="E61" s="3" t="s">
        <v>125</v>
      </c>
      <c r="F61" s="3" t="s">
        <v>125</v>
      </c>
      <c r="G61" s="3" t="s">
        <v>215</v>
      </c>
      <c r="H61" s="3" t="s">
        <v>24</v>
      </c>
      <c r="I61" s="3" t="s">
        <v>25</v>
      </c>
      <c r="J61" s="3" t="s">
        <v>26</v>
      </c>
      <c r="K61" s="3" t="s">
        <v>216</v>
      </c>
      <c r="L61" s="5">
        <v>43</v>
      </c>
      <c r="M61" s="5">
        <v>51679.98</v>
      </c>
      <c r="N61" s="5">
        <v>70620.47</v>
      </c>
      <c r="O61" s="5">
        <v>0</v>
      </c>
      <c r="P61" s="3" t="s">
        <v>28</v>
      </c>
      <c r="Q61" s="3" t="s">
        <v>77</v>
      </c>
      <c r="R61" s="5">
        <v>15</v>
      </c>
      <c r="S61" s="15">
        <v>814441.1</v>
      </c>
      <c r="T61" s="11">
        <f t="shared" si="1"/>
        <v>3036680.21</v>
      </c>
      <c r="U61" s="12">
        <f t="shared" si="2"/>
        <v>0</v>
      </c>
      <c r="V61" s="12">
        <f t="shared" si="3"/>
        <v>3036680.21</v>
      </c>
      <c r="W61" s="17">
        <f t="shared" si="4"/>
        <v>0.26820114193058214</v>
      </c>
      <c r="X61" s="19">
        <f t="shared" si="5"/>
        <v>0</v>
      </c>
      <c r="Y61" s="17">
        <f t="shared" si="6"/>
        <v>0.26820114193058214</v>
      </c>
      <c r="Z61" s="25">
        <f t="shared" si="0"/>
        <v>0</v>
      </c>
    </row>
    <row r="62" spans="1:26" ht="14.4" x14ac:dyDescent="0.3">
      <c r="A62" s="24" t="s">
        <v>217</v>
      </c>
      <c r="B62" s="4">
        <v>45705</v>
      </c>
      <c r="C62" s="3" t="s">
        <v>20</v>
      </c>
      <c r="D62" s="3" t="s">
        <v>41</v>
      </c>
      <c r="E62" s="3" t="s">
        <v>42</v>
      </c>
      <c r="F62" s="3" t="s">
        <v>42</v>
      </c>
      <c r="G62" s="3" t="s">
        <v>218</v>
      </c>
      <c r="H62" s="3" t="s">
        <v>35</v>
      </c>
      <c r="I62" s="3" t="s">
        <v>52</v>
      </c>
      <c r="J62" s="3" t="s">
        <v>53</v>
      </c>
      <c r="K62" s="3" t="s">
        <v>54</v>
      </c>
      <c r="L62" s="5">
        <v>28</v>
      </c>
      <c r="M62" s="5">
        <v>49583.360000000001</v>
      </c>
      <c r="N62" s="5">
        <v>60027.24</v>
      </c>
      <c r="O62" s="5">
        <v>0</v>
      </c>
      <c r="P62" s="3" t="s">
        <v>28</v>
      </c>
      <c r="Q62" s="3" t="s">
        <v>29</v>
      </c>
      <c r="R62" s="5">
        <v>2</v>
      </c>
      <c r="S62" s="15">
        <v>292428.59999999998</v>
      </c>
      <c r="T62" s="11">
        <f t="shared" si="1"/>
        <v>1680762.72</v>
      </c>
      <c r="U62" s="12">
        <f t="shared" si="2"/>
        <v>0</v>
      </c>
      <c r="V62" s="12">
        <f t="shared" si="3"/>
        <v>1680762.72</v>
      </c>
      <c r="W62" s="17">
        <f t="shared" si="4"/>
        <v>0.17398565337051264</v>
      </c>
      <c r="X62" s="19">
        <f t="shared" si="5"/>
        <v>0</v>
      </c>
      <c r="Y62" s="17">
        <f t="shared" si="6"/>
        <v>0.17398565337051264</v>
      </c>
      <c r="Z62" s="25">
        <f t="shared" si="0"/>
        <v>0</v>
      </c>
    </row>
    <row r="63" spans="1:26" ht="14.4" x14ac:dyDescent="0.3">
      <c r="A63" s="24" t="s">
        <v>219</v>
      </c>
      <c r="B63" s="4">
        <v>45726</v>
      </c>
      <c r="C63" s="3" t="s">
        <v>49</v>
      </c>
      <c r="D63" s="3" t="s">
        <v>21</v>
      </c>
      <c r="E63" s="3" t="s">
        <v>105</v>
      </c>
      <c r="F63" s="3" t="s">
        <v>106</v>
      </c>
      <c r="G63" s="3" t="s">
        <v>220</v>
      </c>
      <c r="H63" s="3" t="s">
        <v>24</v>
      </c>
      <c r="I63" s="3" t="s">
        <v>45</v>
      </c>
      <c r="J63" s="3" t="s">
        <v>132</v>
      </c>
      <c r="K63" s="3" t="s">
        <v>206</v>
      </c>
      <c r="L63" s="5">
        <v>34</v>
      </c>
      <c r="M63" s="5">
        <v>79534.149999999994</v>
      </c>
      <c r="N63" s="5">
        <v>100951.2</v>
      </c>
      <c r="O63" s="5">
        <v>0</v>
      </c>
      <c r="P63" s="3" t="s">
        <v>28</v>
      </c>
      <c r="Q63" s="3" t="s">
        <v>84</v>
      </c>
      <c r="R63" s="5">
        <v>15</v>
      </c>
      <c r="S63" s="15">
        <v>728179.7</v>
      </c>
      <c r="T63" s="11">
        <f t="shared" si="1"/>
        <v>3432340.8</v>
      </c>
      <c r="U63" s="12">
        <f t="shared" si="2"/>
        <v>0</v>
      </c>
      <c r="V63" s="12">
        <f t="shared" si="3"/>
        <v>3432340.8</v>
      </c>
      <c r="W63" s="17">
        <f t="shared" si="4"/>
        <v>0.21215250536893074</v>
      </c>
      <c r="X63" s="19">
        <f t="shared" si="5"/>
        <v>0</v>
      </c>
      <c r="Y63" s="17">
        <f t="shared" si="6"/>
        <v>0.21215250536893074</v>
      </c>
      <c r="Z63" s="25">
        <f t="shared" si="0"/>
        <v>0</v>
      </c>
    </row>
    <row r="64" spans="1:26" ht="14.4" x14ac:dyDescent="0.3">
      <c r="A64" s="24" t="s">
        <v>221</v>
      </c>
      <c r="B64" s="6">
        <v>45843</v>
      </c>
      <c r="C64" s="3" t="s">
        <v>31</v>
      </c>
      <c r="D64" s="3" t="s">
        <v>57</v>
      </c>
      <c r="E64" s="3" t="s">
        <v>64</v>
      </c>
      <c r="F64" s="3" t="s">
        <v>65</v>
      </c>
      <c r="G64" s="3" t="s">
        <v>222</v>
      </c>
      <c r="H64" s="3" t="s">
        <v>44</v>
      </c>
      <c r="I64" s="3" t="s">
        <v>25</v>
      </c>
      <c r="J64" s="3" t="s">
        <v>61</v>
      </c>
      <c r="K64" s="3" t="s">
        <v>223</v>
      </c>
      <c r="L64" s="5">
        <v>45</v>
      </c>
      <c r="M64" s="5">
        <v>61048.86</v>
      </c>
      <c r="N64" s="5">
        <v>78570.48</v>
      </c>
      <c r="O64" s="5">
        <v>0.15</v>
      </c>
      <c r="P64" s="3" t="s">
        <v>28</v>
      </c>
      <c r="Q64" s="3" t="s">
        <v>84</v>
      </c>
      <c r="R64" s="5">
        <v>13</v>
      </c>
      <c r="S64" s="15">
        <v>670202</v>
      </c>
      <c r="T64" s="11">
        <f t="shared" si="1"/>
        <v>3535671.5999999996</v>
      </c>
      <c r="U64" s="12">
        <f t="shared" si="2"/>
        <v>530350.73999999987</v>
      </c>
      <c r="V64" s="12">
        <f t="shared" si="3"/>
        <v>3005320.86</v>
      </c>
      <c r="W64" s="17">
        <f t="shared" si="4"/>
        <v>0.22300514028974597</v>
      </c>
      <c r="X64" s="19">
        <f t="shared" si="5"/>
        <v>0</v>
      </c>
      <c r="Y64" s="17">
        <f t="shared" si="6"/>
        <v>0.22300514028974597</v>
      </c>
      <c r="Z64" s="25">
        <f t="shared" si="0"/>
        <v>0.17647058823529407</v>
      </c>
    </row>
    <row r="65" spans="1:26" ht="14.4" x14ac:dyDescent="0.3">
      <c r="A65" s="24" t="s">
        <v>224</v>
      </c>
      <c r="B65" s="7">
        <v>45789</v>
      </c>
      <c r="C65" s="3" t="s">
        <v>20</v>
      </c>
      <c r="D65" s="3" t="s">
        <v>70</v>
      </c>
      <c r="E65" s="3" t="s">
        <v>71</v>
      </c>
      <c r="F65" s="3" t="s">
        <v>72</v>
      </c>
      <c r="G65" s="3" t="s">
        <v>225</v>
      </c>
      <c r="H65" s="3" t="s">
        <v>87</v>
      </c>
      <c r="I65" s="3" t="s">
        <v>45</v>
      </c>
      <c r="J65" s="3" t="s">
        <v>102</v>
      </c>
      <c r="K65" s="3" t="s">
        <v>226</v>
      </c>
      <c r="L65" s="5">
        <v>5</v>
      </c>
      <c r="M65" s="5">
        <v>52378.82</v>
      </c>
      <c r="N65" s="5">
        <v>75436.86</v>
      </c>
      <c r="O65" s="5">
        <v>0</v>
      </c>
      <c r="P65" s="3" t="s">
        <v>28</v>
      </c>
      <c r="Q65" s="3" t="s">
        <v>77</v>
      </c>
      <c r="R65" s="5">
        <v>3</v>
      </c>
      <c r="S65" s="15">
        <v>115290.2</v>
      </c>
      <c r="T65" s="11">
        <f t="shared" si="1"/>
        <v>377184.3</v>
      </c>
      <c r="U65" s="12">
        <f t="shared" si="2"/>
        <v>0</v>
      </c>
      <c r="V65" s="12">
        <f t="shared" si="3"/>
        <v>377184.3</v>
      </c>
      <c r="W65" s="17">
        <f t="shared" si="4"/>
        <v>0.30566012424165057</v>
      </c>
      <c r="X65" s="19">
        <f t="shared" si="5"/>
        <v>0</v>
      </c>
      <c r="Y65" s="17">
        <f t="shared" si="6"/>
        <v>0.30566012424165057</v>
      </c>
      <c r="Z65" s="25">
        <f t="shared" si="0"/>
        <v>0</v>
      </c>
    </row>
    <row r="66" spans="1:26" ht="14.4" x14ac:dyDescent="0.3">
      <c r="A66" s="24" t="s">
        <v>227</v>
      </c>
      <c r="B66" s="6">
        <v>45751</v>
      </c>
      <c r="C66" s="3" t="s">
        <v>40</v>
      </c>
      <c r="D66" s="3" t="s">
        <v>21</v>
      </c>
      <c r="E66" s="3" t="s">
        <v>32</v>
      </c>
      <c r="F66" s="3" t="s">
        <v>33</v>
      </c>
      <c r="G66" s="3" t="s">
        <v>228</v>
      </c>
      <c r="H66" s="3" t="s">
        <v>35</v>
      </c>
      <c r="I66" s="3" t="s">
        <v>25</v>
      </c>
      <c r="J66" s="3" t="s">
        <v>61</v>
      </c>
      <c r="K66" s="3" t="s">
        <v>62</v>
      </c>
      <c r="L66" s="5">
        <v>32</v>
      </c>
      <c r="M66" s="5">
        <v>62848.55</v>
      </c>
      <c r="N66" s="5">
        <v>88210.78</v>
      </c>
      <c r="O66" s="5">
        <v>0.05</v>
      </c>
      <c r="P66" s="3" t="s">
        <v>28</v>
      </c>
      <c r="Q66" s="3" t="s">
        <v>38</v>
      </c>
      <c r="R66" s="5">
        <v>16</v>
      </c>
      <c r="S66" s="15">
        <v>771011.8</v>
      </c>
      <c r="T66" s="11">
        <f t="shared" si="1"/>
        <v>2822744.96</v>
      </c>
      <c r="U66" s="12">
        <f t="shared" si="2"/>
        <v>141137.24799999999</v>
      </c>
      <c r="V66" s="12">
        <f t="shared" si="3"/>
        <v>2681607.7119999998</v>
      </c>
      <c r="W66" s="17">
        <f t="shared" si="4"/>
        <v>0.28751848995279145</v>
      </c>
      <c r="X66" s="19">
        <f t="shared" si="5"/>
        <v>0</v>
      </c>
      <c r="Y66" s="17">
        <f t="shared" si="6"/>
        <v>0.28751848995279145</v>
      </c>
      <c r="Z66" s="25">
        <f t="shared" ref="Z66:Z129" si="7">U66/V66</f>
        <v>5.2631578947368425E-2</v>
      </c>
    </row>
    <row r="67" spans="1:26" ht="14.4" x14ac:dyDescent="0.3">
      <c r="A67" s="24" t="s">
        <v>229</v>
      </c>
      <c r="B67" s="6">
        <v>45816</v>
      </c>
      <c r="C67" s="3" t="s">
        <v>20</v>
      </c>
      <c r="D67" s="3" t="s">
        <v>70</v>
      </c>
      <c r="E67" s="3" t="s">
        <v>125</v>
      </c>
      <c r="F67" s="3" t="s">
        <v>125</v>
      </c>
      <c r="G67" s="3" t="s">
        <v>230</v>
      </c>
      <c r="H67" s="3" t="s">
        <v>24</v>
      </c>
      <c r="I67" s="3" t="s">
        <v>45</v>
      </c>
      <c r="J67" s="3" t="s">
        <v>102</v>
      </c>
      <c r="K67" s="3" t="s">
        <v>226</v>
      </c>
      <c r="L67" s="5">
        <v>20</v>
      </c>
      <c r="M67" s="5">
        <v>2058.4699999999998</v>
      </c>
      <c r="N67" s="5">
        <v>2968.35</v>
      </c>
      <c r="O67" s="5">
        <v>0.15</v>
      </c>
      <c r="P67" s="3" t="s">
        <v>28</v>
      </c>
      <c r="Q67" s="3" t="s">
        <v>84</v>
      </c>
      <c r="R67" s="5">
        <v>2</v>
      </c>
      <c r="S67" s="15">
        <v>15467.96</v>
      </c>
      <c r="T67" s="11">
        <f t="shared" ref="T67:T130" si="8">L67*N67</f>
        <v>59367</v>
      </c>
      <c r="U67" s="12">
        <f t="shared" ref="U67:U130" si="9">IF(O67="","", (L67 * N67) * (O67))</f>
        <v>8905.0499999999993</v>
      </c>
      <c r="V67" s="12">
        <f t="shared" ref="V67:V130" si="10">IF(T67="","", T67 - U67)</f>
        <v>50461.95</v>
      </c>
      <c r="W67" s="17">
        <f t="shared" ref="W67:W130" si="11">IF(V67=0,"", S67 / V67)</f>
        <v>0.30652719524314853</v>
      </c>
      <c r="X67" s="19">
        <f t="shared" ref="X67:X130" si="12">IF(TRIM(P67)="Returned",1,0)</f>
        <v>0</v>
      </c>
      <c r="Y67" s="17">
        <f t="shared" ref="Y67:Y130" si="13">S67/V67</f>
        <v>0.30652719524314853</v>
      </c>
      <c r="Z67" s="25">
        <f t="shared" si="7"/>
        <v>0.1764705882352941</v>
      </c>
    </row>
    <row r="68" spans="1:26" ht="14.4" x14ac:dyDescent="0.3">
      <c r="A68" s="24" t="s">
        <v>231</v>
      </c>
      <c r="B68" s="4">
        <v>45882</v>
      </c>
      <c r="C68" s="3" t="s">
        <v>40</v>
      </c>
      <c r="D68" s="3" t="s">
        <v>57</v>
      </c>
      <c r="E68" s="3" t="s">
        <v>64</v>
      </c>
      <c r="F68" s="3" t="s">
        <v>65</v>
      </c>
      <c r="G68" s="3" t="s">
        <v>232</v>
      </c>
      <c r="H68" s="3" t="s">
        <v>44</v>
      </c>
      <c r="I68" s="3" t="s">
        <v>45</v>
      </c>
      <c r="J68" s="3" t="s">
        <v>67</v>
      </c>
      <c r="K68" s="3" t="s">
        <v>74</v>
      </c>
      <c r="L68" s="5">
        <v>30</v>
      </c>
      <c r="M68" s="5">
        <v>11983.59</v>
      </c>
      <c r="N68" s="5">
        <v>16928.54</v>
      </c>
      <c r="O68" s="5">
        <v>0</v>
      </c>
      <c r="P68" s="3" t="s">
        <v>55</v>
      </c>
      <c r="Q68" s="3" t="s">
        <v>84</v>
      </c>
      <c r="R68" s="5">
        <v>17</v>
      </c>
      <c r="S68" s="15">
        <v>148348.5</v>
      </c>
      <c r="T68" s="11">
        <f t="shared" si="8"/>
        <v>507856.2</v>
      </c>
      <c r="U68" s="12">
        <f t="shared" si="9"/>
        <v>0</v>
      </c>
      <c r="V68" s="12">
        <f t="shared" si="10"/>
        <v>507856.2</v>
      </c>
      <c r="W68" s="17">
        <f t="shared" si="11"/>
        <v>0.29210729336375141</v>
      </c>
      <c r="X68" s="19">
        <f t="shared" si="12"/>
        <v>1</v>
      </c>
      <c r="Y68" s="17">
        <f t="shared" si="13"/>
        <v>0.29210729336375141</v>
      </c>
      <c r="Z68" s="25">
        <f t="shared" si="7"/>
        <v>0</v>
      </c>
    </row>
    <row r="69" spans="1:26" ht="14.4" x14ac:dyDescent="0.3">
      <c r="A69" s="24" t="s">
        <v>233</v>
      </c>
      <c r="B69" s="4">
        <v>45670</v>
      </c>
      <c r="C69" s="3" t="s">
        <v>40</v>
      </c>
      <c r="D69" s="3" t="s">
        <v>41</v>
      </c>
      <c r="E69" s="3" t="s">
        <v>50</v>
      </c>
      <c r="F69" s="3" t="s">
        <v>50</v>
      </c>
      <c r="G69" s="3" t="s">
        <v>234</v>
      </c>
      <c r="H69" s="3" t="s">
        <v>24</v>
      </c>
      <c r="I69" s="3" t="s">
        <v>25</v>
      </c>
      <c r="J69" s="3" t="s">
        <v>36</v>
      </c>
      <c r="K69" s="3" t="s">
        <v>169</v>
      </c>
      <c r="L69" s="5">
        <v>9</v>
      </c>
      <c r="M69" s="5">
        <v>33286.31</v>
      </c>
      <c r="N69" s="5">
        <v>37790.11</v>
      </c>
      <c r="O69" s="5">
        <v>0.1</v>
      </c>
      <c r="P69" s="3" t="s">
        <v>55</v>
      </c>
      <c r="Q69" s="3" t="s">
        <v>29</v>
      </c>
      <c r="R69" s="5">
        <v>12</v>
      </c>
      <c r="S69" s="15">
        <v>36480.78</v>
      </c>
      <c r="T69" s="11">
        <f t="shared" si="8"/>
        <v>340110.99</v>
      </c>
      <c r="U69" s="12">
        <f t="shared" si="9"/>
        <v>34011.099000000002</v>
      </c>
      <c r="V69" s="12">
        <f t="shared" si="10"/>
        <v>306099.891</v>
      </c>
      <c r="W69" s="17">
        <f t="shared" si="11"/>
        <v>0.11917933025333877</v>
      </c>
      <c r="X69" s="19">
        <f t="shared" si="12"/>
        <v>1</v>
      </c>
      <c r="Y69" s="17">
        <f t="shared" si="13"/>
        <v>0.11917933025333877</v>
      </c>
      <c r="Z69" s="25">
        <f t="shared" si="7"/>
        <v>0.11111111111111112</v>
      </c>
    </row>
    <row r="70" spans="1:26" ht="14.4" x14ac:dyDescent="0.3">
      <c r="A70" s="24" t="s">
        <v>235</v>
      </c>
      <c r="B70" s="4">
        <v>45883</v>
      </c>
      <c r="C70" s="3" t="s">
        <v>31</v>
      </c>
      <c r="D70" s="3" t="s">
        <v>21</v>
      </c>
      <c r="E70" s="3" t="s">
        <v>105</v>
      </c>
      <c r="F70" s="3" t="s">
        <v>106</v>
      </c>
      <c r="G70" s="3" t="s">
        <v>236</v>
      </c>
      <c r="H70" s="3" t="s">
        <v>24</v>
      </c>
      <c r="I70" s="3" t="s">
        <v>52</v>
      </c>
      <c r="J70" s="3" t="s">
        <v>95</v>
      </c>
      <c r="K70" s="3" t="s">
        <v>237</v>
      </c>
      <c r="L70" s="5">
        <v>18</v>
      </c>
      <c r="M70" s="5">
        <v>39298.769999999997</v>
      </c>
      <c r="N70" s="5">
        <v>58647.74</v>
      </c>
      <c r="O70" s="5">
        <v>0.15</v>
      </c>
      <c r="P70" s="3" t="s">
        <v>55</v>
      </c>
      <c r="Q70" s="3" t="s">
        <v>84</v>
      </c>
      <c r="R70" s="5">
        <v>8</v>
      </c>
      <c r="S70" s="15">
        <v>296039.2</v>
      </c>
      <c r="T70" s="11">
        <f t="shared" si="8"/>
        <v>1055659.32</v>
      </c>
      <c r="U70" s="12">
        <f t="shared" si="9"/>
        <v>158348.89800000002</v>
      </c>
      <c r="V70" s="12">
        <f t="shared" si="10"/>
        <v>897310.42200000002</v>
      </c>
      <c r="W70" s="17">
        <f t="shared" si="11"/>
        <v>0.32991837912699512</v>
      </c>
      <c r="X70" s="19">
        <f t="shared" si="12"/>
        <v>1</v>
      </c>
      <c r="Y70" s="17">
        <f t="shared" si="13"/>
        <v>0.32991837912699512</v>
      </c>
      <c r="Z70" s="25">
        <f t="shared" si="7"/>
        <v>0.17647058823529413</v>
      </c>
    </row>
    <row r="71" spans="1:26" ht="14.4" x14ac:dyDescent="0.3">
      <c r="A71" s="24" t="s">
        <v>238</v>
      </c>
      <c r="B71" s="6">
        <v>45873</v>
      </c>
      <c r="C71" s="3" t="s">
        <v>49</v>
      </c>
      <c r="D71" s="3" t="s">
        <v>57</v>
      </c>
      <c r="E71" s="3" t="s">
        <v>64</v>
      </c>
      <c r="F71" s="3" t="s">
        <v>65</v>
      </c>
      <c r="G71" s="3" t="s">
        <v>66</v>
      </c>
      <c r="H71" s="3" t="s">
        <v>44</v>
      </c>
      <c r="I71" s="3" t="s">
        <v>25</v>
      </c>
      <c r="J71" s="3" t="s">
        <v>36</v>
      </c>
      <c r="K71" s="3" t="s">
        <v>169</v>
      </c>
      <c r="L71" s="5">
        <v>19</v>
      </c>
      <c r="M71" s="5">
        <v>78052.600000000006</v>
      </c>
      <c r="N71" s="5">
        <v>92555.31</v>
      </c>
      <c r="O71" s="5">
        <v>0</v>
      </c>
      <c r="P71" s="3" t="s">
        <v>28</v>
      </c>
      <c r="Q71" s="3" t="s">
        <v>84</v>
      </c>
      <c r="R71" s="5">
        <v>5</v>
      </c>
      <c r="S71" s="15">
        <v>275551.5</v>
      </c>
      <c r="T71" s="11">
        <f t="shared" si="8"/>
        <v>1758550.89</v>
      </c>
      <c r="U71" s="12">
        <f t="shared" si="9"/>
        <v>0</v>
      </c>
      <c r="V71" s="12">
        <f t="shared" si="10"/>
        <v>1758550.89</v>
      </c>
      <c r="W71" s="17">
        <f t="shared" si="11"/>
        <v>0.15669236617883717</v>
      </c>
      <c r="X71" s="19">
        <f t="shared" si="12"/>
        <v>0</v>
      </c>
      <c r="Y71" s="17">
        <f t="shared" si="13"/>
        <v>0.15669236617883717</v>
      </c>
      <c r="Z71" s="25">
        <f t="shared" si="7"/>
        <v>0</v>
      </c>
    </row>
    <row r="72" spans="1:26" ht="14.4" x14ac:dyDescent="0.3">
      <c r="A72" s="24" t="s">
        <v>239</v>
      </c>
      <c r="B72" s="8">
        <v>45781</v>
      </c>
      <c r="C72" s="3" t="s">
        <v>40</v>
      </c>
      <c r="D72" s="3" t="s">
        <v>41</v>
      </c>
      <c r="E72" s="3" t="s">
        <v>50</v>
      </c>
      <c r="F72" s="3" t="s">
        <v>50</v>
      </c>
      <c r="G72" s="3" t="s">
        <v>240</v>
      </c>
      <c r="H72" s="3" t="s">
        <v>24</v>
      </c>
      <c r="I72" s="3" t="s">
        <v>45</v>
      </c>
      <c r="J72" s="3" t="s">
        <v>132</v>
      </c>
      <c r="K72" s="3" t="s">
        <v>241</v>
      </c>
      <c r="L72" s="5">
        <v>23</v>
      </c>
      <c r="M72" s="5">
        <v>32474.11</v>
      </c>
      <c r="N72" s="5">
        <v>41246.42</v>
      </c>
      <c r="O72" s="5">
        <v>0.1</v>
      </c>
      <c r="P72" s="3" t="s">
        <v>55</v>
      </c>
      <c r="Q72" s="3" t="s">
        <v>29</v>
      </c>
      <c r="R72" s="5">
        <v>20</v>
      </c>
      <c r="S72" s="15">
        <v>181586.8</v>
      </c>
      <c r="T72" s="11">
        <f t="shared" si="8"/>
        <v>948667.65999999992</v>
      </c>
      <c r="U72" s="12">
        <f t="shared" si="9"/>
        <v>94866.766000000003</v>
      </c>
      <c r="V72" s="12">
        <f t="shared" si="10"/>
        <v>853800.89399999985</v>
      </c>
      <c r="W72" s="17">
        <f t="shared" si="11"/>
        <v>0.21268049878617254</v>
      </c>
      <c r="X72" s="19">
        <f t="shared" si="12"/>
        <v>1</v>
      </c>
      <c r="Y72" s="17">
        <f t="shared" si="13"/>
        <v>0.21268049878617254</v>
      </c>
      <c r="Z72" s="25">
        <f t="shared" si="7"/>
        <v>0.11111111111111113</v>
      </c>
    </row>
    <row r="73" spans="1:26" ht="14.4" x14ac:dyDescent="0.3">
      <c r="A73" s="24" t="s">
        <v>242</v>
      </c>
      <c r="B73" s="4">
        <v>45893</v>
      </c>
      <c r="C73" s="3" t="s">
        <v>40</v>
      </c>
      <c r="D73" s="3" t="s">
        <v>57</v>
      </c>
      <c r="E73" s="3" t="s">
        <v>58</v>
      </c>
      <c r="F73" s="3" t="s">
        <v>59</v>
      </c>
      <c r="G73" s="3" t="s">
        <v>243</v>
      </c>
      <c r="H73" s="3" t="s">
        <v>44</v>
      </c>
      <c r="I73" s="3" t="s">
        <v>45</v>
      </c>
      <c r="J73" s="3" t="s">
        <v>67</v>
      </c>
      <c r="K73" s="3" t="s">
        <v>68</v>
      </c>
      <c r="L73" s="5">
        <v>16</v>
      </c>
      <c r="M73" s="5">
        <v>21003.69</v>
      </c>
      <c r="N73" s="5">
        <v>23253.69</v>
      </c>
      <c r="O73" s="5">
        <v>0</v>
      </c>
      <c r="P73" s="3" t="s">
        <v>55</v>
      </c>
      <c r="Q73" s="3" t="s">
        <v>29</v>
      </c>
      <c r="R73" s="5">
        <v>16</v>
      </c>
      <c r="S73" s="15">
        <v>36000</v>
      </c>
      <c r="T73" s="11">
        <f t="shared" si="8"/>
        <v>372059.04</v>
      </c>
      <c r="U73" s="12">
        <f t="shared" si="9"/>
        <v>0</v>
      </c>
      <c r="V73" s="12">
        <f t="shared" si="10"/>
        <v>372059.04</v>
      </c>
      <c r="W73" s="17">
        <f t="shared" si="11"/>
        <v>9.6758836984581806E-2</v>
      </c>
      <c r="X73" s="19">
        <f t="shared" si="12"/>
        <v>1</v>
      </c>
      <c r="Y73" s="17">
        <f t="shared" si="13"/>
        <v>9.6758836984581806E-2</v>
      </c>
      <c r="Z73" s="25">
        <f t="shared" si="7"/>
        <v>0</v>
      </c>
    </row>
    <row r="74" spans="1:26" ht="14.4" x14ac:dyDescent="0.3">
      <c r="A74" s="24" t="s">
        <v>244</v>
      </c>
      <c r="B74" s="6">
        <v>45721</v>
      </c>
      <c r="C74" s="3" t="s">
        <v>40</v>
      </c>
      <c r="D74" s="3" t="s">
        <v>41</v>
      </c>
      <c r="E74" s="3" t="s">
        <v>50</v>
      </c>
      <c r="F74" s="3" t="s">
        <v>50</v>
      </c>
      <c r="G74" s="3" t="s">
        <v>245</v>
      </c>
      <c r="H74" s="3" t="s">
        <v>24</v>
      </c>
      <c r="I74" s="3" t="s">
        <v>45</v>
      </c>
      <c r="J74" s="3" t="s">
        <v>46</v>
      </c>
      <c r="K74" s="3" t="s">
        <v>117</v>
      </c>
      <c r="L74" s="5">
        <v>20</v>
      </c>
      <c r="M74" s="5">
        <v>11289.1</v>
      </c>
      <c r="N74" s="5">
        <v>16518.2</v>
      </c>
      <c r="O74" s="5">
        <v>0.1</v>
      </c>
      <c r="P74" s="3" t="s">
        <v>55</v>
      </c>
      <c r="Q74" s="3" t="s">
        <v>38</v>
      </c>
      <c r="R74" s="5">
        <v>16</v>
      </c>
      <c r="S74" s="15">
        <v>94123.8</v>
      </c>
      <c r="T74" s="11">
        <f t="shared" si="8"/>
        <v>330364</v>
      </c>
      <c r="U74" s="12">
        <f t="shared" si="9"/>
        <v>33036.400000000001</v>
      </c>
      <c r="V74" s="12">
        <f t="shared" si="10"/>
        <v>297327.59999999998</v>
      </c>
      <c r="W74" s="17">
        <f t="shared" si="11"/>
        <v>0.31656596965771094</v>
      </c>
      <c r="X74" s="19">
        <f t="shared" si="12"/>
        <v>1</v>
      </c>
      <c r="Y74" s="17">
        <f t="shared" si="13"/>
        <v>0.31656596965771094</v>
      </c>
      <c r="Z74" s="25">
        <f t="shared" si="7"/>
        <v>0.11111111111111112</v>
      </c>
    </row>
    <row r="75" spans="1:26" ht="14.4" x14ac:dyDescent="0.3">
      <c r="A75" s="24" t="s">
        <v>246</v>
      </c>
      <c r="B75" s="4">
        <v>45674</v>
      </c>
      <c r="C75" s="3" t="s">
        <v>20</v>
      </c>
      <c r="D75" s="3" t="s">
        <v>41</v>
      </c>
      <c r="E75" s="3" t="s">
        <v>42</v>
      </c>
      <c r="F75" s="3" t="s">
        <v>42</v>
      </c>
      <c r="G75" s="3" t="s">
        <v>247</v>
      </c>
      <c r="H75" s="3" t="s">
        <v>24</v>
      </c>
      <c r="I75" s="3" t="s">
        <v>45</v>
      </c>
      <c r="J75" s="3" t="s">
        <v>132</v>
      </c>
      <c r="K75" s="3" t="s">
        <v>248</v>
      </c>
      <c r="L75" s="5">
        <v>3</v>
      </c>
      <c r="M75" s="5">
        <v>77363.710000000006</v>
      </c>
      <c r="N75" s="5">
        <v>101485.6</v>
      </c>
      <c r="O75" s="5">
        <v>0.05</v>
      </c>
      <c r="P75" s="3" t="s">
        <v>28</v>
      </c>
      <c r="Q75" s="3" t="s">
        <v>77</v>
      </c>
      <c r="R75" s="5">
        <v>19</v>
      </c>
      <c r="S75" s="15">
        <v>68747.44</v>
      </c>
      <c r="T75" s="11">
        <f t="shared" si="8"/>
        <v>304456.80000000005</v>
      </c>
      <c r="U75" s="12">
        <f t="shared" si="9"/>
        <v>15222.840000000004</v>
      </c>
      <c r="V75" s="12">
        <f t="shared" si="10"/>
        <v>289233.96000000002</v>
      </c>
      <c r="W75" s="17">
        <f t="shared" si="11"/>
        <v>0.23768799486754597</v>
      </c>
      <c r="X75" s="19">
        <f t="shared" si="12"/>
        <v>0</v>
      </c>
      <c r="Y75" s="17">
        <f t="shared" si="13"/>
        <v>0.23768799486754597</v>
      </c>
      <c r="Z75" s="25">
        <f t="shared" si="7"/>
        <v>5.2631578947368432E-2</v>
      </c>
    </row>
    <row r="76" spans="1:26" ht="14.4" x14ac:dyDescent="0.3">
      <c r="A76" s="24" t="s">
        <v>249</v>
      </c>
      <c r="B76" s="7">
        <v>45803</v>
      </c>
      <c r="C76" s="3" t="s">
        <v>20</v>
      </c>
      <c r="D76" s="3" t="s">
        <v>41</v>
      </c>
      <c r="E76" s="3" t="s">
        <v>42</v>
      </c>
      <c r="F76" s="3" t="s">
        <v>42</v>
      </c>
      <c r="G76" s="3" t="s">
        <v>250</v>
      </c>
      <c r="H76" s="3" t="s">
        <v>35</v>
      </c>
      <c r="I76" s="3" t="s">
        <v>52</v>
      </c>
      <c r="J76" s="3" t="s">
        <v>113</v>
      </c>
      <c r="K76" s="3" t="s">
        <v>114</v>
      </c>
      <c r="L76" s="5">
        <v>7</v>
      </c>
      <c r="M76" s="5">
        <v>66013.78</v>
      </c>
      <c r="N76" s="5">
        <v>83535.95</v>
      </c>
      <c r="O76" s="5">
        <v>0.15</v>
      </c>
      <c r="P76" s="3" t="s">
        <v>28</v>
      </c>
      <c r="Q76" s="3" t="s">
        <v>84</v>
      </c>
      <c r="R76" s="5">
        <v>18</v>
      </c>
      <c r="S76" s="15">
        <v>104256.9</v>
      </c>
      <c r="T76" s="11">
        <f t="shared" si="8"/>
        <v>584751.65</v>
      </c>
      <c r="U76" s="12">
        <f t="shared" si="9"/>
        <v>87712.747499999998</v>
      </c>
      <c r="V76" s="12">
        <f t="shared" si="10"/>
        <v>497038.90250000003</v>
      </c>
      <c r="W76" s="17">
        <f t="shared" si="11"/>
        <v>0.2097560160293489</v>
      </c>
      <c r="X76" s="19">
        <f t="shared" si="12"/>
        <v>0</v>
      </c>
      <c r="Y76" s="17">
        <f t="shared" si="13"/>
        <v>0.2097560160293489</v>
      </c>
      <c r="Z76" s="25">
        <f t="shared" si="7"/>
        <v>0.1764705882352941</v>
      </c>
    </row>
    <row r="77" spans="1:26" ht="14.4" x14ac:dyDescent="0.3">
      <c r="A77" s="24" t="s">
        <v>251</v>
      </c>
      <c r="B77" s="4">
        <v>45850</v>
      </c>
      <c r="C77" s="3" t="s">
        <v>20</v>
      </c>
      <c r="D77" s="3" t="s">
        <v>70</v>
      </c>
      <c r="E77" s="3" t="s">
        <v>71</v>
      </c>
      <c r="F77" s="3" t="s">
        <v>72</v>
      </c>
      <c r="G77" s="3" t="s">
        <v>252</v>
      </c>
      <c r="H77" s="3" t="s">
        <v>87</v>
      </c>
      <c r="I77" s="3" t="s">
        <v>52</v>
      </c>
      <c r="J77" s="3" t="s">
        <v>113</v>
      </c>
      <c r="K77" s="3" t="s">
        <v>139</v>
      </c>
      <c r="L77" s="5">
        <v>2</v>
      </c>
      <c r="M77" s="5">
        <v>196.66</v>
      </c>
      <c r="N77" s="5">
        <v>225.78</v>
      </c>
      <c r="O77" s="5">
        <v>0.15</v>
      </c>
      <c r="P77" s="3" t="s">
        <v>28</v>
      </c>
      <c r="Q77" s="3" t="s">
        <v>38</v>
      </c>
      <c r="R77" s="5">
        <v>16</v>
      </c>
      <c r="S77" s="15">
        <v>49.5</v>
      </c>
      <c r="T77" s="11">
        <f t="shared" si="8"/>
        <v>451.56</v>
      </c>
      <c r="U77" s="12">
        <f t="shared" si="9"/>
        <v>67.733999999999995</v>
      </c>
      <c r="V77" s="12">
        <f t="shared" si="10"/>
        <v>383.82600000000002</v>
      </c>
      <c r="W77" s="17">
        <f t="shared" si="11"/>
        <v>0.12896468712385298</v>
      </c>
      <c r="X77" s="19">
        <f t="shared" si="12"/>
        <v>0</v>
      </c>
      <c r="Y77" s="17">
        <f t="shared" si="13"/>
        <v>0.12896468712385298</v>
      </c>
      <c r="Z77" s="25">
        <f t="shared" si="7"/>
        <v>0.1764705882352941</v>
      </c>
    </row>
    <row r="78" spans="1:26" ht="14.4" x14ac:dyDescent="0.3">
      <c r="A78" s="24" t="s">
        <v>253</v>
      </c>
      <c r="B78" s="6">
        <v>45903</v>
      </c>
      <c r="C78" s="3" t="s">
        <v>20</v>
      </c>
      <c r="D78" s="3" t="s">
        <v>41</v>
      </c>
      <c r="E78" s="3" t="s">
        <v>50</v>
      </c>
      <c r="F78" s="3" t="s">
        <v>50</v>
      </c>
      <c r="G78" s="3" t="s">
        <v>254</v>
      </c>
      <c r="H78" s="3" t="s">
        <v>87</v>
      </c>
      <c r="I78" s="3" t="s">
        <v>25</v>
      </c>
      <c r="J78" s="3" t="s">
        <v>26</v>
      </c>
      <c r="K78" s="3" t="s">
        <v>127</v>
      </c>
      <c r="L78" s="5">
        <v>6</v>
      </c>
      <c r="M78" s="5">
        <v>18504.25</v>
      </c>
      <c r="N78" s="5">
        <v>21665.82</v>
      </c>
      <c r="O78" s="5">
        <v>0.15</v>
      </c>
      <c r="P78" s="3" t="s">
        <v>28</v>
      </c>
      <c r="Q78" s="3" t="s">
        <v>29</v>
      </c>
      <c r="R78" s="5">
        <v>13</v>
      </c>
      <c r="S78" s="15">
        <v>16124.01</v>
      </c>
      <c r="T78" s="11">
        <f t="shared" si="8"/>
        <v>129994.92</v>
      </c>
      <c r="U78" s="12">
        <f t="shared" si="9"/>
        <v>19499.237999999998</v>
      </c>
      <c r="V78" s="12">
        <f t="shared" si="10"/>
        <v>110495.682</v>
      </c>
      <c r="W78" s="17">
        <f t="shared" si="11"/>
        <v>0.14592434480833377</v>
      </c>
      <c r="X78" s="19">
        <f t="shared" si="12"/>
        <v>0</v>
      </c>
      <c r="Y78" s="17">
        <f t="shared" si="13"/>
        <v>0.14592434480833377</v>
      </c>
      <c r="Z78" s="25">
        <f t="shared" si="7"/>
        <v>0.1764705882352941</v>
      </c>
    </row>
    <row r="79" spans="1:26" ht="14.4" x14ac:dyDescent="0.3">
      <c r="A79" s="24" t="s">
        <v>255</v>
      </c>
      <c r="B79" s="4">
        <v>45819</v>
      </c>
      <c r="C79" s="3" t="s">
        <v>40</v>
      </c>
      <c r="D79" s="3" t="s">
        <v>41</v>
      </c>
      <c r="E79" s="3" t="s">
        <v>42</v>
      </c>
      <c r="F79" s="3" t="s">
        <v>42</v>
      </c>
      <c r="G79" s="3" t="s">
        <v>256</v>
      </c>
      <c r="H79" s="3" t="s">
        <v>44</v>
      </c>
      <c r="I79" s="3" t="s">
        <v>52</v>
      </c>
      <c r="J79" s="3" t="s">
        <v>113</v>
      </c>
      <c r="K79" s="3" t="s">
        <v>257</v>
      </c>
      <c r="L79" s="5">
        <v>39</v>
      </c>
      <c r="M79" s="5">
        <v>27873.95</v>
      </c>
      <c r="N79" s="5">
        <v>40565.550000000003</v>
      </c>
      <c r="O79" s="5">
        <v>0</v>
      </c>
      <c r="P79" s="3" t="s">
        <v>28</v>
      </c>
      <c r="Q79" s="3" t="s">
        <v>38</v>
      </c>
      <c r="R79" s="5">
        <v>18</v>
      </c>
      <c r="S79" s="15">
        <v>494972.4</v>
      </c>
      <c r="T79" s="11">
        <f t="shared" si="8"/>
        <v>1582056.4500000002</v>
      </c>
      <c r="U79" s="12">
        <f t="shared" si="9"/>
        <v>0</v>
      </c>
      <c r="V79" s="12">
        <f t="shared" si="10"/>
        <v>1582056.4500000002</v>
      </c>
      <c r="W79" s="17">
        <f t="shared" si="11"/>
        <v>0.31286645934789492</v>
      </c>
      <c r="X79" s="19">
        <f t="shared" si="12"/>
        <v>0</v>
      </c>
      <c r="Y79" s="17">
        <f t="shared" si="13"/>
        <v>0.31286645934789492</v>
      </c>
      <c r="Z79" s="25">
        <f t="shared" si="7"/>
        <v>0</v>
      </c>
    </row>
    <row r="80" spans="1:26" ht="14.4" x14ac:dyDescent="0.3">
      <c r="A80" s="24" t="s">
        <v>258</v>
      </c>
      <c r="B80" s="7">
        <v>45800</v>
      </c>
      <c r="C80" s="3" t="s">
        <v>20</v>
      </c>
      <c r="D80" s="3" t="s">
        <v>70</v>
      </c>
      <c r="E80" s="3" t="s">
        <v>71</v>
      </c>
      <c r="F80" s="3" t="s">
        <v>72</v>
      </c>
      <c r="G80" s="3" t="s">
        <v>220</v>
      </c>
      <c r="H80" s="3" t="s">
        <v>24</v>
      </c>
      <c r="I80" s="3" t="s">
        <v>45</v>
      </c>
      <c r="J80" s="3" t="s">
        <v>132</v>
      </c>
      <c r="K80" s="3" t="s">
        <v>241</v>
      </c>
      <c r="L80" s="5">
        <v>36</v>
      </c>
      <c r="M80" s="5">
        <v>74423.850000000006</v>
      </c>
      <c r="N80" s="5">
        <v>107156.4</v>
      </c>
      <c r="O80" s="5">
        <v>0.05</v>
      </c>
      <c r="P80" s="3" t="s">
        <v>55</v>
      </c>
      <c r="Q80" s="3" t="s">
        <v>84</v>
      </c>
      <c r="R80" s="5">
        <v>18</v>
      </c>
      <c r="S80" s="15">
        <v>1119454</v>
      </c>
      <c r="T80" s="11">
        <f t="shared" si="8"/>
        <v>3857630.4</v>
      </c>
      <c r="U80" s="12">
        <f t="shared" si="9"/>
        <v>192881.52000000002</v>
      </c>
      <c r="V80" s="12">
        <f t="shared" si="10"/>
        <v>3664748.88</v>
      </c>
      <c r="W80" s="17">
        <f t="shared" si="11"/>
        <v>0.30546540476737932</v>
      </c>
      <c r="X80" s="19">
        <f t="shared" si="12"/>
        <v>1</v>
      </c>
      <c r="Y80" s="17">
        <f t="shared" si="13"/>
        <v>0.30546540476737932</v>
      </c>
      <c r="Z80" s="25">
        <f t="shared" si="7"/>
        <v>5.2631578947368425E-2</v>
      </c>
    </row>
    <row r="81" spans="1:26" ht="14.4" x14ac:dyDescent="0.3">
      <c r="A81" s="24" t="s">
        <v>259</v>
      </c>
      <c r="B81" s="4">
        <v>45855</v>
      </c>
      <c r="C81" s="3" t="s">
        <v>49</v>
      </c>
      <c r="D81" s="3" t="s">
        <v>57</v>
      </c>
      <c r="E81" s="3" t="s">
        <v>58</v>
      </c>
      <c r="F81" s="3" t="s">
        <v>59</v>
      </c>
      <c r="G81" s="3" t="s">
        <v>260</v>
      </c>
      <c r="H81" s="3" t="s">
        <v>44</v>
      </c>
      <c r="I81" s="3" t="s">
        <v>25</v>
      </c>
      <c r="J81" s="3" t="s">
        <v>36</v>
      </c>
      <c r="K81" s="3" t="s">
        <v>169</v>
      </c>
      <c r="L81" s="5">
        <v>16</v>
      </c>
      <c r="M81" s="5">
        <v>67222.3</v>
      </c>
      <c r="N81" s="5">
        <v>85078.71</v>
      </c>
      <c r="O81" s="5">
        <v>0.05</v>
      </c>
      <c r="P81" s="3" t="s">
        <v>28</v>
      </c>
      <c r="Q81" s="3" t="s">
        <v>84</v>
      </c>
      <c r="R81" s="5">
        <v>4</v>
      </c>
      <c r="S81" s="15">
        <v>271417.40000000002</v>
      </c>
      <c r="T81" s="11">
        <f t="shared" si="8"/>
        <v>1361259.36</v>
      </c>
      <c r="U81" s="12">
        <f t="shared" si="9"/>
        <v>68062.968000000008</v>
      </c>
      <c r="V81" s="12">
        <f t="shared" si="10"/>
        <v>1293196.392</v>
      </c>
      <c r="W81" s="17">
        <f t="shared" si="11"/>
        <v>0.20988103715649714</v>
      </c>
      <c r="X81" s="19">
        <f t="shared" si="12"/>
        <v>0</v>
      </c>
      <c r="Y81" s="17">
        <f t="shared" si="13"/>
        <v>0.20988103715649714</v>
      </c>
      <c r="Z81" s="25">
        <f t="shared" si="7"/>
        <v>5.2631578947368425E-2</v>
      </c>
    </row>
    <row r="82" spans="1:26" ht="14.4" x14ac:dyDescent="0.3">
      <c r="A82" s="24" t="s">
        <v>261</v>
      </c>
      <c r="B82" s="4">
        <v>45824</v>
      </c>
      <c r="C82" s="3" t="s">
        <v>49</v>
      </c>
      <c r="D82" s="3" t="s">
        <v>21</v>
      </c>
      <c r="E82" s="3" t="s">
        <v>22</v>
      </c>
      <c r="F82" s="3" t="s">
        <v>22</v>
      </c>
      <c r="G82" s="3" t="s">
        <v>262</v>
      </c>
      <c r="H82" s="3" t="s">
        <v>87</v>
      </c>
      <c r="I82" s="3" t="s">
        <v>45</v>
      </c>
      <c r="J82" s="3" t="s">
        <v>67</v>
      </c>
      <c r="K82" s="3" t="s">
        <v>68</v>
      </c>
      <c r="L82" s="5">
        <v>10</v>
      </c>
      <c r="M82" s="5">
        <v>69406.5</v>
      </c>
      <c r="N82" s="5">
        <v>99505.69</v>
      </c>
      <c r="O82" s="5">
        <v>0.05</v>
      </c>
      <c r="P82" s="3" t="s">
        <v>55</v>
      </c>
      <c r="Q82" s="3" t="s">
        <v>84</v>
      </c>
      <c r="R82" s="5">
        <v>17</v>
      </c>
      <c r="S82" s="15">
        <v>285942.3</v>
      </c>
      <c r="T82" s="11">
        <f t="shared" si="8"/>
        <v>995056.9</v>
      </c>
      <c r="U82" s="12">
        <f t="shared" si="9"/>
        <v>49752.845000000001</v>
      </c>
      <c r="V82" s="12">
        <f t="shared" si="10"/>
        <v>945304.05500000005</v>
      </c>
      <c r="W82" s="17">
        <f t="shared" si="11"/>
        <v>0.30248711881385082</v>
      </c>
      <c r="X82" s="19">
        <f t="shared" si="12"/>
        <v>1</v>
      </c>
      <c r="Y82" s="17">
        <f t="shared" si="13"/>
        <v>0.30248711881385082</v>
      </c>
      <c r="Z82" s="25">
        <f t="shared" si="7"/>
        <v>5.2631578947368418E-2</v>
      </c>
    </row>
    <row r="83" spans="1:26" ht="14.4" x14ac:dyDescent="0.3">
      <c r="A83" s="24" t="s">
        <v>263</v>
      </c>
      <c r="B83" s="4">
        <v>45884</v>
      </c>
      <c r="C83" s="3" t="s">
        <v>49</v>
      </c>
      <c r="D83" s="3" t="s">
        <v>41</v>
      </c>
      <c r="E83" s="3" t="s">
        <v>50</v>
      </c>
      <c r="F83" s="3" t="s">
        <v>50</v>
      </c>
      <c r="G83" s="3" t="s">
        <v>264</v>
      </c>
      <c r="H83" s="3" t="s">
        <v>87</v>
      </c>
      <c r="I83" s="3" t="s">
        <v>25</v>
      </c>
      <c r="J83" s="3" t="s">
        <v>61</v>
      </c>
      <c r="K83" s="3" t="s">
        <v>62</v>
      </c>
      <c r="L83" s="5">
        <v>33</v>
      </c>
      <c r="M83" s="5">
        <v>59690.91</v>
      </c>
      <c r="N83" s="5">
        <v>84817.32</v>
      </c>
      <c r="O83" s="5">
        <v>0.15</v>
      </c>
      <c r="P83" s="3" t="s">
        <v>55</v>
      </c>
      <c r="Q83" s="3" t="s">
        <v>29</v>
      </c>
      <c r="R83" s="5">
        <v>4</v>
      </c>
      <c r="S83" s="15">
        <v>704795.8</v>
      </c>
      <c r="T83" s="11">
        <f t="shared" si="8"/>
        <v>2798971.56</v>
      </c>
      <c r="U83" s="12">
        <f t="shared" si="9"/>
        <v>419845.734</v>
      </c>
      <c r="V83" s="12">
        <f t="shared" si="10"/>
        <v>2379125.8259999999</v>
      </c>
      <c r="W83" s="17">
        <f t="shared" si="11"/>
        <v>0.29624149857805798</v>
      </c>
      <c r="X83" s="19">
        <f t="shared" si="12"/>
        <v>1</v>
      </c>
      <c r="Y83" s="17">
        <f t="shared" si="13"/>
        <v>0.29624149857805798</v>
      </c>
      <c r="Z83" s="25">
        <f t="shared" si="7"/>
        <v>0.17647058823529413</v>
      </c>
    </row>
    <row r="84" spans="1:26" ht="14.4" x14ac:dyDescent="0.3">
      <c r="A84" s="24" t="s">
        <v>265</v>
      </c>
      <c r="B84" s="4">
        <v>45674</v>
      </c>
      <c r="C84" s="3" t="s">
        <v>49</v>
      </c>
      <c r="D84" s="3" t="s">
        <v>57</v>
      </c>
      <c r="E84" s="3" t="s">
        <v>92</v>
      </c>
      <c r="F84" s="3" t="s">
        <v>93</v>
      </c>
      <c r="G84" s="3" t="s">
        <v>266</v>
      </c>
      <c r="H84" s="3" t="s">
        <v>87</v>
      </c>
      <c r="I84" s="3" t="s">
        <v>45</v>
      </c>
      <c r="J84" s="3" t="s">
        <v>102</v>
      </c>
      <c r="K84" s="3" t="s">
        <v>226</v>
      </c>
      <c r="L84" s="5">
        <v>21</v>
      </c>
      <c r="M84" s="5">
        <v>34880.89</v>
      </c>
      <c r="N84" s="5">
        <v>50896.1</v>
      </c>
      <c r="O84" s="5">
        <v>0.05</v>
      </c>
      <c r="P84" s="3" t="s">
        <v>28</v>
      </c>
      <c r="Q84" s="3" t="s">
        <v>84</v>
      </c>
      <c r="R84" s="5">
        <v>14</v>
      </c>
      <c r="S84" s="15">
        <v>319503.40000000002</v>
      </c>
      <c r="T84" s="11">
        <f t="shared" si="8"/>
        <v>1068818.0999999999</v>
      </c>
      <c r="U84" s="12">
        <f t="shared" si="9"/>
        <v>53440.904999999999</v>
      </c>
      <c r="V84" s="12">
        <f t="shared" si="10"/>
        <v>1015377.1949999998</v>
      </c>
      <c r="W84" s="17">
        <f t="shared" si="11"/>
        <v>0.31466473894954877</v>
      </c>
      <c r="X84" s="19">
        <f t="shared" si="12"/>
        <v>0</v>
      </c>
      <c r="Y84" s="17">
        <f t="shared" si="13"/>
        <v>0.31466473894954877</v>
      </c>
      <c r="Z84" s="25">
        <f t="shared" si="7"/>
        <v>5.2631578947368432E-2</v>
      </c>
    </row>
    <row r="85" spans="1:26" ht="14.4" x14ac:dyDescent="0.3">
      <c r="A85" s="24" t="s">
        <v>267</v>
      </c>
      <c r="B85" s="4">
        <v>45818</v>
      </c>
      <c r="C85" s="3" t="s">
        <v>31</v>
      </c>
      <c r="D85" s="3" t="s">
        <v>21</v>
      </c>
      <c r="E85" s="3" t="s">
        <v>105</v>
      </c>
      <c r="F85" s="3" t="s">
        <v>106</v>
      </c>
      <c r="G85" s="3" t="s">
        <v>268</v>
      </c>
      <c r="H85" s="3" t="s">
        <v>87</v>
      </c>
      <c r="I85" s="3" t="s">
        <v>45</v>
      </c>
      <c r="J85" s="3" t="s">
        <v>67</v>
      </c>
      <c r="K85" s="3" t="s">
        <v>199</v>
      </c>
      <c r="L85" s="5">
        <v>18</v>
      </c>
      <c r="M85" s="5">
        <v>23712.11</v>
      </c>
      <c r="N85" s="5">
        <v>27351.35</v>
      </c>
      <c r="O85" s="5">
        <v>0.1</v>
      </c>
      <c r="P85" s="3" t="s">
        <v>28</v>
      </c>
      <c r="Q85" s="3" t="s">
        <v>77</v>
      </c>
      <c r="R85" s="5">
        <v>8</v>
      </c>
      <c r="S85" s="15">
        <v>58955.69</v>
      </c>
      <c r="T85" s="11">
        <f t="shared" si="8"/>
        <v>492324.3</v>
      </c>
      <c r="U85" s="12">
        <f t="shared" si="9"/>
        <v>49232.43</v>
      </c>
      <c r="V85" s="12">
        <f t="shared" si="10"/>
        <v>443091.87</v>
      </c>
      <c r="W85" s="17">
        <f t="shared" si="11"/>
        <v>0.13305522847891568</v>
      </c>
      <c r="X85" s="19">
        <f t="shared" si="12"/>
        <v>0</v>
      </c>
      <c r="Y85" s="17">
        <f t="shared" si="13"/>
        <v>0.13305522847891568</v>
      </c>
      <c r="Z85" s="25">
        <f t="shared" si="7"/>
        <v>0.11111111111111112</v>
      </c>
    </row>
    <row r="86" spans="1:26" ht="14.4" x14ac:dyDescent="0.3">
      <c r="A86" s="24" t="s">
        <v>269</v>
      </c>
      <c r="B86" s="4">
        <v>45774</v>
      </c>
      <c r="C86" s="3" t="s">
        <v>31</v>
      </c>
      <c r="D86" s="3" t="s">
        <v>70</v>
      </c>
      <c r="E86" s="3" t="s">
        <v>71</v>
      </c>
      <c r="F86" s="3" t="s">
        <v>72</v>
      </c>
      <c r="G86" s="3" t="s">
        <v>270</v>
      </c>
      <c r="H86" s="3" t="s">
        <v>24</v>
      </c>
      <c r="I86" s="3" t="s">
        <v>52</v>
      </c>
      <c r="J86" s="3" t="s">
        <v>157</v>
      </c>
      <c r="K86" s="3" t="s">
        <v>188</v>
      </c>
      <c r="L86" s="5">
        <v>32</v>
      </c>
      <c r="M86" s="5">
        <v>43215.73</v>
      </c>
      <c r="N86" s="5">
        <v>60944.57</v>
      </c>
      <c r="O86" s="5">
        <v>0.15</v>
      </c>
      <c r="P86" s="3" t="s">
        <v>28</v>
      </c>
      <c r="Q86" s="3" t="s">
        <v>29</v>
      </c>
      <c r="R86" s="5">
        <v>15</v>
      </c>
      <c r="S86" s="15">
        <v>482224.5</v>
      </c>
      <c r="T86" s="11">
        <f t="shared" si="8"/>
        <v>1950226.24</v>
      </c>
      <c r="U86" s="12">
        <f t="shared" si="9"/>
        <v>292533.93599999999</v>
      </c>
      <c r="V86" s="12">
        <f t="shared" si="10"/>
        <v>1657692.304</v>
      </c>
      <c r="W86" s="17">
        <f t="shared" si="11"/>
        <v>0.29090109113518575</v>
      </c>
      <c r="X86" s="19">
        <f t="shared" si="12"/>
        <v>0</v>
      </c>
      <c r="Y86" s="17">
        <f t="shared" si="13"/>
        <v>0.29090109113518575</v>
      </c>
      <c r="Z86" s="25">
        <f t="shared" si="7"/>
        <v>0.1764705882352941</v>
      </c>
    </row>
    <row r="87" spans="1:26" ht="14.4" x14ac:dyDescent="0.3">
      <c r="A87" s="24" t="s">
        <v>271</v>
      </c>
      <c r="B87" s="4">
        <v>45703</v>
      </c>
      <c r="C87" s="3" t="s">
        <v>20</v>
      </c>
      <c r="D87" s="3" t="s">
        <v>70</v>
      </c>
      <c r="E87" s="3" t="s">
        <v>71</v>
      </c>
      <c r="F87" s="3" t="s">
        <v>72</v>
      </c>
      <c r="G87" s="3" t="s">
        <v>272</v>
      </c>
      <c r="H87" s="3" t="s">
        <v>35</v>
      </c>
      <c r="I87" s="3" t="s">
        <v>52</v>
      </c>
      <c r="J87" s="3" t="s">
        <v>157</v>
      </c>
      <c r="K87" s="3" t="s">
        <v>273</v>
      </c>
      <c r="L87" s="5">
        <v>8</v>
      </c>
      <c r="M87" s="5">
        <v>70878.59</v>
      </c>
      <c r="N87" s="5">
        <v>96002.28</v>
      </c>
      <c r="O87" s="5">
        <v>0.05</v>
      </c>
      <c r="P87" s="3" t="s">
        <v>55</v>
      </c>
      <c r="Q87" s="3" t="s">
        <v>38</v>
      </c>
      <c r="R87" s="5">
        <v>7</v>
      </c>
      <c r="S87" s="15">
        <v>190940</v>
      </c>
      <c r="T87" s="11">
        <f t="shared" si="8"/>
        <v>768018.24</v>
      </c>
      <c r="U87" s="12">
        <f t="shared" si="9"/>
        <v>38400.912000000004</v>
      </c>
      <c r="V87" s="12">
        <f t="shared" si="10"/>
        <v>729617.32799999998</v>
      </c>
      <c r="W87" s="17">
        <f t="shared" si="11"/>
        <v>0.26169882851247195</v>
      </c>
      <c r="X87" s="19">
        <f t="shared" si="12"/>
        <v>1</v>
      </c>
      <c r="Y87" s="17">
        <f t="shared" si="13"/>
        <v>0.26169882851247195</v>
      </c>
      <c r="Z87" s="25">
        <f t="shared" si="7"/>
        <v>5.2631578947368425E-2</v>
      </c>
    </row>
    <row r="88" spans="1:26" ht="14.4" x14ac:dyDescent="0.3">
      <c r="A88" s="24" t="s">
        <v>274</v>
      </c>
      <c r="B88" s="4">
        <v>45772</v>
      </c>
      <c r="C88" s="3" t="s">
        <v>31</v>
      </c>
      <c r="D88" s="3" t="s">
        <v>21</v>
      </c>
      <c r="E88" s="3" t="s">
        <v>32</v>
      </c>
      <c r="F88" s="3" t="s">
        <v>33</v>
      </c>
      <c r="G88" s="3" t="s">
        <v>275</v>
      </c>
      <c r="H88" s="3" t="s">
        <v>44</v>
      </c>
      <c r="I88" s="3" t="s">
        <v>25</v>
      </c>
      <c r="J88" s="3" t="s">
        <v>61</v>
      </c>
      <c r="K88" s="3" t="s">
        <v>154</v>
      </c>
      <c r="L88" s="5">
        <v>47</v>
      </c>
      <c r="M88" s="5">
        <v>19490.43</v>
      </c>
      <c r="N88" s="5">
        <v>24561.95</v>
      </c>
      <c r="O88" s="5">
        <v>0.05</v>
      </c>
      <c r="P88" s="3" t="s">
        <v>28</v>
      </c>
      <c r="Q88" s="3" t="s">
        <v>84</v>
      </c>
      <c r="R88" s="5">
        <v>12</v>
      </c>
      <c r="S88" s="15">
        <v>226443.4</v>
      </c>
      <c r="T88" s="11">
        <f t="shared" si="8"/>
        <v>1154411.6500000001</v>
      </c>
      <c r="U88" s="12">
        <f t="shared" si="9"/>
        <v>57720.582500000011</v>
      </c>
      <c r="V88" s="12">
        <f t="shared" si="10"/>
        <v>1096691.0675000001</v>
      </c>
      <c r="W88" s="17">
        <f t="shared" si="11"/>
        <v>0.20647874931287336</v>
      </c>
      <c r="X88" s="19">
        <f t="shared" si="12"/>
        <v>0</v>
      </c>
      <c r="Y88" s="17">
        <f t="shared" si="13"/>
        <v>0.20647874931287336</v>
      </c>
      <c r="Z88" s="25">
        <f t="shared" si="7"/>
        <v>5.2631578947368425E-2</v>
      </c>
    </row>
    <row r="89" spans="1:26" ht="14.4" x14ac:dyDescent="0.3">
      <c r="A89" s="24" t="s">
        <v>276</v>
      </c>
      <c r="B89" s="6">
        <v>45753</v>
      </c>
      <c r="C89" s="3" t="s">
        <v>49</v>
      </c>
      <c r="D89" s="3" t="s">
        <v>57</v>
      </c>
      <c r="E89" s="3" t="s">
        <v>92</v>
      </c>
      <c r="F89" s="3" t="s">
        <v>93</v>
      </c>
      <c r="G89" s="3" t="s">
        <v>277</v>
      </c>
      <c r="H89" s="3" t="s">
        <v>24</v>
      </c>
      <c r="I89" s="3" t="s">
        <v>45</v>
      </c>
      <c r="J89" s="3" t="s">
        <v>67</v>
      </c>
      <c r="K89" s="3" t="s">
        <v>83</v>
      </c>
      <c r="L89" s="5">
        <v>29</v>
      </c>
      <c r="M89" s="5">
        <v>61111.16</v>
      </c>
      <c r="N89" s="5">
        <v>76244.11</v>
      </c>
      <c r="O89" s="5">
        <v>0.15</v>
      </c>
      <c r="P89" s="3" t="s">
        <v>55</v>
      </c>
      <c r="Q89" s="3" t="s">
        <v>77</v>
      </c>
      <c r="R89" s="5">
        <v>12</v>
      </c>
      <c r="S89" s="15">
        <v>373027.2</v>
      </c>
      <c r="T89" s="11">
        <f t="shared" si="8"/>
        <v>2211079.19</v>
      </c>
      <c r="U89" s="12">
        <f t="shared" si="9"/>
        <v>331661.87849999999</v>
      </c>
      <c r="V89" s="12">
        <f t="shared" si="10"/>
        <v>1879417.3114999998</v>
      </c>
      <c r="W89" s="17">
        <f t="shared" si="11"/>
        <v>0.19848024050724514</v>
      </c>
      <c r="X89" s="19">
        <f t="shared" si="12"/>
        <v>1</v>
      </c>
      <c r="Y89" s="17">
        <f t="shared" si="13"/>
        <v>0.19848024050724514</v>
      </c>
      <c r="Z89" s="25">
        <f t="shared" si="7"/>
        <v>0.17647058823529413</v>
      </c>
    </row>
    <row r="90" spans="1:26" ht="14.4" x14ac:dyDescent="0.3">
      <c r="A90" s="24" t="s">
        <v>278</v>
      </c>
      <c r="B90" s="6">
        <v>45750</v>
      </c>
      <c r="C90" s="3" t="s">
        <v>40</v>
      </c>
      <c r="D90" s="3" t="s">
        <v>70</v>
      </c>
      <c r="E90" s="3" t="s">
        <v>125</v>
      </c>
      <c r="F90" s="3" t="s">
        <v>125</v>
      </c>
      <c r="G90" s="3" t="s">
        <v>279</v>
      </c>
      <c r="H90" s="3" t="s">
        <v>44</v>
      </c>
      <c r="I90" s="3" t="s">
        <v>25</v>
      </c>
      <c r="J90" s="3" t="s">
        <v>36</v>
      </c>
      <c r="K90" s="3" t="s">
        <v>280</v>
      </c>
      <c r="L90" s="5">
        <v>38</v>
      </c>
      <c r="M90" s="5">
        <v>7753.95</v>
      </c>
      <c r="N90" s="5">
        <v>9934.94</v>
      </c>
      <c r="O90" s="5">
        <v>0.05</v>
      </c>
      <c r="P90" s="3" t="s">
        <v>28</v>
      </c>
      <c r="Q90" s="3" t="s">
        <v>29</v>
      </c>
      <c r="R90" s="5">
        <v>17</v>
      </c>
      <c r="S90" s="15">
        <v>78733.740000000005</v>
      </c>
      <c r="T90" s="11">
        <f t="shared" si="8"/>
        <v>377527.72000000003</v>
      </c>
      <c r="U90" s="12">
        <f t="shared" si="9"/>
        <v>18876.386000000002</v>
      </c>
      <c r="V90" s="12">
        <f t="shared" si="10"/>
        <v>358651.33400000003</v>
      </c>
      <c r="W90" s="17">
        <f t="shared" si="11"/>
        <v>0.21952724703932092</v>
      </c>
      <c r="X90" s="19">
        <f t="shared" si="12"/>
        <v>0</v>
      </c>
      <c r="Y90" s="17">
        <f t="shared" si="13"/>
        <v>0.21952724703932092</v>
      </c>
      <c r="Z90" s="25">
        <f t="shared" si="7"/>
        <v>5.2631578947368425E-2</v>
      </c>
    </row>
    <row r="91" spans="1:26" ht="14.4" x14ac:dyDescent="0.3">
      <c r="A91" s="24" t="s">
        <v>281</v>
      </c>
      <c r="B91" s="4">
        <v>45833</v>
      </c>
      <c r="C91" s="3" t="s">
        <v>31</v>
      </c>
      <c r="D91" s="3" t="s">
        <v>70</v>
      </c>
      <c r="E91" s="3" t="s">
        <v>71</v>
      </c>
      <c r="F91" s="3" t="s">
        <v>72</v>
      </c>
      <c r="G91" s="3" t="s">
        <v>282</v>
      </c>
      <c r="H91" s="3" t="s">
        <v>44</v>
      </c>
      <c r="I91" s="3" t="s">
        <v>45</v>
      </c>
      <c r="J91" s="3" t="s">
        <v>132</v>
      </c>
      <c r="K91" s="3" t="s">
        <v>248</v>
      </c>
      <c r="L91" s="5">
        <v>15</v>
      </c>
      <c r="M91" s="5">
        <v>75460.87</v>
      </c>
      <c r="N91" s="5">
        <v>87751.75</v>
      </c>
      <c r="O91" s="5">
        <v>0</v>
      </c>
      <c r="P91" s="3" t="s">
        <v>28</v>
      </c>
      <c r="Q91" s="3" t="s">
        <v>84</v>
      </c>
      <c r="R91" s="5">
        <v>18</v>
      </c>
      <c r="S91" s="15">
        <v>184363.2</v>
      </c>
      <c r="T91" s="11">
        <f t="shared" si="8"/>
        <v>1316276.25</v>
      </c>
      <c r="U91" s="12">
        <f t="shared" si="9"/>
        <v>0</v>
      </c>
      <c r="V91" s="12">
        <f t="shared" si="10"/>
        <v>1316276.25</v>
      </c>
      <c r="W91" s="17">
        <f t="shared" si="11"/>
        <v>0.14006421524357066</v>
      </c>
      <c r="X91" s="19">
        <f t="shared" si="12"/>
        <v>0</v>
      </c>
      <c r="Y91" s="17">
        <f t="shared" si="13"/>
        <v>0.14006421524357066</v>
      </c>
      <c r="Z91" s="25">
        <f t="shared" si="7"/>
        <v>0</v>
      </c>
    </row>
    <row r="92" spans="1:26" ht="14.4" x14ac:dyDescent="0.3">
      <c r="A92" s="24" t="s">
        <v>283</v>
      </c>
      <c r="B92" s="4">
        <v>45883</v>
      </c>
      <c r="C92" s="3" t="s">
        <v>31</v>
      </c>
      <c r="D92" s="3" t="s">
        <v>21</v>
      </c>
      <c r="E92" s="3" t="s">
        <v>105</v>
      </c>
      <c r="F92" s="3" t="s">
        <v>106</v>
      </c>
      <c r="G92" s="3" t="s">
        <v>284</v>
      </c>
      <c r="H92" s="3" t="s">
        <v>24</v>
      </c>
      <c r="I92" s="3" t="s">
        <v>52</v>
      </c>
      <c r="J92" s="3" t="s">
        <v>157</v>
      </c>
      <c r="K92" s="3" t="s">
        <v>285</v>
      </c>
      <c r="L92" s="5">
        <v>45</v>
      </c>
      <c r="M92" s="5">
        <v>78834.759999999995</v>
      </c>
      <c r="N92" s="5">
        <v>101358.6</v>
      </c>
      <c r="O92" s="5">
        <v>0</v>
      </c>
      <c r="P92" s="3" t="s">
        <v>55</v>
      </c>
      <c r="Q92" s="3" t="s">
        <v>77</v>
      </c>
      <c r="R92" s="5">
        <v>14</v>
      </c>
      <c r="S92" s="15">
        <v>1013572</v>
      </c>
      <c r="T92" s="11">
        <f t="shared" si="8"/>
        <v>4561137</v>
      </c>
      <c r="U92" s="12">
        <f t="shared" si="9"/>
        <v>0</v>
      </c>
      <c r="V92" s="12">
        <f t="shared" si="10"/>
        <v>4561137</v>
      </c>
      <c r="W92" s="17">
        <f t="shared" si="11"/>
        <v>0.22221915281211679</v>
      </c>
      <c r="X92" s="19">
        <f t="shared" si="12"/>
        <v>1</v>
      </c>
      <c r="Y92" s="17">
        <f t="shared" si="13"/>
        <v>0.22221915281211679</v>
      </c>
      <c r="Z92" s="25">
        <f t="shared" si="7"/>
        <v>0</v>
      </c>
    </row>
    <row r="93" spans="1:26" ht="14.4" x14ac:dyDescent="0.3">
      <c r="A93" s="24" t="s">
        <v>286</v>
      </c>
      <c r="B93" s="4">
        <v>45757</v>
      </c>
      <c r="C93" s="3" t="s">
        <v>31</v>
      </c>
      <c r="D93" s="3" t="s">
        <v>41</v>
      </c>
      <c r="E93" s="3" t="s">
        <v>50</v>
      </c>
      <c r="F93" s="3" t="s">
        <v>50</v>
      </c>
      <c r="G93" s="3" t="s">
        <v>43</v>
      </c>
      <c r="H93" s="3" t="s">
        <v>87</v>
      </c>
      <c r="I93" s="3" t="s">
        <v>52</v>
      </c>
      <c r="J93" s="3" t="s">
        <v>53</v>
      </c>
      <c r="K93" s="3" t="s">
        <v>110</v>
      </c>
      <c r="L93" s="5">
        <v>44</v>
      </c>
      <c r="M93" s="5">
        <v>45141.83</v>
      </c>
      <c r="N93" s="5">
        <v>50402</v>
      </c>
      <c r="O93" s="5">
        <v>0.1</v>
      </c>
      <c r="P93" s="3" t="s">
        <v>55</v>
      </c>
      <c r="Q93" s="3" t="s">
        <v>38</v>
      </c>
      <c r="R93" s="5">
        <v>1</v>
      </c>
      <c r="S93" s="15">
        <v>208302.7</v>
      </c>
      <c r="T93" s="11">
        <f t="shared" si="8"/>
        <v>2217688</v>
      </c>
      <c r="U93" s="12">
        <f t="shared" si="9"/>
        <v>221768.80000000002</v>
      </c>
      <c r="V93" s="12">
        <f t="shared" si="10"/>
        <v>1995919.2</v>
      </c>
      <c r="W93" s="17">
        <f t="shared" si="11"/>
        <v>0.10436429490732892</v>
      </c>
      <c r="X93" s="19">
        <f t="shared" si="12"/>
        <v>1</v>
      </c>
      <c r="Y93" s="17">
        <f t="shared" si="13"/>
        <v>0.10436429490732892</v>
      </c>
      <c r="Z93" s="25">
        <f t="shared" si="7"/>
        <v>0.11111111111111112</v>
      </c>
    </row>
    <row r="94" spans="1:26" ht="14.4" x14ac:dyDescent="0.3">
      <c r="A94" s="24" t="s">
        <v>287</v>
      </c>
      <c r="B94" s="6">
        <v>45904</v>
      </c>
      <c r="C94" s="3" t="s">
        <v>40</v>
      </c>
      <c r="D94" s="3" t="s">
        <v>21</v>
      </c>
      <c r="E94" s="3" t="s">
        <v>105</v>
      </c>
      <c r="F94" s="3" t="s">
        <v>106</v>
      </c>
      <c r="G94" s="3" t="s">
        <v>288</v>
      </c>
      <c r="H94" s="3" t="s">
        <v>24</v>
      </c>
      <c r="I94" s="3" t="s">
        <v>45</v>
      </c>
      <c r="J94" s="3" t="s">
        <v>67</v>
      </c>
      <c r="K94" s="3" t="s">
        <v>83</v>
      </c>
      <c r="L94" s="5">
        <v>33</v>
      </c>
      <c r="M94" s="5">
        <v>36543.14</v>
      </c>
      <c r="N94" s="5">
        <v>47095.71</v>
      </c>
      <c r="O94" s="5">
        <v>0.15</v>
      </c>
      <c r="P94" s="3" t="s">
        <v>55</v>
      </c>
      <c r="Q94" s="3" t="s">
        <v>77</v>
      </c>
      <c r="R94" s="5">
        <v>18</v>
      </c>
      <c r="S94" s="15">
        <v>295999.59999999998</v>
      </c>
      <c r="T94" s="11">
        <f t="shared" si="8"/>
        <v>1554158.43</v>
      </c>
      <c r="U94" s="12">
        <f t="shared" si="9"/>
        <v>233123.76449999999</v>
      </c>
      <c r="V94" s="12">
        <f t="shared" si="10"/>
        <v>1321034.6654999999</v>
      </c>
      <c r="W94" s="17">
        <f t="shared" si="11"/>
        <v>0.22406648949516156</v>
      </c>
      <c r="X94" s="19">
        <f t="shared" si="12"/>
        <v>1</v>
      </c>
      <c r="Y94" s="17">
        <f t="shared" si="13"/>
        <v>0.22406648949516156</v>
      </c>
      <c r="Z94" s="25">
        <f t="shared" si="7"/>
        <v>0.17647058823529413</v>
      </c>
    </row>
    <row r="95" spans="1:26" ht="14.4" x14ac:dyDescent="0.3">
      <c r="A95" s="24" t="s">
        <v>289</v>
      </c>
      <c r="B95" s="4">
        <v>45825</v>
      </c>
      <c r="C95" s="3" t="s">
        <v>20</v>
      </c>
      <c r="D95" s="3" t="s">
        <v>70</v>
      </c>
      <c r="E95" s="3" t="s">
        <v>125</v>
      </c>
      <c r="F95" s="3" t="s">
        <v>125</v>
      </c>
      <c r="G95" s="3" t="s">
        <v>290</v>
      </c>
      <c r="H95" s="3" t="s">
        <v>44</v>
      </c>
      <c r="I95" s="3" t="s">
        <v>45</v>
      </c>
      <c r="J95" s="3" t="s">
        <v>102</v>
      </c>
      <c r="K95" s="3" t="s">
        <v>226</v>
      </c>
      <c r="L95" s="5">
        <v>7</v>
      </c>
      <c r="M95" s="5">
        <v>23483.19</v>
      </c>
      <c r="N95" s="5">
        <v>30830.46</v>
      </c>
      <c r="O95" s="5">
        <v>0.15</v>
      </c>
      <c r="P95" s="3" t="s">
        <v>55</v>
      </c>
      <c r="Q95" s="3" t="s">
        <v>38</v>
      </c>
      <c r="R95" s="5">
        <v>15</v>
      </c>
      <c r="S95" s="15">
        <v>43716.26</v>
      </c>
      <c r="T95" s="11">
        <f t="shared" si="8"/>
        <v>215813.22</v>
      </c>
      <c r="U95" s="12">
        <f t="shared" si="9"/>
        <v>32371.983</v>
      </c>
      <c r="V95" s="12">
        <f t="shared" si="10"/>
        <v>183441.23699999999</v>
      </c>
      <c r="W95" s="17">
        <f t="shared" si="11"/>
        <v>0.23831206502385285</v>
      </c>
      <c r="X95" s="19">
        <f t="shared" si="12"/>
        <v>1</v>
      </c>
      <c r="Y95" s="17">
        <f t="shared" si="13"/>
        <v>0.23831206502385285</v>
      </c>
      <c r="Z95" s="25">
        <f t="shared" si="7"/>
        <v>0.17647058823529413</v>
      </c>
    </row>
    <row r="96" spans="1:26" ht="14.4" x14ac:dyDescent="0.3">
      <c r="A96" s="24" t="s">
        <v>291</v>
      </c>
      <c r="B96" s="4">
        <v>45766</v>
      </c>
      <c r="C96" s="3" t="s">
        <v>31</v>
      </c>
      <c r="D96" s="3" t="s">
        <v>57</v>
      </c>
      <c r="E96" s="3" t="s">
        <v>58</v>
      </c>
      <c r="F96" s="3" t="s">
        <v>59</v>
      </c>
      <c r="G96" s="3" t="s">
        <v>126</v>
      </c>
      <c r="H96" s="3" t="s">
        <v>44</v>
      </c>
      <c r="I96" s="3" t="s">
        <v>45</v>
      </c>
      <c r="J96" s="3" t="s">
        <v>67</v>
      </c>
      <c r="K96" s="3" t="s">
        <v>199</v>
      </c>
      <c r="L96" s="5">
        <v>4</v>
      </c>
      <c r="M96" s="5">
        <v>10433.99</v>
      </c>
      <c r="N96" s="5">
        <v>14496.93</v>
      </c>
      <c r="O96" s="5">
        <v>0.1</v>
      </c>
      <c r="P96" s="3" t="s">
        <v>55</v>
      </c>
      <c r="Q96" s="3" t="s">
        <v>77</v>
      </c>
      <c r="R96" s="5">
        <v>12</v>
      </c>
      <c r="S96" s="15">
        <v>14626.58</v>
      </c>
      <c r="T96" s="11">
        <f t="shared" si="8"/>
        <v>57987.72</v>
      </c>
      <c r="U96" s="12">
        <f t="shared" si="9"/>
        <v>5798.7720000000008</v>
      </c>
      <c r="V96" s="12">
        <f t="shared" si="10"/>
        <v>52188.948000000004</v>
      </c>
      <c r="W96" s="17">
        <f t="shared" si="11"/>
        <v>0.2802620202269645</v>
      </c>
      <c r="X96" s="19">
        <f t="shared" si="12"/>
        <v>1</v>
      </c>
      <c r="Y96" s="17">
        <f t="shared" si="13"/>
        <v>0.2802620202269645</v>
      </c>
      <c r="Z96" s="25">
        <f t="shared" si="7"/>
        <v>0.11111111111111112</v>
      </c>
    </row>
    <row r="97" spans="1:26" ht="14.4" x14ac:dyDescent="0.3">
      <c r="A97" s="24" t="s">
        <v>292</v>
      </c>
      <c r="B97" s="4">
        <v>45900</v>
      </c>
      <c r="C97" s="3" t="s">
        <v>40</v>
      </c>
      <c r="D97" s="3" t="s">
        <v>21</v>
      </c>
      <c r="E97" s="3" t="s">
        <v>22</v>
      </c>
      <c r="F97" s="3" t="s">
        <v>22</v>
      </c>
      <c r="G97" s="3" t="s">
        <v>293</v>
      </c>
      <c r="H97" s="3" t="s">
        <v>24</v>
      </c>
      <c r="I97" s="3" t="s">
        <v>52</v>
      </c>
      <c r="J97" s="3" t="s">
        <v>95</v>
      </c>
      <c r="K97" s="3" t="s">
        <v>96</v>
      </c>
      <c r="L97" s="5">
        <v>30</v>
      </c>
      <c r="M97" s="5">
        <v>50734.53</v>
      </c>
      <c r="N97" s="5">
        <v>62357.13</v>
      </c>
      <c r="O97" s="5">
        <v>0.15</v>
      </c>
      <c r="P97" s="3" t="s">
        <v>28</v>
      </c>
      <c r="Q97" s="3" t="s">
        <v>84</v>
      </c>
      <c r="R97" s="5">
        <v>9</v>
      </c>
      <c r="S97" s="15">
        <v>296376.3</v>
      </c>
      <c r="T97" s="11">
        <f t="shared" si="8"/>
        <v>1870713.9</v>
      </c>
      <c r="U97" s="12">
        <f t="shared" si="9"/>
        <v>280607.08499999996</v>
      </c>
      <c r="V97" s="12">
        <f t="shared" si="10"/>
        <v>1590106.8149999999</v>
      </c>
      <c r="W97" s="17">
        <f t="shared" si="11"/>
        <v>0.18638766729642625</v>
      </c>
      <c r="X97" s="19">
        <f t="shared" si="12"/>
        <v>0</v>
      </c>
      <c r="Y97" s="17">
        <f t="shared" si="13"/>
        <v>0.18638766729642625</v>
      </c>
      <c r="Z97" s="25">
        <f t="shared" si="7"/>
        <v>0.1764705882352941</v>
      </c>
    </row>
    <row r="98" spans="1:26" ht="14.4" x14ac:dyDescent="0.3">
      <c r="A98" s="24" t="s">
        <v>294</v>
      </c>
      <c r="B98" s="6">
        <v>45908</v>
      </c>
      <c r="C98" s="3" t="s">
        <v>49</v>
      </c>
      <c r="D98" s="3" t="s">
        <v>41</v>
      </c>
      <c r="E98" s="3" t="s">
        <v>42</v>
      </c>
      <c r="F98" s="3" t="s">
        <v>42</v>
      </c>
      <c r="G98" s="3" t="s">
        <v>295</v>
      </c>
      <c r="H98" s="3" t="s">
        <v>87</v>
      </c>
      <c r="I98" s="3" t="s">
        <v>45</v>
      </c>
      <c r="J98" s="3" t="s">
        <v>132</v>
      </c>
      <c r="K98" s="3" t="s">
        <v>248</v>
      </c>
      <c r="L98" s="5">
        <v>44</v>
      </c>
      <c r="M98" s="5">
        <v>71135.820000000007</v>
      </c>
      <c r="N98" s="5">
        <v>82758.559999999998</v>
      </c>
      <c r="O98" s="5">
        <v>0.05</v>
      </c>
      <c r="P98" s="3" t="s">
        <v>55</v>
      </c>
      <c r="Q98" s="3" t="s">
        <v>29</v>
      </c>
      <c r="R98" s="5">
        <v>1</v>
      </c>
      <c r="S98" s="15">
        <v>485830.5</v>
      </c>
      <c r="T98" s="11">
        <f t="shared" si="8"/>
        <v>3641376.6399999997</v>
      </c>
      <c r="U98" s="12">
        <f t="shared" si="9"/>
        <v>182068.83199999999</v>
      </c>
      <c r="V98" s="12">
        <f t="shared" si="10"/>
        <v>3459307.8079999997</v>
      </c>
      <c r="W98" s="17">
        <f t="shared" si="11"/>
        <v>0.14044153540672724</v>
      </c>
      <c r="X98" s="19">
        <f t="shared" si="12"/>
        <v>1</v>
      </c>
      <c r="Y98" s="17">
        <f t="shared" si="13"/>
        <v>0.14044153540672724</v>
      </c>
      <c r="Z98" s="25">
        <f t="shared" si="7"/>
        <v>5.2631578947368425E-2</v>
      </c>
    </row>
    <row r="99" spans="1:26" ht="14.4" x14ac:dyDescent="0.3">
      <c r="A99" s="24" t="s">
        <v>296</v>
      </c>
      <c r="B99" s="4">
        <v>45776</v>
      </c>
      <c r="C99" s="3" t="s">
        <v>40</v>
      </c>
      <c r="D99" s="3" t="s">
        <v>70</v>
      </c>
      <c r="E99" s="3" t="s">
        <v>71</v>
      </c>
      <c r="F99" s="3" t="s">
        <v>72</v>
      </c>
      <c r="G99" s="3" t="s">
        <v>297</v>
      </c>
      <c r="H99" s="3" t="s">
        <v>35</v>
      </c>
      <c r="I99" s="3" t="s">
        <v>52</v>
      </c>
      <c r="J99" s="3" t="s">
        <v>95</v>
      </c>
      <c r="K99" s="3" t="s">
        <v>298</v>
      </c>
      <c r="L99" s="5">
        <v>5</v>
      </c>
      <c r="M99" s="5">
        <v>32098.22</v>
      </c>
      <c r="N99" s="5">
        <v>47093.14</v>
      </c>
      <c r="O99" s="5">
        <v>0.05</v>
      </c>
      <c r="P99" s="3" t="s">
        <v>55</v>
      </c>
      <c r="Q99" s="3" t="s">
        <v>77</v>
      </c>
      <c r="R99" s="5">
        <v>2</v>
      </c>
      <c r="S99" s="15">
        <v>71225.87</v>
      </c>
      <c r="T99" s="11">
        <f t="shared" si="8"/>
        <v>235465.7</v>
      </c>
      <c r="U99" s="12">
        <f t="shared" si="9"/>
        <v>11773.285000000002</v>
      </c>
      <c r="V99" s="12">
        <f t="shared" si="10"/>
        <v>223692.41500000001</v>
      </c>
      <c r="W99" s="17">
        <f t="shared" si="11"/>
        <v>0.31840985757161233</v>
      </c>
      <c r="X99" s="19">
        <f t="shared" si="12"/>
        <v>1</v>
      </c>
      <c r="Y99" s="17">
        <f t="shared" si="13"/>
        <v>0.31840985757161233</v>
      </c>
      <c r="Z99" s="25">
        <f t="shared" si="7"/>
        <v>5.2631578947368425E-2</v>
      </c>
    </row>
    <row r="100" spans="1:26" ht="14.4" x14ac:dyDescent="0.3">
      <c r="A100" s="24" t="s">
        <v>299</v>
      </c>
      <c r="B100" s="4">
        <v>45886</v>
      </c>
      <c r="C100" s="3" t="s">
        <v>20</v>
      </c>
      <c r="D100" s="3" t="s">
        <v>21</v>
      </c>
      <c r="E100" s="3" t="s">
        <v>32</v>
      </c>
      <c r="F100" s="3" t="s">
        <v>33</v>
      </c>
      <c r="G100" s="3" t="s">
        <v>300</v>
      </c>
      <c r="H100" s="3" t="s">
        <v>87</v>
      </c>
      <c r="I100" s="3" t="s">
        <v>25</v>
      </c>
      <c r="J100" s="3" t="s">
        <v>61</v>
      </c>
      <c r="K100" s="3" t="s">
        <v>154</v>
      </c>
      <c r="L100" s="5">
        <v>30</v>
      </c>
      <c r="M100" s="5">
        <v>49296.75</v>
      </c>
      <c r="N100" s="5">
        <v>66390.570000000007</v>
      </c>
      <c r="O100" s="5">
        <v>0.1</v>
      </c>
      <c r="P100" s="3" t="s">
        <v>28</v>
      </c>
      <c r="Q100" s="3" t="s">
        <v>77</v>
      </c>
      <c r="R100" s="5">
        <v>15</v>
      </c>
      <c r="S100" s="15">
        <v>461533.1</v>
      </c>
      <c r="T100" s="11">
        <f t="shared" si="8"/>
        <v>1991717.1</v>
      </c>
      <c r="U100" s="12">
        <f t="shared" si="9"/>
        <v>199171.71000000002</v>
      </c>
      <c r="V100" s="12">
        <f t="shared" si="10"/>
        <v>1792545.3900000001</v>
      </c>
      <c r="W100" s="17">
        <f t="shared" si="11"/>
        <v>0.25747359178447354</v>
      </c>
      <c r="X100" s="19">
        <f t="shared" si="12"/>
        <v>0</v>
      </c>
      <c r="Y100" s="17">
        <f t="shared" si="13"/>
        <v>0.25747359178447354</v>
      </c>
      <c r="Z100" s="25">
        <f t="shared" si="7"/>
        <v>0.11111111111111112</v>
      </c>
    </row>
    <row r="101" spans="1:26" ht="14.4" x14ac:dyDescent="0.3">
      <c r="A101" s="24" t="s">
        <v>301</v>
      </c>
      <c r="B101" s="6">
        <v>45878</v>
      </c>
      <c r="C101" s="3" t="s">
        <v>20</v>
      </c>
      <c r="D101" s="3" t="s">
        <v>70</v>
      </c>
      <c r="E101" s="3" t="s">
        <v>125</v>
      </c>
      <c r="F101" s="3" t="s">
        <v>125</v>
      </c>
      <c r="G101" s="3" t="s">
        <v>302</v>
      </c>
      <c r="H101" s="3" t="s">
        <v>44</v>
      </c>
      <c r="I101" s="3" t="s">
        <v>45</v>
      </c>
      <c r="J101" s="3" t="s">
        <v>67</v>
      </c>
      <c r="K101" s="3" t="s">
        <v>74</v>
      </c>
      <c r="L101" s="5">
        <v>20</v>
      </c>
      <c r="M101" s="5">
        <v>52715.839999999997</v>
      </c>
      <c r="N101" s="5">
        <v>71502.98</v>
      </c>
      <c r="O101" s="5">
        <v>0</v>
      </c>
      <c r="P101" s="3" t="s">
        <v>55</v>
      </c>
      <c r="Q101" s="3" t="s">
        <v>38</v>
      </c>
      <c r="R101" s="5">
        <v>8</v>
      </c>
      <c r="S101" s="15">
        <v>375742.8</v>
      </c>
      <c r="T101" s="11">
        <f t="shared" si="8"/>
        <v>1430059.5999999999</v>
      </c>
      <c r="U101" s="12">
        <f t="shared" si="9"/>
        <v>0</v>
      </c>
      <c r="V101" s="12">
        <f t="shared" si="10"/>
        <v>1430059.5999999999</v>
      </c>
      <c r="W101" s="17">
        <f t="shared" si="11"/>
        <v>0.26274625197439327</v>
      </c>
      <c r="X101" s="19">
        <f t="shared" si="12"/>
        <v>1</v>
      </c>
      <c r="Y101" s="17">
        <f t="shared" si="13"/>
        <v>0.26274625197439327</v>
      </c>
      <c r="Z101" s="25">
        <f t="shared" si="7"/>
        <v>0</v>
      </c>
    </row>
    <row r="102" spans="1:26" ht="14.4" x14ac:dyDescent="0.3">
      <c r="A102" s="24" t="s">
        <v>303</v>
      </c>
      <c r="B102" s="4">
        <v>45708</v>
      </c>
      <c r="C102" s="3" t="s">
        <v>40</v>
      </c>
      <c r="D102" s="3" t="s">
        <v>21</v>
      </c>
      <c r="E102" s="3" t="s">
        <v>32</v>
      </c>
      <c r="F102" s="3" t="s">
        <v>33</v>
      </c>
      <c r="G102" s="3" t="s">
        <v>304</v>
      </c>
      <c r="H102" s="3" t="s">
        <v>87</v>
      </c>
      <c r="I102" s="3" t="s">
        <v>45</v>
      </c>
      <c r="J102" s="3" t="s">
        <v>46</v>
      </c>
      <c r="K102" s="3" t="s">
        <v>117</v>
      </c>
      <c r="L102" s="5">
        <v>12</v>
      </c>
      <c r="M102" s="5">
        <v>26641.45</v>
      </c>
      <c r="N102" s="5">
        <v>37234.85</v>
      </c>
      <c r="O102" s="5">
        <v>0.15</v>
      </c>
      <c r="P102" s="3" t="s">
        <v>55</v>
      </c>
      <c r="Q102" s="3" t="s">
        <v>38</v>
      </c>
      <c r="R102" s="5">
        <v>18</v>
      </c>
      <c r="S102" s="15">
        <v>108052.7</v>
      </c>
      <c r="T102" s="11">
        <f t="shared" si="8"/>
        <v>446818.19999999995</v>
      </c>
      <c r="U102" s="12">
        <f t="shared" si="9"/>
        <v>67022.73</v>
      </c>
      <c r="V102" s="12">
        <f t="shared" si="10"/>
        <v>379795.47</v>
      </c>
      <c r="W102" s="17">
        <f t="shared" si="11"/>
        <v>0.28450234016745907</v>
      </c>
      <c r="X102" s="19">
        <f t="shared" si="12"/>
        <v>1</v>
      </c>
      <c r="Y102" s="17">
        <f t="shared" si="13"/>
        <v>0.28450234016745907</v>
      </c>
      <c r="Z102" s="25">
        <f t="shared" si="7"/>
        <v>0.17647058823529413</v>
      </c>
    </row>
    <row r="103" spans="1:26" ht="14.4" x14ac:dyDescent="0.3">
      <c r="A103" s="24" t="s">
        <v>305</v>
      </c>
      <c r="B103" s="6">
        <v>45871</v>
      </c>
      <c r="C103" s="3" t="s">
        <v>31</v>
      </c>
      <c r="D103" s="3" t="s">
        <v>70</v>
      </c>
      <c r="E103" s="3" t="s">
        <v>71</v>
      </c>
      <c r="F103" s="3" t="s">
        <v>72</v>
      </c>
      <c r="G103" s="3" t="s">
        <v>306</v>
      </c>
      <c r="H103" s="3" t="s">
        <v>44</v>
      </c>
      <c r="I103" s="3" t="s">
        <v>45</v>
      </c>
      <c r="J103" s="3" t="s">
        <v>67</v>
      </c>
      <c r="K103" s="3" t="s">
        <v>83</v>
      </c>
      <c r="L103" s="5">
        <v>40</v>
      </c>
      <c r="M103" s="5">
        <v>36122.35</v>
      </c>
      <c r="N103" s="5">
        <v>53624.68</v>
      </c>
      <c r="O103" s="5">
        <v>0</v>
      </c>
      <c r="P103" s="3" t="s">
        <v>55</v>
      </c>
      <c r="Q103" s="3" t="s">
        <v>77</v>
      </c>
      <c r="R103" s="5">
        <v>2</v>
      </c>
      <c r="S103" s="15">
        <v>700093.2</v>
      </c>
      <c r="T103" s="11">
        <f t="shared" si="8"/>
        <v>2144987.2000000002</v>
      </c>
      <c r="U103" s="12">
        <f t="shared" si="9"/>
        <v>0</v>
      </c>
      <c r="V103" s="12">
        <f t="shared" si="10"/>
        <v>2144987.2000000002</v>
      </c>
      <c r="W103" s="17">
        <f t="shared" si="11"/>
        <v>0.32638572388683712</v>
      </c>
      <c r="X103" s="19">
        <f t="shared" si="12"/>
        <v>1</v>
      </c>
      <c r="Y103" s="17">
        <f t="shared" si="13"/>
        <v>0.32638572388683712</v>
      </c>
      <c r="Z103" s="25">
        <f t="shared" si="7"/>
        <v>0</v>
      </c>
    </row>
    <row r="104" spans="1:26" ht="14.4" x14ac:dyDescent="0.3">
      <c r="A104" s="24" t="s">
        <v>307</v>
      </c>
      <c r="B104" s="7">
        <v>45797</v>
      </c>
      <c r="C104" s="3" t="s">
        <v>40</v>
      </c>
      <c r="D104" s="3" t="s">
        <v>57</v>
      </c>
      <c r="E104" s="3" t="s">
        <v>64</v>
      </c>
      <c r="F104" s="3" t="s">
        <v>65</v>
      </c>
      <c r="G104" s="3" t="s">
        <v>308</v>
      </c>
      <c r="H104" s="3" t="s">
        <v>44</v>
      </c>
      <c r="I104" s="3" t="s">
        <v>45</v>
      </c>
      <c r="J104" s="3" t="s">
        <v>132</v>
      </c>
      <c r="K104" s="3" t="s">
        <v>206</v>
      </c>
      <c r="L104" s="5">
        <v>3</v>
      </c>
      <c r="M104" s="5">
        <v>17792.48</v>
      </c>
      <c r="N104" s="5">
        <v>19760.03</v>
      </c>
      <c r="O104" s="5">
        <v>0.1</v>
      </c>
      <c r="P104" s="3" t="s">
        <v>28</v>
      </c>
      <c r="Q104" s="3" t="s">
        <v>38</v>
      </c>
      <c r="R104" s="5">
        <v>20</v>
      </c>
      <c r="S104" s="15">
        <v>5312.38</v>
      </c>
      <c r="T104" s="11">
        <f t="shared" si="8"/>
        <v>59280.09</v>
      </c>
      <c r="U104" s="12">
        <f t="shared" si="9"/>
        <v>5928.009</v>
      </c>
      <c r="V104" s="12">
        <f t="shared" si="10"/>
        <v>53352.080999999998</v>
      </c>
      <c r="W104" s="17">
        <f t="shared" si="11"/>
        <v>9.9572123531601331E-2</v>
      </c>
      <c r="X104" s="19">
        <f t="shared" si="12"/>
        <v>0</v>
      </c>
      <c r="Y104" s="17">
        <f t="shared" si="13"/>
        <v>9.9572123531601331E-2</v>
      </c>
      <c r="Z104" s="25">
        <f t="shared" si="7"/>
        <v>0.11111111111111112</v>
      </c>
    </row>
    <row r="105" spans="1:26" ht="14.4" x14ac:dyDescent="0.3">
      <c r="A105" s="24" t="s">
        <v>309</v>
      </c>
      <c r="B105" s="7">
        <v>45800</v>
      </c>
      <c r="C105" s="3" t="s">
        <v>40</v>
      </c>
      <c r="D105" s="3" t="s">
        <v>70</v>
      </c>
      <c r="E105" s="3" t="s">
        <v>125</v>
      </c>
      <c r="F105" s="3" t="s">
        <v>125</v>
      </c>
      <c r="G105" s="3" t="s">
        <v>310</v>
      </c>
      <c r="H105" s="3" t="s">
        <v>24</v>
      </c>
      <c r="I105" s="3" t="s">
        <v>25</v>
      </c>
      <c r="J105" s="3" t="s">
        <v>36</v>
      </c>
      <c r="K105" s="3" t="s">
        <v>169</v>
      </c>
      <c r="L105" s="5">
        <v>22</v>
      </c>
      <c r="M105" s="5">
        <v>78122.080000000002</v>
      </c>
      <c r="N105" s="5">
        <v>107529</v>
      </c>
      <c r="O105" s="5">
        <v>0</v>
      </c>
      <c r="P105" s="3" t="s">
        <v>55</v>
      </c>
      <c r="Q105" s="3" t="s">
        <v>77</v>
      </c>
      <c r="R105" s="5">
        <v>3</v>
      </c>
      <c r="S105" s="15">
        <v>646953.1</v>
      </c>
      <c r="T105" s="11">
        <f t="shared" si="8"/>
        <v>2365638</v>
      </c>
      <c r="U105" s="12">
        <f t="shared" si="9"/>
        <v>0</v>
      </c>
      <c r="V105" s="12">
        <f t="shared" si="10"/>
        <v>2365638</v>
      </c>
      <c r="W105" s="17">
        <f t="shared" si="11"/>
        <v>0.2734793320026141</v>
      </c>
      <c r="X105" s="19">
        <f t="shared" si="12"/>
        <v>1</v>
      </c>
      <c r="Y105" s="17">
        <f t="shared" si="13"/>
        <v>0.2734793320026141</v>
      </c>
      <c r="Z105" s="25">
        <f t="shared" si="7"/>
        <v>0</v>
      </c>
    </row>
    <row r="106" spans="1:26" ht="14.4" x14ac:dyDescent="0.3">
      <c r="A106" s="24" t="s">
        <v>311</v>
      </c>
      <c r="B106" s="8">
        <v>45779</v>
      </c>
      <c r="C106" s="3" t="s">
        <v>20</v>
      </c>
      <c r="D106" s="3" t="s">
        <v>21</v>
      </c>
      <c r="E106" s="3" t="s">
        <v>22</v>
      </c>
      <c r="F106" s="3" t="s">
        <v>22</v>
      </c>
      <c r="G106" s="3" t="s">
        <v>312</v>
      </c>
      <c r="H106" s="3" t="s">
        <v>44</v>
      </c>
      <c r="I106" s="3" t="s">
        <v>25</v>
      </c>
      <c r="J106" s="3" t="s">
        <v>61</v>
      </c>
      <c r="K106" s="3" t="s">
        <v>223</v>
      </c>
      <c r="L106" s="5">
        <v>28</v>
      </c>
      <c r="M106" s="5">
        <v>50598.27</v>
      </c>
      <c r="N106" s="5">
        <v>66705.72</v>
      </c>
      <c r="O106" s="5">
        <v>0.1</v>
      </c>
      <c r="P106" s="3" t="s">
        <v>55</v>
      </c>
      <c r="Q106" s="3" t="s">
        <v>29</v>
      </c>
      <c r="R106" s="5">
        <v>20</v>
      </c>
      <c r="S106" s="15">
        <v>405907.7</v>
      </c>
      <c r="T106" s="11">
        <f t="shared" si="8"/>
        <v>1867760.1600000001</v>
      </c>
      <c r="U106" s="12">
        <f t="shared" si="9"/>
        <v>186776.01600000003</v>
      </c>
      <c r="V106" s="12">
        <f t="shared" si="10"/>
        <v>1680984.1440000001</v>
      </c>
      <c r="W106" s="17">
        <f t="shared" si="11"/>
        <v>0.24147027290460865</v>
      </c>
      <c r="X106" s="19">
        <f t="shared" si="12"/>
        <v>1</v>
      </c>
      <c r="Y106" s="17">
        <f t="shared" si="13"/>
        <v>0.24147027290460865</v>
      </c>
      <c r="Z106" s="25">
        <f t="shared" si="7"/>
        <v>0.11111111111111112</v>
      </c>
    </row>
    <row r="107" spans="1:26" ht="14.4" x14ac:dyDescent="0.3">
      <c r="A107" s="24" t="s">
        <v>313</v>
      </c>
      <c r="B107" s="6">
        <v>45847</v>
      </c>
      <c r="C107" s="3" t="s">
        <v>20</v>
      </c>
      <c r="D107" s="3" t="s">
        <v>41</v>
      </c>
      <c r="E107" s="3" t="s">
        <v>50</v>
      </c>
      <c r="F107" s="3" t="s">
        <v>50</v>
      </c>
      <c r="G107" s="3" t="s">
        <v>314</v>
      </c>
      <c r="H107" s="3" t="s">
        <v>87</v>
      </c>
      <c r="I107" s="3" t="s">
        <v>52</v>
      </c>
      <c r="J107" s="3" t="s">
        <v>95</v>
      </c>
      <c r="K107" s="3" t="s">
        <v>237</v>
      </c>
      <c r="L107" s="5">
        <v>47</v>
      </c>
      <c r="M107" s="5">
        <v>36491.19</v>
      </c>
      <c r="N107" s="5">
        <v>53330.57</v>
      </c>
      <c r="O107" s="5">
        <v>0.1</v>
      </c>
      <c r="P107" s="3" t="s">
        <v>55</v>
      </c>
      <c r="Q107" s="3" t="s">
        <v>29</v>
      </c>
      <c r="R107" s="5">
        <v>12</v>
      </c>
      <c r="S107" s="15">
        <v>712305.8</v>
      </c>
      <c r="T107" s="11">
        <f t="shared" si="8"/>
        <v>2506536.79</v>
      </c>
      <c r="U107" s="12">
        <f t="shared" si="9"/>
        <v>250653.679</v>
      </c>
      <c r="V107" s="12">
        <f t="shared" si="10"/>
        <v>2255883.111</v>
      </c>
      <c r="W107" s="17">
        <f t="shared" si="11"/>
        <v>0.31575474656762925</v>
      </c>
      <c r="X107" s="19">
        <f t="shared" si="12"/>
        <v>1</v>
      </c>
      <c r="Y107" s="17">
        <f t="shared" si="13"/>
        <v>0.31575474656762925</v>
      </c>
      <c r="Z107" s="25">
        <f t="shared" si="7"/>
        <v>0.1111111111111111</v>
      </c>
    </row>
    <row r="108" spans="1:26" ht="14.4" x14ac:dyDescent="0.3">
      <c r="A108" s="24" t="s">
        <v>315</v>
      </c>
      <c r="B108" s="6">
        <v>45658</v>
      </c>
      <c r="C108" s="3" t="s">
        <v>20</v>
      </c>
      <c r="D108" s="3" t="s">
        <v>41</v>
      </c>
      <c r="E108" s="3" t="s">
        <v>42</v>
      </c>
      <c r="F108" s="3" t="s">
        <v>42</v>
      </c>
      <c r="G108" s="3" t="s">
        <v>316</v>
      </c>
      <c r="H108" s="3" t="s">
        <v>35</v>
      </c>
      <c r="I108" s="3" t="s">
        <v>45</v>
      </c>
      <c r="J108" s="3" t="s">
        <v>102</v>
      </c>
      <c r="K108" s="3" t="s">
        <v>203</v>
      </c>
      <c r="L108" s="5">
        <v>7</v>
      </c>
      <c r="M108" s="5">
        <v>30052.6</v>
      </c>
      <c r="N108" s="5">
        <v>37388.86</v>
      </c>
      <c r="O108" s="5">
        <v>0.1</v>
      </c>
      <c r="P108" s="3" t="s">
        <v>55</v>
      </c>
      <c r="Q108" s="3" t="s">
        <v>84</v>
      </c>
      <c r="R108" s="5">
        <v>4</v>
      </c>
      <c r="S108" s="15">
        <v>46218.44</v>
      </c>
      <c r="T108" s="11">
        <f t="shared" si="8"/>
        <v>261722.02000000002</v>
      </c>
      <c r="U108" s="12">
        <f t="shared" si="9"/>
        <v>26172.202000000005</v>
      </c>
      <c r="V108" s="12">
        <f t="shared" si="10"/>
        <v>235549.81800000003</v>
      </c>
      <c r="W108" s="17">
        <f t="shared" si="11"/>
        <v>0.19621513781004066</v>
      </c>
      <c r="X108" s="19">
        <f t="shared" si="12"/>
        <v>1</v>
      </c>
      <c r="Y108" s="17">
        <f t="shared" si="13"/>
        <v>0.19621513781004066</v>
      </c>
      <c r="Z108" s="25">
        <f t="shared" si="7"/>
        <v>0.11111111111111112</v>
      </c>
    </row>
    <row r="109" spans="1:26" ht="14.4" x14ac:dyDescent="0.3">
      <c r="A109" s="24" t="s">
        <v>317</v>
      </c>
      <c r="B109" s="4">
        <v>45760</v>
      </c>
      <c r="C109" s="3" t="s">
        <v>40</v>
      </c>
      <c r="D109" s="3" t="s">
        <v>70</v>
      </c>
      <c r="E109" s="3" t="s">
        <v>125</v>
      </c>
      <c r="F109" s="3" t="s">
        <v>125</v>
      </c>
      <c r="G109" s="3" t="s">
        <v>318</v>
      </c>
      <c r="H109" s="3" t="s">
        <v>35</v>
      </c>
      <c r="I109" s="3" t="s">
        <v>25</v>
      </c>
      <c r="J109" s="3" t="s">
        <v>146</v>
      </c>
      <c r="K109" s="3" t="s">
        <v>147</v>
      </c>
      <c r="L109" s="5">
        <v>19</v>
      </c>
      <c r="M109" s="5">
        <v>31484.78</v>
      </c>
      <c r="N109" s="5">
        <v>39211.800000000003</v>
      </c>
      <c r="O109" s="5">
        <v>0</v>
      </c>
      <c r="P109" s="3" t="s">
        <v>55</v>
      </c>
      <c r="Q109" s="3" t="s">
        <v>38</v>
      </c>
      <c r="R109" s="5">
        <v>18</v>
      </c>
      <c r="S109" s="15">
        <v>146813.4</v>
      </c>
      <c r="T109" s="11">
        <f t="shared" si="8"/>
        <v>745024.20000000007</v>
      </c>
      <c r="U109" s="12">
        <f t="shared" si="9"/>
        <v>0</v>
      </c>
      <c r="V109" s="12">
        <f t="shared" si="10"/>
        <v>745024.20000000007</v>
      </c>
      <c r="W109" s="17">
        <f t="shared" si="11"/>
        <v>0.19705856534593102</v>
      </c>
      <c r="X109" s="19">
        <f t="shared" si="12"/>
        <v>1</v>
      </c>
      <c r="Y109" s="17">
        <f t="shared" si="13"/>
        <v>0.19705856534593102</v>
      </c>
      <c r="Z109" s="25">
        <f t="shared" si="7"/>
        <v>0</v>
      </c>
    </row>
    <row r="110" spans="1:26" ht="14.4" x14ac:dyDescent="0.3">
      <c r="A110" s="24" t="s">
        <v>319</v>
      </c>
      <c r="B110" s="4">
        <v>45900</v>
      </c>
      <c r="C110" s="3" t="s">
        <v>31</v>
      </c>
      <c r="D110" s="3" t="s">
        <v>70</v>
      </c>
      <c r="E110" s="3" t="s">
        <v>71</v>
      </c>
      <c r="F110" s="3" t="s">
        <v>72</v>
      </c>
      <c r="G110" s="3" t="s">
        <v>320</v>
      </c>
      <c r="H110" s="3" t="s">
        <v>87</v>
      </c>
      <c r="I110" s="3" t="s">
        <v>45</v>
      </c>
      <c r="J110" s="3" t="s">
        <v>67</v>
      </c>
      <c r="K110" s="3" t="s">
        <v>68</v>
      </c>
      <c r="L110" s="5">
        <v>16</v>
      </c>
      <c r="M110" s="5">
        <v>42641.39</v>
      </c>
      <c r="N110" s="5">
        <v>50621.61</v>
      </c>
      <c r="O110" s="5">
        <v>0</v>
      </c>
      <c r="P110" s="3" t="s">
        <v>55</v>
      </c>
      <c r="Q110" s="3" t="s">
        <v>84</v>
      </c>
      <c r="R110" s="5">
        <v>7</v>
      </c>
      <c r="S110" s="15">
        <v>127683.5</v>
      </c>
      <c r="T110" s="11">
        <f t="shared" si="8"/>
        <v>809945.76</v>
      </c>
      <c r="U110" s="12">
        <f t="shared" si="9"/>
        <v>0</v>
      </c>
      <c r="V110" s="12">
        <f t="shared" si="10"/>
        <v>809945.76</v>
      </c>
      <c r="W110" s="17">
        <f t="shared" si="11"/>
        <v>0.15764450696056487</v>
      </c>
      <c r="X110" s="19">
        <f t="shared" si="12"/>
        <v>1</v>
      </c>
      <c r="Y110" s="17">
        <f t="shared" si="13"/>
        <v>0.15764450696056487</v>
      </c>
      <c r="Z110" s="25">
        <f t="shared" si="7"/>
        <v>0</v>
      </c>
    </row>
    <row r="111" spans="1:26" ht="14.4" x14ac:dyDescent="0.3">
      <c r="A111" s="24" t="s">
        <v>321</v>
      </c>
      <c r="B111" s="4">
        <v>45698</v>
      </c>
      <c r="C111" s="3" t="s">
        <v>20</v>
      </c>
      <c r="D111" s="3" t="s">
        <v>41</v>
      </c>
      <c r="E111" s="3" t="s">
        <v>42</v>
      </c>
      <c r="F111" s="3" t="s">
        <v>42</v>
      </c>
      <c r="G111" s="3" t="s">
        <v>322</v>
      </c>
      <c r="H111" s="3" t="s">
        <v>35</v>
      </c>
      <c r="I111" s="3" t="s">
        <v>45</v>
      </c>
      <c r="J111" s="3" t="s">
        <v>67</v>
      </c>
      <c r="K111" s="3" t="s">
        <v>199</v>
      </c>
      <c r="L111" s="5">
        <v>13</v>
      </c>
      <c r="M111" s="5">
        <v>57875.03</v>
      </c>
      <c r="N111" s="5">
        <v>82944.39</v>
      </c>
      <c r="O111" s="5">
        <v>0.1</v>
      </c>
      <c r="P111" s="3" t="s">
        <v>28</v>
      </c>
      <c r="Q111" s="3" t="s">
        <v>29</v>
      </c>
      <c r="R111" s="5">
        <v>5</v>
      </c>
      <c r="S111" s="15">
        <v>293311.5</v>
      </c>
      <c r="T111" s="11">
        <f t="shared" si="8"/>
        <v>1078277.07</v>
      </c>
      <c r="U111" s="12">
        <f t="shared" si="9"/>
        <v>107827.70700000001</v>
      </c>
      <c r="V111" s="12">
        <f t="shared" si="10"/>
        <v>970449.36300000001</v>
      </c>
      <c r="W111" s="17">
        <f t="shared" si="11"/>
        <v>0.30224297236207265</v>
      </c>
      <c r="X111" s="19">
        <f t="shared" si="12"/>
        <v>0</v>
      </c>
      <c r="Y111" s="17">
        <f t="shared" si="13"/>
        <v>0.30224297236207265</v>
      </c>
      <c r="Z111" s="25">
        <f t="shared" si="7"/>
        <v>0.11111111111111112</v>
      </c>
    </row>
    <row r="112" spans="1:26" ht="14.4" x14ac:dyDescent="0.3">
      <c r="A112" s="24" t="s">
        <v>323</v>
      </c>
      <c r="B112" s="6">
        <v>45842</v>
      </c>
      <c r="C112" s="3" t="s">
        <v>20</v>
      </c>
      <c r="D112" s="3" t="s">
        <v>57</v>
      </c>
      <c r="E112" s="3" t="s">
        <v>58</v>
      </c>
      <c r="F112" s="3" t="s">
        <v>59</v>
      </c>
      <c r="G112" s="3" t="s">
        <v>324</v>
      </c>
      <c r="H112" s="3" t="s">
        <v>44</v>
      </c>
      <c r="I112" s="3" t="s">
        <v>45</v>
      </c>
      <c r="J112" s="3" t="s">
        <v>132</v>
      </c>
      <c r="K112" s="3" t="s">
        <v>133</v>
      </c>
      <c r="L112" s="5">
        <v>23</v>
      </c>
      <c r="M112" s="5">
        <v>73532.22</v>
      </c>
      <c r="N112" s="5">
        <v>108871.9</v>
      </c>
      <c r="O112" s="5">
        <v>0.1</v>
      </c>
      <c r="P112" s="3" t="s">
        <v>28</v>
      </c>
      <c r="Q112" s="3" t="s">
        <v>29</v>
      </c>
      <c r="R112" s="5">
        <v>2</v>
      </c>
      <c r="S112" s="15">
        <v>731531</v>
      </c>
      <c r="T112" s="11">
        <f t="shared" si="8"/>
        <v>2504053.6999999997</v>
      </c>
      <c r="U112" s="12">
        <f t="shared" si="9"/>
        <v>250405.37</v>
      </c>
      <c r="V112" s="12">
        <f t="shared" si="10"/>
        <v>2253648.3299999996</v>
      </c>
      <c r="W112" s="17">
        <f t="shared" si="11"/>
        <v>0.32459855881773714</v>
      </c>
      <c r="X112" s="19">
        <f t="shared" si="12"/>
        <v>0</v>
      </c>
      <c r="Y112" s="17">
        <f t="shared" si="13"/>
        <v>0.32459855881773714</v>
      </c>
      <c r="Z112" s="25">
        <f t="shared" si="7"/>
        <v>0.11111111111111113</v>
      </c>
    </row>
    <row r="113" spans="1:26" ht="14.4" x14ac:dyDescent="0.3">
      <c r="A113" s="24" t="s">
        <v>325</v>
      </c>
      <c r="B113" s="6">
        <v>45666</v>
      </c>
      <c r="C113" s="3" t="s">
        <v>31</v>
      </c>
      <c r="D113" s="3" t="s">
        <v>57</v>
      </c>
      <c r="E113" s="3" t="s">
        <v>92</v>
      </c>
      <c r="F113" s="3" t="s">
        <v>93</v>
      </c>
      <c r="G113" s="3" t="s">
        <v>326</v>
      </c>
      <c r="H113" s="3" t="s">
        <v>35</v>
      </c>
      <c r="I113" s="3" t="s">
        <v>52</v>
      </c>
      <c r="J113" s="3" t="s">
        <v>157</v>
      </c>
      <c r="K113" s="3" t="s">
        <v>188</v>
      </c>
      <c r="L113" s="5">
        <v>25</v>
      </c>
      <c r="M113" s="5">
        <v>14354.52</v>
      </c>
      <c r="N113" s="5">
        <v>18152.57</v>
      </c>
      <c r="O113" s="5">
        <v>0.05</v>
      </c>
      <c r="P113" s="3" t="s">
        <v>28</v>
      </c>
      <c r="Q113" s="3" t="s">
        <v>38</v>
      </c>
      <c r="R113" s="5">
        <v>18</v>
      </c>
      <c r="S113" s="15">
        <v>90203.69</v>
      </c>
      <c r="T113" s="11">
        <f t="shared" si="8"/>
        <v>453814.25</v>
      </c>
      <c r="U113" s="12">
        <f t="shared" si="9"/>
        <v>22690.712500000001</v>
      </c>
      <c r="V113" s="12">
        <f t="shared" si="10"/>
        <v>431123.53749999998</v>
      </c>
      <c r="W113" s="17">
        <f t="shared" si="11"/>
        <v>0.20922933255528878</v>
      </c>
      <c r="X113" s="19">
        <f t="shared" si="12"/>
        <v>0</v>
      </c>
      <c r="Y113" s="17">
        <f t="shared" si="13"/>
        <v>0.20922933255528878</v>
      </c>
      <c r="Z113" s="25">
        <f t="shared" si="7"/>
        <v>5.2631578947368425E-2</v>
      </c>
    </row>
    <row r="114" spans="1:26" ht="14.4" x14ac:dyDescent="0.3">
      <c r="A114" s="24" t="s">
        <v>327</v>
      </c>
      <c r="B114" s="4">
        <v>45830</v>
      </c>
      <c r="C114" s="3" t="s">
        <v>31</v>
      </c>
      <c r="D114" s="3" t="s">
        <v>70</v>
      </c>
      <c r="E114" s="3" t="s">
        <v>125</v>
      </c>
      <c r="F114" s="3" t="s">
        <v>125</v>
      </c>
      <c r="G114" s="3" t="s">
        <v>328</v>
      </c>
      <c r="H114" s="3" t="s">
        <v>87</v>
      </c>
      <c r="I114" s="3" t="s">
        <v>45</v>
      </c>
      <c r="J114" s="3" t="s">
        <v>46</v>
      </c>
      <c r="K114" s="3" t="s">
        <v>117</v>
      </c>
      <c r="L114" s="5">
        <v>13</v>
      </c>
      <c r="M114" s="5">
        <v>19378.66</v>
      </c>
      <c r="N114" s="5">
        <v>27694.17</v>
      </c>
      <c r="O114" s="5">
        <v>0.05</v>
      </c>
      <c r="P114" s="3" t="s">
        <v>28</v>
      </c>
      <c r="Q114" s="3" t="s">
        <v>38</v>
      </c>
      <c r="R114" s="5">
        <v>14</v>
      </c>
      <c r="S114" s="15">
        <v>102696.6</v>
      </c>
      <c r="T114" s="11">
        <f t="shared" si="8"/>
        <v>360024.20999999996</v>
      </c>
      <c r="U114" s="12">
        <f t="shared" si="9"/>
        <v>18001.210499999997</v>
      </c>
      <c r="V114" s="12">
        <f t="shared" si="10"/>
        <v>342022.99949999998</v>
      </c>
      <c r="W114" s="17">
        <f t="shared" si="11"/>
        <v>0.30026226350313034</v>
      </c>
      <c r="X114" s="19">
        <f t="shared" si="12"/>
        <v>0</v>
      </c>
      <c r="Y114" s="17">
        <f t="shared" si="13"/>
        <v>0.30026226350313034</v>
      </c>
      <c r="Z114" s="25">
        <f t="shared" si="7"/>
        <v>5.2631578947368418E-2</v>
      </c>
    </row>
    <row r="115" spans="1:26" ht="14.4" x14ac:dyDescent="0.3">
      <c r="A115" s="24" t="s">
        <v>329</v>
      </c>
      <c r="B115" s="6">
        <v>45723</v>
      </c>
      <c r="C115" s="3" t="s">
        <v>20</v>
      </c>
      <c r="D115" s="3" t="s">
        <v>41</v>
      </c>
      <c r="E115" s="3" t="s">
        <v>50</v>
      </c>
      <c r="F115" s="3" t="s">
        <v>50</v>
      </c>
      <c r="G115" s="3" t="s">
        <v>330</v>
      </c>
      <c r="H115" s="3" t="s">
        <v>35</v>
      </c>
      <c r="I115" s="3" t="s">
        <v>52</v>
      </c>
      <c r="J115" s="3" t="s">
        <v>53</v>
      </c>
      <c r="K115" s="3" t="s">
        <v>110</v>
      </c>
      <c r="L115" s="5">
        <v>46</v>
      </c>
      <c r="M115" s="5">
        <v>20726.939999999999</v>
      </c>
      <c r="N115" s="5">
        <v>25887.919999999998</v>
      </c>
      <c r="O115" s="5">
        <v>0.1</v>
      </c>
      <c r="P115" s="3" t="s">
        <v>55</v>
      </c>
      <c r="Q115" s="3" t="s">
        <v>38</v>
      </c>
      <c r="R115" s="5">
        <v>10</v>
      </c>
      <c r="S115" s="15">
        <v>213664.6</v>
      </c>
      <c r="T115" s="11">
        <f t="shared" si="8"/>
        <v>1190844.3199999998</v>
      </c>
      <c r="U115" s="12">
        <f t="shared" si="9"/>
        <v>119084.43199999999</v>
      </c>
      <c r="V115" s="12">
        <f t="shared" si="10"/>
        <v>1071759.8879999998</v>
      </c>
      <c r="W115" s="17">
        <f t="shared" si="11"/>
        <v>0.19935864589849256</v>
      </c>
      <c r="X115" s="19">
        <f t="shared" si="12"/>
        <v>1</v>
      </c>
      <c r="Y115" s="17">
        <f t="shared" si="13"/>
        <v>0.19935864589849256</v>
      </c>
      <c r="Z115" s="25">
        <f t="shared" si="7"/>
        <v>0.11111111111111112</v>
      </c>
    </row>
    <row r="116" spans="1:26" ht="14.4" x14ac:dyDescent="0.3">
      <c r="A116" s="24" t="s">
        <v>331</v>
      </c>
      <c r="B116" s="4">
        <v>45867</v>
      </c>
      <c r="C116" s="3" t="s">
        <v>31</v>
      </c>
      <c r="D116" s="3" t="s">
        <v>41</v>
      </c>
      <c r="E116" s="3" t="s">
        <v>50</v>
      </c>
      <c r="F116" s="3" t="s">
        <v>50</v>
      </c>
      <c r="G116" s="3" t="s">
        <v>332</v>
      </c>
      <c r="H116" s="3" t="s">
        <v>44</v>
      </c>
      <c r="I116" s="3" t="s">
        <v>45</v>
      </c>
      <c r="J116" s="3" t="s">
        <v>46</v>
      </c>
      <c r="K116" s="3" t="s">
        <v>333</v>
      </c>
      <c r="L116" s="5">
        <v>50</v>
      </c>
      <c r="M116" s="5">
        <v>16198.76</v>
      </c>
      <c r="N116" s="5">
        <v>20267.27</v>
      </c>
      <c r="O116" s="5">
        <v>0.1</v>
      </c>
      <c r="P116" s="3" t="s">
        <v>28</v>
      </c>
      <c r="Q116" s="3" t="s">
        <v>38</v>
      </c>
      <c r="R116" s="5">
        <v>17</v>
      </c>
      <c r="S116" s="15">
        <v>183083</v>
      </c>
      <c r="T116" s="11">
        <f t="shared" si="8"/>
        <v>1013363.5</v>
      </c>
      <c r="U116" s="12">
        <f t="shared" si="9"/>
        <v>101336.35</v>
      </c>
      <c r="V116" s="12">
        <f t="shared" si="10"/>
        <v>912027.15</v>
      </c>
      <c r="W116" s="17">
        <f t="shared" si="11"/>
        <v>0.20074292744464897</v>
      </c>
      <c r="X116" s="19">
        <f t="shared" si="12"/>
        <v>0</v>
      </c>
      <c r="Y116" s="17">
        <f t="shared" si="13"/>
        <v>0.20074292744464897</v>
      </c>
      <c r="Z116" s="25">
        <f t="shared" si="7"/>
        <v>0.11111111111111112</v>
      </c>
    </row>
    <row r="117" spans="1:26" ht="14.4" x14ac:dyDescent="0.3">
      <c r="A117" s="24" t="s">
        <v>334</v>
      </c>
      <c r="B117" s="4">
        <v>45768</v>
      </c>
      <c r="C117" s="3" t="s">
        <v>20</v>
      </c>
      <c r="D117" s="3" t="s">
        <v>41</v>
      </c>
      <c r="E117" s="3" t="s">
        <v>50</v>
      </c>
      <c r="F117" s="3" t="s">
        <v>50</v>
      </c>
      <c r="G117" s="3" t="s">
        <v>335</v>
      </c>
      <c r="H117" s="3" t="s">
        <v>44</v>
      </c>
      <c r="I117" s="3" t="s">
        <v>45</v>
      </c>
      <c r="J117" s="3" t="s">
        <v>132</v>
      </c>
      <c r="K117" s="3" t="s">
        <v>206</v>
      </c>
      <c r="L117" s="5">
        <v>21</v>
      </c>
      <c r="M117" s="5">
        <v>13591.83</v>
      </c>
      <c r="N117" s="5">
        <v>20148.07</v>
      </c>
      <c r="O117" s="5">
        <v>0</v>
      </c>
      <c r="P117" s="3" t="s">
        <v>28</v>
      </c>
      <c r="Q117" s="3" t="s">
        <v>38</v>
      </c>
      <c r="R117" s="5">
        <v>10</v>
      </c>
      <c r="S117" s="15">
        <v>137681</v>
      </c>
      <c r="T117" s="11">
        <f t="shared" si="8"/>
        <v>423109.47</v>
      </c>
      <c r="U117" s="12">
        <f t="shared" si="9"/>
        <v>0</v>
      </c>
      <c r="V117" s="12">
        <f t="shared" si="10"/>
        <v>423109.47</v>
      </c>
      <c r="W117" s="17">
        <f t="shared" si="11"/>
        <v>0.32540278524137028</v>
      </c>
      <c r="X117" s="19">
        <f t="shared" si="12"/>
        <v>0</v>
      </c>
      <c r="Y117" s="17">
        <f t="shared" si="13"/>
        <v>0.32540278524137028</v>
      </c>
      <c r="Z117" s="25">
        <f t="shared" si="7"/>
        <v>0</v>
      </c>
    </row>
    <row r="118" spans="1:26" ht="14.4" x14ac:dyDescent="0.3">
      <c r="A118" s="24" t="s">
        <v>336</v>
      </c>
      <c r="B118" s="4">
        <v>45854</v>
      </c>
      <c r="C118" s="3" t="s">
        <v>49</v>
      </c>
      <c r="D118" s="3" t="s">
        <v>70</v>
      </c>
      <c r="E118" s="3" t="s">
        <v>71</v>
      </c>
      <c r="F118" s="3" t="s">
        <v>72</v>
      </c>
      <c r="G118" s="3" t="s">
        <v>337</v>
      </c>
      <c r="H118" s="3" t="s">
        <v>87</v>
      </c>
      <c r="I118" s="3" t="s">
        <v>45</v>
      </c>
      <c r="J118" s="3" t="s">
        <v>102</v>
      </c>
      <c r="K118" s="3" t="s">
        <v>203</v>
      </c>
      <c r="L118" s="5">
        <v>28</v>
      </c>
      <c r="M118" s="5">
        <v>66424.67</v>
      </c>
      <c r="N118" s="5">
        <v>98156.49</v>
      </c>
      <c r="O118" s="5">
        <v>0.05</v>
      </c>
      <c r="P118" s="3" t="s">
        <v>55</v>
      </c>
      <c r="Q118" s="3" t="s">
        <v>38</v>
      </c>
      <c r="R118" s="5">
        <v>19</v>
      </c>
      <c r="S118" s="15">
        <v>844066.4</v>
      </c>
      <c r="T118" s="11">
        <f t="shared" si="8"/>
        <v>2748381.72</v>
      </c>
      <c r="U118" s="12">
        <f t="shared" si="9"/>
        <v>137419.08600000001</v>
      </c>
      <c r="V118" s="12">
        <f t="shared" si="10"/>
        <v>2610962.6340000001</v>
      </c>
      <c r="W118" s="17">
        <f t="shared" si="11"/>
        <v>0.32327785507481144</v>
      </c>
      <c r="X118" s="19">
        <f t="shared" si="12"/>
        <v>1</v>
      </c>
      <c r="Y118" s="17">
        <f t="shared" si="13"/>
        <v>0.32327785507481144</v>
      </c>
      <c r="Z118" s="25">
        <f t="shared" si="7"/>
        <v>5.2631578947368425E-2</v>
      </c>
    </row>
    <row r="119" spans="1:26" ht="14.4" x14ac:dyDescent="0.3">
      <c r="A119" s="24" t="s">
        <v>338</v>
      </c>
      <c r="B119" s="4">
        <v>45759</v>
      </c>
      <c r="C119" s="3" t="s">
        <v>20</v>
      </c>
      <c r="D119" s="3" t="s">
        <v>21</v>
      </c>
      <c r="E119" s="3" t="s">
        <v>32</v>
      </c>
      <c r="F119" s="3" t="s">
        <v>33</v>
      </c>
      <c r="G119" s="3" t="s">
        <v>339</v>
      </c>
      <c r="H119" s="3" t="s">
        <v>87</v>
      </c>
      <c r="I119" s="3" t="s">
        <v>45</v>
      </c>
      <c r="J119" s="3" t="s">
        <v>102</v>
      </c>
      <c r="K119" s="3" t="s">
        <v>226</v>
      </c>
      <c r="L119" s="5">
        <v>3</v>
      </c>
      <c r="M119" s="5">
        <v>34057.440000000002</v>
      </c>
      <c r="N119" s="5">
        <v>39640.01</v>
      </c>
      <c r="O119" s="5">
        <v>0.05</v>
      </c>
      <c r="P119" s="3" t="s">
        <v>55</v>
      </c>
      <c r="Q119" s="3" t="s">
        <v>29</v>
      </c>
      <c r="R119" s="5">
        <v>7</v>
      </c>
      <c r="S119" s="15">
        <v>15910.32</v>
      </c>
      <c r="T119" s="11">
        <f t="shared" si="8"/>
        <v>118920.03</v>
      </c>
      <c r="U119" s="12">
        <f t="shared" si="9"/>
        <v>5946.0015000000003</v>
      </c>
      <c r="V119" s="12">
        <f t="shared" si="10"/>
        <v>112974.0285</v>
      </c>
      <c r="W119" s="17">
        <f t="shared" si="11"/>
        <v>0.14083166026074745</v>
      </c>
      <c r="X119" s="19">
        <f t="shared" si="12"/>
        <v>1</v>
      </c>
      <c r="Y119" s="17">
        <f t="shared" si="13"/>
        <v>0.14083166026074745</v>
      </c>
      <c r="Z119" s="25">
        <f t="shared" si="7"/>
        <v>5.2631578947368425E-2</v>
      </c>
    </row>
    <row r="120" spans="1:26" ht="14.4" x14ac:dyDescent="0.3">
      <c r="A120" s="24" t="s">
        <v>340</v>
      </c>
      <c r="B120" s="4">
        <v>45827</v>
      </c>
      <c r="C120" s="3" t="s">
        <v>20</v>
      </c>
      <c r="D120" s="3" t="s">
        <v>21</v>
      </c>
      <c r="E120" s="3" t="s">
        <v>22</v>
      </c>
      <c r="F120" s="3" t="s">
        <v>22</v>
      </c>
      <c r="G120" s="3" t="s">
        <v>341</v>
      </c>
      <c r="H120" s="3" t="s">
        <v>87</v>
      </c>
      <c r="I120" s="3" t="s">
        <v>25</v>
      </c>
      <c r="J120" s="3" t="s">
        <v>36</v>
      </c>
      <c r="K120" s="3" t="s">
        <v>169</v>
      </c>
      <c r="L120" s="5">
        <v>22</v>
      </c>
      <c r="M120" s="5">
        <v>54793.83</v>
      </c>
      <c r="N120" s="5">
        <v>75792.14</v>
      </c>
      <c r="O120" s="5">
        <v>0.15</v>
      </c>
      <c r="P120" s="3" t="s">
        <v>55</v>
      </c>
      <c r="Q120" s="3" t="s">
        <v>38</v>
      </c>
      <c r="R120" s="5">
        <v>19</v>
      </c>
      <c r="S120" s="15">
        <v>392668.4</v>
      </c>
      <c r="T120" s="11">
        <f t="shared" si="8"/>
        <v>1667427.08</v>
      </c>
      <c r="U120" s="12">
        <f t="shared" si="9"/>
        <v>250114.06200000001</v>
      </c>
      <c r="V120" s="12">
        <f t="shared" si="10"/>
        <v>1417313.0180000002</v>
      </c>
      <c r="W120" s="17">
        <f t="shared" si="11"/>
        <v>0.27705129002067769</v>
      </c>
      <c r="X120" s="19">
        <f t="shared" si="12"/>
        <v>1</v>
      </c>
      <c r="Y120" s="17">
        <f t="shared" si="13"/>
        <v>0.27705129002067769</v>
      </c>
      <c r="Z120" s="25">
        <f t="shared" si="7"/>
        <v>0.1764705882352941</v>
      </c>
    </row>
    <row r="121" spans="1:26" ht="14.4" x14ac:dyDescent="0.3">
      <c r="A121" s="24" t="s">
        <v>342</v>
      </c>
      <c r="B121" s="4">
        <v>45849</v>
      </c>
      <c r="C121" s="3" t="s">
        <v>49</v>
      </c>
      <c r="D121" s="3" t="s">
        <v>41</v>
      </c>
      <c r="E121" s="3" t="s">
        <v>50</v>
      </c>
      <c r="F121" s="3" t="s">
        <v>50</v>
      </c>
      <c r="G121" s="3" t="s">
        <v>343</v>
      </c>
      <c r="H121" s="3" t="s">
        <v>24</v>
      </c>
      <c r="I121" s="3" t="s">
        <v>45</v>
      </c>
      <c r="J121" s="3" t="s">
        <v>67</v>
      </c>
      <c r="K121" s="3" t="s">
        <v>83</v>
      </c>
      <c r="L121" s="5">
        <v>35</v>
      </c>
      <c r="M121" s="5">
        <v>35793.32</v>
      </c>
      <c r="N121" s="5">
        <v>50750.68</v>
      </c>
      <c r="O121" s="5">
        <v>0</v>
      </c>
      <c r="P121" s="3" t="s">
        <v>28</v>
      </c>
      <c r="Q121" s="3" t="s">
        <v>29</v>
      </c>
      <c r="R121" s="5">
        <v>5</v>
      </c>
      <c r="S121" s="15">
        <v>523507.6</v>
      </c>
      <c r="T121" s="11">
        <f t="shared" si="8"/>
        <v>1776273.8</v>
      </c>
      <c r="U121" s="12">
        <f t="shared" si="9"/>
        <v>0</v>
      </c>
      <c r="V121" s="12">
        <f t="shared" si="10"/>
        <v>1776273.8</v>
      </c>
      <c r="W121" s="17">
        <f t="shared" si="11"/>
        <v>0.29472235642950989</v>
      </c>
      <c r="X121" s="19">
        <f t="shared" si="12"/>
        <v>0</v>
      </c>
      <c r="Y121" s="17">
        <f t="shared" si="13"/>
        <v>0.29472235642950989</v>
      </c>
      <c r="Z121" s="25">
        <f t="shared" si="7"/>
        <v>0</v>
      </c>
    </row>
    <row r="122" spans="1:26" ht="14.4" x14ac:dyDescent="0.3">
      <c r="A122" s="24" t="s">
        <v>344</v>
      </c>
      <c r="B122" s="4">
        <v>45675</v>
      </c>
      <c r="C122" s="3" t="s">
        <v>40</v>
      </c>
      <c r="D122" s="3" t="s">
        <v>70</v>
      </c>
      <c r="E122" s="3" t="s">
        <v>71</v>
      </c>
      <c r="F122" s="3" t="s">
        <v>72</v>
      </c>
      <c r="G122" s="3" t="s">
        <v>345</v>
      </c>
      <c r="H122" s="3" t="s">
        <v>87</v>
      </c>
      <c r="I122" s="3" t="s">
        <v>52</v>
      </c>
      <c r="J122" s="3" t="s">
        <v>95</v>
      </c>
      <c r="K122" s="3" t="s">
        <v>182</v>
      </c>
      <c r="L122" s="5">
        <v>41</v>
      </c>
      <c r="M122" s="5">
        <v>64190.33</v>
      </c>
      <c r="N122" s="5">
        <v>91040.28</v>
      </c>
      <c r="O122" s="5">
        <v>0.1</v>
      </c>
      <c r="P122" s="3" t="s">
        <v>55</v>
      </c>
      <c r="Q122" s="3" t="s">
        <v>29</v>
      </c>
      <c r="R122" s="5">
        <v>19</v>
      </c>
      <c r="S122" s="15">
        <v>990763.2</v>
      </c>
      <c r="T122" s="11">
        <f t="shared" si="8"/>
        <v>3732651.48</v>
      </c>
      <c r="U122" s="12">
        <f t="shared" si="9"/>
        <v>373265.14800000004</v>
      </c>
      <c r="V122" s="12">
        <f t="shared" si="10"/>
        <v>3359386.3319999999</v>
      </c>
      <c r="W122" s="17">
        <f t="shared" si="11"/>
        <v>0.29492386468398596</v>
      </c>
      <c r="X122" s="19">
        <f t="shared" si="12"/>
        <v>1</v>
      </c>
      <c r="Y122" s="17">
        <f t="shared" si="13"/>
        <v>0.29492386468398596</v>
      </c>
      <c r="Z122" s="25">
        <f t="shared" si="7"/>
        <v>0.11111111111111113</v>
      </c>
    </row>
    <row r="123" spans="1:26" ht="14.4" x14ac:dyDescent="0.3">
      <c r="A123" s="24" t="s">
        <v>346</v>
      </c>
      <c r="B123" s="6">
        <v>45810</v>
      </c>
      <c r="C123" s="3" t="s">
        <v>40</v>
      </c>
      <c r="D123" s="3" t="s">
        <v>70</v>
      </c>
      <c r="E123" s="3" t="s">
        <v>125</v>
      </c>
      <c r="F123" s="3" t="s">
        <v>125</v>
      </c>
      <c r="G123" s="3" t="s">
        <v>179</v>
      </c>
      <c r="H123" s="3" t="s">
        <v>87</v>
      </c>
      <c r="I123" s="3" t="s">
        <v>45</v>
      </c>
      <c r="J123" s="3" t="s">
        <v>46</v>
      </c>
      <c r="K123" s="3" t="s">
        <v>117</v>
      </c>
      <c r="L123" s="5">
        <v>45</v>
      </c>
      <c r="M123" s="5">
        <v>15731.21</v>
      </c>
      <c r="N123" s="5">
        <v>22270.59</v>
      </c>
      <c r="O123" s="5">
        <v>0.1</v>
      </c>
      <c r="P123" s="3" t="s">
        <v>28</v>
      </c>
      <c r="Q123" s="3" t="s">
        <v>38</v>
      </c>
      <c r="R123" s="5">
        <v>3</v>
      </c>
      <c r="S123" s="15">
        <v>264844.90000000002</v>
      </c>
      <c r="T123" s="11">
        <f t="shared" si="8"/>
        <v>1002176.55</v>
      </c>
      <c r="U123" s="12">
        <f t="shared" si="9"/>
        <v>100217.65500000001</v>
      </c>
      <c r="V123" s="12">
        <f t="shared" si="10"/>
        <v>901958.89500000002</v>
      </c>
      <c r="W123" s="17">
        <f t="shared" si="11"/>
        <v>0.29363300419582872</v>
      </c>
      <c r="X123" s="19">
        <f t="shared" si="12"/>
        <v>0</v>
      </c>
      <c r="Y123" s="17">
        <f t="shared" si="13"/>
        <v>0.29363300419582872</v>
      </c>
      <c r="Z123" s="25">
        <f t="shared" si="7"/>
        <v>0.11111111111111112</v>
      </c>
    </row>
    <row r="124" spans="1:26" ht="14.4" x14ac:dyDescent="0.3">
      <c r="A124" s="24" t="s">
        <v>347</v>
      </c>
      <c r="B124" s="6">
        <v>45878</v>
      </c>
      <c r="C124" s="3" t="s">
        <v>49</v>
      </c>
      <c r="D124" s="3" t="s">
        <v>41</v>
      </c>
      <c r="E124" s="3" t="s">
        <v>50</v>
      </c>
      <c r="F124" s="3" t="s">
        <v>50</v>
      </c>
      <c r="G124" s="3" t="s">
        <v>348</v>
      </c>
      <c r="H124" s="3" t="s">
        <v>35</v>
      </c>
      <c r="I124" s="3" t="s">
        <v>45</v>
      </c>
      <c r="J124" s="3" t="s">
        <v>102</v>
      </c>
      <c r="K124" s="3" t="s">
        <v>203</v>
      </c>
      <c r="L124" s="5">
        <v>20</v>
      </c>
      <c r="M124" s="5">
        <v>10207.15</v>
      </c>
      <c r="N124" s="5">
        <v>13428</v>
      </c>
      <c r="O124" s="5">
        <v>0.05</v>
      </c>
      <c r="P124" s="3" t="s">
        <v>55</v>
      </c>
      <c r="Q124" s="3" t="s">
        <v>77</v>
      </c>
      <c r="R124" s="5">
        <v>9</v>
      </c>
      <c r="S124" s="15">
        <v>61196.15</v>
      </c>
      <c r="T124" s="11">
        <f t="shared" si="8"/>
        <v>268560</v>
      </c>
      <c r="U124" s="12">
        <f t="shared" si="9"/>
        <v>13428</v>
      </c>
      <c r="V124" s="12">
        <f t="shared" si="10"/>
        <v>255132</v>
      </c>
      <c r="W124" s="17">
        <f t="shared" si="11"/>
        <v>0.23986073875484062</v>
      </c>
      <c r="X124" s="19">
        <f t="shared" si="12"/>
        <v>1</v>
      </c>
      <c r="Y124" s="17">
        <f t="shared" si="13"/>
        <v>0.23986073875484062</v>
      </c>
      <c r="Z124" s="25">
        <f t="shared" si="7"/>
        <v>5.2631578947368418E-2</v>
      </c>
    </row>
    <row r="125" spans="1:26" ht="14.4" x14ac:dyDescent="0.3">
      <c r="A125" s="24" t="s">
        <v>349</v>
      </c>
      <c r="B125" s="6">
        <v>45811</v>
      </c>
      <c r="C125" s="3" t="s">
        <v>20</v>
      </c>
      <c r="D125" s="3" t="s">
        <v>70</v>
      </c>
      <c r="E125" s="3" t="s">
        <v>71</v>
      </c>
      <c r="F125" s="3" t="s">
        <v>72</v>
      </c>
      <c r="G125" s="3" t="s">
        <v>350</v>
      </c>
      <c r="H125" s="3" t="s">
        <v>87</v>
      </c>
      <c r="I125" s="3" t="s">
        <v>45</v>
      </c>
      <c r="J125" s="3" t="s">
        <v>102</v>
      </c>
      <c r="K125" s="3" t="s">
        <v>203</v>
      </c>
      <c r="L125" s="5">
        <v>24</v>
      </c>
      <c r="M125" s="5">
        <v>30587.35</v>
      </c>
      <c r="N125" s="5">
        <v>34268.449999999997</v>
      </c>
      <c r="O125" s="5">
        <v>0</v>
      </c>
      <c r="P125" s="3" t="s">
        <v>55</v>
      </c>
      <c r="Q125" s="3" t="s">
        <v>84</v>
      </c>
      <c r="R125" s="5">
        <v>11</v>
      </c>
      <c r="S125" s="15">
        <v>88346.4</v>
      </c>
      <c r="T125" s="11">
        <f t="shared" si="8"/>
        <v>822442.79999999993</v>
      </c>
      <c r="U125" s="12">
        <f t="shared" si="9"/>
        <v>0</v>
      </c>
      <c r="V125" s="12">
        <f t="shared" si="10"/>
        <v>822442.79999999993</v>
      </c>
      <c r="W125" s="17">
        <f t="shared" si="11"/>
        <v>0.10741950686418557</v>
      </c>
      <c r="X125" s="19">
        <f t="shared" si="12"/>
        <v>1</v>
      </c>
      <c r="Y125" s="17">
        <f t="shared" si="13"/>
        <v>0.10741950686418557</v>
      </c>
      <c r="Z125" s="25">
        <f t="shared" si="7"/>
        <v>0</v>
      </c>
    </row>
    <row r="126" spans="1:26" ht="14.4" x14ac:dyDescent="0.3">
      <c r="A126" s="24" t="s">
        <v>351</v>
      </c>
      <c r="B126" s="4">
        <v>45883</v>
      </c>
      <c r="C126" s="3" t="s">
        <v>49</v>
      </c>
      <c r="D126" s="3" t="s">
        <v>41</v>
      </c>
      <c r="E126" s="3" t="s">
        <v>42</v>
      </c>
      <c r="F126" s="3" t="s">
        <v>42</v>
      </c>
      <c r="G126" s="3" t="s">
        <v>352</v>
      </c>
      <c r="H126" s="3" t="s">
        <v>44</v>
      </c>
      <c r="I126" s="3" t="s">
        <v>45</v>
      </c>
      <c r="J126" s="3" t="s">
        <v>67</v>
      </c>
      <c r="K126" s="3" t="s">
        <v>83</v>
      </c>
      <c r="L126" s="5">
        <v>40</v>
      </c>
      <c r="M126" s="5">
        <v>12984.17</v>
      </c>
      <c r="N126" s="5">
        <v>17748.12</v>
      </c>
      <c r="O126" s="5">
        <v>0.1</v>
      </c>
      <c r="P126" s="3" t="s">
        <v>28</v>
      </c>
      <c r="Q126" s="3" t="s">
        <v>29</v>
      </c>
      <c r="R126" s="5">
        <v>5</v>
      </c>
      <c r="S126" s="15">
        <v>171502.2</v>
      </c>
      <c r="T126" s="11">
        <f t="shared" si="8"/>
        <v>709924.79999999993</v>
      </c>
      <c r="U126" s="12">
        <f t="shared" si="9"/>
        <v>70992.479999999996</v>
      </c>
      <c r="V126" s="12">
        <f t="shared" si="10"/>
        <v>638932.31999999995</v>
      </c>
      <c r="W126" s="17">
        <f t="shared" si="11"/>
        <v>0.26841997913018395</v>
      </c>
      <c r="X126" s="19">
        <f t="shared" si="12"/>
        <v>0</v>
      </c>
      <c r="Y126" s="17">
        <f t="shared" si="13"/>
        <v>0.26841997913018395</v>
      </c>
      <c r="Z126" s="25">
        <f t="shared" si="7"/>
        <v>0.11111111111111112</v>
      </c>
    </row>
    <row r="127" spans="1:26" ht="14.4" x14ac:dyDescent="0.3">
      <c r="A127" s="24" t="s">
        <v>353</v>
      </c>
      <c r="B127" s="6">
        <v>45906</v>
      </c>
      <c r="C127" s="3" t="s">
        <v>49</v>
      </c>
      <c r="D127" s="3" t="s">
        <v>70</v>
      </c>
      <c r="E127" s="3" t="s">
        <v>71</v>
      </c>
      <c r="F127" s="3" t="s">
        <v>72</v>
      </c>
      <c r="G127" s="3" t="s">
        <v>354</v>
      </c>
      <c r="H127" s="3" t="s">
        <v>87</v>
      </c>
      <c r="I127" s="3" t="s">
        <v>25</v>
      </c>
      <c r="J127" s="3" t="s">
        <v>61</v>
      </c>
      <c r="K127" s="3" t="s">
        <v>154</v>
      </c>
      <c r="L127" s="5">
        <v>19</v>
      </c>
      <c r="M127" s="5">
        <v>54075.92</v>
      </c>
      <c r="N127" s="5">
        <v>66656.350000000006</v>
      </c>
      <c r="O127" s="5">
        <v>0.15</v>
      </c>
      <c r="P127" s="3" t="s">
        <v>28</v>
      </c>
      <c r="Q127" s="3" t="s">
        <v>77</v>
      </c>
      <c r="R127" s="5">
        <v>4</v>
      </c>
      <c r="S127" s="15">
        <v>203173.9</v>
      </c>
      <c r="T127" s="11">
        <f t="shared" si="8"/>
        <v>1266470.6500000001</v>
      </c>
      <c r="U127" s="12">
        <f t="shared" si="9"/>
        <v>189970.5975</v>
      </c>
      <c r="V127" s="12">
        <f t="shared" si="10"/>
        <v>1076500.0525000002</v>
      </c>
      <c r="W127" s="17">
        <f t="shared" si="11"/>
        <v>0.18873561550523005</v>
      </c>
      <c r="X127" s="19">
        <f t="shared" si="12"/>
        <v>0</v>
      </c>
      <c r="Y127" s="17">
        <f t="shared" si="13"/>
        <v>0.18873561550523005</v>
      </c>
      <c r="Z127" s="25">
        <f t="shared" si="7"/>
        <v>0.17647058823529407</v>
      </c>
    </row>
    <row r="128" spans="1:26" ht="14.4" x14ac:dyDescent="0.3">
      <c r="A128" s="24" t="s">
        <v>355</v>
      </c>
      <c r="B128" s="4">
        <v>45731</v>
      </c>
      <c r="C128" s="3" t="s">
        <v>31</v>
      </c>
      <c r="D128" s="3" t="s">
        <v>21</v>
      </c>
      <c r="E128" s="3" t="s">
        <v>32</v>
      </c>
      <c r="F128" s="3" t="s">
        <v>33</v>
      </c>
      <c r="G128" s="3" t="s">
        <v>356</v>
      </c>
      <c r="H128" s="3" t="s">
        <v>44</v>
      </c>
      <c r="I128" s="3" t="s">
        <v>52</v>
      </c>
      <c r="J128" s="3" t="s">
        <v>157</v>
      </c>
      <c r="K128" s="3" t="s">
        <v>188</v>
      </c>
      <c r="L128" s="5">
        <v>49</v>
      </c>
      <c r="M128" s="5">
        <v>19006.650000000001</v>
      </c>
      <c r="N128" s="5">
        <v>25879.39</v>
      </c>
      <c r="O128" s="5">
        <v>0.05</v>
      </c>
      <c r="P128" s="3" t="s">
        <v>55</v>
      </c>
      <c r="Q128" s="3" t="s">
        <v>84</v>
      </c>
      <c r="R128" s="5">
        <v>11</v>
      </c>
      <c r="S128" s="15">
        <v>319926.09999999998</v>
      </c>
      <c r="T128" s="11">
        <f t="shared" si="8"/>
        <v>1268090.1099999999</v>
      </c>
      <c r="U128" s="12">
        <f t="shared" si="9"/>
        <v>63404.505499999999</v>
      </c>
      <c r="V128" s="12">
        <f t="shared" si="10"/>
        <v>1204685.6044999999</v>
      </c>
      <c r="W128" s="17">
        <f t="shared" si="11"/>
        <v>0.26556812732296581</v>
      </c>
      <c r="X128" s="19">
        <f t="shared" si="12"/>
        <v>1</v>
      </c>
      <c r="Y128" s="17">
        <f t="shared" si="13"/>
        <v>0.26556812732296581</v>
      </c>
      <c r="Z128" s="25">
        <f t="shared" si="7"/>
        <v>5.2631578947368425E-2</v>
      </c>
    </row>
    <row r="129" spans="1:26" ht="14.4" x14ac:dyDescent="0.3">
      <c r="A129" s="24" t="s">
        <v>357</v>
      </c>
      <c r="B129" s="4">
        <v>45672</v>
      </c>
      <c r="C129" s="3" t="s">
        <v>49</v>
      </c>
      <c r="D129" s="3" t="s">
        <v>21</v>
      </c>
      <c r="E129" s="3" t="s">
        <v>22</v>
      </c>
      <c r="F129" s="3" t="s">
        <v>22</v>
      </c>
      <c r="G129" s="3" t="s">
        <v>358</v>
      </c>
      <c r="H129" s="3" t="s">
        <v>24</v>
      </c>
      <c r="I129" s="3" t="s">
        <v>52</v>
      </c>
      <c r="J129" s="3" t="s">
        <v>53</v>
      </c>
      <c r="K129" s="3" t="s">
        <v>90</v>
      </c>
      <c r="L129" s="5">
        <v>50</v>
      </c>
      <c r="M129" s="5">
        <v>37361.730000000003</v>
      </c>
      <c r="N129" s="5">
        <v>47267.21</v>
      </c>
      <c r="O129" s="5">
        <v>0.05</v>
      </c>
      <c r="P129" s="3" t="s">
        <v>55</v>
      </c>
      <c r="Q129" s="3" t="s">
        <v>29</v>
      </c>
      <c r="R129" s="5">
        <v>8</v>
      </c>
      <c r="S129" s="15">
        <v>470510.3</v>
      </c>
      <c r="T129" s="11">
        <f t="shared" si="8"/>
        <v>2363360.5</v>
      </c>
      <c r="U129" s="12">
        <f t="shared" si="9"/>
        <v>118168.02500000001</v>
      </c>
      <c r="V129" s="12">
        <f t="shared" si="10"/>
        <v>2245192.4750000001</v>
      </c>
      <c r="W129" s="17">
        <f t="shared" si="11"/>
        <v>0.20956345847364377</v>
      </c>
      <c r="X129" s="19">
        <f t="shared" si="12"/>
        <v>1</v>
      </c>
      <c r="Y129" s="17">
        <f t="shared" si="13"/>
        <v>0.20956345847364377</v>
      </c>
      <c r="Z129" s="25">
        <f t="shared" si="7"/>
        <v>5.2631578947368425E-2</v>
      </c>
    </row>
    <row r="130" spans="1:26" ht="14.4" x14ac:dyDescent="0.3">
      <c r="A130" s="24" t="s">
        <v>359</v>
      </c>
      <c r="B130" s="8">
        <v>45784</v>
      </c>
      <c r="C130" s="3" t="s">
        <v>20</v>
      </c>
      <c r="D130" s="3" t="s">
        <v>21</v>
      </c>
      <c r="E130" s="3" t="s">
        <v>32</v>
      </c>
      <c r="F130" s="3" t="s">
        <v>33</v>
      </c>
      <c r="G130" s="3" t="s">
        <v>360</v>
      </c>
      <c r="H130" s="3" t="s">
        <v>87</v>
      </c>
      <c r="I130" s="3" t="s">
        <v>52</v>
      </c>
      <c r="J130" s="3" t="s">
        <v>53</v>
      </c>
      <c r="K130" s="3" t="s">
        <v>110</v>
      </c>
      <c r="L130" s="5">
        <v>20</v>
      </c>
      <c r="M130" s="5">
        <v>12816.22</v>
      </c>
      <c r="N130" s="5">
        <v>14709.96</v>
      </c>
      <c r="O130" s="5">
        <v>0.15</v>
      </c>
      <c r="P130" s="3" t="s">
        <v>28</v>
      </c>
      <c r="Q130" s="3" t="s">
        <v>38</v>
      </c>
      <c r="R130" s="5">
        <v>13</v>
      </c>
      <c r="S130" s="15">
        <v>32193.58</v>
      </c>
      <c r="T130" s="11">
        <f t="shared" si="8"/>
        <v>294199.19999999995</v>
      </c>
      <c r="U130" s="12">
        <f t="shared" si="9"/>
        <v>44129.87999999999</v>
      </c>
      <c r="V130" s="12">
        <f t="shared" si="10"/>
        <v>250069.31999999995</v>
      </c>
      <c r="W130" s="17">
        <f t="shared" si="11"/>
        <v>0.1287386233545163</v>
      </c>
      <c r="X130" s="19">
        <f t="shared" si="12"/>
        <v>0</v>
      </c>
      <c r="Y130" s="17">
        <f t="shared" si="13"/>
        <v>0.1287386233545163</v>
      </c>
      <c r="Z130" s="25">
        <f t="shared" ref="Z130:Z193" si="14">U130/V130</f>
        <v>0.1764705882352941</v>
      </c>
    </row>
    <row r="131" spans="1:26" ht="14.4" x14ac:dyDescent="0.3">
      <c r="A131" s="24" t="s">
        <v>361</v>
      </c>
      <c r="B131" s="4">
        <v>45766</v>
      </c>
      <c r="C131" s="3" t="s">
        <v>31</v>
      </c>
      <c r="D131" s="3" t="s">
        <v>21</v>
      </c>
      <c r="E131" s="3" t="s">
        <v>22</v>
      </c>
      <c r="F131" s="3" t="s">
        <v>22</v>
      </c>
      <c r="G131" s="3" t="s">
        <v>362</v>
      </c>
      <c r="H131" s="3" t="s">
        <v>35</v>
      </c>
      <c r="I131" s="3" t="s">
        <v>52</v>
      </c>
      <c r="J131" s="3" t="s">
        <v>113</v>
      </c>
      <c r="K131" s="3" t="s">
        <v>257</v>
      </c>
      <c r="L131" s="5">
        <v>34</v>
      </c>
      <c r="M131" s="5">
        <v>77305.59</v>
      </c>
      <c r="N131" s="5">
        <v>90071.65</v>
      </c>
      <c r="O131" s="5">
        <v>0.05</v>
      </c>
      <c r="P131" s="3" t="s">
        <v>55</v>
      </c>
      <c r="Q131" s="3" t="s">
        <v>77</v>
      </c>
      <c r="R131" s="5">
        <v>12</v>
      </c>
      <c r="S131" s="15">
        <v>412343.7</v>
      </c>
      <c r="T131" s="11">
        <f t="shared" ref="T131:T194" si="15">L131*N131</f>
        <v>3062436.0999999996</v>
      </c>
      <c r="U131" s="12">
        <f t="shared" ref="U131:U194" si="16">IF(O131="","", (L131 * N131) * (O131))</f>
        <v>153121.80499999999</v>
      </c>
      <c r="V131" s="12">
        <f t="shared" ref="V131:V194" si="17">IF(T131="","", T131 - U131)</f>
        <v>2909314.2949999995</v>
      </c>
      <c r="W131" s="17">
        <f t="shared" ref="W131:W194" si="18">IF(V131=0,"", S131 / V131)</f>
        <v>0.14173226340951248</v>
      </c>
      <c r="X131" s="19">
        <f t="shared" ref="X131:X194" si="19">IF(TRIM(P131)="Returned",1,0)</f>
        <v>1</v>
      </c>
      <c r="Y131" s="17">
        <f t="shared" ref="Y131:Y194" si="20">S131/V131</f>
        <v>0.14173226340951248</v>
      </c>
      <c r="Z131" s="25">
        <f t="shared" si="14"/>
        <v>5.2631578947368425E-2</v>
      </c>
    </row>
    <row r="132" spans="1:26" ht="14.4" x14ac:dyDescent="0.3">
      <c r="A132" s="24" t="s">
        <v>363</v>
      </c>
      <c r="B132" s="8">
        <v>45783</v>
      </c>
      <c r="C132" s="3" t="s">
        <v>31</v>
      </c>
      <c r="D132" s="3" t="s">
        <v>41</v>
      </c>
      <c r="E132" s="3" t="s">
        <v>50</v>
      </c>
      <c r="F132" s="3" t="s">
        <v>50</v>
      </c>
      <c r="G132" s="3" t="s">
        <v>364</v>
      </c>
      <c r="H132" s="3" t="s">
        <v>35</v>
      </c>
      <c r="I132" s="3" t="s">
        <v>45</v>
      </c>
      <c r="J132" s="3" t="s">
        <v>67</v>
      </c>
      <c r="K132" s="3" t="s">
        <v>68</v>
      </c>
      <c r="L132" s="5">
        <v>31</v>
      </c>
      <c r="M132" s="5">
        <v>28596.42</v>
      </c>
      <c r="N132" s="5">
        <v>34897.35</v>
      </c>
      <c r="O132" s="5">
        <v>0</v>
      </c>
      <c r="P132" s="3" t="s">
        <v>28</v>
      </c>
      <c r="Q132" s="3" t="s">
        <v>84</v>
      </c>
      <c r="R132" s="5">
        <v>20</v>
      </c>
      <c r="S132" s="15">
        <v>195328.8</v>
      </c>
      <c r="T132" s="11">
        <f t="shared" si="15"/>
        <v>1081817.8499999999</v>
      </c>
      <c r="U132" s="12">
        <f t="shared" si="16"/>
        <v>0</v>
      </c>
      <c r="V132" s="12">
        <f t="shared" si="17"/>
        <v>1081817.8499999999</v>
      </c>
      <c r="W132" s="17">
        <f t="shared" si="18"/>
        <v>0.18055608899409453</v>
      </c>
      <c r="X132" s="19">
        <f t="shared" si="19"/>
        <v>0</v>
      </c>
      <c r="Y132" s="17">
        <f t="shared" si="20"/>
        <v>0.18055608899409453</v>
      </c>
      <c r="Z132" s="25">
        <f t="shared" si="14"/>
        <v>0</v>
      </c>
    </row>
    <row r="133" spans="1:26" ht="14.4" x14ac:dyDescent="0.3">
      <c r="A133" s="24" t="s">
        <v>365</v>
      </c>
      <c r="B133" s="4">
        <v>45896</v>
      </c>
      <c r="C133" s="3" t="s">
        <v>40</v>
      </c>
      <c r="D133" s="3" t="s">
        <v>70</v>
      </c>
      <c r="E133" s="3" t="s">
        <v>125</v>
      </c>
      <c r="F133" s="3" t="s">
        <v>125</v>
      </c>
      <c r="G133" s="3" t="s">
        <v>350</v>
      </c>
      <c r="H133" s="3" t="s">
        <v>44</v>
      </c>
      <c r="I133" s="3" t="s">
        <v>45</v>
      </c>
      <c r="J133" s="3" t="s">
        <v>67</v>
      </c>
      <c r="K133" s="3" t="s">
        <v>74</v>
      </c>
      <c r="L133" s="5">
        <v>34</v>
      </c>
      <c r="M133" s="5">
        <v>61248.34</v>
      </c>
      <c r="N133" s="5">
        <v>75052.350000000006</v>
      </c>
      <c r="O133" s="5">
        <v>0.05</v>
      </c>
      <c r="P133" s="3" t="s">
        <v>55</v>
      </c>
      <c r="Q133" s="3" t="s">
        <v>84</v>
      </c>
      <c r="R133" s="5">
        <v>15</v>
      </c>
      <c r="S133" s="15">
        <v>445869.5</v>
      </c>
      <c r="T133" s="11">
        <f t="shared" si="15"/>
        <v>2551779.9000000004</v>
      </c>
      <c r="U133" s="12">
        <f t="shared" si="16"/>
        <v>127588.99500000002</v>
      </c>
      <c r="V133" s="12">
        <f t="shared" si="17"/>
        <v>2424190.9050000003</v>
      </c>
      <c r="W133" s="17">
        <f t="shared" si="18"/>
        <v>0.18392507746826975</v>
      </c>
      <c r="X133" s="19">
        <f t="shared" si="19"/>
        <v>1</v>
      </c>
      <c r="Y133" s="17">
        <f t="shared" si="20"/>
        <v>0.18392507746826975</v>
      </c>
      <c r="Z133" s="25">
        <f t="shared" si="14"/>
        <v>5.2631578947368425E-2</v>
      </c>
    </row>
    <row r="134" spans="1:26" ht="14.4" x14ac:dyDescent="0.3">
      <c r="A134" s="24" t="s">
        <v>366</v>
      </c>
      <c r="B134" s="7">
        <v>45792</v>
      </c>
      <c r="C134" s="3" t="s">
        <v>40</v>
      </c>
      <c r="D134" s="3" t="s">
        <v>70</v>
      </c>
      <c r="E134" s="3" t="s">
        <v>71</v>
      </c>
      <c r="F134" s="3" t="s">
        <v>72</v>
      </c>
      <c r="G134" s="3" t="s">
        <v>367</v>
      </c>
      <c r="H134" s="3" t="s">
        <v>44</v>
      </c>
      <c r="I134" s="3" t="s">
        <v>52</v>
      </c>
      <c r="J134" s="3" t="s">
        <v>157</v>
      </c>
      <c r="K134" s="3" t="s">
        <v>158</v>
      </c>
      <c r="L134" s="5">
        <v>46</v>
      </c>
      <c r="M134" s="5">
        <v>5109.51</v>
      </c>
      <c r="N134" s="5">
        <v>6999.88</v>
      </c>
      <c r="O134" s="5">
        <v>0.15</v>
      </c>
      <c r="P134" s="3" t="s">
        <v>28</v>
      </c>
      <c r="Q134" s="3" t="s">
        <v>38</v>
      </c>
      <c r="R134" s="5">
        <v>8</v>
      </c>
      <c r="S134" s="15">
        <v>73913.47</v>
      </c>
      <c r="T134" s="11">
        <f t="shared" si="15"/>
        <v>321994.48</v>
      </c>
      <c r="U134" s="12">
        <f t="shared" si="16"/>
        <v>48299.171999999999</v>
      </c>
      <c r="V134" s="12">
        <f t="shared" si="17"/>
        <v>273695.30799999996</v>
      </c>
      <c r="W134" s="17">
        <f t="shared" si="18"/>
        <v>0.27005749766086606</v>
      </c>
      <c r="X134" s="19">
        <f t="shared" si="19"/>
        <v>0</v>
      </c>
      <c r="Y134" s="17">
        <f t="shared" si="20"/>
        <v>0.27005749766086606</v>
      </c>
      <c r="Z134" s="25">
        <f t="shared" si="14"/>
        <v>0.17647058823529413</v>
      </c>
    </row>
    <row r="135" spans="1:26" ht="14.4" x14ac:dyDescent="0.3">
      <c r="A135" s="24" t="s">
        <v>368</v>
      </c>
      <c r="B135" s="7">
        <v>45806</v>
      </c>
      <c r="C135" s="3" t="s">
        <v>49</v>
      </c>
      <c r="D135" s="3" t="s">
        <v>70</v>
      </c>
      <c r="E135" s="3" t="s">
        <v>125</v>
      </c>
      <c r="F135" s="3" t="s">
        <v>125</v>
      </c>
      <c r="G135" s="3" t="s">
        <v>369</v>
      </c>
      <c r="H135" s="3" t="s">
        <v>44</v>
      </c>
      <c r="I135" s="3" t="s">
        <v>45</v>
      </c>
      <c r="J135" s="3" t="s">
        <v>46</v>
      </c>
      <c r="K135" s="3" t="s">
        <v>161</v>
      </c>
      <c r="L135" s="5">
        <v>26</v>
      </c>
      <c r="M135" s="5">
        <v>28988.080000000002</v>
      </c>
      <c r="N135" s="5">
        <v>36085.17</v>
      </c>
      <c r="O135" s="5">
        <v>0</v>
      </c>
      <c r="P135" s="3" t="s">
        <v>28</v>
      </c>
      <c r="Q135" s="3" t="s">
        <v>77</v>
      </c>
      <c r="R135" s="5">
        <v>16</v>
      </c>
      <c r="S135" s="15">
        <v>184524.3</v>
      </c>
      <c r="T135" s="11">
        <f t="shared" si="15"/>
        <v>938214.41999999993</v>
      </c>
      <c r="U135" s="12">
        <f t="shared" si="16"/>
        <v>0</v>
      </c>
      <c r="V135" s="12">
        <f t="shared" si="17"/>
        <v>938214.41999999993</v>
      </c>
      <c r="W135" s="17">
        <f t="shared" si="18"/>
        <v>0.19667604341446809</v>
      </c>
      <c r="X135" s="19">
        <f t="shared" si="19"/>
        <v>0</v>
      </c>
      <c r="Y135" s="17">
        <f t="shared" si="20"/>
        <v>0.19667604341446809</v>
      </c>
      <c r="Z135" s="25">
        <f t="shared" si="14"/>
        <v>0</v>
      </c>
    </row>
    <row r="136" spans="1:26" ht="14.4" x14ac:dyDescent="0.3">
      <c r="A136" s="24" t="s">
        <v>370</v>
      </c>
      <c r="B136" s="4">
        <v>45711</v>
      </c>
      <c r="C136" s="3" t="s">
        <v>31</v>
      </c>
      <c r="D136" s="3" t="s">
        <v>57</v>
      </c>
      <c r="E136" s="3" t="s">
        <v>92</v>
      </c>
      <c r="F136" s="3" t="s">
        <v>93</v>
      </c>
      <c r="G136" s="3" t="s">
        <v>126</v>
      </c>
      <c r="H136" s="3" t="s">
        <v>24</v>
      </c>
      <c r="I136" s="3" t="s">
        <v>25</v>
      </c>
      <c r="J136" s="3" t="s">
        <v>26</v>
      </c>
      <c r="K136" s="3" t="s">
        <v>127</v>
      </c>
      <c r="L136" s="5">
        <v>39</v>
      </c>
      <c r="M136" s="5">
        <v>37781.64</v>
      </c>
      <c r="N136" s="5">
        <v>50313.75</v>
      </c>
      <c r="O136" s="5">
        <v>0.1</v>
      </c>
      <c r="P136" s="3" t="s">
        <v>55</v>
      </c>
      <c r="Q136" s="3" t="s">
        <v>77</v>
      </c>
      <c r="R136" s="5">
        <v>8</v>
      </c>
      <c r="S136" s="15">
        <v>439877.1</v>
      </c>
      <c r="T136" s="11">
        <f t="shared" si="15"/>
        <v>1962236.25</v>
      </c>
      <c r="U136" s="12">
        <f t="shared" si="16"/>
        <v>196223.625</v>
      </c>
      <c r="V136" s="12">
        <f t="shared" si="17"/>
        <v>1766012.625</v>
      </c>
      <c r="W136" s="17">
        <f t="shared" si="18"/>
        <v>0.24907924992891825</v>
      </c>
      <c r="X136" s="19">
        <f t="shared" si="19"/>
        <v>1</v>
      </c>
      <c r="Y136" s="17">
        <f t="shared" si="20"/>
        <v>0.24907924992891825</v>
      </c>
      <c r="Z136" s="25">
        <f t="shared" si="14"/>
        <v>0.1111111111111111</v>
      </c>
    </row>
    <row r="137" spans="1:26" ht="14.4" x14ac:dyDescent="0.3">
      <c r="A137" s="24" t="s">
        <v>371</v>
      </c>
      <c r="B137" s="7">
        <v>45807</v>
      </c>
      <c r="C137" s="3" t="s">
        <v>20</v>
      </c>
      <c r="D137" s="3" t="s">
        <v>57</v>
      </c>
      <c r="E137" s="3" t="s">
        <v>64</v>
      </c>
      <c r="F137" s="3" t="s">
        <v>65</v>
      </c>
      <c r="G137" s="3" t="s">
        <v>372</v>
      </c>
      <c r="H137" s="3" t="s">
        <v>44</v>
      </c>
      <c r="I137" s="3" t="s">
        <v>52</v>
      </c>
      <c r="J137" s="3" t="s">
        <v>95</v>
      </c>
      <c r="K137" s="3" t="s">
        <v>182</v>
      </c>
      <c r="L137" s="5">
        <v>34</v>
      </c>
      <c r="M137" s="5">
        <v>72346.19</v>
      </c>
      <c r="N137" s="5">
        <v>96527.02</v>
      </c>
      <c r="O137" s="5">
        <v>0.1</v>
      </c>
      <c r="P137" s="3" t="s">
        <v>55</v>
      </c>
      <c r="Q137" s="3" t="s">
        <v>84</v>
      </c>
      <c r="R137" s="5">
        <v>19</v>
      </c>
      <c r="S137" s="15">
        <v>739933.4</v>
      </c>
      <c r="T137" s="11">
        <f t="shared" si="15"/>
        <v>3281918.68</v>
      </c>
      <c r="U137" s="12">
        <f t="shared" si="16"/>
        <v>328191.86800000002</v>
      </c>
      <c r="V137" s="12">
        <f t="shared" si="17"/>
        <v>2953726.8119999999</v>
      </c>
      <c r="W137" s="17">
        <f t="shared" si="18"/>
        <v>0.25050840754598536</v>
      </c>
      <c r="X137" s="19">
        <f t="shared" si="19"/>
        <v>1</v>
      </c>
      <c r="Y137" s="17">
        <f t="shared" si="20"/>
        <v>0.25050840754598536</v>
      </c>
      <c r="Z137" s="25">
        <f t="shared" si="14"/>
        <v>0.11111111111111112</v>
      </c>
    </row>
    <row r="138" spans="1:26" ht="14.4" x14ac:dyDescent="0.3">
      <c r="A138" s="24" t="s">
        <v>373</v>
      </c>
      <c r="B138" s="8">
        <v>45782</v>
      </c>
      <c r="C138" s="3" t="s">
        <v>40</v>
      </c>
      <c r="D138" s="3" t="s">
        <v>41</v>
      </c>
      <c r="E138" s="3" t="s">
        <v>50</v>
      </c>
      <c r="F138" s="3" t="s">
        <v>50</v>
      </c>
      <c r="G138" s="3" t="s">
        <v>374</v>
      </c>
      <c r="H138" s="3" t="s">
        <v>87</v>
      </c>
      <c r="I138" s="3" t="s">
        <v>45</v>
      </c>
      <c r="J138" s="3" t="s">
        <v>67</v>
      </c>
      <c r="K138" s="3" t="s">
        <v>68</v>
      </c>
      <c r="L138" s="5">
        <v>30</v>
      </c>
      <c r="M138" s="5">
        <v>35059.54</v>
      </c>
      <c r="N138" s="5">
        <v>45364.13</v>
      </c>
      <c r="O138" s="5">
        <v>0.15</v>
      </c>
      <c r="P138" s="3" t="s">
        <v>55</v>
      </c>
      <c r="Q138" s="3" t="s">
        <v>38</v>
      </c>
      <c r="R138" s="5">
        <v>5</v>
      </c>
      <c r="S138" s="15">
        <v>262767</v>
      </c>
      <c r="T138" s="11">
        <f t="shared" si="15"/>
        <v>1360923.9</v>
      </c>
      <c r="U138" s="12">
        <f t="shared" si="16"/>
        <v>204138.58499999999</v>
      </c>
      <c r="V138" s="12">
        <f t="shared" si="17"/>
        <v>1156785.3149999999</v>
      </c>
      <c r="W138" s="17">
        <f t="shared" si="18"/>
        <v>0.22715277985699533</v>
      </c>
      <c r="X138" s="19">
        <f t="shared" si="19"/>
        <v>1</v>
      </c>
      <c r="Y138" s="17">
        <f t="shared" si="20"/>
        <v>0.22715277985699533</v>
      </c>
      <c r="Z138" s="25">
        <f t="shared" si="14"/>
        <v>0.17647058823529413</v>
      </c>
    </row>
    <row r="139" spans="1:26" ht="14.4" x14ac:dyDescent="0.3">
      <c r="A139" s="24" t="s">
        <v>375</v>
      </c>
      <c r="B139" s="4">
        <v>45738</v>
      </c>
      <c r="C139" s="3" t="s">
        <v>20</v>
      </c>
      <c r="D139" s="3" t="s">
        <v>41</v>
      </c>
      <c r="E139" s="3" t="s">
        <v>50</v>
      </c>
      <c r="F139" s="3" t="s">
        <v>50</v>
      </c>
      <c r="G139" s="3" t="s">
        <v>23</v>
      </c>
      <c r="H139" s="3" t="s">
        <v>87</v>
      </c>
      <c r="I139" s="3" t="s">
        <v>25</v>
      </c>
      <c r="J139" s="3" t="s">
        <v>61</v>
      </c>
      <c r="K139" s="3" t="s">
        <v>223</v>
      </c>
      <c r="L139" s="5">
        <v>41</v>
      </c>
      <c r="M139" s="5">
        <v>73814.820000000007</v>
      </c>
      <c r="N139" s="5">
        <v>88918.73</v>
      </c>
      <c r="O139" s="5">
        <v>0</v>
      </c>
      <c r="P139" s="3" t="s">
        <v>28</v>
      </c>
      <c r="Q139" s="3" t="s">
        <v>77</v>
      </c>
      <c r="R139" s="5">
        <v>17</v>
      </c>
      <c r="S139" s="15">
        <v>619260.30000000005</v>
      </c>
      <c r="T139" s="11">
        <f t="shared" si="15"/>
        <v>3645667.9299999997</v>
      </c>
      <c r="U139" s="12">
        <f t="shared" si="16"/>
        <v>0</v>
      </c>
      <c r="V139" s="12">
        <f t="shared" si="17"/>
        <v>3645667.9299999997</v>
      </c>
      <c r="W139" s="17">
        <f t="shared" si="18"/>
        <v>0.16986195997286019</v>
      </c>
      <c r="X139" s="19">
        <f t="shared" si="19"/>
        <v>0</v>
      </c>
      <c r="Y139" s="17">
        <f t="shared" si="20"/>
        <v>0.16986195997286019</v>
      </c>
      <c r="Z139" s="25">
        <f t="shared" si="14"/>
        <v>0</v>
      </c>
    </row>
    <row r="140" spans="1:26" ht="14.4" x14ac:dyDescent="0.3">
      <c r="A140" s="24" t="s">
        <v>376</v>
      </c>
      <c r="B140" s="6">
        <v>45844</v>
      </c>
      <c r="C140" s="3" t="s">
        <v>31</v>
      </c>
      <c r="D140" s="3" t="s">
        <v>21</v>
      </c>
      <c r="E140" s="3" t="s">
        <v>32</v>
      </c>
      <c r="F140" s="3" t="s">
        <v>33</v>
      </c>
      <c r="G140" s="3" t="s">
        <v>377</v>
      </c>
      <c r="H140" s="3" t="s">
        <v>35</v>
      </c>
      <c r="I140" s="3" t="s">
        <v>45</v>
      </c>
      <c r="J140" s="3" t="s">
        <v>46</v>
      </c>
      <c r="K140" s="3" t="s">
        <v>333</v>
      </c>
      <c r="L140" s="5">
        <v>1</v>
      </c>
      <c r="M140" s="5">
        <v>15514.58</v>
      </c>
      <c r="N140" s="5">
        <v>20338.939999999999</v>
      </c>
      <c r="O140" s="5">
        <v>0.15</v>
      </c>
      <c r="P140" s="3" t="s">
        <v>28</v>
      </c>
      <c r="Q140" s="3" t="s">
        <v>38</v>
      </c>
      <c r="R140" s="5">
        <v>20</v>
      </c>
      <c r="S140" s="15">
        <v>4100.71</v>
      </c>
      <c r="T140" s="11">
        <f t="shared" si="15"/>
        <v>20338.939999999999</v>
      </c>
      <c r="U140" s="12">
        <f t="shared" si="16"/>
        <v>3050.8409999999999</v>
      </c>
      <c r="V140" s="12">
        <f t="shared" si="17"/>
        <v>17288.098999999998</v>
      </c>
      <c r="W140" s="17">
        <f t="shared" si="18"/>
        <v>0.2371984334425665</v>
      </c>
      <c r="X140" s="19">
        <f t="shared" si="19"/>
        <v>0</v>
      </c>
      <c r="Y140" s="17">
        <f t="shared" si="20"/>
        <v>0.2371984334425665</v>
      </c>
      <c r="Z140" s="25">
        <f t="shared" si="14"/>
        <v>0.17647058823529413</v>
      </c>
    </row>
    <row r="141" spans="1:26" ht="14.4" x14ac:dyDescent="0.3">
      <c r="A141" s="24" t="s">
        <v>378</v>
      </c>
      <c r="B141" s="4">
        <v>45736</v>
      </c>
      <c r="C141" s="3" t="s">
        <v>40</v>
      </c>
      <c r="D141" s="3" t="s">
        <v>21</v>
      </c>
      <c r="E141" s="3" t="s">
        <v>22</v>
      </c>
      <c r="F141" s="3" t="s">
        <v>22</v>
      </c>
      <c r="G141" s="3" t="s">
        <v>379</v>
      </c>
      <c r="H141" s="3" t="s">
        <v>87</v>
      </c>
      <c r="I141" s="3" t="s">
        <v>45</v>
      </c>
      <c r="J141" s="3" t="s">
        <v>102</v>
      </c>
      <c r="K141" s="3" t="s">
        <v>203</v>
      </c>
      <c r="L141" s="5">
        <v>3</v>
      </c>
      <c r="M141" s="5">
        <v>55125.53</v>
      </c>
      <c r="N141" s="5">
        <v>82146.69</v>
      </c>
      <c r="O141" s="5">
        <v>0</v>
      </c>
      <c r="P141" s="3" t="s">
        <v>55</v>
      </c>
      <c r="Q141" s="3" t="s">
        <v>77</v>
      </c>
      <c r="R141" s="5">
        <v>12</v>
      </c>
      <c r="S141" s="15">
        <v>81063.48</v>
      </c>
      <c r="T141" s="11">
        <f t="shared" si="15"/>
        <v>246440.07</v>
      </c>
      <c r="U141" s="12">
        <f t="shared" si="16"/>
        <v>0</v>
      </c>
      <c r="V141" s="12">
        <f t="shared" si="17"/>
        <v>246440.07</v>
      </c>
      <c r="W141" s="17">
        <f t="shared" si="18"/>
        <v>0.32893790364529596</v>
      </c>
      <c r="X141" s="19">
        <f t="shared" si="19"/>
        <v>1</v>
      </c>
      <c r="Y141" s="17">
        <f t="shared" si="20"/>
        <v>0.32893790364529596</v>
      </c>
      <c r="Z141" s="25">
        <f t="shared" si="14"/>
        <v>0</v>
      </c>
    </row>
    <row r="142" spans="1:26" ht="14.4" x14ac:dyDescent="0.3">
      <c r="A142" s="24" t="s">
        <v>380</v>
      </c>
      <c r="B142" s="4">
        <v>45880</v>
      </c>
      <c r="C142" s="3" t="s">
        <v>31</v>
      </c>
      <c r="D142" s="3" t="s">
        <v>21</v>
      </c>
      <c r="E142" s="3" t="s">
        <v>105</v>
      </c>
      <c r="F142" s="3" t="s">
        <v>106</v>
      </c>
      <c r="G142" s="3" t="s">
        <v>381</v>
      </c>
      <c r="H142" s="3" t="s">
        <v>35</v>
      </c>
      <c r="I142" s="3" t="s">
        <v>45</v>
      </c>
      <c r="J142" s="3" t="s">
        <v>102</v>
      </c>
      <c r="K142" s="3" t="s">
        <v>103</v>
      </c>
      <c r="L142" s="5">
        <v>41</v>
      </c>
      <c r="M142" s="5">
        <v>1962.29</v>
      </c>
      <c r="N142" s="5">
        <v>2363.1</v>
      </c>
      <c r="O142" s="5">
        <v>0.15</v>
      </c>
      <c r="P142" s="3" t="s">
        <v>55</v>
      </c>
      <c r="Q142" s="3" t="s">
        <v>84</v>
      </c>
      <c r="R142" s="5">
        <v>18</v>
      </c>
      <c r="S142" s="15">
        <v>13968.23</v>
      </c>
      <c r="T142" s="11">
        <f t="shared" si="15"/>
        <v>96887.099999999991</v>
      </c>
      <c r="U142" s="12">
        <f t="shared" si="16"/>
        <v>14533.064999999999</v>
      </c>
      <c r="V142" s="12">
        <f t="shared" si="17"/>
        <v>82354.034999999989</v>
      </c>
      <c r="W142" s="17">
        <f t="shared" si="18"/>
        <v>0.16961196861817399</v>
      </c>
      <c r="X142" s="19">
        <f t="shared" si="19"/>
        <v>1</v>
      </c>
      <c r="Y142" s="17">
        <f t="shared" si="20"/>
        <v>0.16961196861817399</v>
      </c>
      <c r="Z142" s="25">
        <f t="shared" si="14"/>
        <v>0.17647058823529413</v>
      </c>
    </row>
    <row r="143" spans="1:26" ht="14.4" x14ac:dyDescent="0.3">
      <c r="A143" s="24" t="s">
        <v>382</v>
      </c>
      <c r="B143" s="4">
        <v>45761</v>
      </c>
      <c r="C143" s="3" t="s">
        <v>49</v>
      </c>
      <c r="D143" s="3" t="s">
        <v>70</v>
      </c>
      <c r="E143" s="3" t="s">
        <v>71</v>
      </c>
      <c r="F143" s="3" t="s">
        <v>72</v>
      </c>
      <c r="G143" s="3" t="s">
        <v>383</v>
      </c>
      <c r="H143" s="3" t="s">
        <v>44</v>
      </c>
      <c r="I143" s="3" t="s">
        <v>52</v>
      </c>
      <c r="J143" s="3" t="s">
        <v>53</v>
      </c>
      <c r="K143" s="3" t="s">
        <v>99</v>
      </c>
      <c r="L143" s="5">
        <v>26</v>
      </c>
      <c r="M143" s="5">
        <v>17064.53</v>
      </c>
      <c r="N143" s="5">
        <v>19989.439999999999</v>
      </c>
      <c r="O143" s="5">
        <v>0.05</v>
      </c>
      <c r="P143" s="3" t="s">
        <v>28</v>
      </c>
      <c r="Q143" s="3" t="s">
        <v>77</v>
      </c>
      <c r="R143" s="5">
        <v>2</v>
      </c>
      <c r="S143" s="15">
        <v>72245.279999999999</v>
      </c>
      <c r="T143" s="11">
        <f t="shared" si="15"/>
        <v>519725.43999999994</v>
      </c>
      <c r="U143" s="12">
        <f t="shared" si="16"/>
        <v>25986.271999999997</v>
      </c>
      <c r="V143" s="12">
        <f t="shared" si="17"/>
        <v>493739.16799999995</v>
      </c>
      <c r="W143" s="17">
        <f t="shared" si="18"/>
        <v>0.14632276449252657</v>
      </c>
      <c r="X143" s="19">
        <f t="shared" si="19"/>
        <v>0</v>
      </c>
      <c r="Y143" s="17">
        <f t="shared" si="20"/>
        <v>0.14632276449252657</v>
      </c>
      <c r="Z143" s="25">
        <f t="shared" si="14"/>
        <v>5.2631578947368418E-2</v>
      </c>
    </row>
    <row r="144" spans="1:26" ht="14.4" x14ac:dyDescent="0.3">
      <c r="A144" s="24" t="s">
        <v>384</v>
      </c>
      <c r="B144" s="6">
        <v>45750</v>
      </c>
      <c r="C144" s="3" t="s">
        <v>31</v>
      </c>
      <c r="D144" s="3" t="s">
        <v>70</v>
      </c>
      <c r="E144" s="3" t="s">
        <v>125</v>
      </c>
      <c r="F144" s="3" t="s">
        <v>125</v>
      </c>
      <c r="G144" s="3" t="s">
        <v>385</v>
      </c>
      <c r="H144" s="3" t="s">
        <v>35</v>
      </c>
      <c r="I144" s="3" t="s">
        <v>25</v>
      </c>
      <c r="J144" s="3" t="s">
        <v>36</v>
      </c>
      <c r="K144" s="3" t="s">
        <v>169</v>
      </c>
      <c r="L144" s="5">
        <v>14</v>
      </c>
      <c r="M144" s="5">
        <v>50661.49</v>
      </c>
      <c r="N144" s="5">
        <v>70147.960000000006</v>
      </c>
      <c r="O144" s="5">
        <v>0</v>
      </c>
      <c r="P144" s="3" t="s">
        <v>28</v>
      </c>
      <c r="Q144" s="3" t="s">
        <v>38</v>
      </c>
      <c r="R144" s="5">
        <v>7</v>
      </c>
      <c r="S144" s="15">
        <v>272810.59999999998</v>
      </c>
      <c r="T144" s="11">
        <f t="shared" si="15"/>
        <v>982071.44000000006</v>
      </c>
      <c r="U144" s="12">
        <f t="shared" si="16"/>
        <v>0</v>
      </c>
      <c r="V144" s="12">
        <f t="shared" si="17"/>
        <v>982071.44000000006</v>
      </c>
      <c r="W144" s="17">
        <f t="shared" si="18"/>
        <v>0.27779099247606664</v>
      </c>
      <c r="X144" s="19">
        <f t="shared" si="19"/>
        <v>0</v>
      </c>
      <c r="Y144" s="17">
        <f t="shared" si="20"/>
        <v>0.27779099247606664</v>
      </c>
      <c r="Z144" s="25">
        <f t="shared" si="14"/>
        <v>0</v>
      </c>
    </row>
    <row r="145" spans="1:26" ht="14.4" x14ac:dyDescent="0.3">
      <c r="A145" s="24" t="s">
        <v>386</v>
      </c>
      <c r="B145" s="6">
        <v>45666</v>
      </c>
      <c r="C145" s="3" t="s">
        <v>31</v>
      </c>
      <c r="D145" s="3" t="s">
        <v>21</v>
      </c>
      <c r="E145" s="3" t="s">
        <v>22</v>
      </c>
      <c r="F145" s="3" t="s">
        <v>22</v>
      </c>
      <c r="G145" s="3" t="s">
        <v>387</v>
      </c>
      <c r="H145" s="3" t="s">
        <v>87</v>
      </c>
      <c r="I145" s="3" t="s">
        <v>45</v>
      </c>
      <c r="J145" s="3" t="s">
        <v>67</v>
      </c>
      <c r="K145" s="3" t="s">
        <v>199</v>
      </c>
      <c r="L145" s="5">
        <v>49</v>
      </c>
      <c r="M145" s="5">
        <v>2966.24</v>
      </c>
      <c r="N145" s="5">
        <v>3713.32</v>
      </c>
      <c r="O145" s="5">
        <v>0.1</v>
      </c>
      <c r="P145" s="3" t="s">
        <v>28</v>
      </c>
      <c r="Q145" s="3" t="s">
        <v>29</v>
      </c>
      <c r="R145" s="5">
        <v>14</v>
      </c>
      <c r="S145" s="15">
        <v>32946.230000000003</v>
      </c>
      <c r="T145" s="11">
        <f t="shared" si="15"/>
        <v>181952.68000000002</v>
      </c>
      <c r="U145" s="12">
        <f t="shared" si="16"/>
        <v>18195.268000000004</v>
      </c>
      <c r="V145" s="12">
        <f t="shared" si="17"/>
        <v>163757.41200000001</v>
      </c>
      <c r="W145" s="17">
        <f t="shared" si="18"/>
        <v>0.20118924449050282</v>
      </c>
      <c r="X145" s="19">
        <f t="shared" si="19"/>
        <v>0</v>
      </c>
      <c r="Y145" s="17">
        <f t="shared" si="20"/>
        <v>0.20118924449050282</v>
      </c>
      <c r="Z145" s="25">
        <f t="shared" si="14"/>
        <v>0.11111111111111113</v>
      </c>
    </row>
    <row r="146" spans="1:26" ht="14.4" x14ac:dyDescent="0.3">
      <c r="A146" s="24" t="s">
        <v>388</v>
      </c>
      <c r="B146" s="4">
        <v>45869</v>
      </c>
      <c r="C146" s="3" t="s">
        <v>31</v>
      </c>
      <c r="D146" s="3" t="s">
        <v>70</v>
      </c>
      <c r="E146" s="3" t="s">
        <v>71</v>
      </c>
      <c r="F146" s="3" t="s">
        <v>72</v>
      </c>
      <c r="G146" s="3" t="s">
        <v>389</v>
      </c>
      <c r="H146" s="3" t="s">
        <v>35</v>
      </c>
      <c r="I146" s="3" t="s">
        <v>52</v>
      </c>
      <c r="J146" s="3" t="s">
        <v>53</v>
      </c>
      <c r="K146" s="3" t="s">
        <v>110</v>
      </c>
      <c r="L146" s="5">
        <v>32</v>
      </c>
      <c r="M146" s="5">
        <v>47386.51</v>
      </c>
      <c r="N146" s="5">
        <v>60243.03</v>
      </c>
      <c r="O146" s="5">
        <v>0.15</v>
      </c>
      <c r="P146" s="3" t="s">
        <v>55</v>
      </c>
      <c r="Q146" s="3" t="s">
        <v>29</v>
      </c>
      <c r="R146" s="5">
        <v>2</v>
      </c>
      <c r="S146" s="15">
        <v>349697.3</v>
      </c>
      <c r="T146" s="11">
        <f t="shared" si="15"/>
        <v>1927776.96</v>
      </c>
      <c r="U146" s="12">
        <f t="shared" si="16"/>
        <v>289166.54399999999</v>
      </c>
      <c r="V146" s="12">
        <f t="shared" si="17"/>
        <v>1638610.416</v>
      </c>
      <c r="W146" s="17">
        <f t="shared" si="18"/>
        <v>0.21341088558050519</v>
      </c>
      <c r="X146" s="19">
        <f t="shared" si="19"/>
        <v>1</v>
      </c>
      <c r="Y146" s="17">
        <f t="shared" si="20"/>
        <v>0.21341088558050519</v>
      </c>
      <c r="Z146" s="25">
        <f t="shared" si="14"/>
        <v>0.17647058823529413</v>
      </c>
    </row>
    <row r="147" spans="1:26" ht="14.4" x14ac:dyDescent="0.3">
      <c r="A147" s="24" t="s">
        <v>390</v>
      </c>
      <c r="B147" s="6">
        <v>45725</v>
      </c>
      <c r="C147" s="3" t="s">
        <v>20</v>
      </c>
      <c r="D147" s="3" t="s">
        <v>70</v>
      </c>
      <c r="E147" s="3" t="s">
        <v>125</v>
      </c>
      <c r="F147" s="3" t="s">
        <v>125</v>
      </c>
      <c r="G147" s="3" t="s">
        <v>391</v>
      </c>
      <c r="H147" s="3" t="s">
        <v>24</v>
      </c>
      <c r="I147" s="3" t="s">
        <v>45</v>
      </c>
      <c r="J147" s="3" t="s">
        <v>46</v>
      </c>
      <c r="K147" s="3" t="s">
        <v>117</v>
      </c>
      <c r="L147" s="5">
        <v>4</v>
      </c>
      <c r="M147" s="5">
        <v>61224.72</v>
      </c>
      <c r="N147" s="5">
        <v>85317.24</v>
      </c>
      <c r="O147" s="5">
        <v>0.15</v>
      </c>
      <c r="P147" s="3" t="s">
        <v>55</v>
      </c>
      <c r="Q147" s="3" t="s">
        <v>77</v>
      </c>
      <c r="R147" s="5">
        <v>1</v>
      </c>
      <c r="S147" s="15">
        <v>81914.570000000007</v>
      </c>
      <c r="T147" s="11">
        <f t="shared" si="15"/>
        <v>341268.96</v>
      </c>
      <c r="U147" s="12">
        <f t="shared" si="16"/>
        <v>51190.344000000005</v>
      </c>
      <c r="V147" s="12">
        <f t="shared" si="17"/>
        <v>290078.61600000004</v>
      </c>
      <c r="W147" s="17">
        <f t="shared" si="18"/>
        <v>0.28238748215759552</v>
      </c>
      <c r="X147" s="19">
        <f t="shared" si="19"/>
        <v>1</v>
      </c>
      <c r="Y147" s="17">
        <f t="shared" si="20"/>
        <v>0.28238748215759552</v>
      </c>
      <c r="Z147" s="25">
        <f t="shared" si="14"/>
        <v>0.1764705882352941</v>
      </c>
    </row>
    <row r="148" spans="1:26" ht="14.4" x14ac:dyDescent="0.3">
      <c r="A148" s="24" t="s">
        <v>392</v>
      </c>
      <c r="B148" s="4">
        <v>45738</v>
      </c>
      <c r="C148" s="3" t="s">
        <v>40</v>
      </c>
      <c r="D148" s="3" t="s">
        <v>57</v>
      </c>
      <c r="E148" s="3" t="s">
        <v>92</v>
      </c>
      <c r="F148" s="3" t="s">
        <v>93</v>
      </c>
      <c r="G148" s="3" t="s">
        <v>393</v>
      </c>
      <c r="H148" s="3" t="s">
        <v>44</v>
      </c>
      <c r="I148" s="3" t="s">
        <v>45</v>
      </c>
      <c r="J148" s="3" t="s">
        <v>102</v>
      </c>
      <c r="K148" s="3" t="s">
        <v>203</v>
      </c>
      <c r="L148" s="5">
        <v>39</v>
      </c>
      <c r="M148" s="5">
        <v>74964.479999999996</v>
      </c>
      <c r="N148" s="5">
        <v>104581.4</v>
      </c>
      <c r="O148" s="5">
        <v>0.05</v>
      </c>
      <c r="P148" s="3" t="s">
        <v>28</v>
      </c>
      <c r="Q148" s="3" t="s">
        <v>38</v>
      </c>
      <c r="R148" s="5">
        <v>19</v>
      </c>
      <c r="S148" s="15">
        <v>1097305</v>
      </c>
      <c r="T148" s="11">
        <f t="shared" si="15"/>
        <v>4078674.5999999996</v>
      </c>
      <c r="U148" s="12">
        <f t="shared" si="16"/>
        <v>203933.72999999998</v>
      </c>
      <c r="V148" s="12">
        <f t="shared" si="17"/>
        <v>3874740.8699999996</v>
      </c>
      <c r="W148" s="17">
        <f t="shared" si="18"/>
        <v>0.28319442172141956</v>
      </c>
      <c r="X148" s="19">
        <f t="shared" si="19"/>
        <v>0</v>
      </c>
      <c r="Y148" s="17">
        <f t="shared" si="20"/>
        <v>0.28319442172141956</v>
      </c>
      <c r="Z148" s="25">
        <f t="shared" si="14"/>
        <v>5.2631578947368418E-2</v>
      </c>
    </row>
    <row r="149" spans="1:26" ht="14.4" x14ac:dyDescent="0.3">
      <c r="A149" s="24" t="s">
        <v>394</v>
      </c>
      <c r="B149" s="6">
        <v>45753</v>
      </c>
      <c r="C149" s="3" t="s">
        <v>49</v>
      </c>
      <c r="D149" s="3" t="s">
        <v>21</v>
      </c>
      <c r="E149" s="3" t="s">
        <v>105</v>
      </c>
      <c r="F149" s="3" t="s">
        <v>106</v>
      </c>
      <c r="G149" s="3" t="s">
        <v>395</v>
      </c>
      <c r="H149" s="3" t="s">
        <v>24</v>
      </c>
      <c r="I149" s="3" t="s">
        <v>25</v>
      </c>
      <c r="J149" s="3" t="s">
        <v>36</v>
      </c>
      <c r="K149" s="3" t="s">
        <v>136</v>
      </c>
      <c r="L149" s="5">
        <v>20</v>
      </c>
      <c r="M149" s="5">
        <v>29189.57</v>
      </c>
      <c r="N149" s="5">
        <v>41044.660000000003</v>
      </c>
      <c r="O149" s="5">
        <v>0.1</v>
      </c>
      <c r="P149" s="3" t="s">
        <v>28</v>
      </c>
      <c r="Q149" s="3" t="s">
        <v>38</v>
      </c>
      <c r="R149" s="5">
        <v>10</v>
      </c>
      <c r="S149" s="15">
        <v>213391.6</v>
      </c>
      <c r="T149" s="11">
        <f t="shared" si="15"/>
        <v>820893.20000000007</v>
      </c>
      <c r="U149" s="12">
        <f t="shared" si="16"/>
        <v>82089.320000000007</v>
      </c>
      <c r="V149" s="12">
        <f t="shared" si="17"/>
        <v>738803.88000000012</v>
      </c>
      <c r="W149" s="17">
        <f t="shared" si="18"/>
        <v>0.28883389188481245</v>
      </c>
      <c r="X149" s="19">
        <f t="shared" si="19"/>
        <v>0</v>
      </c>
      <c r="Y149" s="17">
        <f t="shared" si="20"/>
        <v>0.28883389188481245</v>
      </c>
      <c r="Z149" s="25">
        <f t="shared" si="14"/>
        <v>0.1111111111111111</v>
      </c>
    </row>
    <row r="150" spans="1:26" ht="14.4" x14ac:dyDescent="0.3">
      <c r="A150" s="24" t="s">
        <v>396</v>
      </c>
      <c r="B150" s="7">
        <v>45797</v>
      </c>
      <c r="C150" s="3" t="s">
        <v>49</v>
      </c>
      <c r="D150" s="3" t="s">
        <v>21</v>
      </c>
      <c r="E150" s="3" t="s">
        <v>105</v>
      </c>
      <c r="F150" s="3" t="s">
        <v>106</v>
      </c>
      <c r="G150" s="3" t="s">
        <v>181</v>
      </c>
      <c r="H150" s="3" t="s">
        <v>87</v>
      </c>
      <c r="I150" s="3" t="s">
        <v>25</v>
      </c>
      <c r="J150" s="3" t="s">
        <v>146</v>
      </c>
      <c r="K150" s="3" t="s">
        <v>177</v>
      </c>
      <c r="L150" s="5">
        <v>22</v>
      </c>
      <c r="M150" s="5">
        <v>73163.16</v>
      </c>
      <c r="N150" s="5">
        <v>89331.87</v>
      </c>
      <c r="O150" s="5">
        <v>0.15</v>
      </c>
      <c r="P150" s="3" t="s">
        <v>28</v>
      </c>
      <c r="Q150" s="3" t="s">
        <v>84</v>
      </c>
      <c r="R150" s="5">
        <v>5</v>
      </c>
      <c r="S150" s="15">
        <v>302354.90000000002</v>
      </c>
      <c r="T150" s="11">
        <f t="shared" si="15"/>
        <v>1965301.14</v>
      </c>
      <c r="U150" s="12">
        <f t="shared" si="16"/>
        <v>294795.17099999997</v>
      </c>
      <c r="V150" s="12">
        <f t="shared" si="17"/>
        <v>1670505.969</v>
      </c>
      <c r="W150" s="17">
        <f t="shared" si="18"/>
        <v>0.18099600097867116</v>
      </c>
      <c r="X150" s="19">
        <f t="shared" si="19"/>
        <v>0</v>
      </c>
      <c r="Y150" s="17">
        <f t="shared" si="20"/>
        <v>0.18099600097867116</v>
      </c>
      <c r="Z150" s="25">
        <f t="shared" si="14"/>
        <v>0.1764705882352941</v>
      </c>
    </row>
    <row r="151" spans="1:26" ht="14.4" x14ac:dyDescent="0.3">
      <c r="A151" s="24" t="s">
        <v>397</v>
      </c>
      <c r="B151" s="4">
        <v>45823</v>
      </c>
      <c r="C151" s="3" t="s">
        <v>49</v>
      </c>
      <c r="D151" s="3" t="s">
        <v>57</v>
      </c>
      <c r="E151" s="3" t="s">
        <v>64</v>
      </c>
      <c r="F151" s="3" t="s">
        <v>65</v>
      </c>
      <c r="G151" s="3" t="s">
        <v>398</v>
      </c>
      <c r="H151" s="3" t="s">
        <v>44</v>
      </c>
      <c r="I151" s="3" t="s">
        <v>25</v>
      </c>
      <c r="J151" s="3" t="s">
        <v>61</v>
      </c>
      <c r="K151" s="3" t="s">
        <v>223</v>
      </c>
      <c r="L151" s="5">
        <v>29</v>
      </c>
      <c r="M151" s="5">
        <v>12335</v>
      </c>
      <c r="N151" s="5">
        <v>14377.12</v>
      </c>
      <c r="O151" s="5">
        <v>0.05</v>
      </c>
      <c r="P151" s="3" t="s">
        <v>28</v>
      </c>
      <c r="Q151" s="3" t="s">
        <v>38</v>
      </c>
      <c r="R151" s="5">
        <v>19</v>
      </c>
      <c r="S151" s="15">
        <v>56260.41</v>
      </c>
      <c r="T151" s="11">
        <f t="shared" si="15"/>
        <v>416936.48000000004</v>
      </c>
      <c r="U151" s="12">
        <f t="shared" si="16"/>
        <v>20846.824000000004</v>
      </c>
      <c r="V151" s="12">
        <f t="shared" si="17"/>
        <v>396089.65600000002</v>
      </c>
      <c r="W151" s="17">
        <f t="shared" si="18"/>
        <v>0.14203958408850748</v>
      </c>
      <c r="X151" s="19">
        <f t="shared" si="19"/>
        <v>0</v>
      </c>
      <c r="Y151" s="17">
        <f t="shared" si="20"/>
        <v>0.14203958408850748</v>
      </c>
      <c r="Z151" s="25">
        <f t="shared" si="14"/>
        <v>5.2631578947368432E-2</v>
      </c>
    </row>
    <row r="152" spans="1:26" ht="14.4" x14ac:dyDescent="0.3">
      <c r="A152" s="24" t="s">
        <v>399</v>
      </c>
      <c r="B152" s="4">
        <v>45769</v>
      </c>
      <c r="C152" s="3" t="s">
        <v>20</v>
      </c>
      <c r="D152" s="3" t="s">
        <v>57</v>
      </c>
      <c r="E152" s="3" t="s">
        <v>64</v>
      </c>
      <c r="F152" s="3" t="s">
        <v>65</v>
      </c>
      <c r="G152" s="3" t="s">
        <v>400</v>
      </c>
      <c r="H152" s="3" t="s">
        <v>44</v>
      </c>
      <c r="I152" s="3" t="s">
        <v>25</v>
      </c>
      <c r="J152" s="3" t="s">
        <v>61</v>
      </c>
      <c r="K152" s="3" t="s">
        <v>154</v>
      </c>
      <c r="L152" s="5">
        <v>10</v>
      </c>
      <c r="M152" s="5">
        <v>75432.11</v>
      </c>
      <c r="N152" s="5">
        <v>109767.5</v>
      </c>
      <c r="O152" s="5">
        <v>0.05</v>
      </c>
      <c r="P152" s="3" t="s">
        <v>55</v>
      </c>
      <c r="Q152" s="3" t="s">
        <v>38</v>
      </c>
      <c r="R152" s="5">
        <v>3</v>
      </c>
      <c r="S152" s="15">
        <v>326186.59999999998</v>
      </c>
      <c r="T152" s="11">
        <f t="shared" si="15"/>
        <v>1097675</v>
      </c>
      <c r="U152" s="12">
        <f t="shared" si="16"/>
        <v>54883.75</v>
      </c>
      <c r="V152" s="12">
        <f t="shared" si="17"/>
        <v>1042791.25</v>
      </c>
      <c r="W152" s="17">
        <f t="shared" si="18"/>
        <v>0.31280143557015844</v>
      </c>
      <c r="X152" s="19">
        <f t="shared" si="19"/>
        <v>1</v>
      </c>
      <c r="Y152" s="17">
        <f t="shared" si="20"/>
        <v>0.31280143557015844</v>
      </c>
      <c r="Z152" s="25">
        <f t="shared" si="14"/>
        <v>5.2631578947368418E-2</v>
      </c>
    </row>
    <row r="153" spans="1:26" ht="14.4" x14ac:dyDescent="0.3">
      <c r="A153" s="24" t="s">
        <v>401</v>
      </c>
      <c r="B153" s="6">
        <v>45724</v>
      </c>
      <c r="C153" s="3" t="s">
        <v>31</v>
      </c>
      <c r="D153" s="3" t="s">
        <v>41</v>
      </c>
      <c r="E153" s="3" t="s">
        <v>50</v>
      </c>
      <c r="F153" s="3" t="s">
        <v>50</v>
      </c>
      <c r="G153" s="3" t="s">
        <v>402</v>
      </c>
      <c r="H153" s="3" t="s">
        <v>24</v>
      </c>
      <c r="I153" s="3" t="s">
        <v>45</v>
      </c>
      <c r="J153" s="3" t="s">
        <v>132</v>
      </c>
      <c r="K153" s="3" t="s">
        <v>248</v>
      </c>
      <c r="L153" s="5">
        <v>13</v>
      </c>
      <c r="M153" s="5">
        <v>68842.210000000006</v>
      </c>
      <c r="N153" s="5">
        <v>88396.15</v>
      </c>
      <c r="O153" s="5">
        <v>0.1</v>
      </c>
      <c r="P153" s="3" t="s">
        <v>55</v>
      </c>
      <c r="Q153" s="3" t="s">
        <v>77</v>
      </c>
      <c r="R153" s="5">
        <v>15</v>
      </c>
      <c r="S153" s="15">
        <v>228781.1</v>
      </c>
      <c r="T153" s="11">
        <f t="shared" si="15"/>
        <v>1149149.95</v>
      </c>
      <c r="U153" s="12">
        <f t="shared" si="16"/>
        <v>114914.995</v>
      </c>
      <c r="V153" s="12">
        <f t="shared" si="17"/>
        <v>1034234.955</v>
      </c>
      <c r="W153" s="17">
        <f t="shared" si="18"/>
        <v>0.22120805228440574</v>
      </c>
      <c r="X153" s="19">
        <f t="shared" si="19"/>
        <v>1</v>
      </c>
      <c r="Y153" s="17">
        <f t="shared" si="20"/>
        <v>0.22120805228440574</v>
      </c>
      <c r="Z153" s="25">
        <f t="shared" si="14"/>
        <v>0.1111111111111111</v>
      </c>
    </row>
    <row r="154" spans="1:26" ht="14.4" x14ac:dyDescent="0.3">
      <c r="A154" s="24" t="s">
        <v>403</v>
      </c>
      <c r="B154" s="4">
        <v>45728</v>
      </c>
      <c r="C154" s="3" t="s">
        <v>20</v>
      </c>
      <c r="D154" s="3" t="s">
        <v>41</v>
      </c>
      <c r="E154" s="3" t="s">
        <v>50</v>
      </c>
      <c r="F154" s="3" t="s">
        <v>50</v>
      </c>
      <c r="G154" s="3" t="s">
        <v>262</v>
      </c>
      <c r="H154" s="3" t="s">
        <v>35</v>
      </c>
      <c r="I154" s="3" t="s">
        <v>45</v>
      </c>
      <c r="J154" s="3" t="s">
        <v>46</v>
      </c>
      <c r="K154" s="3" t="s">
        <v>333</v>
      </c>
      <c r="L154" s="5">
        <v>24</v>
      </c>
      <c r="M154" s="5">
        <v>63459.9</v>
      </c>
      <c r="N154" s="5">
        <v>71322</v>
      </c>
      <c r="O154" s="5">
        <v>0.15</v>
      </c>
      <c r="P154" s="3" t="s">
        <v>28</v>
      </c>
      <c r="Q154" s="3" t="s">
        <v>38</v>
      </c>
      <c r="R154" s="5">
        <v>9</v>
      </c>
      <c r="S154" s="15">
        <v>160386.79999999999</v>
      </c>
      <c r="T154" s="11">
        <f t="shared" si="15"/>
        <v>1711728</v>
      </c>
      <c r="U154" s="12">
        <f t="shared" si="16"/>
        <v>256759.19999999998</v>
      </c>
      <c r="V154" s="12">
        <f t="shared" si="17"/>
        <v>1454968.8</v>
      </c>
      <c r="W154" s="17">
        <f t="shared" si="18"/>
        <v>0.11023384144044875</v>
      </c>
      <c r="X154" s="19">
        <f t="shared" si="19"/>
        <v>0</v>
      </c>
      <c r="Y154" s="17">
        <f t="shared" si="20"/>
        <v>0.11023384144044875</v>
      </c>
      <c r="Z154" s="25">
        <f t="shared" si="14"/>
        <v>0.1764705882352941</v>
      </c>
    </row>
    <row r="155" spans="1:26" ht="14.4" x14ac:dyDescent="0.3">
      <c r="A155" s="24" t="s">
        <v>404</v>
      </c>
      <c r="B155" s="7">
        <v>45793</v>
      </c>
      <c r="C155" s="3" t="s">
        <v>40</v>
      </c>
      <c r="D155" s="3" t="s">
        <v>70</v>
      </c>
      <c r="E155" s="3" t="s">
        <v>125</v>
      </c>
      <c r="F155" s="3" t="s">
        <v>125</v>
      </c>
      <c r="G155" s="3" t="s">
        <v>352</v>
      </c>
      <c r="H155" s="3" t="s">
        <v>44</v>
      </c>
      <c r="I155" s="3" t="s">
        <v>52</v>
      </c>
      <c r="J155" s="3" t="s">
        <v>157</v>
      </c>
      <c r="K155" s="3" t="s">
        <v>285</v>
      </c>
      <c r="L155" s="5">
        <v>28</v>
      </c>
      <c r="M155" s="5">
        <v>72638.429999999993</v>
      </c>
      <c r="N155" s="5">
        <v>82513.63</v>
      </c>
      <c r="O155" s="5">
        <v>0</v>
      </c>
      <c r="P155" s="3" t="s">
        <v>55</v>
      </c>
      <c r="Q155" s="3" t="s">
        <v>38</v>
      </c>
      <c r="R155" s="5">
        <v>10</v>
      </c>
      <c r="S155" s="15">
        <v>276505.59999999998</v>
      </c>
      <c r="T155" s="11">
        <f t="shared" si="15"/>
        <v>2310381.64</v>
      </c>
      <c r="U155" s="12">
        <f t="shared" si="16"/>
        <v>0</v>
      </c>
      <c r="V155" s="12">
        <f t="shared" si="17"/>
        <v>2310381.64</v>
      </c>
      <c r="W155" s="17">
        <f t="shared" si="18"/>
        <v>0.11967962141527404</v>
      </c>
      <c r="X155" s="19">
        <f t="shared" si="19"/>
        <v>1</v>
      </c>
      <c r="Y155" s="17">
        <f t="shared" si="20"/>
        <v>0.11967962141527404</v>
      </c>
      <c r="Z155" s="25">
        <f t="shared" si="14"/>
        <v>0</v>
      </c>
    </row>
    <row r="156" spans="1:26" ht="14.4" x14ac:dyDescent="0.3">
      <c r="A156" s="24" t="s">
        <v>405</v>
      </c>
      <c r="B156" s="6">
        <v>45723</v>
      </c>
      <c r="C156" s="3" t="s">
        <v>20</v>
      </c>
      <c r="D156" s="3" t="s">
        <v>70</v>
      </c>
      <c r="E156" s="3" t="s">
        <v>125</v>
      </c>
      <c r="F156" s="3" t="s">
        <v>125</v>
      </c>
      <c r="G156" s="3" t="s">
        <v>406</v>
      </c>
      <c r="H156" s="3" t="s">
        <v>35</v>
      </c>
      <c r="I156" s="3" t="s">
        <v>25</v>
      </c>
      <c r="J156" s="3" t="s">
        <v>26</v>
      </c>
      <c r="K156" s="3" t="s">
        <v>80</v>
      </c>
      <c r="L156" s="5">
        <v>41</v>
      </c>
      <c r="M156" s="5">
        <v>23725.52</v>
      </c>
      <c r="N156" s="5">
        <v>29468.87</v>
      </c>
      <c r="O156" s="5">
        <v>0.1</v>
      </c>
      <c r="P156" s="3" t="s">
        <v>55</v>
      </c>
      <c r="Q156" s="3" t="s">
        <v>29</v>
      </c>
      <c r="R156" s="5">
        <v>7</v>
      </c>
      <c r="S156" s="15">
        <v>211929.60000000001</v>
      </c>
      <c r="T156" s="11">
        <f t="shared" si="15"/>
        <v>1208223.67</v>
      </c>
      <c r="U156" s="12">
        <f t="shared" si="16"/>
        <v>120822.367</v>
      </c>
      <c r="V156" s="12">
        <f t="shared" si="17"/>
        <v>1087401.3029999998</v>
      </c>
      <c r="W156" s="17">
        <f t="shared" si="18"/>
        <v>0.19489548101084078</v>
      </c>
      <c r="X156" s="19">
        <f t="shared" si="19"/>
        <v>1</v>
      </c>
      <c r="Y156" s="17">
        <f t="shared" si="20"/>
        <v>0.19489548101084078</v>
      </c>
      <c r="Z156" s="25">
        <f t="shared" si="14"/>
        <v>0.11111111111111113</v>
      </c>
    </row>
    <row r="157" spans="1:26" ht="14.4" x14ac:dyDescent="0.3">
      <c r="A157" s="24" t="s">
        <v>407</v>
      </c>
      <c r="B157" s="4">
        <v>45768</v>
      </c>
      <c r="C157" s="3" t="s">
        <v>40</v>
      </c>
      <c r="D157" s="3" t="s">
        <v>57</v>
      </c>
      <c r="E157" s="3" t="s">
        <v>64</v>
      </c>
      <c r="F157" s="3" t="s">
        <v>65</v>
      </c>
      <c r="G157" s="3" t="s">
        <v>408</v>
      </c>
      <c r="H157" s="3" t="s">
        <v>24</v>
      </c>
      <c r="I157" s="3" t="s">
        <v>52</v>
      </c>
      <c r="J157" s="3" t="s">
        <v>157</v>
      </c>
      <c r="K157" s="3" t="s">
        <v>158</v>
      </c>
      <c r="L157" s="5">
        <v>44</v>
      </c>
      <c r="M157" s="5">
        <v>35094.449999999997</v>
      </c>
      <c r="N157" s="5">
        <v>50108.09</v>
      </c>
      <c r="O157" s="5">
        <v>0</v>
      </c>
      <c r="P157" s="3" t="s">
        <v>55</v>
      </c>
      <c r="Q157" s="3" t="s">
        <v>29</v>
      </c>
      <c r="R157" s="5">
        <v>15</v>
      </c>
      <c r="S157" s="15">
        <v>660600.19999999995</v>
      </c>
      <c r="T157" s="11">
        <f t="shared" si="15"/>
        <v>2204755.96</v>
      </c>
      <c r="U157" s="12">
        <f t="shared" si="16"/>
        <v>0</v>
      </c>
      <c r="V157" s="12">
        <f t="shared" si="17"/>
        <v>2204755.96</v>
      </c>
      <c r="W157" s="17">
        <f t="shared" si="18"/>
        <v>0.29962508866514187</v>
      </c>
      <c r="X157" s="19">
        <f t="shared" si="19"/>
        <v>1</v>
      </c>
      <c r="Y157" s="17">
        <f t="shared" si="20"/>
        <v>0.29962508866514187</v>
      </c>
      <c r="Z157" s="25">
        <f t="shared" si="14"/>
        <v>0</v>
      </c>
    </row>
    <row r="158" spans="1:26" ht="14.4" x14ac:dyDescent="0.3">
      <c r="A158" s="24" t="s">
        <v>409</v>
      </c>
      <c r="B158" s="6">
        <v>45871</v>
      </c>
      <c r="C158" s="3" t="s">
        <v>49</v>
      </c>
      <c r="D158" s="3" t="s">
        <v>21</v>
      </c>
      <c r="E158" s="3" t="s">
        <v>32</v>
      </c>
      <c r="F158" s="3" t="s">
        <v>33</v>
      </c>
      <c r="G158" s="3" t="s">
        <v>410</v>
      </c>
      <c r="H158" s="3" t="s">
        <v>87</v>
      </c>
      <c r="I158" s="3" t="s">
        <v>25</v>
      </c>
      <c r="J158" s="3" t="s">
        <v>146</v>
      </c>
      <c r="K158" s="3" t="s">
        <v>411</v>
      </c>
      <c r="L158" s="5">
        <v>45</v>
      </c>
      <c r="M158" s="5">
        <v>5882.27</v>
      </c>
      <c r="N158" s="5">
        <v>7562.04</v>
      </c>
      <c r="O158" s="5">
        <v>0.15</v>
      </c>
      <c r="P158" s="3" t="s">
        <v>28</v>
      </c>
      <c r="Q158" s="3" t="s">
        <v>29</v>
      </c>
      <c r="R158" s="5">
        <v>5</v>
      </c>
      <c r="S158" s="15">
        <v>64251.199999999997</v>
      </c>
      <c r="T158" s="11">
        <f t="shared" si="15"/>
        <v>340291.8</v>
      </c>
      <c r="U158" s="12">
        <f t="shared" si="16"/>
        <v>51043.77</v>
      </c>
      <c r="V158" s="12">
        <f t="shared" si="17"/>
        <v>289248.02999999997</v>
      </c>
      <c r="W158" s="17">
        <f t="shared" si="18"/>
        <v>0.22213184995590118</v>
      </c>
      <c r="X158" s="19">
        <f t="shared" si="19"/>
        <v>0</v>
      </c>
      <c r="Y158" s="17">
        <f t="shared" si="20"/>
        <v>0.22213184995590118</v>
      </c>
      <c r="Z158" s="25">
        <f t="shared" si="14"/>
        <v>0.17647058823529413</v>
      </c>
    </row>
    <row r="159" spans="1:26" ht="14.4" x14ac:dyDescent="0.3">
      <c r="A159" s="24" t="s">
        <v>412</v>
      </c>
      <c r="B159" s="7">
        <v>45799</v>
      </c>
      <c r="C159" s="3" t="s">
        <v>31</v>
      </c>
      <c r="D159" s="3" t="s">
        <v>41</v>
      </c>
      <c r="E159" s="3" t="s">
        <v>42</v>
      </c>
      <c r="F159" s="3" t="s">
        <v>42</v>
      </c>
      <c r="G159" s="3" t="s">
        <v>413</v>
      </c>
      <c r="H159" s="3" t="s">
        <v>44</v>
      </c>
      <c r="I159" s="3" t="s">
        <v>25</v>
      </c>
      <c r="J159" s="3" t="s">
        <v>61</v>
      </c>
      <c r="K159" s="3" t="s">
        <v>211</v>
      </c>
      <c r="L159" s="5">
        <v>24</v>
      </c>
      <c r="M159" s="5">
        <v>48260.74</v>
      </c>
      <c r="N159" s="5">
        <v>63682.78</v>
      </c>
      <c r="O159" s="5">
        <v>0.15</v>
      </c>
      <c r="P159" s="3" t="s">
        <v>28</v>
      </c>
      <c r="Q159" s="3" t="s">
        <v>84</v>
      </c>
      <c r="R159" s="5">
        <v>20</v>
      </c>
      <c r="S159" s="15">
        <v>314609.59999999998</v>
      </c>
      <c r="T159" s="11">
        <f t="shared" si="15"/>
        <v>1528386.72</v>
      </c>
      <c r="U159" s="12">
        <f t="shared" si="16"/>
        <v>229258.008</v>
      </c>
      <c r="V159" s="12">
        <f t="shared" si="17"/>
        <v>1299128.7120000001</v>
      </c>
      <c r="W159" s="17">
        <f t="shared" si="18"/>
        <v>0.24216969195889804</v>
      </c>
      <c r="X159" s="19">
        <f t="shared" si="19"/>
        <v>0</v>
      </c>
      <c r="Y159" s="17">
        <f t="shared" si="20"/>
        <v>0.24216969195889804</v>
      </c>
      <c r="Z159" s="25">
        <f t="shared" si="14"/>
        <v>0.1764705882352941</v>
      </c>
    </row>
    <row r="160" spans="1:26" ht="14.4" x14ac:dyDescent="0.3">
      <c r="A160" s="24" t="s">
        <v>414</v>
      </c>
      <c r="B160" s="6">
        <v>45845</v>
      </c>
      <c r="C160" s="3" t="s">
        <v>40</v>
      </c>
      <c r="D160" s="3" t="s">
        <v>70</v>
      </c>
      <c r="E160" s="3" t="s">
        <v>71</v>
      </c>
      <c r="F160" s="3" t="s">
        <v>72</v>
      </c>
      <c r="G160" s="3" t="s">
        <v>415</v>
      </c>
      <c r="H160" s="3" t="s">
        <v>35</v>
      </c>
      <c r="I160" s="3" t="s">
        <v>25</v>
      </c>
      <c r="J160" s="3" t="s">
        <v>146</v>
      </c>
      <c r="K160" s="3" t="s">
        <v>416</v>
      </c>
      <c r="L160" s="5">
        <v>36</v>
      </c>
      <c r="M160" s="5">
        <v>40166.85</v>
      </c>
      <c r="N160" s="5">
        <v>56067.43</v>
      </c>
      <c r="O160" s="5">
        <v>0.15</v>
      </c>
      <c r="P160" s="3" t="s">
        <v>28</v>
      </c>
      <c r="Q160" s="3" t="s">
        <v>38</v>
      </c>
      <c r="R160" s="5">
        <v>6</v>
      </c>
      <c r="S160" s="15">
        <v>486557.8</v>
      </c>
      <c r="T160" s="11">
        <f t="shared" si="15"/>
        <v>2018427.48</v>
      </c>
      <c r="U160" s="12">
        <f t="shared" si="16"/>
        <v>302764.12199999997</v>
      </c>
      <c r="V160" s="12">
        <f t="shared" si="17"/>
        <v>1715663.358</v>
      </c>
      <c r="W160" s="17">
        <f t="shared" si="18"/>
        <v>0.28359747716894468</v>
      </c>
      <c r="X160" s="19">
        <f t="shared" si="19"/>
        <v>0</v>
      </c>
      <c r="Y160" s="17">
        <f t="shared" si="20"/>
        <v>0.28359747716894468</v>
      </c>
      <c r="Z160" s="25">
        <f t="shared" si="14"/>
        <v>0.1764705882352941</v>
      </c>
    </row>
    <row r="161" spans="1:26" ht="14.4" x14ac:dyDescent="0.3">
      <c r="A161" s="24" t="s">
        <v>417</v>
      </c>
      <c r="B161" s="4">
        <v>45682</v>
      </c>
      <c r="C161" s="3" t="s">
        <v>40</v>
      </c>
      <c r="D161" s="3" t="s">
        <v>41</v>
      </c>
      <c r="E161" s="3" t="s">
        <v>42</v>
      </c>
      <c r="F161" s="3" t="s">
        <v>42</v>
      </c>
      <c r="G161" s="3" t="s">
        <v>418</v>
      </c>
      <c r="H161" s="3" t="s">
        <v>44</v>
      </c>
      <c r="I161" s="3" t="s">
        <v>52</v>
      </c>
      <c r="J161" s="3" t="s">
        <v>53</v>
      </c>
      <c r="K161" s="3" t="s">
        <v>54</v>
      </c>
      <c r="L161" s="5">
        <v>6</v>
      </c>
      <c r="M161" s="5">
        <v>39044.42</v>
      </c>
      <c r="N161" s="5">
        <v>47668.92</v>
      </c>
      <c r="O161" s="5">
        <v>0.1</v>
      </c>
      <c r="P161" s="3" t="s">
        <v>55</v>
      </c>
      <c r="Q161" s="3" t="s">
        <v>77</v>
      </c>
      <c r="R161" s="5">
        <v>13</v>
      </c>
      <c r="S161" s="15">
        <v>46572.3</v>
      </c>
      <c r="T161" s="11">
        <f t="shared" si="15"/>
        <v>286013.52</v>
      </c>
      <c r="U161" s="12">
        <f t="shared" si="16"/>
        <v>28601.352000000003</v>
      </c>
      <c r="V161" s="12">
        <f t="shared" si="17"/>
        <v>257412.16800000001</v>
      </c>
      <c r="W161" s="17">
        <f t="shared" si="18"/>
        <v>0.180925013614741</v>
      </c>
      <c r="X161" s="19">
        <f t="shared" si="19"/>
        <v>1</v>
      </c>
      <c r="Y161" s="17">
        <f t="shared" si="20"/>
        <v>0.180925013614741</v>
      </c>
      <c r="Z161" s="25">
        <f t="shared" si="14"/>
        <v>0.11111111111111112</v>
      </c>
    </row>
    <row r="162" spans="1:26" ht="14.4" x14ac:dyDescent="0.3">
      <c r="A162" s="24" t="s">
        <v>419</v>
      </c>
      <c r="B162" s="4">
        <v>45827</v>
      </c>
      <c r="C162" s="3" t="s">
        <v>49</v>
      </c>
      <c r="D162" s="3" t="s">
        <v>21</v>
      </c>
      <c r="E162" s="3" t="s">
        <v>105</v>
      </c>
      <c r="F162" s="3" t="s">
        <v>106</v>
      </c>
      <c r="G162" s="3" t="s">
        <v>420</v>
      </c>
      <c r="H162" s="3" t="s">
        <v>87</v>
      </c>
      <c r="I162" s="3" t="s">
        <v>25</v>
      </c>
      <c r="J162" s="3" t="s">
        <v>146</v>
      </c>
      <c r="K162" s="3" t="s">
        <v>147</v>
      </c>
      <c r="L162" s="5">
        <v>25</v>
      </c>
      <c r="M162" s="5">
        <v>55863.37</v>
      </c>
      <c r="N162" s="5">
        <v>68342.710000000006</v>
      </c>
      <c r="O162" s="5">
        <v>0</v>
      </c>
      <c r="P162" s="3" t="s">
        <v>28</v>
      </c>
      <c r="Q162" s="3" t="s">
        <v>77</v>
      </c>
      <c r="R162" s="5">
        <v>19</v>
      </c>
      <c r="S162" s="15">
        <v>311983.5</v>
      </c>
      <c r="T162" s="11">
        <f t="shared" si="15"/>
        <v>1708567.7500000002</v>
      </c>
      <c r="U162" s="12">
        <f t="shared" si="16"/>
        <v>0</v>
      </c>
      <c r="V162" s="12">
        <f t="shared" si="17"/>
        <v>1708567.7500000002</v>
      </c>
      <c r="W162" s="17">
        <f t="shared" si="18"/>
        <v>0.18259943159994677</v>
      </c>
      <c r="X162" s="19">
        <f t="shared" si="19"/>
        <v>0</v>
      </c>
      <c r="Y162" s="17">
        <f t="shared" si="20"/>
        <v>0.18259943159994677</v>
      </c>
      <c r="Z162" s="25">
        <f t="shared" si="14"/>
        <v>0</v>
      </c>
    </row>
    <row r="163" spans="1:26" ht="14.4" x14ac:dyDescent="0.3">
      <c r="A163" s="24" t="s">
        <v>421</v>
      </c>
      <c r="B163" s="8">
        <v>45780</v>
      </c>
      <c r="C163" s="3" t="s">
        <v>40</v>
      </c>
      <c r="D163" s="3" t="s">
        <v>41</v>
      </c>
      <c r="E163" s="3" t="s">
        <v>50</v>
      </c>
      <c r="F163" s="3" t="s">
        <v>50</v>
      </c>
      <c r="G163" s="3" t="s">
        <v>422</v>
      </c>
      <c r="H163" s="3" t="s">
        <v>44</v>
      </c>
      <c r="I163" s="3" t="s">
        <v>25</v>
      </c>
      <c r="J163" s="3" t="s">
        <v>36</v>
      </c>
      <c r="K163" s="3" t="s">
        <v>37</v>
      </c>
      <c r="L163" s="5">
        <v>42</v>
      </c>
      <c r="M163" s="5">
        <v>71565.97</v>
      </c>
      <c r="N163" s="5">
        <v>89660</v>
      </c>
      <c r="O163" s="5">
        <v>0.05</v>
      </c>
      <c r="P163" s="3" t="s">
        <v>28</v>
      </c>
      <c r="Q163" s="3" t="s">
        <v>38</v>
      </c>
      <c r="R163" s="5">
        <v>18</v>
      </c>
      <c r="S163" s="15">
        <v>721951.8</v>
      </c>
      <c r="T163" s="11">
        <f t="shared" si="15"/>
        <v>3765720</v>
      </c>
      <c r="U163" s="12">
        <f t="shared" si="16"/>
        <v>188286</v>
      </c>
      <c r="V163" s="12">
        <f t="shared" si="17"/>
        <v>3577434</v>
      </c>
      <c r="W163" s="17">
        <f t="shared" si="18"/>
        <v>0.20180716122226156</v>
      </c>
      <c r="X163" s="19">
        <f t="shared" si="19"/>
        <v>0</v>
      </c>
      <c r="Y163" s="17">
        <f t="shared" si="20"/>
        <v>0.20180716122226156</v>
      </c>
      <c r="Z163" s="25">
        <f t="shared" si="14"/>
        <v>5.2631578947368418E-2</v>
      </c>
    </row>
    <row r="164" spans="1:26" ht="14.4" x14ac:dyDescent="0.3">
      <c r="A164" s="24" t="s">
        <v>423</v>
      </c>
      <c r="B164" s="4">
        <v>45836</v>
      </c>
      <c r="C164" s="3" t="s">
        <v>49</v>
      </c>
      <c r="D164" s="3" t="s">
        <v>57</v>
      </c>
      <c r="E164" s="3" t="s">
        <v>92</v>
      </c>
      <c r="F164" s="3" t="s">
        <v>93</v>
      </c>
      <c r="G164" s="3" t="s">
        <v>424</v>
      </c>
      <c r="H164" s="3" t="s">
        <v>87</v>
      </c>
      <c r="I164" s="3" t="s">
        <v>52</v>
      </c>
      <c r="J164" s="3" t="s">
        <v>95</v>
      </c>
      <c r="K164" s="3" t="s">
        <v>182</v>
      </c>
      <c r="L164" s="5">
        <v>5</v>
      </c>
      <c r="M164" s="5">
        <v>27480.81</v>
      </c>
      <c r="N164" s="5">
        <v>31970.93</v>
      </c>
      <c r="O164" s="5">
        <v>0</v>
      </c>
      <c r="P164" s="3" t="s">
        <v>55</v>
      </c>
      <c r="Q164" s="3" t="s">
        <v>29</v>
      </c>
      <c r="R164" s="5">
        <v>20</v>
      </c>
      <c r="S164" s="15">
        <v>22450.6</v>
      </c>
      <c r="T164" s="11">
        <f t="shared" si="15"/>
        <v>159854.65</v>
      </c>
      <c r="U164" s="12">
        <f t="shared" si="16"/>
        <v>0</v>
      </c>
      <c r="V164" s="12">
        <f t="shared" si="17"/>
        <v>159854.65</v>
      </c>
      <c r="W164" s="17">
        <f t="shared" si="18"/>
        <v>0.1404438344458544</v>
      </c>
      <c r="X164" s="19">
        <f t="shared" si="19"/>
        <v>1</v>
      </c>
      <c r="Y164" s="17">
        <f t="shared" si="20"/>
        <v>0.1404438344458544</v>
      </c>
      <c r="Z164" s="25">
        <f t="shared" si="14"/>
        <v>0</v>
      </c>
    </row>
    <row r="165" spans="1:26" ht="14.4" x14ac:dyDescent="0.3">
      <c r="A165" s="24" t="s">
        <v>425</v>
      </c>
      <c r="B165" s="4">
        <v>45889</v>
      </c>
      <c r="C165" s="3" t="s">
        <v>20</v>
      </c>
      <c r="D165" s="3" t="s">
        <v>21</v>
      </c>
      <c r="E165" s="3" t="s">
        <v>22</v>
      </c>
      <c r="F165" s="3" t="s">
        <v>22</v>
      </c>
      <c r="G165" s="3" t="s">
        <v>426</v>
      </c>
      <c r="H165" s="3" t="s">
        <v>24</v>
      </c>
      <c r="I165" s="3" t="s">
        <v>45</v>
      </c>
      <c r="J165" s="3" t="s">
        <v>67</v>
      </c>
      <c r="K165" s="3" t="s">
        <v>74</v>
      </c>
      <c r="L165" s="5">
        <v>27</v>
      </c>
      <c r="M165" s="5">
        <v>76113.97</v>
      </c>
      <c r="N165" s="5">
        <v>111830.7</v>
      </c>
      <c r="O165" s="5">
        <v>0.15</v>
      </c>
      <c r="P165" s="3" t="s">
        <v>28</v>
      </c>
      <c r="Q165" s="3" t="s">
        <v>84</v>
      </c>
      <c r="R165" s="5">
        <v>12</v>
      </c>
      <c r="S165" s="15">
        <v>819698.7</v>
      </c>
      <c r="T165" s="11">
        <f t="shared" si="15"/>
        <v>3019428.9</v>
      </c>
      <c r="U165" s="12">
        <f t="shared" si="16"/>
        <v>452914.33499999996</v>
      </c>
      <c r="V165" s="12">
        <f t="shared" si="17"/>
        <v>2566514.5649999999</v>
      </c>
      <c r="W165" s="17">
        <f t="shared" si="18"/>
        <v>0.31938205657523705</v>
      </c>
      <c r="X165" s="19">
        <f t="shared" si="19"/>
        <v>0</v>
      </c>
      <c r="Y165" s="17">
        <f t="shared" si="20"/>
        <v>0.31938205657523705</v>
      </c>
      <c r="Z165" s="25">
        <f t="shared" si="14"/>
        <v>0.1764705882352941</v>
      </c>
    </row>
    <row r="166" spans="1:26" ht="14.4" x14ac:dyDescent="0.3">
      <c r="A166" s="24" t="s">
        <v>427</v>
      </c>
      <c r="B166" s="6">
        <v>45811</v>
      </c>
      <c r="C166" s="3" t="s">
        <v>40</v>
      </c>
      <c r="D166" s="3" t="s">
        <v>41</v>
      </c>
      <c r="E166" s="3" t="s">
        <v>50</v>
      </c>
      <c r="F166" s="3" t="s">
        <v>50</v>
      </c>
      <c r="G166" s="3" t="s">
        <v>428</v>
      </c>
      <c r="H166" s="3" t="s">
        <v>44</v>
      </c>
      <c r="I166" s="3" t="s">
        <v>25</v>
      </c>
      <c r="J166" s="3" t="s">
        <v>26</v>
      </c>
      <c r="K166" s="3" t="s">
        <v>27</v>
      </c>
      <c r="L166" s="5">
        <v>36</v>
      </c>
      <c r="M166" s="5">
        <v>64774.46</v>
      </c>
      <c r="N166" s="5">
        <v>76024.820000000007</v>
      </c>
      <c r="O166" s="5">
        <v>0.15</v>
      </c>
      <c r="P166" s="3" t="s">
        <v>28</v>
      </c>
      <c r="Q166" s="3" t="s">
        <v>29</v>
      </c>
      <c r="R166" s="5">
        <v>3</v>
      </c>
      <c r="S166" s="15">
        <v>344261</v>
      </c>
      <c r="T166" s="11">
        <f t="shared" si="15"/>
        <v>2736893.5200000005</v>
      </c>
      <c r="U166" s="12">
        <f t="shared" si="16"/>
        <v>410534.02800000005</v>
      </c>
      <c r="V166" s="12">
        <f t="shared" si="17"/>
        <v>2326359.4920000006</v>
      </c>
      <c r="W166" s="17">
        <f t="shared" si="18"/>
        <v>0.14798271771145502</v>
      </c>
      <c r="X166" s="19">
        <f t="shared" si="19"/>
        <v>0</v>
      </c>
      <c r="Y166" s="17">
        <f t="shared" si="20"/>
        <v>0.14798271771145502</v>
      </c>
      <c r="Z166" s="25">
        <f t="shared" si="14"/>
        <v>0.1764705882352941</v>
      </c>
    </row>
    <row r="167" spans="1:26" ht="14.4" x14ac:dyDescent="0.3">
      <c r="A167" s="24" t="s">
        <v>429</v>
      </c>
      <c r="B167" s="4">
        <v>45762</v>
      </c>
      <c r="C167" s="3" t="s">
        <v>20</v>
      </c>
      <c r="D167" s="3" t="s">
        <v>41</v>
      </c>
      <c r="E167" s="3" t="s">
        <v>42</v>
      </c>
      <c r="F167" s="3" t="s">
        <v>42</v>
      </c>
      <c r="G167" s="3" t="s">
        <v>430</v>
      </c>
      <c r="H167" s="3" t="s">
        <v>87</v>
      </c>
      <c r="I167" s="3" t="s">
        <v>25</v>
      </c>
      <c r="J167" s="3" t="s">
        <v>61</v>
      </c>
      <c r="K167" s="3" t="s">
        <v>62</v>
      </c>
      <c r="L167" s="5">
        <v>22</v>
      </c>
      <c r="M167" s="5">
        <v>46714.7</v>
      </c>
      <c r="N167" s="5">
        <v>54184.34</v>
      </c>
      <c r="O167" s="5">
        <v>0.05</v>
      </c>
      <c r="P167" s="3" t="s">
        <v>28</v>
      </c>
      <c r="Q167" s="3" t="s">
        <v>77</v>
      </c>
      <c r="R167" s="5">
        <v>2</v>
      </c>
      <c r="S167" s="15">
        <v>156115.5</v>
      </c>
      <c r="T167" s="11">
        <f t="shared" si="15"/>
        <v>1192055.48</v>
      </c>
      <c r="U167" s="12">
        <f t="shared" si="16"/>
        <v>59602.774000000005</v>
      </c>
      <c r="V167" s="12">
        <f t="shared" si="17"/>
        <v>1132452.706</v>
      </c>
      <c r="W167" s="17">
        <f t="shared" si="18"/>
        <v>0.13785608809344838</v>
      </c>
      <c r="X167" s="19">
        <f t="shared" si="19"/>
        <v>0</v>
      </c>
      <c r="Y167" s="17">
        <f t="shared" si="20"/>
        <v>0.13785608809344838</v>
      </c>
      <c r="Z167" s="25">
        <f t="shared" si="14"/>
        <v>5.2631578947368425E-2</v>
      </c>
    </row>
    <row r="168" spans="1:26" ht="14.4" x14ac:dyDescent="0.3">
      <c r="A168" s="24" t="s">
        <v>431</v>
      </c>
      <c r="B168" s="6">
        <v>45816</v>
      </c>
      <c r="C168" s="3" t="s">
        <v>40</v>
      </c>
      <c r="D168" s="3" t="s">
        <v>57</v>
      </c>
      <c r="E168" s="3" t="s">
        <v>58</v>
      </c>
      <c r="F168" s="3" t="s">
        <v>59</v>
      </c>
      <c r="G168" s="3" t="s">
        <v>432</v>
      </c>
      <c r="H168" s="3" t="s">
        <v>44</v>
      </c>
      <c r="I168" s="3" t="s">
        <v>45</v>
      </c>
      <c r="J168" s="3" t="s">
        <v>102</v>
      </c>
      <c r="K168" s="3" t="s">
        <v>203</v>
      </c>
      <c r="L168" s="5">
        <v>43</v>
      </c>
      <c r="M168" s="5">
        <v>15294.47</v>
      </c>
      <c r="N168" s="5">
        <v>18535.75</v>
      </c>
      <c r="O168" s="5">
        <v>0</v>
      </c>
      <c r="P168" s="3" t="s">
        <v>28</v>
      </c>
      <c r="Q168" s="3" t="s">
        <v>77</v>
      </c>
      <c r="R168" s="5">
        <v>20</v>
      </c>
      <c r="S168" s="15">
        <v>139375</v>
      </c>
      <c r="T168" s="11">
        <f t="shared" si="15"/>
        <v>797037.25</v>
      </c>
      <c r="U168" s="12">
        <f t="shared" si="16"/>
        <v>0</v>
      </c>
      <c r="V168" s="12">
        <f t="shared" si="17"/>
        <v>797037.25</v>
      </c>
      <c r="W168" s="17">
        <f t="shared" si="18"/>
        <v>0.17486635662260452</v>
      </c>
      <c r="X168" s="19">
        <f t="shared" si="19"/>
        <v>0</v>
      </c>
      <c r="Y168" s="17">
        <f t="shared" si="20"/>
        <v>0.17486635662260452</v>
      </c>
      <c r="Z168" s="25">
        <f t="shared" si="14"/>
        <v>0</v>
      </c>
    </row>
    <row r="169" spans="1:26" ht="14.4" x14ac:dyDescent="0.3">
      <c r="A169" s="24" t="s">
        <v>433</v>
      </c>
      <c r="B169" s="7">
        <v>45799</v>
      </c>
      <c r="C169" s="3" t="s">
        <v>20</v>
      </c>
      <c r="D169" s="3" t="s">
        <v>41</v>
      </c>
      <c r="E169" s="3" t="s">
        <v>42</v>
      </c>
      <c r="F169" s="3" t="s">
        <v>42</v>
      </c>
      <c r="G169" s="3" t="s">
        <v>434</v>
      </c>
      <c r="H169" s="3" t="s">
        <v>87</v>
      </c>
      <c r="I169" s="3" t="s">
        <v>52</v>
      </c>
      <c r="J169" s="3" t="s">
        <v>53</v>
      </c>
      <c r="K169" s="3" t="s">
        <v>110</v>
      </c>
      <c r="L169" s="5">
        <v>13</v>
      </c>
      <c r="M169" s="5">
        <v>32599.31</v>
      </c>
      <c r="N169" s="5">
        <v>47696.480000000003</v>
      </c>
      <c r="O169" s="5">
        <v>0.1</v>
      </c>
      <c r="P169" s="3" t="s">
        <v>55</v>
      </c>
      <c r="Q169" s="3" t="s">
        <v>38</v>
      </c>
      <c r="R169" s="5">
        <v>3</v>
      </c>
      <c r="S169" s="15">
        <v>176636.9</v>
      </c>
      <c r="T169" s="11">
        <f t="shared" si="15"/>
        <v>620054.24</v>
      </c>
      <c r="U169" s="12">
        <f t="shared" si="16"/>
        <v>62005.423999999999</v>
      </c>
      <c r="V169" s="12">
        <f t="shared" si="17"/>
        <v>558048.81599999999</v>
      </c>
      <c r="W169" s="17">
        <f t="shared" si="18"/>
        <v>0.31652589331898162</v>
      </c>
      <c r="X169" s="19">
        <f t="shared" si="19"/>
        <v>1</v>
      </c>
      <c r="Y169" s="17">
        <f t="shared" si="20"/>
        <v>0.31652589331898162</v>
      </c>
      <c r="Z169" s="25">
        <f t="shared" si="14"/>
        <v>0.1111111111111111</v>
      </c>
    </row>
    <row r="170" spans="1:26" ht="14.4" x14ac:dyDescent="0.3">
      <c r="A170" s="24" t="s">
        <v>435</v>
      </c>
      <c r="B170" s="4">
        <v>45708</v>
      </c>
      <c r="C170" s="3" t="s">
        <v>49</v>
      </c>
      <c r="D170" s="3" t="s">
        <v>70</v>
      </c>
      <c r="E170" s="3" t="s">
        <v>71</v>
      </c>
      <c r="F170" s="3" t="s">
        <v>72</v>
      </c>
      <c r="G170" s="3" t="s">
        <v>436</v>
      </c>
      <c r="H170" s="3" t="s">
        <v>44</v>
      </c>
      <c r="I170" s="3" t="s">
        <v>25</v>
      </c>
      <c r="J170" s="3" t="s">
        <v>61</v>
      </c>
      <c r="K170" s="3" t="s">
        <v>211</v>
      </c>
      <c r="L170" s="5">
        <v>18</v>
      </c>
      <c r="M170" s="5">
        <v>54145.14</v>
      </c>
      <c r="N170" s="5">
        <v>73023.02</v>
      </c>
      <c r="O170" s="5">
        <v>0</v>
      </c>
      <c r="P170" s="3" t="s">
        <v>55</v>
      </c>
      <c r="Q170" s="3" t="s">
        <v>29</v>
      </c>
      <c r="R170" s="5">
        <v>8</v>
      </c>
      <c r="S170" s="15">
        <v>339801.8</v>
      </c>
      <c r="T170" s="11">
        <f t="shared" si="15"/>
        <v>1314414.3600000001</v>
      </c>
      <c r="U170" s="12">
        <f t="shared" si="16"/>
        <v>0</v>
      </c>
      <c r="V170" s="12">
        <f t="shared" si="17"/>
        <v>1314414.3600000001</v>
      </c>
      <c r="W170" s="17">
        <f t="shared" si="18"/>
        <v>0.25851954325879395</v>
      </c>
      <c r="X170" s="19">
        <f t="shared" si="19"/>
        <v>1</v>
      </c>
      <c r="Y170" s="17">
        <f t="shared" si="20"/>
        <v>0.25851954325879395</v>
      </c>
      <c r="Z170" s="25">
        <f t="shared" si="14"/>
        <v>0</v>
      </c>
    </row>
    <row r="171" spans="1:26" ht="14.4" x14ac:dyDescent="0.3">
      <c r="A171" s="24" t="s">
        <v>437</v>
      </c>
      <c r="B171" s="6">
        <v>45903</v>
      </c>
      <c r="C171" s="3" t="s">
        <v>40</v>
      </c>
      <c r="D171" s="3" t="s">
        <v>70</v>
      </c>
      <c r="E171" s="3" t="s">
        <v>71</v>
      </c>
      <c r="F171" s="3" t="s">
        <v>72</v>
      </c>
      <c r="G171" s="3" t="s">
        <v>438</v>
      </c>
      <c r="H171" s="3" t="s">
        <v>24</v>
      </c>
      <c r="I171" s="3" t="s">
        <v>52</v>
      </c>
      <c r="J171" s="3" t="s">
        <v>113</v>
      </c>
      <c r="K171" s="3" t="s">
        <v>114</v>
      </c>
      <c r="L171" s="5">
        <v>11</v>
      </c>
      <c r="M171" s="5">
        <v>48623.69</v>
      </c>
      <c r="N171" s="5">
        <v>68013.47</v>
      </c>
      <c r="O171" s="5">
        <v>0</v>
      </c>
      <c r="P171" s="3" t="s">
        <v>55</v>
      </c>
      <c r="Q171" s="3" t="s">
        <v>77</v>
      </c>
      <c r="R171" s="5">
        <v>14</v>
      </c>
      <c r="S171" s="15">
        <v>213287.6</v>
      </c>
      <c r="T171" s="11">
        <f t="shared" si="15"/>
        <v>748148.17</v>
      </c>
      <c r="U171" s="12">
        <f t="shared" si="16"/>
        <v>0</v>
      </c>
      <c r="V171" s="12">
        <f t="shared" si="17"/>
        <v>748148.17</v>
      </c>
      <c r="W171" s="17">
        <f t="shared" si="18"/>
        <v>0.28508737781180432</v>
      </c>
      <c r="X171" s="19">
        <f t="shared" si="19"/>
        <v>1</v>
      </c>
      <c r="Y171" s="17">
        <f t="shared" si="20"/>
        <v>0.28508737781180432</v>
      </c>
      <c r="Z171" s="25">
        <f t="shared" si="14"/>
        <v>0</v>
      </c>
    </row>
    <row r="172" spans="1:26" ht="14.4" x14ac:dyDescent="0.3">
      <c r="A172" s="24" t="s">
        <v>439</v>
      </c>
      <c r="B172" s="6">
        <v>45875</v>
      </c>
      <c r="C172" s="3" t="s">
        <v>49</v>
      </c>
      <c r="D172" s="3" t="s">
        <v>70</v>
      </c>
      <c r="E172" s="3" t="s">
        <v>125</v>
      </c>
      <c r="F172" s="3" t="s">
        <v>125</v>
      </c>
      <c r="G172" s="3" t="s">
        <v>440</v>
      </c>
      <c r="H172" s="3" t="s">
        <v>44</v>
      </c>
      <c r="I172" s="3" t="s">
        <v>45</v>
      </c>
      <c r="J172" s="3" t="s">
        <v>67</v>
      </c>
      <c r="K172" s="3" t="s">
        <v>83</v>
      </c>
      <c r="L172" s="5">
        <v>40</v>
      </c>
      <c r="M172" s="5">
        <v>53589.01</v>
      </c>
      <c r="N172" s="5">
        <v>65902.75</v>
      </c>
      <c r="O172" s="5">
        <v>0</v>
      </c>
      <c r="P172" s="3" t="s">
        <v>55</v>
      </c>
      <c r="Q172" s="3" t="s">
        <v>38</v>
      </c>
      <c r="R172" s="5">
        <v>16</v>
      </c>
      <c r="S172" s="15">
        <v>492549.6</v>
      </c>
      <c r="T172" s="11">
        <f t="shared" si="15"/>
        <v>2636110</v>
      </c>
      <c r="U172" s="12">
        <f t="shared" si="16"/>
        <v>0</v>
      </c>
      <c r="V172" s="12">
        <f t="shared" si="17"/>
        <v>2636110</v>
      </c>
      <c r="W172" s="17">
        <f t="shared" si="18"/>
        <v>0.18684713460363944</v>
      </c>
      <c r="X172" s="19">
        <f t="shared" si="19"/>
        <v>1</v>
      </c>
      <c r="Y172" s="17">
        <f t="shared" si="20"/>
        <v>0.18684713460363944</v>
      </c>
      <c r="Z172" s="25">
        <f t="shared" si="14"/>
        <v>0</v>
      </c>
    </row>
    <row r="173" spans="1:26" ht="14.4" x14ac:dyDescent="0.3">
      <c r="A173" s="24" t="s">
        <v>441</v>
      </c>
      <c r="B173" s="4">
        <v>45715</v>
      </c>
      <c r="C173" s="3" t="s">
        <v>49</v>
      </c>
      <c r="D173" s="3" t="s">
        <v>41</v>
      </c>
      <c r="E173" s="3" t="s">
        <v>50</v>
      </c>
      <c r="F173" s="3" t="s">
        <v>50</v>
      </c>
      <c r="G173" s="3" t="s">
        <v>442</v>
      </c>
      <c r="H173" s="3" t="s">
        <v>24</v>
      </c>
      <c r="I173" s="3" t="s">
        <v>52</v>
      </c>
      <c r="J173" s="3" t="s">
        <v>157</v>
      </c>
      <c r="K173" s="3" t="s">
        <v>188</v>
      </c>
      <c r="L173" s="5">
        <v>25</v>
      </c>
      <c r="M173" s="5">
        <v>36190.92</v>
      </c>
      <c r="N173" s="5">
        <v>47874.34</v>
      </c>
      <c r="O173" s="5">
        <v>0.05</v>
      </c>
      <c r="P173" s="3" t="s">
        <v>55</v>
      </c>
      <c r="Q173" s="3" t="s">
        <v>84</v>
      </c>
      <c r="R173" s="5">
        <v>18</v>
      </c>
      <c r="S173" s="15">
        <v>277481.2</v>
      </c>
      <c r="T173" s="11">
        <f t="shared" si="15"/>
        <v>1196858.5</v>
      </c>
      <c r="U173" s="12">
        <f t="shared" si="16"/>
        <v>59842.925000000003</v>
      </c>
      <c r="V173" s="12">
        <f t="shared" si="17"/>
        <v>1137015.575</v>
      </c>
      <c r="W173" s="17">
        <f t="shared" si="18"/>
        <v>0.24404344681030427</v>
      </c>
      <c r="X173" s="19">
        <f t="shared" si="19"/>
        <v>1</v>
      </c>
      <c r="Y173" s="17">
        <f t="shared" si="20"/>
        <v>0.24404344681030427</v>
      </c>
      <c r="Z173" s="25">
        <f t="shared" si="14"/>
        <v>5.2631578947368425E-2</v>
      </c>
    </row>
    <row r="174" spans="1:26" ht="14.4" x14ac:dyDescent="0.3">
      <c r="A174" s="24" t="s">
        <v>443</v>
      </c>
      <c r="B174" s="6">
        <v>45718</v>
      </c>
      <c r="C174" s="3" t="s">
        <v>49</v>
      </c>
      <c r="D174" s="3" t="s">
        <v>57</v>
      </c>
      <c r="E174" s="3" t="s">
        <v>64</v>
      </c>
      <c r="F174" s="3" t="s">
        <v>65</v>
      </c>
      <c r="G174" s="3" t="s">
        <v>444</v>
      </c>
      <c r="H174" s="3" t="s">
        <v>44</v>
      </c>
      <c r="I174" s="3" t="s">
        <v>52</v>
      </c>
      <c r="J174" s="3" t="s">
        <v>95</v>
      </c>
      <c r="K174" s="3" t="s">
        <v>96</v>
      </c>
      <c r="L174" s="5">
        <v>26</v>
      </c>
      <c r="M174" s="5">
        <v>55564.03</v>
      </c>
      <c r="N174" s="5">
        <v>61929.16</v>
      </c>
      <c r="O174" s="5">
        <v>0</v>
      </c>
      <c r="P174" s="3" t="s">
        <v>55</v>
      </c>
      <c r="Q174" s="3" t="s">
        <v>29</v>
      </c>
      <c r="R174" s="5">
        <v>8</v>
      </c>
      <c r="S174" s="15">
        <v>165493.4</v>
      </c>
      <c r="T174" s="11">
        <f t="shared" si="15"/>
        <v>1610158.1600000001</v>
      </c>
      <c r="U174" s="12">
        <f t="shared" si="16"/>
        <v>0</v>
      </c>
      <c r="V174" s="12">
        <f t="shared" si="17"/>
        <v>1610158.1600000001</v>
      </c>
      <c r="W174" s="17">
        <f t="shared" si="18"/>
        <v>0.10278083489636818</v>
      </c>
      <c r="X174" s="19">
        <f t="shared" si="19"/>
        <v>1</v>
      </c>
      <c r="Y174" s="17">
        <f t="shared" si="20"/>
        <v>0.10278083489636818</v>
      </c>
      <c r="Z174" s="25">
        <f t="shared" si="14"/>
        <v>0</v>
      </c>
    </row>
    <row r="175" spans="1:26" ht="14.4" x14ac:dyDescent="0.3">
      <c r="A175" s="24" t="s">
        <v>445</v>
      </c>
      <c r="B175" s="6">
        <v>45809</v>
      </c>
      <c r="C175" s="3" t="s">
        <v>20</v>
      </c>
      <c r="D175" s="3" t="s">
        <v>57</v>
      </c>
      <c r="E175" s="3" t="s">
        <v>64</v>
      </c>
      <c r="F175" s="3" t="s">
        <v>65</v>
      </c>
      <c r="G175" s="3" t="s">
        <v>446</v>
      </c>
      <c r="H175" s="3" t="s">
        <v>24</v>
      </c>
      <c r="I175" s="3" t="s">
        <v>25</v>
      </c>
      <c r="J175" s="3" t="s">
        <v>61</v>
      </c>
      <c r="K175" s="3" t="s">
        <v>154</v>
      </c>
      <c r="L175" s="5">
        <v>22</v>
      </c>
      <c r="M175" s="5">
        <v>23950.720000000001</v>
      </c>
      <c r="N175" s="5">
        <v>34902.49</v>
      </c>
      <c r="O175" s="5">
        <v>0.1</v>
      </c>
      <c r="P175" s="3" t="s">
        <v>28</v>
      </c>
      <c r="Q175" s="3" t="s">
        <v>38</v>
      </c>
      <c r="R175" s="5">
        <v>17</v>
      </c>
      <c r="S175" s="15">
        <v>216845.1</v>
      </c>
      <c r="T175" s="11">
        <f t="shared" si="15"/>
        <v>767854.77999999991</v>
      </c>
      <c r="U175" s="12">
        <f t="shared" si="16"/>
        <v>76785.477999999988</v>
      </c>
      <c r="V175" s="12">
        <f t="shared" si="17"/>
        <v>691069.30199999991</v>
      </c>
      <c r="W175" s="17">
        <f t="shared" si="18"/>
        <v>0.31378198882866892</v>
      </c>
      <c r="X175" s="19">
        <f t="shared" si="19"/>
        <v>0</v>
      </c>
      <c r="Y175" s="17">
        <f t="shared" si="20"/>
        <v>0.31378198882866892</v>
      </c>
      <c r="Z175" s="25">
        <f t="shared" si="14"/>
        <v>0.1111111111111111</v>
      </c>
    </row>
    <row r="176" spans="1:26" ht="14.4" x14ac:dyDescent="0.3">
      <c r="A176" s="24" t="s">
        <v>447</v>
      </c>
      <c r="B176" s="4">
        <v>45893</v>
      </c>
      <c r="C176" s="3" t="s">
        <v>31</v>
      </c>
      <c r="D176" s="3" t="s">
        <v>57</v>
      </c>
      <c r="E176" s="3" t="s">
        <v>58</v>
      </c>
      <c r="F176" s="3" t="s">
        <v>59</v>
      </c>
      <c r="G176" s="3" t="s">
        <v>448</v>
      </c>
      <c r="H176" s="3" t="s">
        <v>44</v>
      </c>
      <c r="I176" s="3" t="s">
        <v>45</v>
      </c>
      <c r="J176" s="3" t="s">
        <v>132</v>
      </c>
      <c r="K176" s="3" t="s">
        <v>241</v>
      </c>
      <c r="L176" s="5">
        <v>9</v>
      </c>
      <c r="M176" s="5">
        <v>67288.14</v>
      </c>
      <c r="N176" s="5">
        <v>82003.39</v>
      </c>
      <c r="O176" s="5">
        <v>0.1</v>
      </c>
      <c r="P176" s="3" t="s">
        <v>28</v>
      </c>
      <c r="Q176" s="3" t="s">
        <v>29</v>
      </c>
      <c r="R176" s="5">
        <v>3</v>
      </c>
      <c r="S176" s="15">
        <v>119193.5</v>
      </c>
      <c r="T176" s="11">
        <f t="shared" si="15"/>
        <v>738030.51</v>
      </c>
      <c r="U176" s="12">
        <f t="shared" si="16"/>
        <v>73803.051000000007</v>
      </c>
      <c r="V176" s="12">
        <f t="shared" si="17"/>
        <v>664227.45900000003</v>
      </c>
      <c r="W176" s="17">
        <f t="shared" si="18"/>
        <v>0.179446812059602</v>
      </c>
      <c r="X176" s="19">
        <f t="shared" si="19"/>
        <v>0</v>
      </c>
      <c r="Y176" s="17">
        <f t="shared" si="20"/>
        <v>0.179446812059602</v>
      </c>
      <c r="Z176" s="25">
        <f t="shared" si="14"/>
        <v>0.11111111111111112</v>
      </c>
    </row>
    <row r="177" spans="1:26" ht="14.4" x14ac:dyDescent="0.3">
      <c r="A177" s="24" t="s">
        <v>449</v>
      </c>
      <c r="B177" s="8">
        <v>45785</v>
      </c>
      <c r="C177" s="3" t="s">
        <v>31</v>
      </c>
      <c r="D177" s="3" t="s">
        <v>57</v>
      </c>
      <c r="E177" s="3" t="s">
        <v>58</v>
      </c>
      <c r="F177" s="3" t="s">
        <v>59</v>
      </c>
      <c r="G177" s="3" t="s">
        <v>450</v>
      </c>
      <c r="H177" s="3" t="s">
        <v>24</v>
      </c>
      <c r="I177" s="3" t="s">
        <v>45</v>
      </c>
      <c r="J177" s="3" t="s">
        <v>67</v>
      </c>
      <c r="K177" s="3" t="s">
        <v>68</v>
      </c>
      <c r="L177" s="5">
        <v>22</v>
      </c>
      <c r="M177" s="5">
        <v>69436.08</v>
      </c>
      <c r="N177" s="5">
        <v>80969.460000000006</v>
      </c>
      <c r="O177" s="5">
        <v>0.05</v>
      </c>
      <c r="P177" s="3" t="s">
        <v>55</v>
      </c>
      <c r="Q177" s="3" t="s">
        <v>38</v>
      </c>
      <c r="R177" s="5">
        <v>10</v>
      </c>
      <c r="S177" s="15">
        <v>241047.6</v>
      </c>
      <c r="T177" s="11">
        <f t="shared" si="15"/>
        <v>1781328.12</v>
      </c>
      <c r="U177" s="12">
        <f t="shared" si="16"/>
        <v>89066.406000000017</v>
      </c>
      <c r="V177" s="12">
        <f t="shared" si="17"/>
        <v>1692261.7140000002</v>
      </c>
      <c r="W177" s="17">
        <f t="shared" si="18"/>
        <v>0.14244108816374249</v>
      </c>
      <c r="X177" s="19">
        <f t="shared" si="19"/>
        <v>1</v>
      </c>
      <c r="Y177" s="17">
        <f t="shared" si="20"/>
        <v>0.14244108816374249</v>
      </c>
      <c r="Z177" s="25">
        <f t="shared" si="14"/>
        <v>5.2631578947368425E-2</v>
      </c>
    </row>
    <row r="178" spans="1:26" ht="14.4" x14ac:dyDescent="0.3">
      <c r="A178" s="24" t="s">
        <v>451</v>
      </c>
      <c r="B178" s="8">
        <v>45780</v>
      </c>
      <c r="C178" s="3" t="s">
        <v>49</v>
      </c>
      <c r="D178" s="3" t="s">
        <v>41</v>
      </c>
      <c r="E178" s="3" t="s">
        <v>42</v>
      </c>
      <c r="F178" s="3" t="s">
        <v>42</v>
      </c>
      <c r="G178" s="3" t="s">
        <v>452</v>
      </c>
      <c r="H178" s="3" t="s">
        <v>35</v>
      </c>
      <c r="I178" s="3" t="s">
        <v>25</v>
      </c>
      <c r="J178" s="3" t="s">
        <v>61</v>
      </c>
      <c r="K178" s="3" t="s">
        <v>62</v>
      </c>
      <c r="L178" s="5">
        <v>1</v>
      </c>
      <c r="M178" s="5">
        <v>4926.92</v>
      </c>
      <c r="N178" s="5">
        <v>6099.94</v>
      </c>
      <c r="O178" s="5">
        <v>0.15</v>
      </c>
      <c r="P178" s="3" t="s">
        <v>28</v>
      </c>
      <c r="Q178" s="3" t="s">
        <v>77</v>
      </c>
      <c r="R178" s="5">
        <v>7</v>
      </c>
      <c r="S178" s="15">
        <v>997.07</v>
      </c>
      <c r="T178" s="11">
        <f t="shared" si="15"/>
        <v>6099.94</v>
      </c>
      <c r="U178" s="12">
        <f t="shared" si="16"/>
        <v>914.99099999999987</v>
      </c>
      <c r="V178" s="12">
        <f t="shared" si="17"/>
        <v>5184.9489999999996</v>
      </c>
      <c r="W178" s="17">
        <f t="shared" si="18"/>
        <v>0.19230083073141127</v>
      </c>
      <c r="X178" s="19">
        <f t="shared" si="19"/>
        <v>0</v>
      </c>
      <c r="Y178" s="17">
        <f t="shared" si="20"/>
        <v>0.19230083073141127</v>
      </c>
      <c r="Z178" s="25">
        <f t="shared" si="14"/>
        <v>0.1764705882352941</v>
      </c>
    </row>
    <row r="179" spans="1:26" ht="14.4" x14ac:dyDescent="0.3">
      <c r="A179" s="24" t="s">
        <v>453</v>
      </c>
      <c r="B179" s="4">
        <v>45863</v>
      </c>
      <c r="C179" s="3" t="s">
        <v>31</v>
      </c>
      <c r="D179" s="3" t="s">
        <v>70</v>
      </c>
      <c r="E179" s="3" t="s">
        <v>125</v>
      </c>
      <c r="F179" s="3" t="s">
        <v>125</v>
      </c>
      <c r="G179" s="3" t="s">
        <v>454</v>
      </c>
      <c r="H179" s="3" t="s">
        <v>87</v>
      </c>
      <c r="I179" s="3" t="s">
        <v>25</v>
      </c>
      <c r="J179" s="3" t="s">
        <v>26</v>
      </c>
      <c r="K179" s="3" t="s">
        <v>27</v>
      </c>
      <c r="L179" s="5">
        <v>35</v>
      </c>
      <c r="M179" s="5">
        <v>37522.160000000003</v>
      </c>
      <c r="N179" s="5">
        <v>47319.7</v>
      </c>
      <c r="O179" s="5">
        <v>0.05</v>
      </c>
      <c r="P179" s="3" t="s">
        <v>55</v>
      </c>
      <c r="Q179" s="3" t="s">
        <v>38</v>
      </c>
      <c r="R179" s="5">
        <v>4</v>
      </c>
      <c r="S179" s="15">
        <v>325768.2</v>
      </c>
      <c r="T179" s="11">
        <f t="shared" si="15"/>
        <v>1656189.5</v>
      </c>
      <c r="U179" s="12">
        <f t="shared" si="16"/>
        <v>82809.475000000006</v>
      </c>
      <c r="V179" s="12">
        <f t="shared" si="17"/>
        <v>1573380.0249999999</v>
      </c>
      <c r="W179" s="17">
        <f t="shared" si="18"/>
        <v>0.207049914721016</v>
      </c>
      <c r="X179" s="19">
        <f t="shared" si="19"/>
        <v>1</v>
      </c>
      <c r="Y179" s="17">
        <f t="shared" si="20"/>
        <v>0.207049914721016</v>
      </c>
      <c r="Z179" s="25">
        <f t="shared" si="14"/>
        <v>5.2631578947368425E-2</v>
      </c>
    </row>
    <row r="180" spans="1:26" ht="14.4" x14ac:dyDescent="0.3">
      <c r="A180" s="24" t="s">
        <v>455</v>
      </c>
      <c r="B180" s="7">
        <v>45801</v>
      </c>
      <c r="C180" s="3" t="s">
        <v>31</v>
      </c>
      <c r="D180" s="3" t="s">
        <v>70</v>
      </c>
      <c r="E180" s="3" t="s">
        <v>71</v>
      </c>
      <c r="F180" s="3" t="s">
        <v>72</v>
      </c>
      <c r="G180" s="3" t="s">
        <v>456</v>
      </c>
      <c r="H180" s="3" t="s">
        <v>87</v>
      </c>
      <c r="I180" s="3" t="s">
        <v>25</v>
      </c>
      <c r="J180" s="3" t="s">
        <v>61</v>
      </c>
      <c r="K180" s="3" t="s">
        <v>62</v>
      </c>
      <c r="L180" s="5">
        <v>40</v>
      </c>
      <c r="M180" s="5">
        <v>58226.28</v>
      </c>
      <c r="N180" s="5">
        <v>69955.89</v>
      </c>
      <c r="O180" s="5">
        <v>0.1</v>
      </c>
      <c r="P180" s="3" t="s">
        <v>28</v>
      </c>
      <c r="Q180" s="3" t="s">
        <v>29</v>
      </c>
      <c r="R180" s="5">
        <v>6</v>
      </c>
      <c r="S180" s="15">
        <v>422266</v>
      </c>
      <c r="T180" s="11">
        <f t="shared" si="15"/>
        <v>2798235.6</v>
      </c>
      <c r="U180" s="12">
        <f t="shared" si="16"/>
        <v>279823.56</v>
      </c>
      <c r="V180" s="12">
        <f t="shared" si="17"/>
        <v>2518412.04</v>
      </c>
      <c r="W180" s="17">
        <f t="shared" si="18"/>
        <v>0.16767153003286944</v>
      </c>
      <c r="X180" s="19">
        <f t="shared" si="19"/>
        <v>0</v>
      </c>
      <c r="Y180" s="17">
        <f t="shared" si="20"/>
        <v>0.16767153003286944</v>
      </c>
      <c r="Z180" s="25">
        <f t="shared" si="14"/>
        <v>0.1111111111111111</v>
      </c>
    </row>
    <row r="181" spans="1:26" ht="14.4" x14ac:dyDescent="0.3">
      <c r="A181" s="24" t="s">
        <v>457</v>
      </c>
      <c r="B181" s="4">
        <v>45830</v>
      </c>
      <c r="C181" s="3" t="s">
        <v>49</v>
      </c>
      <c r="D181" s="3" t="s">
        <v>21</v>
      </c>
      <c r="E181" s="3" t="s">
        <v>32</v>
      </c>
      <c r="F181" s="3" t="s">
        <v>33</v>
      </c>
      <c r="G181" s="3" t="s">
        <v>458</v>
      </c>
      <c r="H181" s="3" t="s">
        <v>35</v>
      </c>
      <c r="I181" s="3" t="s">
        <v>52</v>
      </c>
      <c r="J181" s="3" t="s">
        <v>53</v>
      </c>
      <c r="K181" s="3" t="s">
        <v>90</v>
      </c>
      <c r="L181" s="5">
        <v>19</v>
      </c>
      <c r="M181" s="5">
        <v>58543.09</v>
      </c>
      <c r="N181" s="5">
        <v>76013.55</v>
      </c>
      <c r="O181" s="5">
        <v>0.15</v>
      </c>
      <c r="P181" s="3" t="s">
        <v>55</v>
      </c>
      <c r="Q181" s="3" t="s">
        <v>84</v>
      </c>
      <c r="R181" s="5">
        <v>5</v>
      </c>
      <c r="S181" s="15">
        <v>282147.90000000002</v>
      </c>
      <c r="T181" s="11">
        <f t="shared" si="15"/>
        <v>1444257.45</v>
      </c>
      <c r="U181" s="12">
        <f t="shared" si="16"/>
        <v>216638.61749999999</v>
      </c>
      <c r="V181" s="12">
        <f t="shared" si="17"/>
        <v>1227618.8325</v>
      </c>
      <c r="W181" s="17">
        <f t="shared" si="18"/>
        <v>0.22983347316806499</v>
      </c>
      <c r="X181" s="19">
        <f t="shared" si="19"/>
        <v>1</v>
      </c>
      <c r="Y181" s="17">
        <f t="shared" si="20"/>
        <v>0.22983347316806499</v>
      </c>
      <c r="Z181" s="25">
        <f t="shared" si="14"/>
        <v>0.1764705882352941</v>
      </c>
    </row>
    <row r="182" spans="1:26" ht="14.4" x14ac:dyDescent="0.3">
      <c r="A182" s="24" t="s">
        <v>459</v>
      </c>
      <c r="B182" s="4">
        <v>45712</v>
      </c>
      <c r="C182" s="3" t="s">
        <v>40</v>
      </c>
      <c r="D182" s="3" t="s">
        <v>70</v>
      </c>
      <c r="E182" s="3" t="s">
        <v>125</v>
      </c>
      <c r="F182" s="3" t="s">
        <v>125</v>
      </c>
      <c r="G182" s="3" t="s">
        <v>460</v>
      </c>
      <c r="H182" s="3" t="s">
        <v>87</v>
      </c>
      <c r="I182" s="3" t="s">
        <v>25</v>
      </c>
      <c r="J182" s="3" t="s">
        <v>26</v>
      </c>
      <c r="K182" s="3" t="s">
        <v>216</v>
      </c>
      <c r="L182" s="5">
        <v>32</v>
      </c>
      <c r="M182" s="5">
        <v>15381.86</v>
      </c>
      <c r="N182" s="5">
        <v>20629.41</v>
      </c>
      <c r="O182" s="5">
        <v>0.15</v>
      </c>
      <c r="P182" s="3" t="s">
        <v>55</v>
      </c>
      <c r="Q182" s="3" t="s">
        <v>84</v>
      </c>
      <c r="R182" s="5">
        <v>11</v>
      </c>
      <c r="S182" s="15">
        <v>142733.4</v>
      </c>
      <c r="T182" s="11">
        <f t="shared" si="15"/>
        <v>660141.12</v>
      </c>
      <c r="U182" s="12">
        <f t="shared" si="16"/>
        <v>99021.167999999991</v>
      </c>
      <c r="V182" s="12">
        <f t="shared" si="17"/>
        <v>561119.95200000005</v>
      </c>
      <c r="W182" s="17">
        <f t="shared" si="18"/>
        <v>0.25437234853484586</v>
      </c>
      <c r="X182" s="19">
        <f t="shared" si="19"/>
        <v>1</v>
      </c>
      <c r="Y182" s="17">
        <f t="shared" si="20"/>
        <v>0.25437234853484586</v>
      </c>
      <c r="Z182" s="25">
        <f t="shared" si="14"/>
        <v>0.17647058823529407</v>
      </c>
    </row>
    <row r="183" spans="1:26" ht="14.4" x14ac:dyDescent="0.3">
      <c r="A183" s="24" t="s">
        <v>461</v>
      </c>
      <c r="B183" s="6">
        <v>45878</v>
      </c>
      <c r="C183" s="3" t="s">
        <v>40</v>
      </c>
      <c r="D183" s="3" t="s">
        <v>70</v>
      </c>
      <c r="E183" s="3" t="s">
        <v>71</v>
      </c>
      <c r="F183" s="3" t="s">
        <v>72</v>
      </c>
      <c r="G183" s="3" t="s">
        <v>462</v>
      </c>
      <c r="H183" s="3" t="s">
        <v>87</v>
      </c>
      <c r="I183" s="3" t="s">
        <v>52</v>
      </c>
      <c r="J183" s="3" t="s">
        <v>157</v>
      </c>
      <c r="K183" s="3" t="s">
        <v>188</v>
      </c>
      <c r="L183" s="5">
        <v>49</v>
      </c>
      <c r="M183" s="5">
        <v>19573.84</v>
      </c>
      <c r="N183" s="5">
        <v>27928.240000000002</v>
      </c>
      <c r="O183" s="5">
        <v>0</v>
      </c>
      <c r="P183" s="3" t="s">
        <v>28</v>
      </c>
      <c r="Q183" s="3" t="s">
        <v>29</v>
      </c>
      <c r="R183" s="5">
        <v>19</v>
      </c>
      <c r="S183" s="15">
        <v>409365.6</v>
      </c>
      <c r="T183" s="11">
        <f t="shared" si="15"/>
        <v>1368483.76</v>
      </c>
      <c r="U183" s="12">
        <f t="shared" si="16"/>
        <v>0</v>
      </c>
      <c r="V183" s="12">
        <f t="shared" si="17"/>
        <v>1368483.76</v>
      </c>
      <c r="W183" s="17">
        <f t="shared" si="18"/>
        <v>0.29913807672807163</v>
      </c>
      <c r="X183" s="19">
        <f t="shared" si="19"/>
        <v>0</v>
      </c>
      <c r="Y183" s="17">
        <f t="shared" si="20"/>
        <v>0.29913807672807163</v>
      </c>
      <c r="Z183" s="25">
        <f t="shared" si="14"/>
        <v>0</v>
      </c>
    </row>
    <row r="184" spans="1:26" ht="14.4" x14ac:dyDescent="0.3">
      <c r="A184" s="24" t="s">
        <v>463</v>
      </c>
      <c r="B184" s="4">
        <v>45862</v>
      </c>
      <c r="C184" s="3" t="s">
        <v>49</v>
      </c>
      <c r="D184" s="3" t="s">
        <v>70</v>
      </c>
      <c r="E184" s="3" t="s">
        <v>125</v>
      </c>
      <c r="F184" s="3" t="s">
        <v>125</v>
      </c>
      <c r="G184" s="3" t="s">
        <v>464</v>
      </c>
      <c r="H184" s="3" t="s">
        <v>44</v>
      </c>
      <c r="I184" s="3" t="s">
        <v>45</v>
      </c>
      <c r="J184" s="3" t="s">
        <v>102</v>
      </c>
      <c r="K184" s="3" t="s">
        <v>203</v>
      </c>
      <c r="L184" s="5">
        <v>10</v>
      </c>
      <c r="M184" s="5">
        <v>29173.98</v>
      </c>
      <c r="N184" s="5">
        <v>34103.879999999997</v>
      </c>
      <c r="O184" s="5">
        <v>0.05</v>
      </c>
      <c r="P184" s="3" t="s">
        <v>55</v>
      </c>
      <c r="Q184" s="3" t="s">
        <v>38</v>
      </c>
      <c r="R184" s="5">
        <v>17</v>
      </c>
      <c r="S184" s="15">
        <v>46834.05</v>
      </c>
      <c r="T184" s="11">
        <f t="shared" si="15"/>
        <v>341038.8</v>
      </c>
      <c r="U184" s="12">
        <f t="shared" si="16"/>
        <v>17051.939999999999</v>
      </c>
      <c r="V184" s="12">
        <f t="shared" si="17"/>
        <v>323986.86</v>
      </c>
      <c r="W184" s="17">
        <f t="shared" si="18"/>
        <v>0.14455539956157482</v>
      </c>
      <c r="X184" s="19">
        <f t="shared" si="19"/>
        <v>1</v>
      </c>
      <c r="Y184" s="17">
        <f t="shared" si="20"/>
        <v>0.14455539956157482</v>
      </c>
      <c r="Z184" s="25">
        <f t="shared" si="14"/>
        <v>5.2631578947368418E-2</v>
      </c>
    </row>
    <row r="185" spans="1:26" ht="14.4" x14ac:dyDescent="0.3">
      <c r="A185" s="24" t="s">
        <v>465</v>
      </c>
      <c r="B185" s="6">
        <v>45816</v>
      </c>
      <c r="C185" s="3" t="s">
        <v>20</v>
      </c>
      <c r="D185" s="3" t="s">
        <v>70</v>
      </c>
      <c r="E185" s="3" t="s">
        <v>71</v>
      </c>
      <c r="F185" s="3" t="s">
        <v>72</v>
      </c>
      <c r="G185" s="3" t="s">
        <v>466</v>
      </c>
      <c r="H185" s="3" t="s">
        <v>44</v>
      </c>
      <c r="I185" s="3" t="s">
        <v>25</v>
      </c>
      <c r="J185" s="3" t="s">
        <v>26</v>
      </c>
      <c r="K185" s="3" t="s">
        <v>80</v>
      </c>
      <c r="L185" s="5">
        <v>15</v>
      </c>
      <c r="M185" s="5">
        <v>43880.67</v>
      </c>
      <c r="N185" s="5">
        <v>56883.13</v>
      </c>
      <c r="O185" s="5">
        <v>0.15</v>
      </c>
      <c r="P185" s="3" t="s">
        <v>28</v>
      </c>
      <c r="Q185" s="3" t="s">
        <v>29</v>
      </c>
      <c r="R185" s="5">
        <v>12</v>
      </c>
      <c r="S185" s="15">
        <v>165781.4</v>
      </c>
      <c r="T185" s="11">
        <f t="shared" si="15"/>
        <v>853246.95</v>
      </c>
      <c r="U185" s="12">
        <f t="shared" si="16"/>
        <v>127987.04249999998</v>
      </c>
      <c r="V185" s="12">
        <f t="shared" si="17"/>
        <v>725259.90749999997</v>
      </c>
      <c r="W185" s="17">
        <f t="shared" si="18"/>
        <v>0.22858205490974282</v>
      </c>
      <c r="X185" s="19">
        <f t="shared" si="19"/>
        <v>0</v>
      </c>
      <c r="Y185" s="17">
        <f t="shared" si="20"/>
        <v>0.22858205490974282</v>
      </c>
      <c r="Z185" s="25">
        <f t="shared" si="14"/>
        <v>0.1764705882352941</v>
      </c>
    </row>
    <row r="186" spans="1:26" ht="14.4" x14ac:dyDescent="0.3">
      <c r="A186" s="24" t="s">
        <v>467</v>
      </c>
      <c r="B186" s="4">
        <v>45744</v>
      </c>
      <c r="C186" s="3" t="s">
        <v>49</v>
      </c>
      <c r="D186" s="3" t="s">
        <v>57</v>
      </c>
      <c r="E186" s="3" t="s">
        <v>64</v>
      </c>
      <c r="F186" s="3" t="s">
        <v>65</v>
      </c>
      <c r="G186" s="3" t="s">
        <v>60</v>
      </c>
      <c r="H186" s="3" t="s">
        <v>44</v>
      </c>
      <c r="I186" s="3" t="s">
        <v>52</v>
      </c>
      <c r="J186" s="3" t="s">
        <v>157</v>
      </c>
      <c r="K186" s="3" t="s">
        <v>273</v>
      </c>
      <c r="L186" s="5">
        <v>50</v>
      </c>
      <c r="M186" s="5">
        <v>48793.79</v>
      </c>
      <c r="N186" s="5">
        <v>61478.51</v>
      </c>
      <c r="O186" s="5">
        <v>0.05</v>
      </c>
      <c r="P186" s="3" t="s">
        <v>28</v>
      </c>
      <c r="Q186" s="3" t="s">
        <v>29</v>
      </c>
      <c r="R186" s="5">
        <v>18</v>
      </c>
      <c r="S186" s="15">
        <v>602524.19999999995</v>
      </c>
      <c r="T186" s="11">
        <f t="shared" si="15"/>
        <v>3073925.5</v>
      </c>
      <c r="U186" s="12">
        <f t="shared" si="16"/>
        <v>153696.27499999999</v>
      </c>
      <c r="V186" s="12">
        <f t="shared" si="17"/>
        <v>2920229.2250000001</v>
      </c>
      <c r="W186" s="17">
        <f t="shared" si="18"/>
        <v>0.20632770703128619</v>
      </c>
      <c r="X186" s="19">
        <f t="shared" si="19"/>
        <v>0</v>
      </c>
      <c r="Y186" s="17">
        <f t="shared" si="20"/>
        <v>0.20632770703128619</v>
      </c>
      <c r="Z186" s="25">
        <f t="shared" si="14"/>
        <v>5.2631578947368418E-2</v>
      </c>
    </row>
    <row r="187" spans="1:26" ht="14.4" x14ac:dyDescent="0.3">
      <c r="A187" s="24" t="s">
        <v>468</v>
      </c>
      <c r="B187" s="4">
        <v>45828</v>
      </c>
      <c r="C187" s="3" t="s">
        <v>20</v>
      </c>
      <c r="D187" s="3" t="s">
        <v>70</v>
      </c>
      <c r="E187" s="3" t="s">
        <v>125</v>
      </c>
      <c r="F187" s="3" t="s">
        <v>125</v>
      </c>
      <c r="G187" s="3" t="s">
        <v>469</v>
      </c>
      <c r="H187" s="3" t="s">
        <v>44</v>
      </c>
      <c r="I187" s="3" t="s">
        <v>25</v>
      </c>
      <c r="J187" s="3" t="s">
        <v>26</v>
      </c>
      <c r="K187" s="3" t="s">
        <v>80</v>
      </c>
      <c r="L187" s="5">
        <v>13</v>
      </c>
      <c r="M187" s="5">
        <v>42507.57</v>
      </c>
      <c r="N187" s="5">
        <v>51036.71</v>
      </c>
      <c r="O187" s="5">
        <v>0.15</v>
      </c>
      <c r="P187" s="3" t="s">
        <v>28</v>
      </c>
      <c r="Q187" s="3" t="s">
        <v>38</v>
      </c>
      <c r="R187" s="5">
        <v>13</v>
      </c>
      <c r="S187" s="15">
        <v>94247</v>
      </c>
      <c r="T187" s="11">
        <f t="shared" si="15"/>
        <v>663477.23</v>
      </c>
      <c r="U187" s="12">
        <f t="shared" si="16"/>
        <v>99521.584499999997</v>
      </c>
      <c r="V187" s="12">
        <f t="shared" si="17"/>
        <v>563955.64549999998</v>
      </c>
      <c r="W187" s="17">
        <f t="shared" si="18"/>
        <v>0.16711775252545105</v>
      </c>
      <c r="X187" s="19">
        <f t="shared" si="19"/>
        <v>0</v>
      </c>
      <c r="Y187" s="17">
        <f t="shared" si="20"/>
        <v>0.16711775252545105</v>
      </c>
      <c r="Z187" s="25">
        <f t="shared" si="14"/>
        <v>0.17647058823529413</v>
      </c>
    </row>
    <row r="188" spans="1:26" ht="14.4" x14ac:dyDescent="0.3">
      <c r="A188" s="24" t="s">
        <v>470</v>
      </c>
      <c r="B188" s="7">
        <v>45807</v>
      </c>
      <c r="C188" s="3" t="s">
        <v>31</v>
      </c>
      <c r="D188" s="3" t="s">
        <v>41</v>
      </c>
      <c r="E188" s="3" t="s">
        <v>42</v>
      </c>
      <c r="F188" s="3" t="s">
        <v>42</v>
      </c>
      <c r="G188" s="3" t="s">
        <v>471</v>
      </c>
      <c r="H188" s="3" t="s">
        <v>24</v>
      </c>
      <c r="I188" s="3" t="s">
        <v>25</v>
      </c>
      <c r="J188" s="3" t="s">
        <v>146</v>
      </c>
      <c r="K188" s="3" t="s">
        <v>416</v>
      </c>
      <c r="L188" s="5">
        <v>40</v>
      </c>
      <c r="M188" s="5">
        <v>27826.02</v>
      </c>
      <c r="N188" s="5">
        <v>31617.51</v>
      </c>
      <c r="O188" s="5">
        <v>0</v>
      </c>
      <c r="P188" s="3" t="s">
        <v>28</v>
      </c>
      <c r="Q188" s="3" t="s">
        <v>29</v>
      </c>
      <c r="R188" s="5">
        <v>6</v>
      </c>
      <c r="S188" s="15">
        <v>151659.6</v>
      </c>
      <c r="T188" s="11">
        <f t="shared" si="15"/>
        <v>1264700.3999999999</v>
      </c>
      <c r="U188" s="12">
        <f t="shared" si="16"/>
        <v>0</v>
      </c>
      <c r="V188" s="12">
        <f t="shared" si="17"/>
        <v>1264700.3999999999</v>
      </c>
      <c r="W188" s="17">
        <f t="shared" si="18"/>
        <v>0.11991741285129666</v>
      </c>
      <c r="X188" s="19">
        <f t="shared" si="19"/>
        <v>0</v>
      </c>
      <c r="Y188" s="17">
        <f t="shared" si="20"/>
        <v>0.11991741285129666</v>
      </c>
      <c r="Z188" s="25">
        <f t="shared" si="14"/>
        <v>0</v>
      </c>
    </row>
    <row r="189" spans="1:26" ht="14.4" x14ac:dyDescent="0.3">
      <c r="A189" s="24" t="s">
        <v>472</v>
      </c>
      <c r="B189" s="4">
        <v>45743</v>
      </c>
      <c r="C189" s="3" t="s">
        <v>31</v>
      </c>
      <c r="D189" s="3" t="s">
        <v>57</v>
      </c>
      <c r="E189" s="3" t="s">
        <v>92</v>
      </c>
      <c r="F189" s="3" t="s">
        <v>93</v>
      </c>
      <c r="G189" s="3" t="s">
        <v>473</v>
      </c>
      <c r="H189" s="3" t="s">
        <v>44</v>
      </c>
      <c r="I189" s="3" t="s">
        <v>52</v>
      </c>
      <c r="J189" s="3" t="s">
        <v>95</v>
      </c>
      <c r="K189" s="3" t="s">
        <v>298</v>
      </c>
      <c r="L189" s="5">
        <v>47</v>
      </c>
      <c r="M189" s="5">
        <v>68980.740000000005</v>
      </c>
      <c r="N189" s="5">
        <v>102059.7</v>
      </c>
      <c r="O189" s="5">
        <v>0</v>
      </c>
      <c r="P189" s="3" t="s">
        <v>28</v>
      </c>
      <c r="Q189" s="3" t="s">
        <v>84</v>
      </c>
      <c r="R189" s="5">
        <v>5</v>
      </c>
      <c r="S189" s="15">
        <v>1554712</v>
      </c>
      <c r="T189" s="11">
        <f t="shared" si="15"/>
        <v>4796805.8999999994</v>
      </c>
      <c r="U189" s="12">
        <f t="shared" si="16"/>
        <v>0</v>
      </c>
      <c r="V189" s="12">
        <f t="shared" si="17"/>
        <v>4796805.8999999994</v>
      </c>
      <c r="W189" s="17">
        <f t="shared" si="18"/>
        <v>0.32411401095049525</v>
      </c>
      <c r="X189" s="19">
        <f t="shared" si="19"/>
        <v>0</v>
      </c>
      <c r="Y189" s="17">
        <f t="shared" si="20"/>
        <v>0.32411401095049525</v>
      </c>
      <c r="Z189" s="25">
        <f t="shared" si="14"/>
        <v>0</v>
      </c>
    </row>
    <row r="190" spans="1:26" ht="14.4" x14ac:dyDescent="0.3">
      <c r="A190" s="24" t="s">
        <v>474</v>
      </c>
      <c r="B190" s="4">
        <v>45898</v>
      </c>
      <c r="C190" s="3" t="s">
        <v>31</v>
      </c>
      <c r="D190" s="3" t="s">
        <v>57</v>
      </c>
      <c r="E190" s="3" t="s">
        <v>58</v>
      </c>
      <c r="F190" s="3" t="s">
        <v>59</v>
      </c>
      <c r="G190" s="3" t="s">
        <v>475</v>
      </c>
      <c r="H190" s="3" t="s">
        <v>24</v>
      </c>
      <c r="I190" s="3" t="s">
        <v>25</v>
      </c>
      <c r="J190" s="3" t="s">
        <v>26</v>
      </c>
      <c r="K190" s="3" t="s">
        <v>216</v>
      </c>
      <c r="L190" s="5">
        <v>19</v>
      </c>
      <c r="M190" s="5">
        <v>18362.48</v>
      </c>
      <c r="N190" s="5">
        <v>21329.66</v>
      </c>
      <c r="O190" s="5">
        <v>0</v>
      </c>
      <c r="P190" s="3" t="s">
        <v>28</v>
      </c>
      <c r="Q190" s="3" t="s">
        <v>38</v>
      </c>
      <c r="R190" s="5">
        <v>8</v>
      </c>
      <c r="S190" s="15">
        <v>56376.42</v>
      </c>
      <c r="T190" s="11">
        <f t="shared" si="15"/>
        <v>405263.54</v>
      </c>
      <c r="U190" s="12">
        <f t="shared" si="16"/>
        <v>0</v>
      </c>
      <c r="V190" s="12">
        <f t="shared" si="17"/>
        <v>405263.54</v>
      </c>
      <c r="W190" s="17">
        <f t="shared" si="18"/>
        <v>0.13911051559190349</v>
      </c>
      <c r="X190" s="19">
        <f t="shared" si="19"/>
        <v>0</v>
      </c>
      <c r="Y190" s="17">
        <f t="shared" si="20"/>
        <v>0.13911051559190349</v>
      </c>
      <c r="Z190" s="25">
        <f t="shared" si="14"/>
        <v>0</v>
      </c>
    </row>
    <row r="191" spans="1:26" ht="14.4" x14ac:dyDescent="0.3">
      <c r="A191" s="24" t="s">
        <v>476</v>
      </c>
      <c r="B191" s="6">
        <v>45661</v>
      </c>
      <c r="C191" s="3" t="s">
        <v>40</v>
      </c>
      <c r="D191" s="3" t="s">
        <v>70</v>
      </c>
      <c r="E191" s="3" t="s">
        <v>71</v>
      </c>
      <c r="F191" s="3" t="s">
        <v>72</v>
      </c>
      <c r="G191" s="3" t="s">
        <v>477</v>
      </c>
      <c r="H191" s="3" t="s">
        <v>87</v>
      </c>
      <c r="I191" s="3" t="s">
        <v>52</v>
      </c>
      <c r="J191" s="3" t="s">
        <v>113</v>
      </c>
      <c r="K191" s="3" t="s">
        <v>114</v>
      </c>
      <c r="L191" s="5">
        <v>26</v>
      </c>
      <c r="M191" s="5">
        <v>61345.01</v>
      </c>
      <c r="N191" s="5">
        <v>80927.179999999993</v>
      </c>
      <c r="O191" s="5">
        <v>0</v>
      </c>
      <c r="P191" s="3" t="s">
        <v>28</v>
      </c>
      <c r="Q191" s="3" t="s">
        <v>38</v>
      </c>
      <c r="R191" s="5">
        <v>10</v>
      </c>
      <c r="S191" s="15">
        <v>509136.4</v>
      </c>
      <c r="T191" s="11">
        <f t="shared" si="15"/>
        <v>2104106.6799999997</v>
      </c>
      <c r="U191" s="12">
        <f t="shared" si="16"/>
        <v>0</v>
      </c>
      <c r="V191" s="12">
        <f t="shared" si="17"/>
        <v>2104106.6799999997</v>
      </c>
      <c r="W191" s="17">
        <f t="shared" si="18"/>
        <v>0.24197271214404401</v>
      </c>
      <c r="X191" s="19">
        <f t="shared" si="19"/>
        <v>0</v>
      </c>
      <c r="Y191" s="17">
        <f t="shared" si="20"/>
        <v>0.24197271214404401</v>
      </c>
      <c r="Z191" s="25">
        <f t="shared" si="14"/>
        <v>0</v>
      </c>
    </row>
    <row r="192" spans="1:26" ht="14.4" x14ac:dyDescent="0.3">
      <c r="A192" s="24" t="s">
        <v>478</v>
      </c>
      <c r="B192" s="4">
        <v>45837</v>
      </c>
      <c r="C192" s="3" t="s">
        <v>40</v>
      </c>
      <c r="D192" s="3" t="s">
        <v>57</v>
      </c>
      <c r="E192" s="3" t="s">
        <v>92</v>
      </c>
      <c r="F192" s="3" t="s">
        <v>93</v>
      </c>
      <c r="G192" s="3" t="s">
        <v>479</v>
      </c>
      <c r="H192" s="3" t="s">
        <v>35</v>
      </c>
      <c r="I192" s="3" t="s">
        <v>52</v>
      </c>
      <c r="J192" s="3" t="s">
        <v>53</v>
      </c>
      <c r="K192" s="3" t="s">
        <v>99</v>
      </c>
      <c r="L192" s="5">
        <v>40</v>
      </c>
      <c r="M192" s="5">
        <v>59446.35</v>
      </c>
      <c r="N192" s="5">
        <v>83510.039999999994</v>
      </c>
      <c r="O192" s="5">
        <v>0.05</v>
      </c>
      <c r="P192" s="3" t="s">
        <v>28</v>
      </c>
      <c r="Q192" s="3" t="s">
        <v>84</v>
      </c>
      <c r="R192" s="5">
        <v>17</v>
      </c>
      <c r="S192" s="15">
        <v>914420.2</v>
      </c>
      <c r="T192" s="11">
        <f t="shared" si="15"/>
        <v>3340401.5999999996</v>
      </c>
      <c r="U192" s="12">
        <f t="shared" si="16"/>
        <v>167020.07999999999</v>
      </c>
      <c r="V192" s="12">
        <f t="shared" si="17"/>
        <v>3173381.5199999996</v>
      </c>
      <c r="W192" s="17">
        <f t="shared" si="18"/>
        <v>0.28815325047963347</v>
      </c>
      <c r="X192" s="19">
        <f t="shared" si="19"/>
        <v>0</v>
      </c>
      <c r="Y192" s="17">
        <f t="shared" si="20"/>
        <v>0.28815325047963347</v>
      </c>
      <c r="Z192" s="25">
        <f t="shared" si="14"/>
        <v>5.2631578947368425E-2</v>
      </c>
    </row>
    <row r="193" spans="1:26" ht="14.4" x14ac:dyDescent="0.3">
      <c r="A193" s="24" t="s">
        <v>480</v>
      </c>
      <c r="B193" s="4">
        <v>45680</v>
      </c>
      <c r="C193" s="3" t="s">
        <v>31</v>
      </c>
      <c r="D193" s="3" t="s">
        <v>57</v>
      </c>
      <c r="E193" s="3" t="s">
        <v>58</v>
      </c>
      <c r="F193" s="3" t="s">
        <v>59</v>
      </c>
      <c r="G193" s="3" t="s">
        <v>481</v>
      </c>
      <c r="H193" s="3" t="s">
        <v>35</v>
      </c>
      <c r="I193" s="3" t="s">
        <v>25</v>
      </c>
      <c r="J193" s="3" t="s">
        <v>26</v>
      </c>
      <c r="K193" s="3" t="s">
        <v>27</v>
      </c>
      <c r="L193" s="5">
        <v>14</v>
      </c>
      <c r="M193" s="5">
        <v>42948.89</v>
      </c>
      <c r="N193" s="5">
        <v>55244.9</v>
      </c>
      <c r="O193" s="5">
        <v>0</v>
      </c>
      <c r="P193" s="3" t="s">
        <v>55</v>
      </c>
      <c r="Q193" s="3" t="s">
        <v>77</v>
      </c>
      <c r="R193" s="5">
        <v>18</v>
      </c>
      <c r="S193" s="15">
        <v>172144.1</v>
      </c>
      <c r="T193" s="11">
        <f t="shared" si="15"/>
        <v>773428.6</v>
      </c>
      <c r="U193" s="12">
        <f t="shared" si="16"/>
        <v>0</v>
      </c>
      <c r="V193" s="12">
        <f t="shared" si="17"/>
        <v>773428.6</v>
      </c>
      <c r="W193" s="17">
        <f t="shared" si="18"/>
        <v>0.22257271065486847</v>
      </c>
      <c r="X193" s="19">
        <f t="shared" si="19"/>
        <v>1</v>
      </c>
      <c r="Y193" s="17">
        <f t="shared" si="20"/>
        <v>0.22257271065486847</v>
      </c>
      <c r="Z193" s="25">
        <f t="shared" si="14"/>
        <v>0</v>
      </c>
    </row>
    <row r="194" spans="1:26" ht="14.4" x14ac:dyDescent="0.3">
      <c r="A194" s="24" t="s">
        <v>482</v>
      </c>
      <c r="B194" s="4">
        <v>45736</v>
      </c>
      <c r="C194" s="3" t="s">
        <v>31</v>
      </c>
      <c r="D194" s="3" t="s">
        <v>41</v>
      </c>
      <c r="E194" s="3" t="s">
        <v>42</v>
      </c>
      <c r="F194" s="3" t="s">
        <v>42</v>
      </c>
      <c r="G194" s="3" t="s">
        <v>483</v>
      </c>
      <c r="H194" s="3" t="s">
        <v>24</v>
      </c>
      <c r="I194" s="3" t="s">
        <v>25</v>
      </c>
      <c r="J194" s="3" t="s">
        <v>61</v>
      </c>
      <c r="K194" s="3" t="s">
        <v>154</v>
      </c>
      <c r="L194" s="5">
        <v>49</v>
      </c>
      <c r="M194" s="5">
        <v>57201.03</v>
      </c>
      <c r="N194" s="5">
        <v>71863.77</v>
      </c>
      <c r="O194" s="5">
        <v>0.15</v>
      </c>
      <c r="P194" s="3" t="s">
        <v>28</v>
      </c>
      <c r="Q194" s="3" t="s">
        <v>29</v>
      </c>
      <c r="R194" s="5">
        <v>16</v>
      </c>
      <c r="S194" s="15">
        <v>610703.1</v>
      </c>
      <c r="T194" s="11">
        <f t="shared" si="15"/>
        <v>3521324.73</v>
      </c>
      <c r="U194" s="12">
        <f t="shared" si="16"/>
        <v>528198.7095</v>
      </c>
      <c r="V194" s="12">
        <f t="shared" si="17"/>
        <v>2993126.0205000001</v>
      </c>
      <c r="W194" s="17">
        <f t="shared" si="18"/>
        <v>0.20403521128655397</v>
      </c>
      <c r="X194" s="19">
        <f t="shared" si="19"/>
        <v>0</v>
      </c>
      <c r="Y194" s="17">
        <f t="shared" si="20"/>
        <v>0.20403521128655397</v>
      </c>
      <c r="Z194" s="25">
        <f t="shared" ref="Z194:Z257" si="21">U194/V194</f>
        <v>0.1764705882352941</v>
      </c>
    </row>
    <row r="195" spans="1:26" ht="14.4" x14ac:dyDescent="0.3">
      <c r="A195" s="24" t="s">
        <v>484</v>
      </c>
      <c r="B195" s="6">
        <v>45692</v>
      </c>
      <c r="C195" s="3" t="s">
        <v>40</v>
      </c>
      <c r="D195" s="3" t="s">
        <v>21</v>
      </c>
      <c r="E195" s="3" t="s">
        <v>32</v>
      </c>
      <c r="F195" s="3" t="s">
        <v>33</v>
      </c>
      <c r="G195" s="3" t="s">
        <v>485</v>
      </c>
      <c r="H195" s="3" t="s">
        <v>24</v>
      </c>
      <c r="I195" s="3" t="s">
        <v>45</v>
      </c>
      <c r="J195" s="3" t="s">
        <v>67</v>
      </c>
      <c r="K195" s="3" t="s">
        <v>83</v>
      </c>
      <c r="L195" s="5">
        <v>21</v>
      </c>
      <c r="M195" s="5">
        <v>78334.009999999995</v>
      </c>
      <c r="N195" s="5">
        <v>106048</v>
      </c>
      <c r="O195" s="5">
        <v>0.05</v>
      </c>
      <c r="P195" s="3" t="s">
        <v>28</v>
      </c>
      <c r="Q195" s="3" t="s">
        <v>38</v>
      </c>
      <c r="R195" s="5">
        <v>18</v>
      </c>
      <c r="S195" s="15">
        <v>552893.69999999995</v>
      </c>
      <c r="T195" s="11">
        <f t="shared" ref="T195:T258" si="22">L195*N195</f>
        <v>2227008</v>
      </c>
      <c r="U195" s="12">
        <f t="shared" ref="U195:U258" si="23">IF(O195="","", (L195 * N195) * (O195))</f>
        <v>111350.40000000001</v>
      </c>
      <c r="V195" s="12">
        <f t="shared" ref="V195:V258" si="24">IF(T195="","", T195 - U195)</f>
        <v>2115657.6</v>
      </c>
      <c r="W195" s="17">
        <f t="shared" ref="W195:W258" si="25">IF(V195=0,"", S195 / V195)</f>
        <v>0.26133420644247912</v>
      </c>
      <c r="X195" s="19">
        <f t="shared" ref="X195:X258" si="26">IF(TRIM(P195)="Returned",1,0)</f>
        <v>0</v>
      </c>
      <c r="Y195" s="17">
        <f t="shared" ref="Y195:Y258" si="27">S195/V195</f>
        <v>0.26133420644247912</v>
      </c>
      <c r="Z195" s="25">
        <f t="shared" si="21"/>
        <v>5.2631578947368425E-2</v>
      </c>
    </row>
    <row r="196" spans="1:26" ht="14.4" x14ac:dyDescent="0.3">
      <c r="A196" s="24" t="s">
        <v>486</v>
      </c>
      <c r="B196" s="4">
        <v>45889</v>
      </c>
      <c r="C196" s="3" t="s">
        <v>49</v>
      </c>
      <c r="D196" s="3" t="s">
        <v>21</v>
      </c>
      <c r="E196" s="3" t="s">
        <v>22</v>
      </c>
      <c r="F196" s="3" t="s">
        <v>22</v>
      </c>
      <c r="G196" s="3" t="s">
        <v>487</v>
      </c>
      <c r="H196" s="3" t="s">
        <v>35</v>
      </c>
      <c r="I196" s="3" t="s">
        <v>45</v>
      </c>
      <c r="J196" s="3" t="s">
        <v>102</v>
      </c>
      <c r="K196" s="3" t="s">
        <v>191</v>
      </c>
      <c r="L196" s="5">
        <v>50</v>
      </c>
      <c r="M196" s="5">
        <v>72132.53</v>
      </c>
      <c r="N196" s="5">
        <v>81555.009999999995</v>
      </c>
      <c r="O196" s="5">
        <v>0.15</v>
      </c>
      <c r="P196" s="3" t="s">
        <v>28</v>
      </c>
      <c r="Q196" s="3" t="s">
        <v>29</v>
      </c>
      <c r="R196" s="5">
        <v>12</v>
      </c>
      <c r="S196" s="15">
        <v>400455.4</v>
      </c>
      <c r="T196" s="11">
        <f t="shared" si="22"/>
        <v>4077750.4999999995</v>
      </c>
      <c r="U196" s="12">
        <f t="shared" si="23"/>
        <v>611662.57499999995</v>
      </c>
      <c r="V196" s="12">
        <f t="shared" si="24"/>
        <v>3466087.9249999998</v>
      </c>
      <c r="W196" s="17">
        <f t="shared" si="25"/>
        <v>0.11553526877134833</v>
      </c>
      <c r="X196" s="19">
        <f t="shared" si="26"/>
        <v>0</v>
      </c>
      <c r="Y196" s="17">
        <f t="shared" si="27"/>
        <v>0.11553526877134833</v>
      </c>
      <c r="Z196" s="25">
        <f t="shared" si="21"/>
        <v>0.1764705882352941</v>
      </c>
    </row>
    <row r="197" spans="1:26" ht="14.4" x14ac:dyDescent="0.3">
      <c r="A197" s="24" t="s">
        <v>488</v>
      </c>
      <c r="B197" s="4">
        <v>45828</v>
      </c>
      <c r="C197" s="3" t="s">
        <v>31</v>
      </c>
      <c r="D197" s="3" t="s">
        <v>21</v>
      </c>
      <c r="E197" s="3" t="s">
        <v>105</v>
      </c>
      <c r="F197" s="3" t="s">
        <v>106</v>
      </c>
      <c r="G197" s="3" t="s">
        <v>489</v>
      </c>
      <c r="H197" s="3" t="s">
        <v>87</v>
      </c>
      <c r="I197" s="3" t="s">
        <v>52</v>
      </c>
      <c r="J197" s="3" t="s">
        <v>53</v>
      </c>
      <c r="K197" s="3" t="s">
        <v>90</v>
      </c>
      <c r="L197" s="5">
        <v>35</v>
      </c>
      <c r="M197" s="5">
        <v>748.82</v>
      </c>
      <c r="N197" s="5">
        <v>955.34</v>
      </c>
      <c r="O197" s="5">
        <v>0.1</v>
      </c>
      <c r="P197" s="3" t="s">
        <v>28</v>
      </c>
      <c r="Q197" s="3" t="s">
        <v>38</v>
      </c>
      <c r="R197" s="5">
        <v>11</v>
      </c>
      <c r="S197" s="15">
        <v>6505.38</v>
      </c>
      <c r="T197" s="11">
        <f t="shared" si="22"/>
        <v>33436.9</v>
      </c>
      <c r="U197" s="12">
        <f t="shared" si="23"/>
        <v>3343.6900000000005</v>
      </c>
      <c r="V197" s="12">
        <f t="shared" si="24"/>
        <v>30093.21</v>
      </c>
      <c r="W197" s="17">
        <f t="shared" si="25"/>
        <v>0.21617434630602719</v>
      </c>
      <c r="X197" s="19">
        <f t="shared" si="26"/>
        <v>0</v>
      </c>
      <c r="Y197" s="17">
        <f t="shared" si="27"/>
        <v>0.21617434630602719</v>
      </c>
      <c r="Z197" s="25">
        <f t="shared" si="21"/>
        <v>0.11111111111111113</v>
      </c>
    </row>
    <row r="198" spans="1:26" ht="14.4" x14ac:dyDescent="0.3">
      <c r="A198" s="24" t="s">
        <v>490</v>
      </c>
      <c r="B198" s="8">
        <v>45779</v>
      </c>
      <c r="C198" s="3" t="s">
        <v>31</v>
      </c>
      <c r="D198" s="3" t="s">
        <v>21</v>
      </c>
      <c r="E198" s="3" t="s">
        <v>105</v>
      </c>
      <c r="F198" s="3" t="s">
        <v>106</v>
      </c>
      <c r="G198" s="3" t="s">
        <v>491</v>
      </c>
      <c r="H198" s="3" t="s">
        <v>44</v>
      </c>
      <c r="I198" s="3" t="s">
        <v>45</v>
      </c>
      <c r="J198" s="3" t="s">
        <v>132</v>
      </c>
      <c r="K198" s="3" t="s">
        <v>248</v>
      </c>
      <c r="L198" s="5">
        <v>21</v>
      </c>
      <c r="M198" s="5">
        <v>71264.62</v>
      </c>
      <c r="N198" s="5">
        <v>88009.35</v>
      </c>
      <c r="O198" s="5">
        <v>0.15</v>
      </c>
      <c r="P198" s="3" t="s">
        <v>28</v>
      </c>
      <c r="Q198" s="3" t="s">
        <v>38</v>
      </c>
      <c r="R198" s="5">
        <v>19</v>
      </c>
      <c r="S198" s="15">
        <v>298893.40000000002</v>
      </c>
      <c r="T198" s="11">
        <f t="shared" si="22"/>
        <v>1848196.35</v>
      </c>
      <c r="U198" s="12">
        <f t="shared" si="23"/>
        <v>277229.45250000001</v>
      </c>
      <c r="V198" s="12">
        <f t="shared" si="24"/>
        <v>1570966.8975</v>
      </c>
      <c r="W198" s="17">
        <f t="shared" si="25"/>
        <v>0.19026078810167929</v>
      </c>
      <c r="X198" s="19">
        <f t="shared" si="26"/>
        <v>0</v>
      </c>
      <c r="Y198" s="17">
        <f t="shared" si="27"/>
        <v>0.19026078810167929</v>
      </c>
      <c r="Z198" s="25">
        <f t="shared" si="21"/>
        <v>0.17647058823529413</v>
      </c>
    </row>
    <row r="199" spans="1:26" ht="14.4" x14ac:dyDescent="0.3">
      <c r="A199" s="24" t="s">
        <v>492</v>
      </c>
      <c r="B199" s="6">
        <v>45902</v>
      </c>
      <c r="C199" s="3" t="s">
        <v>31</v>
      </c>
      <c r="D199" s="3" t="s">
        <v>21</v>
      </c>
      <c r="E199" s="3" t="s">
        <v>32</v>
      </c>
      <c r="F199" s="3" t="s">
        <v>33</v>
      </c>
      <c r="G199" s="3" t="s">
        <v>493</v>
      </c>
      <c r="H199" s="3" t="s">
        <v>24</v>
      </c>
      <c r="I199" s="3" t="s">
        <v>45</v>
      </c>
      <c r="J199" s="3" t="s">
        <v>67</v>
      </c>
      <c r="K199" s="3" t="s">
        <v>74</v>
      </c>
      <c r="L199" s="5">
        <v>5</v>
      </c>
      <c r="M199" s="5">
        <v>53115.09</v>
      </c>
      <c r="N199" s="5">
        <v>73235.490000000005</v>
      </c>
      <c r="O199" s="5">
        <v>0.1</v>
      </c>
      <c r="P199" s="3" t="s">
        <v>28</v>
      </c>
      <c r="Q199" s="3" t="s">
        <v>38</v>
      </c>
      <c r="R199" s="5">
        <v>13</v>
      </c>
      <c r="S199" s="15">
        <v>90541.8</v>
      </c>
      <c r="T199" s="11">
        <f t="shared" si="22"/>
        <v>366177.45</v>
      </c>
      <c r="U199" s="12">
        <f t="shared" si="23"/>
        <v>36617.745000000003</v>
      </c>
      <c r="V199" s="12">
        <f t="shared" si="24"/>
        <v>329559.70500000002</v>
      </c>
      <c r="W199" s="17">
        <f t="shared" si="25"/>
        <v>0.27473565070705475</v>
      </c>
      <c r="X199" s="19">
        <f t="shared" si="26"/>
        <v>0</v>
      </c>
      <c r="Y199" s="17">
        <f t="shared" si="27"/>
        <v>0.27473565070705475</v>
      </c>
      <c r="Z199" s="25">
        <f t="shared" si="21"/>
        <v>0.11111111111111112</v>
      </c>
    </row>
    <row r="200" spans="1:26" ht="14.4" x14ac:dyDescent="0.3">
      <c r="A200" s="24" t="s">
        <v>494</v>
      </c>
      <c r="B200" s="4">
        <v>45825</v>
      </c>
      <c r="C200" s="3" t="s">
        <v>20</v>
      </c>
      <c r="D200" s="3" t="s">
        <v>21</v>
      </c>
      <c r="E200" s="3" t="s">
        <v>32</v>
      </c>
      <c r="F200" s="3" t="s">
        <v>33</v>
      </c>
      <c r="G200" s="3" t="s">
        <v>66</v>
      </c>
      <c r="H200" s="3" t="s">
        <v>44</v>
      </c>
      <c r="I200" s="3" t="s">
        <v>25</v>
      </c>
      <c r="J200" s="3" t="s">
        <v>26</v>
      </c>
      <c r="K200" s="3" t="s">
        <v>27</v>
      </c>
      <c r="L200" s="5">
        <v>41</v>
      </c>
      <c r="M200" s="5">
        <v>33492.339999999997</v>
      </c>
      <c r="N200" s="5">
        <v>39132.43</v>
      </c>
      <c r="O200" s="5">
        <v>0.1</v>
      </c>
      <c r="P200" s="3" t="s">
        <v>28</v>
      </c>
      <c r="Q200" s="3" t="s">
        <v>84</v>
      </c>
      <c r="R200" s="5">
        <v>12</v>
      </c>
      <c r="S200" s="15">
        <v>208119.3</v>
      </c>
      <c r="T200" s="11">
        <f t="shared" si="22"/>
        <v>1604429.6300000001</v>
      </c>
      <c r="U200" s="12">
        <f t="shared" si="23"/>
        <v>160442.96300000002</v>
      </c>
      <c r="V200" s="12">
        <f t="shared" si="24"/>
        <v>1443986.6670000001</v>
      </c>
      <c r="W200" s="17">
        <f t="shared" si="25"/>
        <v>0.14412826984918412</v>
      </c>
      <c r="X200" s="19">
        <f t="shared" si="26"/>
        <v>0</v>
      </c>
      <c r="Y200" s="17">
        <f t="shared" si="27"/>
        <v>0.14412826984918412</v>
      </c>
      <c r="Z200" s="25">
        <f t="shared" si="21"/>
        <v>0.11111111111111112</v>
      </c>
    </row>
    <row r="201" spans="1:26" ht="14.4" x14ac:dyDescent="0.3">
      <c r="A201" s="24" t="s">
        <v>495</v>
      </c>
      <c r="B201" s="6">
        <v>45660</v>
      </c>
      <c r="C201" s="3" t="s">
        <v>40</v>
      </c>
      <c r="D201" s="3" t="s">
        <v>57</v>
      </c>
      <c r="E201" s="3" t="s">
        <v>64</v>
      </c>
      <c r="F201" s="3" t="s">
        <v>65</v>
      </c>
      <c r="G201" s="3" t="s">
        <v>496</v>
      </c>
      <c r="H201" s="3" t="s">
        <v>35</v>
      </c>
      <c r="I201" s="3" t="s">
        <v>25</v>
      </c>
      <c r="J201" s="3" t="s">
        <v>26</v>
      </c>
      <c r="K201" s="3" t="s">
        <v>216</v>
      </c>
      <c r="L201" s="5">
        <v>44</v>
      </c>
      <c r="M201" s="5">
        <v>8845.9500000000007</v>
      </c>
      <c r="N201" s="5">
        <v>12591.46</v>
      </c>
      <c r="O201" s="5">
        <v>0</v>
      </c>
      <c r="P201" s="3" t="s">
        <v>28</v>
      </c>
      <c r="Q201" s="3" t="s">
        <v>29</v>
      </c>
      <c r="R201" s="5">
        <v>2</v>
      </c>
      <c r="S201" s="15">
        <v>164802.4</v>
      </c>
      <c r="T201" s="11">
        <f t="shared" si="22"/>
        <v>554024.24</v>
      </c>
      <c r="U201" s="12">
        <f t="shared" si="23"/>
        <v>0</v>
      </c>
      <c r="V201" s="12">
        <f t="shared" si="24"/>
        <v>554024.24</v>
      </c>
      <c r="W201" s="17">
        <f t="shared" si="25"/>
        <v>0.29746424091480184</v>
      </c>
      <c r="X201" s="19">
        <f t="shared" si="26"/>
        <v>0</v>
      </c>
      <c r="Y201" s="17">
        <f t="shared" si="27"/>
        <v>0.29746424091480184</v>
      </c>
      <c r="Z201" s="25">
        <f t="shared" si="21"/>
        <v>0</v>
      </c>
    </row>
    <row r="202" spans="1:26" ht="14.4" x14ac:dyDescent="0.3">
      <c r="A202" s="24" t="s">
        <v>497</v>
      </c>
      <c r="B202" s="8">
        <v>45782</v>
      </c>
      <c r="C202" s="3" t="s">
        <v>31</v>
      </c>
      <c r="D202" s="3" t="s">
        <v>70</v>
      </c>
      <c r="E202" s="3" t="s">
        <v>71</v>
      </c>
      <c r="F202" s="3" t="s">
        <v>72</v>
      </c>
      <c r="G202" s="3" t="s">
        <v>498</v>
      </c>
      <c r="H202" s="3" t="s">
        <v>24</v>
      </c>
      <c r="I202" s="3" t="s">
        <v>45</v>
      </c>
      <c r="J202" s="3" t="s">
        <v>46</v>
      </c>
      <c r="K202" s="3" t="s">
        <v>117</v>
      </c>
      <c r="L202" s="5">
        <v>13</v>
      </c>
      <c r="M202" s="5">
        <v>47236.57</v>
      </c>
      <c r="N202" s="5">
        <v>62901.919999999998</v>
      </c>
      <c r="O202" s="5">
        <v>0.05</v>
      </c>
      <c r="P202" s="3" t="s">
        <v>28</v>
      </c>
      <c r="Q202" s="3" t="s">
        <v>29</v>
      </c>
      <c r="R202" s="5">
        <v>5</v>
      </c>
      <c r="S202" s="15">
        <v>193467.1</v>
      </c>
      <c r="T202" s="11">
        <f t="shared" si="22"/>
        <v>817724.96</v>
      </c>
      <c r="U202" s="12">
        <f t="shared" si="23"/>
        <v>40886.248</v>
      </c>
      <c r="V202" s="12">
        <f t="shared" si="24"/>
        <v>776838.71199999994</v>
      </c>
      <c r="W202" s="17">
        <f t="shared" si="25"/>
        <v>0.24904410273518915</v>
      </c>
      <c r="X202" s="19">
        <f t="shared" si="26"/>
        <v>0</v>
      </c>
      <c r="Y202" s="17">
        <f t="shared" si="27"/>
        <v>0.24904410273518915</v>
      </c>
      <c r="Z202" s="25">
        <f t="shared" si="21"/>
        <v>5.2631578947368425E-2</v>
      </c>
    </row>
    <row r="203" spans="1:26" ht="14.4" x14ac:dyDescent="0.3">
      <c r="A203" s="24" t="s">
        <v>499</v>
      </c>
      <c r="B203" s="4">
        <v>45733</v>
      </c>
      <c r="C203" s="3" t="s">
        <v>40</v>
      </c>
      <c r="D203" s="3" t="s">
        <v>70</v>
      </c>
      <c r="E203" s="3" t="s">
        <v>125</v>
      </c>
      <c r="F203" s="3" t="s">
        <v>125</v>
      </c>
      <c r="G203" s="3" t="s">
        <v>500</v>
      </c>
      <c r="H203" s="3" t="s">
        <v>35</v>
      </c>
      <c r="I203" s="3" t="s">
        <v>45</v>
      </c>
      <c r="J203" s="3" t="s">
        <v>67</v>
      </c>
      <c r="K203" s="3" t="s">
        <v>74</v>
      </c>
      <c r="L203" s="5">
        <v>35</v>
      </c>
      <c r="M203" s="5">
        <v>72468.7</v>
      </c>
      <c r="N203" s="5">
        <v>89579.28</v>
      </c>
      <c r="O203" s="5">
        <v>0</v>
      </c>
      <c r="P203" s="3" t="s">
        <v>55</v>
      </c>
      <c r="Q203" s="3" t="s">
        <v>29</v>
      </c>
      <c r="R203" s="5">
        <v>2</v>
      </c>
      <c r="S203" s="15">
        <v>598870.30000000005</v>
      </c>
      <c r="T203" s="11">
        <f t="shared" si="22"/>
        <v>3135274.8</v>
      </c>
      <c r="U203" s="12">
        <f t="shared" si="23"/>
        <v>0</v>
      </c>
      <c r="V203" s="12">
        <f t="shared" si="24"/>
        <v>3135274.8</v>
      </c>
      <c r="W203" s="17">
        <f t="shared" si="25"/>
        <v>0.19101046581307643</v>
      </c>
      <c r="X203" s="19">
        <f t="shared" si="26"/>
        <v>1</v>
      </c>
      <c r="Y203" s="17">
        <f t="shared" si="27"/>
        <v>0.19101046581307643</v>
      </c>
      <c r="Z203" s="25">
        <f t="shared" si="21"/>
        <v>0</v>
      </c>
    </row>
    <row r="204" spans="1:26" ht="14.4" x14ac:dyDescent="0.3">
      <c r="A204" s="24" t="s">
        <v>501</v>
      </c>
      <c r="B204" s="4">
        <v>45743</v>
      </c>
      <c r="C204" s="3" t="s">
        <v>49</v>
      </c>
      <c r="D204" s="3" t="s">
        <v>70</v>
      </c>
      <c r="E204" s="3" t="s">
        <v>71</v>
      </c>
      <c r="F204" s="3" t="s">
        <v>72</v>
      </c>
      <c r="G204" s="3" t="s">
        <v>174</v>
      </c>
      <c r="H204" s="3" t="s">
        <v>24</v>
      </c>
      <c r="I204" s="3" t="s">
        <v>52</v>
      </c>
      <c r="J204" s="3" t="s">
        <v>53</v>
      </c>
      <c r="K204" s="3" t="s">
        <v>110</v>
      </c>
      <c r="L204" s="5">
        <v>8</v>
      </c>
      <c r="M204" s="5">
        <v>70507.95</v>
      </c>
      <c r="N204" s="5">
        <v>80408.320000000007</v>
      </c>
      <c r="O204" s="5">
        <v>0.15</v>
      </c>
      <c r="P204" s="3" t="s">
        <v>28</v>
      </c>
      <c r="Q204" s="3" t="s">
        <v>77</v>
      </c>
      <c r="R204" s="5">
        <v>2</v>
      </c>
      <c r="S204" s="15">
        <v>67322.52</v>
      </c>
      <c r="T204" s="11">
        <f t="shared" si="22"/>
        <v>643266.56000000006</v>
      </c>
      <c r="U204" s="12">
        <f t="shared" si="23"/>
        <v>96489.984000000011</v>
      </c>
      <c r="V204" s="12">
        <f t="shared" si="24"/>
        <v>546776.576</v>
      </c>
      <c r="W204" s="17">
        <f t="shared" si="25"/>
        <v>0.12312619624729498</v>
      </c>
      <c r="X204" s="19">
        <f t="shared" si="26"/>
        <v>0</v>
      </c>
      <c r="Y204" s="17">
        <f t="shared" si="27"/>
        <v>0.12312619624729498</v>
      </c>
      <c r="Z204" s="25">
        <f t="shared" si="21"/>
        <v>0.17647058823529413</v>
      </c>
    </row>
    <row r="205" spans="1:26" ht="14.4" x14ac:dyDescent="0.3">
      <c r="A205" s="24" t="s">
        <v>502</v>
      </c>
      <c r="B205" s="4">
        <v>45863</v>
      </c>
      <c r="C205" s="3" t="s">
        <v>49</v>
      </c>
      <c r="D205" s="3" t="s">
        <v>70</v>
      </c>
      <c r="E205" s="3" t="s">
        <v>71</v>
      </c>
      <c r="F205" s="3" t="s">
        <v>72</v>
      </c>
      <c r="G205" s="3" t="s">
        <v>324</v>
      </c>
      <c r="H205" s="3" t="s">
        <v>87</v>
      </c>
      <c r="I205" s="3" t="s">
        <v>45</v>
      </c>
      <c r="J205" s="3" t="s">
        <v>102</v>
      </c>
      <c r="K205" s="3" t="s">
        <v>103</v>
      </c>
      <c r="L205" s="5">
        <v>28</v>
      </c>
      <c r="M205" s="5">
        <v>24569.4</v>
      </c>
      <c r="N205" s="5">
        <v>30124.720000000001</v>
      </c>
      <c r="O205" s="5">
        <v>0</v>
      </c>
      <c r="P205" s="3" t="s">
        <v>28</v>
      </c>
      <c r="Q205" s="3" t="s">
        <v>38</v>
      </c>
      <c r="R205" s="5">
        <v>17</v>
      </c>
      <c r="S205" s="15">
        <v>155549</v>
      </c>
      <c r="T205" s="11">
        <f t="shared" si="22"/>
        <v>843492.16</v>
      </c>
      <c r="U205" s="12">
        <f t="shared" si="23"/>
        <v>0</v>
      </c>
      <c r="V205" s="12">
        <f t="shared" si="24"/>
        <v>843492.16</v>
      </c>
      <c r="W205" s="17">
        <f t="shared" si="25"/>
        <v>0.18441072410204737</v>
      </c>
      <c r="X205" s="19">
        <f t="shared" si="26"/>
        <v>0</v>
      </c>
      <c r="Y205" s="17">
        <f t="shared" si="27"/>
        <v>0.18441072410204737</v>
      </c>
      <c r="Z205" s="25">
        <f t="shared" si="21"/>
        <v>0</v>
      </c>
    </row>
    <row r="206" spans="1:26" ht="14.4" x14ac:dyDescent="0.3">
      <c r="A206" s="24" t="s">
        <v>503</v>
      </c>
      <c r="B206" s="4">
        <v>45727</v>
      </c>
      <c r="C206" s="3" t="s">
        <v>20</v>
      </c>
      <c r="D206" s="3" t="s">
        <v>70</v>
      </c>
      <c r="E206" s="3" t="s">
        <v>71</v>
      </c>
      <c r="F206" s="3" t="s">
        <v>72</v>
      </c>
      <c r="G206" s="3" t="s">
        <v>504</v>
      </c>
      <c r="H206" s="3" t="s">
        <v>35</v>
      </c>
      <c r="I206" s="3" t="s">
        <v>25</v>
      </c>
      <c r="J206" s="3" t="s">
        <v>146</v>
      </c>
      <c r="K206" s="3" t="s">
        <v>177</v>
      </c>
      <c r="L206" s="5">
        <v>43</v>
      </c>
      <c r="M206" s="5">
        <v>78671.67</v>
      </c>
      <c r="N206" s="5">
        <v>104128.9</v>
      </c>
      <c r="O206" s="5">
        <v>0.1</v>
      </c>
      <c r="P206" s="3" t="s">
        <v>28</v>
      </c>
      <c r="Q206" s="3" t="s">
        <v>84</v>
      </c>
      <c r="R206" s="5">
        <v>15</v>
      </c>
      <c r="S206" s="15">
        <v>985196</v>
      </c>
      <c r="T206" s="11">
        <f t="shared" si="22"/>
        <v>4477542.7</v>
      </c>
      <c r="U206" s="12">
        <f t="shared" si="23"/>
        <v>447754.27</v>
      </c>
      <c r="V206" s="12">
        <f t="shared" si="24"/>
        <v>4029788.43</v>
      </c>
      <c r="W206" s="17">
        <f t="shared" si="25"/>
        <v>0.24447834349457398</v>
      </c>
      <c r="X206" s="19">
        <f t="shared" si="26"/>
        <v>0</v>
      </c>
      <c r="Y206" s="17">
        <f t="shared" si="27"/>
        <v>0.24447834349457398</v>
      </c>
      <c r="Z206" s="25">
        <f t="shared" si="21"/>
        <v>0.1111111111111111</v>
      </c>
    </row>
    <row r="207" spans="1:26" ht="14.4" x14ac:dyDescent="0.3">
      <c r="A207" s="24" t="s">
        <v>505</v>
      </c>
      <c r="B207" s="4">
        <v>45898</v>
      </c>
      <c r="C207" s="3" t="s">
        <v>40</v>
      </c>
      <c r="D207" s="3" t="s">
        <v>41</v>
      </c>
      <c r="E207" s="3" t="s">
        <v>42</v>
      </c>
      <c r="F207" s="3" t="s">
        <v>42</v>
      </c>
      <c r="G207" s="3" t="s">
        <v>215</v>
      </c>
      <c r="H207" s="3" t="s">
        <v>44</v>
      </c>
      <c r="I207" s="3" t="s">
        <v>45</v>
      </c>
      <c r="J207" s="3" t="s">
        <v>46</v>
      </c>
      <c r="K207" s="3" t="s">
        <v>117</v>
      </c>
      <c r="L207" s="5">
        <v>27</v>
      </c>
      <c r="M207" s="5">
        <v>24973.42</v>
      </c>
      <c r="N207" s="5">
        <v>35216.49</v>
      </c>
      <c r="O207" s="5">
        <v>0.05</v>
      </c>
      <c r="P207" s="3" t="s">
        <v>55</v>
      </c>
      <c r="Q207" s="3" t="s">
        <v>29</v>
      </c>
      <c r="R207" s="5">
        <v>5</v>
      </c>
      <c r="S207" s="15">
        <v>262734.8</v>
      </c>
      <c r="T207" s="11">
        <f t="shared" si="22"/>
        <v>950845.23</v>
      </c>
      <c r="U207" s="12">
        <f t="shared" si="23"/>
        <v>47542.261500000001</v>
      </c>
      <c r="V207" s="12">
        <f t="shared" si="24"/>
        <v>903302.96849999996</v>
      </c>
      <c r="W207" s="17">
        <f t="shared" si="25"/>
        <v>0.29086010913513344</v>
      </c>
      <c r="X207" s="19">
        <f t="shared" si="26"/>
        <v>1</v>
      </c>
      <c r="Y207" s="17">
        <f t="shared" si="27"/>
        <v>0.29086010913513344</v>
      </c>
      <c r="Z207" s="25">
        <f t="shared" si="21"/>
        <v>5.2631578947368425E-2</v>
      </c>
    </row>
    <row r="208" spans="1:26" ht="14.4" x14ac:dyDescent="0.3">
      <c r="A208" s="24" t="s">
        <v>506</v>
      </c>
      <c r="B208" s="4">
        <v>45879</v>
      </c>
      <c r="C208" s="3" t="s">
        <v>20</v>
      </c>
      <c r="D208" s="3" t="s">
        <v>70</v>
      </c>
      <c r="E208" s="3" t="s">
        <v>125</v>
      </c>
      <c r="F208" s="3" t="s">
        <v>125</v>
      </c>
      <c r="G208" s="3" t="s">
        <v>507</v>
      </c>
      <c r="H208" s="3" t="s">
        <v>87</v>
      </c>
      <c r="I208" s="3" t="s">
        <v>45</v>
      </c>
      <c r="J208" s="3" t="s">
        <v>67</v>
      </c>
      <c r="K208" s="3" t="s">
        <v>68</v>
      </c>
      <c r="L208" s="5">
        <v>42</v>
      </c>
      <c r="M208" s="5">
        <v>75886.17</v>
      </c>
      <c r="N208" s="5">
        <v>109770.6</v>
      </c>
      <c r="O208" s="5">
        <v>0</v>
      </c>
      <c r="P208" s="3" t="s">
        <v>28</v>
      </c>
      <c r="Q208" s="3" t="s">
        <v>77</v>
      </c>
      <c r="R208" s="5">
        <v>5</v>
      </c>
      <c r="S208" s="15">
        <v>1423146</v>
      </c>
      <c r="T208" s="11">
        <f t="shared" si="22"/>
        <v>4610365.2</v>
      </c>
      <c r="U208" s="12">
        <f t="shared" si="23"/>
        <v>0</v>
      </c>
      <c r="V208" s="12">
        <f t="shared" si="24"/>
        <v>4610365.2</v>
      </c>
      <c r="W208" s="17">
        <f t="shared" si="25"/>
        <v>0.30868400620410719</v>
      </c>
      <c r="X208" s="19">
        <f t="shared" si="26"/>
        <v>0</v>
      </c>
      <c r="Y208" s="17">
        <f t="shared" si="27"/>
        <v>0.30868400620410719</v>
      </c>
      <c r="Z208" s="25">
        <f t="shared" si="21"/>
        <v>0</v>
      </c>
    </row>
    <row r="209" spans="1:26" ht="14.4" x14ac:dyDescent="0.3">
      <c r="A209" s="24" t="s">
        <v>508</v>
      </c>
      <c r="B209" s="6">
        <v>45813</v>
      </c>
      <c r="C209" s="3" t="s">
        <v>20</v>
      </c>
      <c r="D209" s="3" t="s">
        <v>41</v>
      </c>
      <c r="E209" s="3" t="s">
        <v>42</v>
      </c>
      <c r="F209" s="3" t="s">
        <v>42</v>
      </c>
      <c r="G209" s="3" t="s">
        <v>509</v>
      </c>
      <c r="H209" s="3" t="s">
        <v>44</v>
      </c>
      <c r="I209" s="3" t="s">
        <v>25</v>
      </c>
      <c r="J209" s="3" t="s">
        <v>36</v>
      </c>
      <c r="K209" s="3" t="s">
        <v>280</v>
      </c>
      <c r="L209" s="5">
        <v>45</v>
      </c>
      <c r="M209" s="5">
        <v>60615.07</v>
      </c>
      <c r="N209" s="5">
        <v>89195.86</v>
      </c>
      <c r="O209" s="5">
        <v>0.15</v>
      </c>
      <c r="P209" s="3" t="s">
        <v>28</v>
      </c>
      <c r="Q209" s="3" t="s">
        <v>29</v>
      </c>
      <c r="R209" s="5">
        <v>1</v>
      </c>
      <c r="S209" s="15">
        <v>1093215</v>
      </c>
      <c r="T209" s="11">
        <f t="shared" si="22"/>
        <v>4013813.7</v>
      </c>
      <c r="U209" s="12">
        <f t="shared" si="23"/>
        <v>602072.05500000005</v>
      </c>
      <c r="V209" s="12">
        <f t="shared" si="24"/>
        <v>3411741.645</v>
      </c>
      <c r="W209" s="17">
        <f t="shared" si="25"/>
        <v>0.32042725204651301</v>
      </c>
      <c r="X209" s="19">
        <f t="shared" si="26"/>
        <v>0</v>
      </c>
      <c r="Y209" s="17">
        <f t="shared" si="27"/>
        <v>0.32042725204651301</v>
      </c>
      <c r="Z209" s="25">
        <f t="shared" si="21"/>
        <v>0.17647058823529413</v>
      </c>
    </row>
    <row r="210" spans="1:26" ht="14.4" x14ac:dyDescent="0.3">
      <c r="A210" s="24" t="s">
        <v>510</v>
      </c>
      <c r="B210" s="7">
        <v>45789</v>
      </c>
      <c r="C210" s="3" t="s">
        <v>40</v>
      </c>
      <c r="D210" s="3" t="s">
        <v>41</v>
      </c>
      <c r="E210" s="3" t="s">
        <v>42</v>
      </c>
      <c r="F210" s="3" t="s">
        <v>42</v>
      </c>
      <c r="G210" s="3" t="s">
        <v>511</v>
      </c>
      <c r="H210" s="3" t="s">
        <v>87</v>
      </c>
      <c r="I210" s="3" t="s">
        <v>52</v>
      </c>
      <c r="J210" s="3" t="s">
        <v>53</v>
      </c>
      <c r="K210" s="3" t="s">
        <v>90</v>
      </c>
      <c r="L210" s="5">
        <v>9</v>
      </c>
      <c r="M210" s="5">
        <v>17687.04</v>
      </c>
      <c r="N210" s="5">
        <v>25757.02</v>
      </c>
      <c r="O210" s="5">
        <v>0.15</v>
      </c>
      <c r="P210" s="3" t="s">
        <v>28</v>
      </c>
      <c r="Q210" s="3" t="s">
        <v>29</v>
      </c>
      <c r="R210" s="5">
        <v>15</v>
      </c>
      <c r="S210" s="15">
        <v>61735.35</v>
      </c>
      <c r="T210" s="11">
        <f t="shared" si="22"/>
        <v>231813.18</v>
      </c>
      <c r="U210" s="12">
        <f t="shared" si="23"/>
        <v>34771.976999999999</v>
      </c>
      <c r="V210" s="12">
        <f t="shared" si="24"/>
        <v>197041.20299999998</v>
      </c>
      <c r="W210" s="17">
        <f t="shared" si="25"/>
        <v>0.31331188127185766</v>
      </c>
      <c r="X210" s="19">
        <f t="shared" si="26"/>
        <v>0</v>
      </c>
      <c r="Y210" s="17">
        <f t="shared" si="27"/>
        <v>0.31331188127185766</v>
      </c>
      <c r="Z210" s="25">
        <f t="shared" si="21"/>
        <v>0.17647058823529413</v>
      </c>
    </row>
    <row r="211" spans="1:26" ht="14.4" x14ac:dyDescent="0.3">
      <c r="A211" s="24" t="s">
        <v>512</v>
      </c>
      <c r="B211" s="4">
        <v>45679</v>
      </c>
      <c r="C211" s="3" t="s">
        <v>20</v>
      </c>
      <c r="D211" s="3" t="s">
        <v>21</v>
      </c>
      <c r="E211" s="3" t="s">
        <v>32</v>
      </c>
      <c r="F211" s="3" t="s">
        <v>33</v>
      </c>
      <c r="G211" s="3" t="s">
        <v>302</v>
      </c>
      <c r="H211" s="3" t="s">
        <v>24</v>
      </c>
      <c r="I211" s="3" t="s">
        <v>45</v>
      </c>
      <c r="J211" s="3" t="s">
        <v>46</v>
      </c>
      <c r="K211" s="3" t="s">
        <v>161</v>
      </c>
      <c r="L211" s="5">
        <v>30</v>
      </c>
      <c r="M211" s="5">
        <v>54538.06</v>
      </c>
      <c r="N211" s="5">
        <v>70837.89</v>
      </c>
      <c r="O211" s="5">
        <v>0.05</v>
      </c>
      <c r="P211" s="3" t="s">
        <v>55</v>
      </c>
      <c r="Q211" s="3" t="s">
        <v>77</v>
      </c>
      <c r="R211" s="5">
        <v>6</v>
      </c>
      <c r="S211" s="15">
        <v>464545.2</v>
      </c>
      <c r="T211" s="11">
        <f t="shared" si="22"/>
        <v>2125136.7000000002</v>
      </c>
      <c r="U211" s="12">
        <f t="shared" si="23"/>
        <v>106256.83500000002</v>
      </c>
      <c r="V211" s="12">
        <f t="shared" si="24"/>
        <v>2018879.8650000002</v>
      </c>
      <c r="W211" s="17">
        <f t="shared" si="25"/>
        <v>0.23010046712214843</v>
      </c>
      <c r="X211" s="19">
        <f t="shared" si="26"/>
        <v>1</v>
      </c>
      <c r="Y211" s="17">
        <f t="shared" si="27"/>
        <v>0.23010046712214843</v>
      </c>
      <c r="Z211" s="25">
        <f t="shared" si="21"/>
        <v>5.2631578947368425E-2</v>
      </c>
    </row>
    <row r="212" spans="1:26" ht="14.4" x14ac:dyDescent="0.3">
      <c r="A212" s="24" t="s">
        <v>513</v>
      </c>
      <c r="B212" s="4">
        <v>45744</v>
      </c>
      <c r="C212" s="3" t="s">
        <v>20</v>
      </c>
      <c r="D212" s="3" t="s">
        <v>21</v>
      </c>
      <c r="E212" s="3" t="s">
        <v>105</v>
      </c>
      <c r="F212" s="3" t="s">
        <v>106</v>
      </c>
      <c r="G212" s="3" t="s">
        <v>514</v>
      </c>
      <c r="H212" s="3" t="s">
        <v>35</v>
      </c>
      <c r="I212" s="3" t="s">
        <v>45</v>
      </c>
      <c r="J212" s="3" t="s">
        <v>132</v>
      </c>
      <c r="K212" s="3" t="s">
        <v>248</v>
      </c>
      <c r="L212" s="5">
        <v>16</v>
      </c>
      <c r="M212" s="5">
        <v>18855.64</v>
      </c>
      <c r="N212" s="5">
        <v>22856.79</v>
      </c>
      <c r="O212" s="5">
        <v>0.05</v>
      </c>
      <c r="P212" s="3" t="s">
        <v>28</v>
      </c>
      <c r="Q212" s="3" t="s">
        <v>38</v>
      </c>
      <c r="R212" s="5">
        <v>4</v>
      </c>
      <c r="S212" s="15">
        <v>60817.48</v>
      </c>
      <c r="T212" s="11">
        <f t="shared" si="22"/>
        <v>365708.64</v>
      </c>
      <c r="U212" s="12">
        <f t="shared" si="23"/>
        <v>18285.432000000001</v>
      </c>
      <c r="V212" s="12">
        <f t="shared" si="24"/>
        <v>347423.20799999998</v>
      </c>
      <c r="W212" s="17">
        <f t="shared" si="25"/>
        <v>0.17505301488091723</v>
      </c>
      <c r="X212" s="19">
        <f t="shared" si="26"/>
        <v>0</v>
      </c>
      <c r="Y212" s="17">
        <f t="shared" si="27"/>
        <v>0.17505301488091723</v>
      </c>
      <c r="Z212" s="25">
        <f t="shared" si="21"/>
        <v>5.2631578947368425E-2</v>
      </c>
    </row>
    <row r="213" spans="1:26" ht="14.4" x14ac:dyDescent="0.3">
      <c r="A213" s="24" t="s">
        <v>515</v>
      </c>
      <c r="B213" s="6">
        <v>45908</v>
      </c>
      <c r="C213" s="3" t="s">
        <v>20</v>
      </c>
      <c r="D213" s="3" t="s">
        <v>41</v>
      </c>
      <c r="E213" s="3" t="s">
        <v>42</v>
      </c>
      <c r="F213" s="3" t="s">
        <v>42</v>
      </c>
      <c r="G213" s="3" t="s">
        <v>516</v>
      </c>
      <c r="H213" s="3" t="s">
        <v>44</v>
      </c>
      <c r="I213" s="3" t="s">
        <v>52</v>
      </c>
      <c r="J213" s="3" t="s">
        <v>157</v>
      </c>
      <c r="K213" s="3" t="s">
        <v>273</v>
      </c>
      <c r="L213" s="5">
        <v>31</v>
      </c>
      <c r="M213" s="5">
        <v>29869.55</v>
      </c>
      <c r="N213" s="5">
        <v>33319.699999999997</v>
      </c>
      <c r="O213" s="5">
        <v>0.05</v>
      </c>
      <c r="P213" s="3" t="s">
        <v>55</v>
      </c>
      <c r="Q213" s="3" t="s">
        <v>38</v>
      </c>
      <c r="R213" s="5">
        <v>2</v>
      </c>
      <c r="S213" s="15">
        <v>101606.9</v>
      </c>
      <c r="T213" s="11">
        <f t="shared" si="22"/>
        <v>1032910.7</v>
      </c>
      <c r="U213" s="12">
        <f t="shared" si="23"/>
        <v>51645.535000000003</v>
      </c>
      <c r="V213" s="12">
        <f t="shared" si="24"/>
        <v>981265.16499999992</v>
      </c>
      <c r="W213" s="17">
        <f t="shared" si="25"/>
        <v>0.10354683282780144</v>
      </c>
      <c r="X213" s="19">
        <f t="shared" si="26"/>
        <v>1</v>
      </c>
      <c r="Y213" s="17">
        <f t="shared" si="27"/>
        <v>0.10354683282780144</v>
      </c>
      <c r="Z213" s="25">
        <f t="shared" si="21"/>
        <v>5.2631578947368432E-2</v>
      </c>
    </row>
    <row r="214" spans="1:26" ht="14.4" x14ac:dyDescent="0.3">
      <c r="A214" s="24" t="s">
        <v>517</v>
      </c>
      <c r="B214" s="4">
        <v>45727</v>
      </c>
      <c r="C214" s="3" t="s">
        <v>40</v>
      </c>
      <c r="D214" s="3" t="s">
        <v>41</v>
      </c>
      <c r="E214" s="3" t="s">
        <v>50</v>
      </c>
      <c r="F214" s="3" t="s">
        <v>50</v>
      </c>
      <c r="G214" s="3" t="s">
        <v>518</v>
      </c>
      <c r="H214" s="3" t="s">
        <v>35</v>
      </c>
      <c r="I214" s="3" t="s">
        <v>52</v>
      </c>
      <c r="J214" s="3" t="s">
        <v>157</v>
      </c>
      <c r="K214" s="3" t="s">
        <v>273</v>
      </c>
      <c r="L214" s="5">
        <v>9</v>
      </c>
      <c r="M214" s="5">
        <v>27736.240000000002</v>
      </c>
      <c r="N214" s="5">
        <v>36518.480000000003</v>
      </c>
      <c r="O214" s="5">
        <v>0.15</v>
      </c>
      <c r="P214" s="3" t="s">
        <v>55</v>
      </c>
      <c r="Q214" s="3" t="s">
        <v>77</v>
      </c>
      <c r="R214" s="5">
        <v>20</v>
      </c>
      <c r="S214" s="15">
        <v>67184.14</v>
      </c>
      <c r="T214" s="11">
        <f t="shared" si="22"/>
        <v>328666.32</v>
      </c>
      <c r="U214" s="12">
        <f t="shared" si="23"/>
        <v>49299.947999999997</v>
      </c>
      <c r="V214" s="12">
        <f t="shared" si="24"/>
        <v>279366.37200000003</v>
      </c>
      <c r="W214" s="17">
        <f t="shared" si="25"/>
        <v>0.24048757020762682</v>
      </c>
      <c r="X214" s="19">
        <f t="shared" si="26"/>
        <v>1</v>
      </c>
      <c r="Y214" s="17">
        <f t="shared" si="27"/>
        <v>0.24048757020762682</v>
      </c>
      <c r="Z214" s="25">
        <f t="shared" si="21"/>
        <v>0.17647058823529407</v>
      </c>
    </row>
    <row r="215" spans="1:26" ht="14.4" x14ac:dyDescent="0.3">
      <c r="A215" s="24" t="s">
        <v>519</v>
      </c>
      <c r="B215" s="7">
        <v>45789</v>
      </c>
      <c r="C215" s="3" t="s">
        <v>40</v>
      </c>
      <c r="D215" s="3" t="s">
        <v>57</v>
      </c>
      <c r="E215" s="3" t="s">
        <v>92</v>
      </c>
      <c r="F215" s="3" t="s">
        <v>93</v>
      </c>
      <c r="G215" s="3" t="s">
        <v>520</v>
      </c>
      <c r="H215" s="3" t="s">
        <v>24</v>
      </c>
      <c r="I215" s="3" t="s">
        <v>45</v>
      </c>
      <c r="J215" s="3" t="s">
        <v>132</v>
      </c>
      <c r="K215" s="3" t="s">
        <v>206</v>
      </c>
      <c r="L215" s="5">
        <v>41</v>
      </c>
      <c r="M215" s="5">
        <v>61379.9</v>
      </c>
      <c r="N215" s="5">
        <v>79831.73</v>
      </c>
      <c r="O215" s="5">
        <v>0.05</v>
      </c>
      <c r="P215" s="3" t="s">
        <v>55</v>
      </c>
      <c r="Q215" s="3" t="s">
        <v>38</v>
      </c>
      <c r="R215" s="5">
        <v>17</v>
      </c>
      <c r="S215" s="15">
        <v>718698.8</v>
      </c>
      <c r="T215" s="11">
        <f t="shared" si="22"/>
        <v>3273100.9299999997</v>
      </c>
      <c r="U215" s="12">
        <f t="shared" si="23"/>
        <v>163655.0465</v>
      </c>
      <c r="V215" s="12">
        <f t="shared" si="24"/>
        <v>3109445.8834999995</v>
      </c>
      <c r="W215" s="17">
        <f t="shared" si="25"/>
        <v>0.23113404346855235</v>
      </c>
      <c r="X215" s="19">
        <f t="shared" si="26"/>
        <v>1</v>
      </c>
      <c r="Y215" s="17">
        <f t="shared" si="27"/>
        <v>0.23113404346855235</v>
      </c>
      <c r="Z215" s="25">
        <f t="shared" si="21"/>
        <v>5.2631578947368425E-2</v>
      </c>
    </row>
    <row r="216" spans="1:26" ht="14.4" x14ac:dyDescent="0.3">
      <c r="A216" s="24" t="s">
        <v>521</v>
      </c>
      <c r="B216" s="4">
        <v>45677</v>
      </c>
      <c r="C216" s="3" t="s">
        <v>20</v>
      </c>
      <c r="D216" s="3" t="s">
        <v>57</v>
      </c>
      <c r="E216" s="3" t="s">
        <v>64</v>
      </c>
      <c r="F216" s="3" t="s">
        <v>65</v>
      </c>
      <c r="G216" s="3" t="s">
        <v>522</v>
      </c>
      <c r="H216" s="3" t="s">
        <v>24</v>
      </c>
      <c r="I216" s="3" t="s">
        <v>25</v>
      </c>
      <c r="J216" s="3" t="s">
        <v>61</v>
      </c>
      <c r="K216" s="3" t="s">
        <v>211</v>
      </c>
      <c r="L216" s="5">
        <v>14</v>
      </c>
      <c r="M216" s="5">
        <v>15674.25</v>
      </c>
      <c r="N216" s="5">
        <v>20829.8</v>
      </c>
      <c r="O216" s="5">
        <v>0.1</v>
      </c>
      <c r="P216" s="3" t="s">
        <v>55</v>
      </c>
      <c r="Q216" s="3" t="s">
        <v>84</v>
      </c>
      <c r="R216" s="5">
        <v>6</v>
      </c>
      <c r="S216" s="15">
        <v>64959.93</v>
      </c>
      <c r="T216" s="11">
        <f t="shared" si="22"/>
        <v>291617.2</v>
      </c>
      <c r="U216" s="12">
        <f t="shared" si="23"/>
        <v>29161.72</v>
      </c>
      <c r="V216" s="12">
        <f t="shared" si="24"/>
        <v>262455.48</v>
      </c>
      <c r="W216" s="17">
        <f t="shared" si="25"/>
        <v>0.24750837742081058</v>
      </c>
      <c r="X216" s="19">
        <f t="shared" si="26"/>
        <v>1</v>
      </c>
      <c r="Y216" s="17">
        <f t="shared" si="27"/>
        <v>0.24750837742081058</v>
      </c>
      <c r="Z216" s="25">
        <f t="shared" si="21"/>
        <v>0.11111111111111112</v>
      </c>
    </row>
    <row r="217" spans="1:26" ht="14.4" x14ac:dyDescent="0.3">
      <c r="A217" s="24" t="s">
        <v>523</v>
      </c>
      <c r="B217" s="4">
        <v>45762</v>
      </c>
      <c r="C217" s="3" t="s">
        <v>40</v>
      </c>
      <c r="D217" s="3" t="s">
        <v>21</v>
      </c>
      <c r="E217" s="3" t="s">
        <v>105</v>
      </c>
      <c r="F217" s="3" t="s">
        <v>106</v>
      </c>
      <c r="G217" s="3" t="s">
        <v>422</v>
      </c>
      <c r="H217" s="3" t="s">
        <v>24</v>
      </c>
      <c r="I217" s="3" t="s">
        <v>25</v>
      </c>
      <c r="J217" s="3" t="s">
        <v>146</v>
      </c>
      <c r="K217" s="3" t="s">
        <v>411</v>
      </c>
      <c r="L217" s="5">
        <v>20</v>
      </c>
      <c r="M217" s="5">
        <v>15985.8</v>
      </c>
      <c r="N217" s="5">
        <v>18311.919999999998</v>
      </c>
      <c r="O217" s="5">
        <v>0</v>
      </c>
      <c r="P217" s="3" t="s">
        <v>28</v>
      </c>
      <c r="Q217" s="3" t="s">
        <v>38</v>
      </c>
      <c r="R217" s="5">
        <v>11</v>
      </c>
      <c r="S217" s="15">
        <v>46522.400000000001</v>
      </c>
      <c r="T217" s="11">
        <f t="shared" si="22"/>
        <v>366238.39999999997</v>
      </c>
      <c r="U217" s="12">
        <f t="shared" si="23"/>
        <v>0</v>
      </c>
      <c r="V217" s="12">
        <f t="shared" si="24"/>
        <v>366238.39999999997</v>
      </c>
      <c r="W217" s="17">
        <f t="shared" si="25"/>
        <v>0.12702764101197472</v>
      </c>
      <c r="X217" s="19">
        <f t="shared" si="26"/>
        <v>0</v>
      </c>
      <c r="Y217" s="17">
        <f t="shared" si="27"/>
        <v>0.12702764101197472</v>
      </c>
      <c r="Z217" s="25">
        <f t="shared" si="21"/>
        <v>0</v>
      </c>
    </row>
    <row r="218" spans="1:26" ht="14.4" x14ac:dyDescent="0.3">
      <c r="A218" s="24" t="s">
        <v>524</v>
      </c>
      <c r="B218" s="4">
        <v>45890</v>
      </c>
      <c r="C218" s="3" t="s">
        <v>49</v>
      </c>
      <c r="D218" s="3" t="s">
        <v>70</v>
      </c>
      <c r="E218" s="3" t="s">
        <v>71</v>
      </c>
      <c r="F218" s="3" t="s">
        <v>72</v>
      </c>
      <c r="G218" s="3" t="s">
        <v>525</v>
      </c>
      <c r="H218" s="3" t="s">
        <v>24</v>
      </c>
      <c r="I218" s="3" t="s">
        <v>25</v>
      </c>
      <c r="J218" s="3" t="s">
        <v>61</v>
      </c>
      <c r="K218" s="3" t="s">
        <v>154</v>
      </c>
      <c r="L218" s="5">
        <v>19</v>
      </c>
      <c r="M218" s="5">
        <v>31754.14</v>
      </c>
      <c r="N218" s="5">
        <v>45967.99</v>
      </c>
      <c r="O218" s="5">
        <v>0.05</v>
      </c>
      <c r="P218" s="3" t="s">
        <v>28</v>
      </c>
      <c r="Q218" s="3" t="s">
        <v>84</v>
      </c>
      <c r="R218" s="5">
        <v>8</v>
      </c>
      <c r="S218" s="15">
        <v>256560</v>
      </c>
      <c r="T218" s="11">
        <f t="shared" si="22"/>
        <v>873391.80999999994</v>
      </c>
      <c r="U218" s="12">
        <f t="shared" si="23"/>
        <v>43669.590499999998</v>
      </c>
      <c r="V218" s="12">
        <f t="shared" si="24"/>
        <v>829722.21949999989</v>
      </c>
      <c r="W218" s="17">
        <f t="shared" si="25"/>
        <v>0.30921191932717673</v>
      </c>
      <c r="X218" s="19">
        <f t="shared" si="26"/>
        <v>0</v>
      </c>
      <c r="Y218" s="17">
        <f t="shared" si="27"/>
        <v>0.30921191932717673</v>
      </c>
      <c r="Z218" s="25">
        <f t="shared" si="21"/>
        <v>5.2631578947368425E-2</v>
      </c>
    </row>
    <row r="219" spans="1:26" ht="14.4" x14ac:dyDescent="0.3">
      <c r="A219" s="24" t="s">
        <v>526</v>
      </c>
      <c r="B219" s="4">
        <v>45732</v>
      </c>
      <c r="C219" s="3" t="s">
        <v>49</v>
      </c>
      <c r="D219" s="3" t="s">
        <v>70</v>
      </c>
      <c r="E219" s="3" t="s">
        <v>125</v>
      </c>
      <c r="F219" s="3" t="s">
        <v>125</v>
      </c>
      <c r="G219" s="3" t="s">
        <v>527</v>
      </c>
      <c r="H219" s="3" t="s">
        <v>87</v>
      </c>
      <c r="I219" s="3" t="s">
        <v>52</v>
      </c>
      <c r="J219" s="3" t="s">
        <v>113</v>
      </c>
      <c r="K219" s="3" t="s">
        <v>114</v>
      </c>
      <c r="L219" s="5">
        <v>42</v>
      </c>
      <c r="M219" s="5">
        <v>53403.08</v>
      </c>
      <c r="N219" s="5">
        <v>78938.17</v>
      </c>
      <c r="O219" s="5">
        <v>0.05</v>
      </c>
      <c r="P219" s="3" t="s">
        <v>28</v>
      </c>
      <c r="Q219" s="3" t="s">
        <v>77</v>
      </c>
      <c r="R219" s="5">
        <v>14</v>
      </c>
      <c r="S219" s="15">
        <v>1018850</v>
      </c>
      <c r="T219" s="11">
        <f t="shared" si="22"/>
        <v>3315403.14</v>
      </c>
      <c r="U219" s="12">
        <f t="shared" si="23"/>
        <v>165770.15700000001</v>
      </c>
      <c r="V219" s="12">
        <f t="shared" si="24"/>
        <v>3149632.983</v>
      </c>
      <c r="W219" s="17">
        <f t="shared" si="25"/>
        <v>0.32348213442620022</v>
      </c>
      <c r="X219" s="19">
        <f t="shared" si="26"/>
        <v>0</v>
      </c>
      <c r="Y219" s="17">
        <f t="shared" si="27"/>
        <v>0.32348213442620022</v>
      </c>
      <c r="Z219" s="25">
        <f t="shared" si="21"/>
        <v>5.2631578947368425E-2</v>
      </c>
    </row>
    <row r="220" spans="1:26" ht="14.4" x14ac:dyDescent="0.3">
      <c r="A220" s="24" t="s">
        <v>528</v>
      </c>
      <c r="B220" s="4">
        <v>45687</v>
      </c>
      <c r="C220" s="3" t="s">
        <v>20</v>
      </c>
      <c r="D220" s="3" t="s">
        <v>21</v>
      </c>
      <c r="E220" s="3" t="s">
        <v>32</v>
      </c>
      <c r="F220" s="3" t="s">
        <v>33</v>
      </c>
      <c r="G220" s="3" t="s">
        <v>529</v>
      </c>
      <c r="H220" s="3" t="s">
        <v>87</v>
      </c>
      <c r="I220" s="3" t="s">
        <v>25</v>
      </c>
      <c r="J220" s="3" t="s">
        <v>61</v>
      </c>
      <c r="K220" s="3" t="s">
        <v>223</v>
      </c>
      <c r="L220" s="5">
        <v>27</v>
      </c>
      <c r="M220" s="5">
        <v>28020.37</v>
      </c>
      <c r="N220" s="5">
        <v>36941.86</v>
      </c>
      <c r="O220" s="5">
        <v>0</v>
      </c>
      <c r="P220" s="3" t="s">
        <v>28</v>
      </c>
      <c r="Q220" s="3" t="s">
        <v>38</v>
      </c>
      <c r="R220" s="5">
        <v>16</v>
      </c>
      <c r="S220" s="15">
        <v>240880.2</v>
      </c>
      <c r="T220" s="11">
        <f t="shared" si="22"/>
        <v>997430.22</v>
      </c>
      <c r="U220" s="12">
        <f t="shared" si="23"/>
        <v>0</v>
      </c>
      <c r="V220" s="12">
        <f t="shared" si="24"/>
        <v>997430.22</v>
      </c>
      <c r="W220" s="17">
        <f t="shared" si="25"/>
        <v>0.24150080393593851</v>
      </c>
      <c r="X220" s="19">
        <f t="shared" si="26"/>
        <v>0</v>
      </c>
      <c r="Y220" s="17">
        <f t="shared" si="27"/>
        <v>0.24150080393593851</v>
      </c>
      <c r="Z220" s="25">
        <f t="shared" si="21"/>
        <v>0</v>
      </c>
    </row>
    <row r="221" spans="1:26" ht="14.4" x14ac:dyDescent="0.3">
      <c r="A221" s="24" t="s">
        <v>530</v>
      </c>
      <c r="B221" s="4">
        <v>45857</v>
      </c>
      <c r="C221" s="3" t="s">
        <v>31</v>
      </c>
      <c r="D221" s="3" t="s">
        <v>41</v>
      </c>
      <c r="E221" s="3" t="s">
        <v>42</v>
      </c>
      <c r="F221" s="3" t="s">
        <v>42</v>
      </c>
      <c r="G221" s="3" t="s">
        <v>531</v>
      </c>
      <c r="H221" s="3" t="s">
        <v>87</v>
      </c>
      <c r="I221" s="3" t="s">
        <v>25</v>
      </c>
      <c r="J221" s="3" t="s">
        <v>146</v>
      </c>
      <c r="K221" s="3" t="s">
        <v>147</v>
      </c>
      <c r="L221" s="5">
        <v>8</v>
      </c>
      <c r="M221" s="5">
        <v>60405.63</v>
      </c>
      <c r="N221" s="5">
        <v>90551.72</v>
      </c>
      <c r="O221" s="5">
        <v>0</v>
      </c>
      <c r="P221" s="3" t="s">
        <v>28</v>
      </c>
      <c r="Q221" s="3" t="s">
        <v>84</v>
      </c>
      <c r="R221" s="5">
        <v>10</v>
      </c>
      <c r="S221" s="15">
        <v>241168.7</v>
      </c>
      <c r="T221" s="11">
        <f t="shared" si="22"/>
        <v>724413.76</v>
      </c>
      <c r="U221" s="12">
        <f t="shared" si="23"/>
        <v>0</v>
      </c>
      <c r="V221" s="12">
        <f t="shared" si="24"/>
        <v>724413.76</v>
      </c>
      <c r="W221" s="17">
        <f t="shared" si="25"/>
        <v>0.33291568067398392</v>
      </c>
      <c r="X221" s="19">
        <f t="shared" si="26"/>
        <v>0</v>
      </c>
      <c r="Y221" s="17">
        <f t="shared" si="27"/>
        <v>0.33291568067398392</v>
      </c>
      <c r="Z221" s="25">
        <f t="shared" si="21"/>
        <v>0</v>
      </c>
    </row>
    <row r="222" spans="1:26" ht="14.4" x14ac:dyDescent="0.3">
      <c r="A222" s="24" t="s">
        <v>532</v>
      </c>
      <c r="B222" s="4">
        <v>45671</v>
      </c>
      <c r="C222" s="3" t="s">
        <v>20</v>
      </c>
      <c r="D222" s="3" t="s">
        <v>41</v>
      </c>
      <c r="E222" s="3" t="s">
        <v>50</v>
      </c>
      <c r="F222" s="3" t="s">
        <v>50</v>
      </c>
      <c r="G222" s="3" t="s">
        <v>533</v>
      </c>
      <c r="H222" s="3" t="s">
        <v>24</v>
      </c>
      <c r="I222" s="3" t="s">
        <v>25</v>
      </c>
      <c r="J222" s="3" t="s">
        <v>26</v>
      </c>
      <c r="K222" s="3" t="s">
        <v>27</v>
      </c>
      <c r="L222" s="5">
        <v>26</v>
      </c>
      <c r="M222" s="5">
        <v>77466.2</v>
      </c>
      <c r="N222" s="5">
        <v>89021.69</v>
      </c>
      <c r="O222" s="5">
        <v>0.1</v>
      </c>
      <c r="P222" s="3" t="s">
        <v>28</v>
      </c>
      <c r="Q222" s="3" t="s">
        <v>84</v>
      </c>
      <c r="R222" s="5">
        <v>14</v>
      </c>
      <c r="S222" s="15">
        <v>270398.5</v>
      </c>
      <c r="T222" s="11">
        <f t="shared" si="22"/>
        <v>2314563.94</v>
      </c>
      <c r="U222" s="12">
        <f t="shared" si="23"/>
        <v>231456.394</v>
      </c>
      <c r="V222" s="12">
        <f t="shared" si="24"/>
        <v>2083107.5459999999</v>
      </c>
      <c r="W222" s="17">
        <f t="shared" si="25"/>
        <v>0.12980534803362476</v>
      </c>
      <c r="X222" s="19">
        <f t="shared" si="26"/>
        <v>0</v>
      </c>
      <c r="Y222" s="17">
        <f t="shared" si="27"/>
        <v>0.12980534803362476</v>
      </c>
      <c r="Z222" s="25">
        <f t="shared" si="21"/>
        <v>0.11111111111111112</v>
      </c>
    </row>
    <row r="223" spans="1:26" ht="14.4" x14ac:dyDescent="0.3">
      <c r="A223" s="24" t="s">
        <v>534</v>
      </c>
      <c r="B223" s="6">
        <v>45695</v>
      </c>
      <c r="C223" s="3" t="s">
        <v>20</v>
      </c>
      <c r="D223" s="3" t="s">
        <v>70</v>
      </c>
      <c r="E223" s="3" t="s">
        <v>71</v>
      </c>
      <c r="F223" s="3" t="s">
        <v>72</v>
      </c>
      <c r="G223" s="3" t="s">
        <v>420</v>
      </c>
      <c r="H223" s="3" t="s">
        <v>24</v>
      </c>
      <c r="I223" s="3" t="s">
        <v>25</v>
      </c>
      <c r="J223" s="3" t="s">
        <v>26</v>
      </c>
      <c r="K223" s="3" t="s">
        <v>127</v>
      </c>
      <c r="L223" s="5">
        <v>25</v>
      </c>
      <c r="M223" s="5">
        <v>58953.760000000002</v>
      </c>
      <c r="N223" s="5">
        <v>86220.96</v>
      </c>
      <c r="O223" s="5">
        <v>0</v>
      </c>
      <c r="P223" s="3" t="s">
        <v>28</v>
      </c>
      <c r="Q223" s="3" t="s">
        <v>38</v>
      </c>
      <c r="R223" s="5">
        <v>13</v>
      </c>
      <c r="S223" s="15">
        <v>681680</v>
      </c>
      <c r="T223" s="11">
        <f t="shared" si="22"/>
        <v>2155524</v>
      </c>
      <c r="U223" s="12">
        <f t="shared" si="23"/>
        <v>0</v>
      </c>
      <c r="V223" s="12">
        <f t="shared" si="24"/>
        <v>2155524</v>
      </c>
      <c r="W223" s="17">
        <f t="shared" si="25"/>
        <v>0.3162479285779235</v>
      </c>
      <c r="X223" s="19">
        <f t="shared" si="26"/>
        <v>0</v>
      </c>
      <c r="Y223" s="17">
        <f t="shared" si="27"/>
        <v>0.3162479285779235</v>
      </c>
      <c r="Z223" s="25">
        <f t="shared" si="21"/>
        <v>0</v>
      </c>
    </row>
    <row r="224" spans="1:26" ht="14.4" x14ac:dyDescent="0.3">
      <c r="A224" s="24" t="s">
        <v>535</v>
      </c>
      <c r="B224" s="4">
        <v>45740</v>
      </c>
      <c r="C224" s="3" t="s">
        <v>31</v>
      </c>
      <c r="D224" s="3" t="s">
        <v>21</v>
      </c>
      <c r="E224" s="3" t="s">
        <v>105</v>
      </c>
      <c r="F224" s="3" t="s">
        <v>106</v>
      </c>
      <c r="G224" s="3" t="s">
        <v>536</v>
      </c>
      <c r="H224" s="3" t="s">
        <v>44</v>
      </c>
      <c r="I224" s="3" t="s">
        <v>52</v>
      </c>
      <c r="J224" s="3" t="s">
        <v>53</v>
      </c>
      <c r="K224" s="3" t="s">
        <v>99</v>
      </c>
      <c r="L224" s="5">
        <v>10</v>
      </c>
      <c r="M224" s="5">
        <v>76487.98</v>
      </c>
      <c r="N224" s="5">
        <v>98894.64</v>
      </c>
      <c r="O224" s="5">
        <v>0.1</v>
      </c>
      <c r="P224" s="3" t="s">
        <v>55</v>
      </c>
      <c r="Q224" s="3" t="s">
        <v>84</v>
      </c>
      <c r="R224" s="5">
        <v>7</v>
      </c>
      <c r="S224" s="15">
        <v>201659.9</v>
      </c>
      <c r="T224" s="11">
        <f t="shared" si="22"/>
        <v>988946.4</v>
      </c>
      <c r="U224" s="12">
        <f t="shared" si="23"/>
        <v>98894.640000000014</v>
      </c>
      <c r="V224" s="12">
        <f t="shared" si="24"/>
        <v>890051.76</v>
      </c>
      <c r="W224" s="17">
        <f t="shared" si="25"/>
        <v>0.22657098054612013</v>
      </c>
      <c r="X224" s="19">
        <f t="shared" si="26"/>
        <v>1</v>
      </c>
      <c r="Y224" s="17">
        <f t="shared" si="27"/>
        <v>0.22657098054612013</v>
      </c>
      <c r="Z224" s="25">
        <f t="shared" si="21"/>
        <v>0.11111111111111112</v>
      </c>
    </row>
    <row r="225" spans="1:26" ht="14.4" x14ac:dyDescent="0.3">
      <c r="A225" s="24" t="s">
        <v>537</v>
      </c>
      <c r="B225" s="4">
        <v>45830</v>
      </c>
      <c r="C225" s="3" t="s">
        <v>40</v>
      </c>
      <c r="D225" s="3" t="s">
        <v>21</v>
      </c>
      <c r="E225" s="3" t="s">
        <v>105</v>
      </c>
      <c r="F225" s="3" t="s">
        <v>106</v>
      </c>
      <c r="G225" s="3" t="s">
        <v>538</v>
      </c>
      <c r="H225" s="3" t="s">
        <v>24</v>
      </c>
      <c r="I225" s="3" t="s">
        <v>45</v>
      </c>
      <c r="J225" s="3" t="s">
        <v>132</v>
      </c>
      <c r="K225" s="3" t="s">
        <v>241</v>
      </c>
      <c r="L225" s="5">
        <v>38</v>
      </c>
      <c r="M225" s="5">
        <v>2179.19</v>
      </c>
      <c r="N225" s="5">
        <v>2605.17</v>
      </c>
      <c r="O225" s="5">
        <v>0</v>
      </c>
      <c r="P225" s="3" t="s">
        <v>55</v>
      </c>
      <c r="Q225" s="3" t="s">
        <v>77</v>
      </c>
      <c r="R225" s="5">
        <v>11</v>
      </c>
      <c r="S225" s="15">
        <v>16187.24</v>
      </c>
      <c r="T225" s="11">
        <f t="shared" si="22"/>
        <v>98996.46</v>
      </c>
      <c r="U225" s="12">
        <f t="shared" si="23"/>
        <v>0</v>
      </c>
      <c r="V225" s="12">
        <f t="shared" si="24"/>
        <v>98996.46</v>
      </c>
      <c r="W225" s="17">
        <f t="shared" si="25"/>
        <v>0.16351332158745877</v>
      </c>
      <c r="X225" s="19">
        <f t="shared" si="26"/>
        <v>1</v>
      </c>
      <c r="Y225" s="17">
        <f t="shared" si="27"/>
        <v>0.16351332158745877</v>
      </c>
      <c r="Z225" s="25">
        <f t="shared" si="21"/>
        <v>0</v>
      </c>
    </row>
    <row r="226" spans="1:26" ht="14.4" x14ac:dyDescent="0.3">
      <c r="A226" s="24" t="s">
        <v>539</v>
      </c>
      <c r="B226" s="4">
        <v>45739</v>
      </c>
      <c r="C226" s="3" t="s">
        <v>31</v>
      </c>
      <c r="D226" s="3" t="s">
        <v>70</v>
      </c>
      <c r="E226" s="3" t="s">
        <v>71</v>
      </c>
      <c r="F226" s="3" t="s">
        <v>72</v>
      </c>
      <c r="G226" s="3" t="s">
        <v>540</v>
      </c>
      <c r="H226" s="3" t="s">
        <v>24</v>
      </c>
      <c r="I226" s="3" t="s">
        <v>52</v>
      </c>
      <c r="J226" s="3" t="s">
        <v>95</v>
      </c>
      <c r="K226" s="3" t="s">
        <v>237</v>
      </c>
      <c r="L226" s="5">
        <v>41</v>
      </c>
      <c r="M226" s="5">
        <v>71113.19</v>
      </c>
      <c r="N226" s="5">
        <v>86601.43</v>
      </c>
      <c r="O226" s="5">
        <v>0.05</v>
      </c>
      <c r="P226" s="3" t="s">
        <v>55</v>
      </c>
      <c r="Q226" s="3" t="s">
        <v>84</v>
      </c>
      <c r="R226" s="5">
        <v>7</v>
      </c>
      <c r="S226" s="15">
        <v>603267</v>
      </c>
      <c r="T226" s="11">
        <f t="shared" si="22"/>
        <v>3550658.63</v>
      </c>
      <c r="U226" s="12">
        <f t="shared" si="23"/>
        <v>177532.93150000001</v>
      </c>
      <c r="V226" s="12">
        <f t="shared" si="24"/>
        <v>3373125.6984999999</v>
      </c>
      <c r="W226" s="17">
        <f t="shared" si="25"/>
        <v>0.17884509915188387</v>
      </c>
      <c r="X226" s="19">
        <f t="shared" si="26"/>
        <v>1</v>
      </c>
      <c r="Y226" s="17">
        <f t="shared" si="27"/>
        <v>0.17884509915188387</v>
      </c>
      <c r="Z226" s="25">
        <f t="shared" si="21"/>
        <v>5.2631578947368425E-2</v>
      </c>
    </row>
    <row r="227" spans="1:26" ht="14.4" x14ac:dyDescent="0.3">
      <c r="A227" s="24" t="s">
        <v>541</v>
      </c>
      <c r="B227" s="6">
        <v>45815</v>
      </c>
      <c r="C227" s="3" t="s">
        <v>31</v>
      </c>
      <c r="D227" s="3" t="s">
        <v>57</v>
      </c>
      <c r="E227" s="3" t="s">
        <v>64</v>
      </c>
      <c r="F227" s="3" t="s">
        <v>65</v>
      </c>
      <c r="G227" s="3" t="s">
        <v>542</v>
      </c>
      <c r="H227" s="3" t="s">
        <v>87</v>
      </c>
      <c r="I227" s="3" t="s">
        <v>25</v>
      </c>
      <c r="J227" s="3" t="s">
        <v>36</v>
      </c>
      <c r="K227" s="3" t="s">
        <v>37</v>
      </c>
      <c r="L227" s="5">
        <v>41</v>
      </c>
      <c r="M227" s="5">
        <v>69894.66</v>
      </c>
      <c r="N227" s="5">
        <v>99219.51</v>
      </c>
      <c r="O227" s="5">
        <v>0.05</v>
      </c>
      <c r="P227" s="3" t="s">
        <v>28</v>
      </c>
      <c r="Q227" s="3" t="s">
        <v>38</v>
      </c>
      <c r="R227" s="5">
        <v>15</v>
      </c>
      <c r="S227" s="15">
        <v>1142203</v>
      </c>
      <c r="T227" s="11">
        <f t="shared" si="22"/>
        <v>4067999.9099999997</v>
      </c>
      <c r="U227" s="12">
        <f t="shared" si="23"/>
        <v>203399.99549999999</v>
      </c>
      <c r="V227" s="12">
        <f t="shared" si="24"/>
        <v>3864599.9144999995</v>
      </c>
      <c r="W227" s="17">
        <f t="shared" si="25"/>
        <v>0.29555530333539787</v>
      </c>
      <c r="X227" s="19">
        <f t="shared" si="26"/>
        <v>0</v>
      </c>
      <c r="Y227" s="17">
        <f t="shared" si="27"/>
        <v>0.29555530333539787</v>
      </c>
      <c r="Z227" s="25">
        <f t="shared" si="21"/>
        <v>5.2631578947368425E-2</v>
      </c>
    </row>
    <row r="228" spans="1:26" ht="14.4" x14ac:dyDescent="0.3">
      <c r="A228" s="24" t="s">
        <v>543</v>
      </c>
      <c r="B228" s="4">
        <v>45836</v>
      </c>
      <c r="C228" s="3" t="s">
        <v>40</v>
      </c>
      <c r="D228" s="3" t="s">
        <v>70</v>
      </c>
      <c r="E228" s="3" t="s">
        <v>125</v>
      </c>
      <c r="F228" s="3" t="s">
        <v>125</v>
      </c>
      <c r="G228" s="3" t="s">
        <v>544</v>
      </c>
      <c r="H228" s="3" t="s">
        <v>87</v>
      </c>
      <c r="I228" s="3" t="s">
        <v>25</v>
      </c>
      <c r="J228" s="3" t="s">
        <v>61</v>
      </c>
      <c r="K228" s="3" t="s">
        <v>211</v>
      </c>
      <c r="L228" s="5">
        <v>30</v>
      </c>
      <c r="M228" s="5">
        <v>7812.82</v>
      </c>
      <c r="N228" s="5">
        <v>9099.2800000000007</v>
      </c>
      <c r="O228" s="5">
        <v>0</v>
      </c>
      <c r="P228" s="3" t="s">
        <v>55</v>
      </c>
      <c r="Q228" s="3" t="s">
        <v>84</v>
      </c>
      <c r="R228" s="5">
        <v>18</v>
      </c>
      <c r="S228" s="15">
        <v>38593.800000000003</v>
      </c>
      <c r="T228" s="11">
        <f t="shared" si="22"/>
        <v>272978.40000000002</v>
      </c>
      <c r="U228" s="12">
        <f t="shared" si="23"/>
        <v>0</v>
      </c>
      <c r="V228" s="12">
        <f t="shared" si="24"/>
        <v>272978.40000000002</v>
      </c>
      <c r="W228" s="17">
        <f t="shared" si="25"/>
        <v>0.14138041691210734</v>
      </c>
      <c r="X228" s="19">
        <f t="shared" si="26"/>
        <v>1</v>
      </c>
      <c r="Y228" s="17">
        <f t="shared" si="27"/>
        <v>0.14138041691210734</v>
      </c>
      <c r="Z228" s="25">
        <f t="shared" si="21"/>
        <v>0</v>
      </c>
    </row>
    <row r="229" spans="1:26" ht="14.4" x14ac:dyDescent="0.3">
      <c r="A229" s="24" t="s">
        <v>545</v>
      </c>
      <c r="B229" s="8">
        <v>45780</v>
      </c>
      <c r="C229" s="3" t="s">
        <v>40</v>
      </c>
      <c r="D229" s="3" t="s">
        <v>57</v>
      </c>
      <c r="E229" s="3" t="s">
        <v>58</v>
      </c>
      <c r="F229" s="3" t="s">
        <v>59</v>
      </c>
      <c r="G229" s="3" t="s">
        <v>546</v>
      </c>
      <c r="H229" s="3" t="s">
        <v>87</v>
      </c>
      <c r="I229" s="3" t="s">
        <v>45</v>
      </c>
      <c r="J229" s="3" t="s">
        <v>132</v>
      </c>
      <c r="K229" s="3" t="s">
        <v>206</v>
      </c>
      <c r="L229" s="5">
        <v>25</v>
      </c>
      <c r="M229" s="5">
        <v>20502.810000000001</v>
      </c>
      <c r="N229" s="5">
        <v>28691.27</v>
      </c>
      <c r="O229" s="5">
        <v>0</v>
      </c>
      <c r="P229" s="3" t="s">
        <v>28</v>
      </c>
      <c r="Q229" s="3" t="s">
        <v>77</v>
      </c>
      <c r="R229" s="5">
        <v>17</v>
      </c>
      <c r="S229" s="15">
        <v>204711.5</v>
      </c>
      <c r="T229" s="11">
        <f t="shared" si="22"/>
        <v>717281.75</v>
      </c>
      <c r="U229" s="12">
        <f t="shared" si="23"/>
        <v>0</v>
      </c>
      <c r="V229" s="12">
        <f t="shared" si="24"/>
        <v>717281.75</v>
      </c>
      <c r="W229" s="17">
        <f t="shared" si="25"/>
        <v>0.28539900813034769</v>
      </c>
      <c r="X229" s="19">
        <f t="shared" si="26"/>
        <v>0</v>
      </c>
      <c r="Y229" s="17">
        <f t="shared" si="27"/>
        <v>0.28539900813034769</v>
      </c>
      <c r="Z229" s="25">
        <f t="shared" si="21"/>
        <v>0</v>
      </c>
    </row>
    <row r="230" spans="1:26" ht="14.4" x14ac:dyDescent="0.3">
      <c r="A230" s="24" t="s">
        <v>547</v>
      </c>
      <c r="B230" s="6">
        <v>45689</v>
      </c>
      <c r="C230" s="3" t="s">
        <v>49</v>
      </c>
      <c r="D230" s="3" t="s">
        <v>57</v>
      </c>
      <c r="E230" s="3" t="s">
        <v>58</v>
      </c>
      <c r="F230" s="3" t="s">
        <v>59</v>
      </c>
      <c r="G230" s="3" t="s">
        <v>548</v>
      </c>
      <c r="H230" s="3" t="s">
        <v>35</v>
      </c>
      <c r="I230" s="3" t="s">
        <v>25</v>
      </c>
      <c r="J230" s="3" t="s">
        <v>61</v>
      </c>
      <c r="K230" s="3" t="s">
        <v>154</v>
      </c>
      <c r="L230" s="5">
        <v>25</v>
      </c>
      <c r="M230" s="5">
        <v>8219.7800000000007</v>
      </c>
      <c r="N230" s="5">
        <v>9483.02</v>
      </c>
      <c r="O230" s="5">
        <v>0</v>
      </c>
      <c r="P230" s="3" t="s">
        <v>28</v>
      </c>
      <c r="Q230" s="3" t="s">
        <v>29</v>
      </c>
      <c r="R230" s="5">
        <v>18</v>
      </c>
      <c r="S230" s="15">
        <v>31581</v>
      </c>
      <c r="T230" s="11">
        <f t="shared" si="22"/>
        <v>237075.5</v>
      </c>
      <c r="U230" s="12">
        <f t="shared" si="23"/>
        <v>0</v>
      </c>
      <c r="V230" s="12">
        <f t="shared" si="24"/>
        <v>237075.5</v>
      </c>
      <c r="W230" s="17">
        <f t="shared" si="25"/>
        <v>0.1332107282279274</v>
      </c>
      <c r="X230" s="19">
        <f t="shared" si="26"/>
        <v>0</v>
      </c>
      <c r="Y230" s="17">
        <f t="shared" si="27"/>
        <v>0.1332107282279274</v>
      </c>
      <c r="Z230" s="25">
        <f t="shared" si="21"/>
        <v>0</v>
      </c>
    </row>
    <row r="231" spans="1:26" ht="14.4" x14ac:dyDescent="0.3">
      <c r="A231" s="24" t="s">
        <v>549</v>
      </c>
      <c r="B231" s="4">
        <v>45822</v>
      </c>
      <c r="C231" s="3" t="s">
        <v>31</v>
      </c>
      <c r="D231" s="3" t="s">
        <v>70</v>
      </c>
      <c r="E231" s="3" t="s">
        <v>71</v>
      </c>
      <c r="F231" s="3" t="s">
        <v>72</v>
      </c>
      <c r="G231" s="3" t="s">
        <v>352</v>
      </c>
      <c r="H231" s="3" t="s">
        <v>87</v>
      </c>
      <c r="I231" s="3" t="s">
        <v>45</v>
      </c>
      <c r="J231" s="3" t="s">
        <v>46</v>
      </c>
      <c r="K231" s="3" t="s">
        <v>333</v>
      </c>
      <c r="L231" s="5">
        <v>42</v>
      </c>
      <c r="M231" s="5">
        <v>20560.740000000002</v>
      </c>
      <c r="N231" s="5">
        <v>28300.62</v>
      </c>
      <c r="O231" s="5">
        <v>0</v>
      </c>
      <c r="P231" s="3" t="s">
        <v>55</v>
      </c>
      <c r="Q231" s="3" t="s">
        <v>84</v>
      </c>
      <c r="R231" s="5">
        <v>3</v>
      </c>
      <c r="S231" s="15">
        <v>325075</v>
      </c>
      <c r="T231" s="11">
        <f t="shared" si="22"/>
        <v>1188626.04</v>
      </c>
      <c r="U231" s="12">
        <f t="shared" si="23"/>
        <v>0</v>
      </c>
      <c r="V231" s="12">
        <f t="shared" si="24"/>
        <v>1188626.04</v>
      </c>
      <c r="W231" s="17">
        <f t="shared" si="25"/>
        <v>0.27348803497523916</v>
      </c>
      <c r="X231" s="19">
        <f t="shared" si="26"/>
        <v>1</v>
      </c>
      <c r="Y231" s="17">
        <f t="shared" si="27"/>
        <v>0.27348803497523916</v>
      </c>
      <c r="Z231" s="25">
        <f t="shared" si="21"/>
        <v>0</v>
      </c>
    </row>
    <row r="232" spans="1:26" ht="14.4" x14ac:dyDescent="0.3">
      <c r="A232" s="24" t="s">
        <v>550</v>
      </c>
      <c r="B232" s="4">
        <v>45713</v>
      </c>
      <c r="C232" s="3" t="s">
        <v>40</v>
      </c>
      <c r="D232" s="3" t="s">
        <v>57</v>
      </c>
      <c r="E232" s="3" t="s">
        <v>92</v>
      </c>
      <c r="F232" s="3" t="s">
        <v>93</v>
      </c>
      <c r="G232" s="3" t="s">
        <v>551</v>
      </c>
      <c r="H232" s="3" t="s">
        <v>24</v>
      </c>
      <c r="I232" s="3" t="s">
        <v>25</v>
      </c>
      <c r="J232" s="3" t="s">
        <v>26</v>
      </c>
      <c r="K232" s="3" t="s">
        <v>127</v>
      </c>
      <c r="L232" s="5">
        <v>17</v>
      </c>
      <c r="M232" s="5">
        <v>10481.66</v>
      </c>
      <c r="N232" s="5">
        <v>12623.39</v>
      </c>
      <c r="O232" s="5">
        <v>0.15</v>
      </c>
      <c r="P232" s="3" t="s">
        <v>55</v>
      </c>
      <c r="Q232" s="3" t="s">
        <v>77</v>
      </c>
      <c r="R232" s="5">
        <v>5</v>
      </c>
      <c r="S232" s="15">
        <v>30948</v>
      </c>
      <c r="T232" s="11">
        <f t="shared" si="22"/>
        <v>214597.63</v>
      </c>
      <c r="U232" s="12">
        <f t="shared" si="23"/>
        <v>32189.644499999999</v>
      </c>
      <c r="V232" s="12">
        <f t="shared" si="24"/>
        <v>182407.98550000001</v>
      </c>
      <c r="W232" s="17">
        <f t="shared" si="25"/>
        <v>0.16966362473204333</v>
      </c>
      <c r="X232" s="19">
        <f t="shared" si="26"/>
        <v>1</v>
      </c>
      <c r="Y232" s="17">
        <f t="shared" si="27"/>
        <v>0.16966362473204333</v>
      </c>
      <c r="Z232" s="25">
        <f t="shared" si="21"/>
        <v>0.1764705882352941</v>
      </c>
    </row>
    <row r="233" spans="1:26" ht="14.4" x14ac:dyDescent="0.3">
      <c r="A233" s="24" t="s">
        <v>552</v>
      </c>
      <c r="B233" s="4">
        <v>45855</v>
      </c>
      <c r="C233" s="3" t="s">
        <v>40</v>
      </c>
      <c r="D233" s="3" t="s">
        <v>21</v>
      </c>
      <c r="E233" s="3" t="s">
        <v>22</v>
      </c>
      <c r="F233" s="3" t="s">
        <v>22</v>
      </c>
      <c r="G233" s="3" t="s">
        <v>420</v>
      </c>
      <c r="H233" s="3" t="s">
        <v>35</v>
      </c>
      <c r="I233" s="3" t="s">
        <v>52</v>
      </c>
      <c r="J233" s="3" t="s">
        <v>113</v>
      </c>
      <c r="K233" s="3" t="s">
        <v>114</v>
      </c>
      <c r="L233" s="5">
        <v>42</v>
      </c>
      <c r="M233" s="5">
        <v>67440.5</v>
      </c>
      <c r="N233" s="5">
        <v>91799.57</v>
      </c>
      <c r="O233" s="5">
        <v>0.05</v>
      </c>
      <c r="P233" s="3" t="s">
        <v>28</v>
      </c>
      <c r="Q233" s="3" t="s">
        <v>29</v>
      </c>
      <c r="R233" s="5">
        <v>5</v>
      </c>
      <c r="S233" s="15">
        <v>971926.9</v>
      </c>
      <c r="T233" s="11">
        <f t="shared" si="22"/>
        <v>3855581.9400000004</v>
      </c>
      <c r="U233" s="12">
        <f t="shared" si="23"/>
        <v>192779.09700000004</v>
      </c>
      <c r="V233" s="12">
        <f t="shared" si="24"/>
        <v>3662802.8430000003</v>
      </c>
      <c r="W233" s="17">
        <f t="shared" si="25"/>
        <v>0.26535059124393062</v>
      </c>
      <c r="X233" s="19">
        <f t="shared" si="26"/>
        <v>0</v>
      </c>
      <c r="Y233" s="17">
        <f t="shared" si="27"/>
        <v>0.26535059124393062</v>
      </c>
      <c r="Z233" s="25">
        <f t="shared" si="21"/>
        <v>5.2631578947368425E-2</v>
      </c>
    </row>
    <row r="234" spans="1:26" ht="14.4" x14ac:dyDescent="0.3">
      <c r="A234" s="24" t="s">
        <v>553</v>
      </c>
      <c r="B234" s="7">
        <v>45799</v>
      </c>
      <c r="C234" s="3" t="s">
        <v>20</v>
      </c>
      <c r="D234" s="3" t="s">
        <v>21</v>
      </c>
      <c r="E234" s="3" t="s">
        <v>32</v>
      </c>
      <c r="F234" s="3" t="s">
        <v>33</v>
      </c>
      <c r="G234" s="3" t="s">
        <v>554</v>
      </c>
      <c r="H234" s="3" t="s">
        <v>35</v>
      </c>
      <c r="I234" s="3" t="s">
        <v>45</v>
      </c>
      <c r="J234" s="3" t="s">
        <v>67</v>
      </c>
      <c r="K234" s="3" t="s">
        <v>199</v>
      </c>
      <c r="L234" s="5">
        <v>4</v>
      </c>
      <c r="M234" s="5">
        <v>11999.23</v>
      </c>
      <c r="N234" s="5">
        <v>14298.38</v>
      </c>
      <c r="O234" s="5">
        <v>0.05</v>
      </c>
      <c r="P234" s="3" t="s">
        <v>55</v>
      </c>
      <c r="Q234" s="3" t="s">
        <v>38</v>
      </c>
      <c r="R234" s="5">
        <v>15</v>
      </c>
      <c r="S234" s="15">
        <v>8736.77</v>
      </c>
      <c r="T234" s="11">
        <f t="shared" si="22"/>
        <v>57193.52</v>
      </c>
      <c r="U234" s="12">
        <f t="shared" si="23"/>
        <v>2859.6759999999999</v>
      </c>
      <c r="V234" s="12">
        <f t="shared" si="24"/>
        <v>54333.843999999997</v>
      </c>
      <c r="W234" s="17">
        <f t="shared" si="25"/>
        <v>0.16079793654945526</v>
      </c>
      <c r="X234" s="19">
        <f t="shared" si="26"/>
        <v>1</v>
      </c>
      <c r="Y234" s="17">
        <f t="shared" si="27"/>
        <v>0.16079793654945526</v>
      </c>
      <c r="Z234" s="25">
        <f t="shared" si="21"/>
        <v>5.2631578947368425E-2</v>
      </c>
    </row>
    <row r="235" spans="1:26" ht="14.4" x14ac:dyDescent="0.3">
      <c r="A235" s="24" t="s">
        <v>555</v>
      </c>
      <c r="B235" s="4">
        <v>45769</v>
      </c>
      <c r="C235" s="3" t="s">
        <v>20</v>
      </c>
      <c r="D235" s="3" t="s">
        <v>57</v>
      </c>
      <c r="E235" s="3" t="s">
        <v>58</v>
      </c>
      <c r="F235" s="3" t="s">
        <v>59</v>
      </c>
      <c r="G235" s="3" t="s">
        <v>556</v>
      </c>
      <c r="H235" s="3" t="s">
        <v>44</v>
      </c>
      <c r="I235" s="3" t="s">
        <v>52</v>
      </c>
      <c r="J235" s="3" t="s">
        <v>113</v>
      </c>
      <c r="K235" s="3" t="s">
        <v>557</v>
      </c>
      <c r="L235" s="5">
        <v>24</v>
      </c>
      <c r="M235" s="5">
        <v>69705.48</v>
      </c>
      <c r="N235" s="5">
        <v>90174.51</v>
      </c>
      <c r="O235" s="5">
        <v>0</v>
      </c>
      <c r="P235" s="3" t="s">
        <v>28</v>
      </c>
      <c r="Q235" s="3" t="s">
        <v>84</v>
      </c>
      <c r="R235" s="5">
        <v>17</v>
      </c>
      <c r="S235" s="15">
        <v>491256.7</v>
      </c>
      <c r="T235" s="11">
        <f t="shared" si="22"/>
        <v>2164188.2399999998</v>
      </c>
      <c r="U235" s="12">
        <f t="shared" si="23"/>
        <v>0</v>
      </c>
      <c r="V235" s="12">
        <f t="shared" si="24"/>
        <v>2164188.2399999998</v>
      </c>
      <c r="W235" s="17">
        <f t="shared" si="25"/>
        <v>0.22699351697798711</v>
      </c>
      <c r="X235" s="19">
        <f t="shared" si="26"/>
        <v>0</v>
      </c>
      <c r="Y235" s="17">
        <f t="shared" si="27"/>
        <v>0.22699351697798711</v>
      </c>
      <c r="Z235" s="25">
        <f t="shared" si="21"/>
        <v>0</v>
      </c>
    </row>
    <row r="236" spans="1:26" ht="14.4" x14ac:dyDescent="0.3">
      <c r="A236" s="24" t="s">
        <v>558</v>
      </c>
      <c r="B236" s="7">
        <v>45790</v>
      </c>
      <c r="C236" s="3" t="s">
        <v>20</v>
      </c>
      <c r="D236" s="3" t="s">
        <v>57</v>
      </c>
      <c r="E236" s="3" t="s">
        <v>64</v>
      </c>
      <c r="F236" s="3" t="s">
        <v>65</v>
      </c>
      <c r="G236" s="3" t="s">
        <v>266</v>
      </c>
      <c r="H236" s="3" t="s">
        <v>87</v>
      </c>
      <c r="I236" s="3" t="s">
        <v>52</v>
      </c>
      <c r="J236" s="3" t="s">
        <v>95</v>
      </c>
      <c r="K236" s="3" t="s">
        <v>298</v>
      </c>
      <c r="L236" s="5">
        <v>22</v>
      </c>
      <c r="M236" s="5">
        <v>55926.04</v>
      </c>
      <c r="N236" s="5">
        <v>66433.649999999994</v>
      </c>
      <c r="O236" s="5">
        <v>0</v>
      </c>
      <c r="P236" s="3" t="s">
        <v>28</v>
      </c>
      <c r="Q236" s="3" t="s">
        <v>29</v>
      </c>
      <c r="R236" s="5">
        <v>1</v>
      </c>
      <c r="S236" s="15">
        <v>231167.4</v>
      </c>
      <c r="T236" s="11">
        <f t="shared" si="22"/>
        <v>1461540.2999999998</v>
      </c>
      <c r="U236" s="12">
        <f t="shared" si="23"/>
        <v>0</v>
      </c>
      <c r="V236" s="12">
        <f t="shared" si="24"/>
        <v>1461540.2999999998</v>
      </c>
      <c r="W236" s="17">
        <f t="shared" si="25"/>
        <v>0.15816696946365422</v>
      </c>
      <c r="X236" s="19">
        <f t="shared" si="26"/>
        <v>0</v>
      </c>
      <c r="Y236" s="17">
        <f t="shared" si="27"/>
        <v>0.15816696946365422</v>
      </c>
      <c r="Z236" s="25">
        <f t="shared" si="21"/>
        <v>0</v>
      </c>
    </row>
    <row r="237" spans="1:26" ht="14.4" x14ac:dyDescent="0.3">
      <c r="A237" s="24" t="s">
        <v>559</v>
      </c>
      <c r="B237" s="4">
        <v>45898</v>
      </c>
      <c r="C237" s="3" t="s">
        <v>49</v>
      </c>
      <c r="D237" s="3" t="s">
        <v>57</v>
      </c>
      <c r="E237" s="3" t="s">
        <v>92</v>
      </c>
      <c r="F237" s="3" t="s">
        <v>93</v>
      </c>
      <c r="G237" s="3" t="s">
        <v>560</v>
      </c>
      <c r="H237" s="3" t="s">
        <v>24</v>
      </c>
      <c r="I237" s="3" t="s">
        <v>25</v>
      </c>
      <c r="J237" s="3" t="s">
        <v>146</v>
      </c>
      <c r="K237" s="3" t="s">
        <v>411</v>
      </c>
      <c r="L237" s="5">
        <v>25</v>
      </c>
      <c r="M237" s="5">
        <v>27005.21</v>
      </c>
      <c r="N237" s="5">
        <v>30162.07</v>
      </c>
      <c r="O237" s="5">
        <v>0</v>
      </c>
      <c r="P237" s="3" t="s">
        <v>55</v>
      </c>
      <c r="Q237" s="3" t="s">
        <v>84</v>
      </c>
      <c r="R237" s="5">
        <v>11</v>
      </c>
      <c r="S237" s="15">
        <v>78921.5</v>
      </c>
      <c r="T237" s="11">
        <f t="shared" si="22"/>
        <v>754051.75</v>
      </c>
      <c r="U237" s="12">
        <f t="shared" si="23"/>
        <v>0</v>
      </c>
      <c r="V237" s="12">
        <f t="shared" si="24"/>
        <v>754051.75</v>
      </c>
      <c r="W237" s="17">
        <f t="shared" si="25"/>
        <v>0.10466324095130075</v>
      </c>
      <c r="X237" s="19">
        <f t="shared" si="26"/>
        <v>1</v>
      </c>
      <c r="Y237" s="17">
        <f t="shared" si="27"/>
        <v>0.10466324095130075</v>
      </c>
      <c r="Z237" s="25">
        <f t="shared" si="21"/>
        <v>0</v>
      </c>
    </row>
    <row r="238" spans="1:26" ht="14.4" x14ac:dyDescent="0.3">
      <c r="A238" s="24" t="s">
        <v>561</v>
      </c>
      <c r="B238" s="6">
        <v>45661</v>
      </c>
      <c r="C238" s="3" t="s">
        <v>20</v>
      </c>
      <c r="D238" s="3" t="s">
        <v>57</v>
      </c>
      <c r="E238" s="3" t="s">
        <v>58</v>
      </c>
      <c r="F238" s="3" t="s">
        <v>59</v>
      </c>
      <c r="G238" s="3" t="s">
        <v>562</v>
      </c>
      <c r="H238" s="3" t="s">
        <v>87</v>
      </c>
      <c r="I238" s="3" t="s">
        <v>45</v>
      </c>
      <c r="J238" s="3" t="s">
        <v>46</v>
      </c>
      <c r="K238" s="3" t="s">
        <v>333</v>
      </c>
      <c r="L238" s="5">
        <v>13</v>
      </c>
      <c r="M238" s="5">
        <v>24111.040000000001</v>
      </c>
      <c r="N238" s="5">
        <v>33638.18</v>
      </c>
      <c r="O238" s="5">
        <v>0.15</v>
      </c>
      <c r="P238" s="3" t="s">
        <v>55</v>
      </c>
      <c r="Q238" s="3" t="s">
        <v>84</v>
      </c>
      <c r="R238" s="5">
        <v>14</v>
      </c>
      <c r="S238" s="15">
        <v>105274.9</v>
      </c>
      <c r="T238" s="11">
        <f t="shared" si="22"/>
        <v>437296.34</v>
      </c>
      <c r="U238" s="12">
        <f t="shared" si="23"/>
        <v>65594.451000000001</v>
      </c>
      <c r="V238" s="12">
        <f t="shared" si="24"/>
        <v>371701.88900000002</v>
      </c>
      <c r="W238" s="17">
        <f t="shared" si="25"/>
        <v>0.28322401127210839</v>
      </c>
      <c r="X238" s="19">
        <f t="shared" si="26"/>
        <v>1</v>
      </c>
      <c r="Y238" s="17">
        <f t="shared" si="27"/>
        <v>0.28322401127210839</v>
      </c>
      <c r="Z238" s="25">
        <f t="shared" si="21"/>
        <v>0.1764705882352941</v>
      </c>
    </row>
    <row r="239" spans="1:26" ht="14.4" x14ac:dyDescent="0.3">
      <c r="A239" s="24" t="s">
        <v>563</v>
      </c>
      <c r="B239" s="6">
        <v>45902</v>
      </c>
      <c r="C239" s="3" t="s">
        <v>49</v>
      </c>
      <c r="D239" s="3" t="s">
        <v>41</v>
      </c>
      <c r="E239" s="3" t="s">
        <v>42</v>
      </c>
      <c r="F239" s="3" t="s">
        <v>42</v>
      </c>
      <c r="G239" s="3" t="s">
        <v>564</v>
      </c>
      <c r="H239" s="3" t="s">
        <v>24</v>
      </c>
      <c r="I239" s="3" t="s">
        <v>25</v>
      </c>
      <c r="J239" s="3" t="s">
        <v>36</v>
      </c>
      <c r="K239" s="3" t="s">
        <v>169</v>
      </c>
      <c r="L239" s="5">
        <v>12</v>
      </c>
      <c r="M239" s="5">
        <v>59396.6</v>
      </c>
      <c r="N239" s="5">
        <v>83102.759999999995</v>
      </c>
      <c r="O239" s="5">
        <v>0.15</v>
      </c>
      <c r="P239" s="3" t="s">
        <v>55</v>
      </c>
      <c r="Q239" s="3" t="s">
        <v>29</v>
      </c>
      <c r="R239" s="5">
        <v>2</v>
      </c>
      <c r="S239" s="15">
        <v>241802.8</v>
      </c>
      <c r="T239" s="11">
        <f t="shared" si="22"/>
        <v>997233.11999999988</v>
      </c>
      <c r="U239" s="12">
        <f t="shared" si="23"/>
        <v>149584.96799999996</v>
      </c>
      <c r="V239" s="12">
        <f t="shared" si="24"/>
        <v>847648.15199999989</v>
      </c>
      <c r="W239" s="17">
        <f t="shared" si="25"/>
        <v>0.28526317131639312</v>
      </c>
      <c r="X239" s="19">
        <f t="shared" si="26"/>
        <v>1</v>
      </c>
      <c r="Y239" s="17">
        <f t="shared" si="27"/>
        <v>0.28526317131639312</v>
      </c>
      <c r="Z239" s="25">
        <f t="shared" si="21"/>
        <v>0.1764705882352941</v>
      </c>
    </row>
    <row r="240" spans="1:26" ht="14.4" x14ac:dyDescent="0.3">
      <c r="A240" s="24" t="s">
        <v>565</v>
      </c>
      <c r="B240" s="6">
        <v>45870</v>
      </c>
      <c r="C240" s="3" t="s">
        <v>20</v>
      </c>
      <c r="D240" s="3" t="s">
        <v>57</v>
      </c>
      <c r="E240" s="3" t="s">
        <v>92</v>
      </c>
      <c r="F240" s="3" t="s">
        <v>93</v>
      </c>
      <c r="G240" s="3" t="s">
        <v>566</v>
      </c>
      <c r="H240" s="3" t="s">
        <v>24</v>
      </c>
      <c r="I240" s="3" t="s">
        <v>52</v>
      </c>
      <c r="J240" s="3" t="s">
        <v>95</v>
      </c>
      <c r="K240" s="3" t="s">
        <v>96</v>
      </c>
      <c r="L240" s="5">
        <v>10</v>
      </c>
      <c r="M240" s="5">
        <v>28104.27</v>
      </c>
      <c r="N240" s="5">
        <v>32047.78</v>
      </c>
      <c r="O240" s="5">
        <v>0.1</v>
      </c>
      <c r="P240" s="3" t="s">
        <v>55</v>
      </c>
      <c r="Q240" s="3" t="s">
        <v>84</v>
      </c>
      <c r="R240" s="5">
        <v>14</v>
      </c>
      <c r="S240" s="15">
        <v>35491.589999999997</v>
      </c>
      <c r="T240" s="11">
        <f t="shared" si="22"/>
        <v>320477.8</v>
      </c>
      <c r="U240" s="12">
        <f t="shared" si="23"/>
        <v>32047.78</v>
      </c>
      <c r="V240" s="12">
        <f t="shared" si="24"/>
        <v>288430.02</v>
      </c>
      <c r="W240" s="17">
        <f t="shared" si="25"/>
        <v>0.12305095703976997</v>
      </c>
      <c r="X240" s="19">
        <f t="shared" si="26"/>
        <v>1</v>
      </c>
      <c r="Y240" s="17">
        <f t="shared" si="27"/>
        <v>0.12305095703976997</v>
      </c>
      <c r="Z240" s="25">
        <f t="shared" si="21"/>
        <v>0.1111111111111111</v>
      </c>
    </row>
    <row r="241" spans="1:26" ht="14.4" x14ac:dyDescent="0.3">
      <c r="A241" s="24" t="s">
        <v>567</v>
      </c>
      <c r="B241" s="4">
        <v>45761</v>
      </c>
      <c r="C241" s="3" t="s">
        <v>20</v>
      </c>
      <c r="D241" s="3" t="s">
        <v>21</v>
      </c>
      <c r="E241" s="3" t="s">
        <v>105</v>
      </c>
      <c r="F241" s="3" t="s">
        <v>106</v>
      </c>
      <c r="G241" s="3" t="s">
        <v>381</v>
      </c>
      <c r="H241" s="3" t="s">
        <v>24</v>
      </c>
      <c r="I241" s="3" t="s">
        <v>45</v>
      </c>
      <c r="J241" s="3" t="s">
        <v>132</v>
      </c>
      <c r="K241" s="3" t="s">
        <v>248</v>
      </c>
      <c r="L241" s="5">
        <v>49</v>
      </c>
      <c r="M241" s="5">
        <v>35452.22</v>
      </c>
      <c r="N241" s="5">
        <v>44088.39</v>
      </c>
      <c r="O241" s="5">
        <v>0.15</v>
      </c>
      <c r="P241" s="3" t="s">
        <v>28</v>
      </c>
      <c r="Q241" s="3" t="s">
        <v>29</v>
      </c>
      <c r="R241" s="5">
        <v>6</v>
      </c>
      <c r="S241" s="15">
        <v>359696.5</v>
      </c>
      <c r="T241" s="11">
        <f t="shared" si="22"/>
        <v>2160331.11</v>
      </c>
      <c r="U241" s="12">
        <f t="shared" si="23"/>
        <v>324049.66649999999</v>
      </c>
      <c r="V241" s="12">
        <f t="shared" si="24"/>
        <v>1836281.4434999998</v>
      </c>
      <c r="W241" s="17">
        <f t="shared" si="25"/>
        <v>0.19588309911492063</v>
      </c>
      <c r="X241" s="19">
        <f t="shared" si="26"/>
        <v>0</v>
      </c>
      <c r="Y241" s="17">
        <f t="shared" si="27"/>
        <v>0.19588309911492063</v>
      </c>
      <c r="Z241" s="25">
        <f t="shared" si="21"/>
        <v>0.17647058823529413</v>
      </c>
    </row>
    <row r="242" spans="1:26" ht="14.4" x14ac:dyDescent="0.3">
      <c r="A242" s="24" t="s">
        <v>568</v>
      </c>
      <c r="B242" s="4">
        <v>45831</v>
      </c>
      <c r="C242" s="3" t="s">
        <v>49</v>
      </c>
      <c r="D242" s="3" t="s">
        <v>70</v>
      </c>
      <c r="E242" s="3" t="s">
        <v>71</v>
      </c>
      <c r="F242" s="3" t="s">
        <v>72</v>
      </c>
      <c r="G242" s="3" t="s">
        <v>569</v>
      </c>
      <c r="H242" s="3" t="s">
        <v>87</v>
      </c>
      <c r="I242" s="3" t="s">
        <v>52</v>
      </c>
      <c r="J242" s="3" t="s">
        <v>53</v>
      </c>
      <c r="K242" s="3" t="s">
        <v>110</v>
      </c>
      <c r="L242" s="5">
        <v>12</v>
      </c>
      <c r="M242" s="5">
        <v>35456.69</v>
      </c>
      <c r="N242" s="5">
        <v>42825.08</v>
      </c>
      <c r="O242" s="5">
        <v>0</v>
      </c>
      <c r="P242" s="3" t="s">
        <v>28</v>
      </c>
      <c r="Q242" s="3" t="s">
        <v>84</v>
      </c>
      <c r="R242" s="5">
        <v>11</v>
      </c>
      <c r="S242" s="15">
        <v>88420.68</v>
      </c>
      <c r="T242" s="11">
        <f t="shared" si="22"/>
        <v>513900.96</v>
      </c>
      <c r="U242" s="12">
        <f t="shared" si="23"/>
        <v>0</v>
      </c>
      <c r="V242" s="12">
        <f t="shared" si="24"/>
        <v>513900.96</v>
      </c>
      <c r="W242" s="17">
        <f t="shared" si="25"/>
        <v>0.17205782219204258</v>
      </c>
      <c r="X242" s="19">
        <f t="shared" si="26"/>
        <v>0</v>
      </c>
      <c r="Y242" s="17">
        <f t="shared" si="27"/>
        <v>0.17205782219204258</v>
      </c>
      <c r="Z242" s="25">
        <f t="shared" si="21"/>
        <v>0</v>
      </c>
    </row>
    <row r="243" spans="1:26" ht="14.4" x14ac:dyDescent="0.3">
      <c r="A243" s="24" t="s">
        <v>570</v>
      </c>
      <c r="B243" s="4">
        <v>45761</v>
      </c>
      <c r="C243" s="3" t="s">
        <v>31</v>
      </c>
      <c r="D243" s="3" t="s">
        <v>70</v>
      </c>
      <c r="E243" s="3" t="s">
        <v>71</v>
      </c>
      <c r="F243" s="3" t="s">
        <v>72</v>
      </c>
      <c r="G243" s="3" t="s">
        <v>571</v>
      </c>
      <c r="H243" s="3" t="s">
        <v>35</v>
      </c>
      <c r="I243" s="3" t="s">
        <v>45</v>
      </c>
      <c r="J243" s="3" t="s">
        <v>102</v>
      </c>
      <c r="K243" s="3" t="s">
        <v>203</v>
      </c>
      <c r="L243" s="5">
        <v>18</v>
      </c>
      <c r="M243" s="5">
        <v>653.01</v>
      </c>
      <c r="N243" s="5">
        <v>754.16</v>
      </c>
      <c r="O243" s="5">
        <v>0.05</v>
      </c>
      <c r="P243" s="3" t="s">
        <v>55</v>
      </c>
      <c r="Q243" s="3" t="s">
        <v>84</v>
      </c>
      <c r="R243" s="5">
        <v>3</v>
      </c>
      <c r="S243" s="15">
        <v>1729.66</v>
      </c>
      <c r="T243" s="11">
        <f t="shared" si="22"/>
        <v>13574.88</v>
      </c>
      <c r="U243" s="12">
        <f t="shared" si="23"/>
        <v>678.74400000000003</v>
      </c>
      <c r="V243" s="12">
        <f t="shared" si="24"/>
        <v>12896.135999999999</v>
      </c>
      <c r="W243" s="17">
        <f t="shared" si="25"/>
        <v>0.13412234486360877</v>
      </c>
      <c r="X243" s="19">
        <f t="shared" si="26"/>
        <v>1</v>
      </c>
      <c r="Y243" s="17">
        <f t="shared" si="27"/>
        <v>0.13412234486360877</v>
      </c>
      <c r="Z243" s="25">
        <f t="shared" si="21"/>
        <v>5.2631578947368432E-2</v>
      </c>
    </row>
    <row r="244" spans="1:26" ht="14.4" x14ac:dyDescent="0.3">
      <c r="A244" s="24" t="s">
        <v>572</v>
      </c>
      <c r="B244" s="4">
        <v>45830</v>
      </c>
      <c r="C244" s="3" t="s">
        <v>40</v>
      </c>
      <c r="D244" s="3" t="s">
        <v>70</v>
      </c>
      <c r="E244" s="3" t="s">
        <v>125</v>
      </c>
      <c r="F244" s="3" t="s">
        <v>125</v>
      </c>
      <c r="G244" s="3" t="s">
        <v>573</v>
      </c>
      <c r="H244" s="3" t="s">
        <v>35</v>
      </c>
      <c r="I244" s="3" t="s">
        <v>52</v>
      </c>
      <c r="J244" s="3" t="s">
        <v>157</v>
      </c>
      <c r="K244" s="3" t="s">
        <v>273</v>
      </c>
      <c r="L244" s="5">
        <v>5</v>
      </c>
      <c r="M244" s="5">
        <v>15262.35</v>
      </c>
      <c r="N244" s="5">
        <v>20805.78</v>
      </c>
      <c r="O244" s="5">
        <v>0.05</v>
      </c>
      <c r="P244" s="3" t="s">
        <v>28</v>
      </c>
      <c r="Q244" s="3" t="s">
        <v>84</v>
      </c>
      <c r="R244" s="5">
        <v>18</v>
      </c>
      <c r="S244" s="15">
        <v>26331.29</v>
      </c>
      <c r="T244" s="11">
        <f t="shared" si="22"/>
        <v>104028.9</v>
      </c>
      <c r="U244" s="12">
        <f t="shared" si="23"/>
        <v>5201.4449999999997</v>
      </c>
      <c r="V244" s="12">
        <f t="shared" si="24"/>
        <v>98827.454999999987</v>
      </c>
      <c r="W244" s="17">
        <f t="shared" si="25"/>
        <v>0.26643699364716011</v>
      </c>
      <c r="X244" s="19">
        <f t="shared" si="26"/>
        <v>0</v>
      </c>
      <c r="Y244" s="17">
        <f t="shared" si="27"/>
        <v>0.26643699364716011</v>
      </c>
      <c r="Z244" s="25">
        <f t="shared" si="21"/>
        <v>5.2631578947368425E-2</v>
      </c>
    </row>
    <row r="245" spans="1:26" ht="14.4" x14ac:dyDescent="0.3">
      <c r="A245" s="24" t="s">
        <v>574</v>
      </c>
      <c r="B245" s="4">
        <v>45668</v>
      </c>
      <c r="C245" s="3" t="s">
        <v>49</v>
      </c>
      <c r="D245" s="3" t="s">
        <v>41</v>
      </c>
      <c r="E245" s="3" t="s">
        <v>42</v>
      </c>
      <c r="F245" s="3" t="s">
        <v>42</v>
      </c>
      <c r="G245" s="3" t="s">
        <v>575</v>
      </c>
      <c r="H245" s="3" t="s">
        <v>44</v>
      </c>
      <c r="I245" s="3" t="s">
        <v>25</v>
      </c>
      <c r="J245" s="3" t="s">
        <v>146</v>
      </c>
      <c r="K245" s="3" t="s">
        <v>177</v>
      </c>
      <c r="L245" s="5">
        <v>40</v>
      </c>
      <c r="M245" s="5">
        <v>62496.72</v>
      </c>
      <c r="N245" s="5">
        <v>92556.46</v>
      </c>
      <c r="O245" s="5">
        <v>0</v>
      </c>
      <c r="P245" s="3" t="s">
        <v>55</v>
      </c>
      <c r="Q245" s="3" t="s">
        <v>77</v>
      </c>
      <c r="R245" s="5">
        <v>7</v>
      </c>
      <c r="S245" s="15">
        <v>1202390</v>
      </c>
      <c r="T245" s="11">
        <f t="shared" si="22"/>
        <v>3702258.4000000004</v>
      </c>
      <c r="U245" s="12">
        <f t="shared" si="23"/>
        <v>0</v>
      </c>
      <c r="V245" s="12">
        <f t="shared" si="24"/>
        <v>3702258.4000000004</v>
      </c>
      <c r="W245" s="17">
        <f t="shared" si="25"/>
        <v>0.32477203644132452</v>
      </c>
      <c r="X245" s="19">
        <f t="shared" si="26"/>
        <v>1</v>
      </c>
      <c r="Y245" s="17">
        <f t="shared" si="27"/>
        <v>0.32477203644132452</v>
      </c>
      <c r="Z245" s="25">
        <f t="shared" si="21"/>
        <v>0</v>
      </c>
    </row>
    <row r="246" spans="1:26" ht="14.4" x14ac:dyDescent="0.3">
      <c r="A246" s="24" t="s">
        <v>576</v>
      </c>
      <c r="B246" s="4">
        <v>45673</v>
      </c>
      <c r="C246" s="3" t="s">
        <v>40</v>
      </c>
      <c r="D246" s="3" t="s">
        <v>21</v>
      </c>
      <c r="E246" s="3" t="s">
        <v>22</v>
      </c>
      <c r="F246" s="3" t="s">
        <v>22</v>
      </c>
      <c r="G246" s="3" t="s">
        <v>577</v>
      </c>
      <c r="H246" s="3" t="s">
        <v>87</v>
      </c>
      <c r="I246" s="3" t="s">
        <v>25</v>
      </c>
      <c r="J246" s="3" t="s">
        <v>36</v>
      </c>
      <c r="K246" s="3" t="s">
        <v>37</v>
      </c>
      <c r="L246" s="5">
        <v>15</v>
      </c>
      <c r="M246" s="5">
        <v>35359.47</v>
      </c>
      <c r="N246" s="5">
        <v>46455.24</v>
      </c>
      <c r="O246" s="5">
        <v>0.05</v>
      </c>
      <c r="P246" s="3" t="s">
        <v>28</v>
      </c>
      <c r="Q246" s="3" t="s">
        <v>29</v>
      </c>
      <c r="R246" s="5">
        <v>14</v>
      </c>
      <c r="S246" s="15">
        <v>158114.70000000001</v>
      </c>
      <c r="T246" s="11">
        <f t="shared" si="22"/>
        <v>696828.6</v>
      </c>
      <c r="U246" s="12">
        <f t="shared" si="23"/>
        <v>34841.43</v>
      </c>
      <c r="V246" s="12">
        <f t="shared" si="24"/>
        <v>661987.16999999993</v>
      </c>
      <c r="W246" s="17">
        <f t="shared" si="25"/>
        <v>0.23884858674829004</v>
      </c>
      <c r="X246" s="19">
        <f t="shared" si="26"/>
        <v>0</v>
      </c>
      <c r="Y246" s="17">
        <f t="shared" si="27"/>
        <v>0.23884858674829004</v>
      </c>
      <c r="Z246" s="25">
        <f t="shared" si="21"/>
        <v>5.2631578947368425E-2</v>
      </c>
    </row>
    <row r="247" spans="1:26" ht="14.4" x14ac:dyDescent="0.3">
      <c r="A247" s="24" t="s">
        <v>578</v>
      </c>
      <c r="B247" s="7">
        <v>45800</v>
      </c>
      <c r="C247" s="3" t="s">
        <v>31</v>
      </c>
      <c r="D247" s="3" t="s">
        <v>70</v>
      </c>
      <c r="E247" s="3" t="s">
        <v>71</v>
      </c>
      <c r="F247" s="3" t="s">
        <v>72</v>
      </c>
      <c r="G247" s="3" t="s">
        <v>579</v>
      </c>
      <c r="H247" s="3" t="s">
        <v>35</v>
      </c>
      <c r="I247" s="3" t="s">
        <v>52</v>
      </c>
      <c r="J247" s="3" t="s">
        <v>157</v>
      </c>
      <c r="K247" s="3" t="s">
        <v>158</v>
      </c>
      <c r="L247" s="5">
        <v>36</v>
      </c>
      <c r="M247" s="5">
        <v>9313.42</v>
      </c>
      <c r="N247" s="5">
        <v>13831.48</v>
      </c>
      <c r="O247" s="5">
        <v>0</v>
      </c>
      <c r="P247" s="3" t="s">
        <v>28</v>
      </c>
      <c r="Q247" s="3" t="s">
        <v>84</v>
      </c>
      <c r="R247" s="5">
        <v>3</v>
      </c>
      <c r="S247" s="15">
        <v>162650.20000000001</v>
      </c>
      <c r="T247" s="11">
        <f t="shared" si="22"/>
        <v>497933.27999999997</v>
      </c>
      <c r="U247" s="12">
        <f t="shared" si="23"/>
        <v>0</v>
      </c>
      <c r="V247" s="12">
        <f t="shared" si="24"/>
        <v>497933.27999999997</v>
      </c>
      <c r="W247" s="17">
        <f t="shared" si="25"/>
        <v>0.32665059061728113</v>
      </c>
      <c r="X247" s="19">
        <f t="shared" si="26"/>
        <v>0</v>
      </c>
      <c r="Y247" s="17">
        <f t="shared" si="27"/>
        <v>0.32665059061728113</v>
      </c>
      <c r="Z247" s="25">
        <f t="shared" si="21"/>
        <v>0</v>
      </c>
    </row>
    <row r="248" spans="1:26" ht="14.4" x14ac:dyDescent="0.3">
      <c r="A248" s="24" t="s">
        <v>580</v>
      </c>
      <c r="B248" s="4">
        <v>45683</v>
      </c>
      <c r="C248" s="3" t="s">
        <v>40</v>
      </c>
      <c r="D248" s="3" t="s">
        <v>21</v>
      </c>
      <c r="E248" s="3" t="s">
        <v>22</v>
      </c>
      <c r="F248" s="3" t="s">
        <v>22</v>
      </c>
      <c r="G248" s="3" t="s">
        <v>581</v>
      </c>
      <c r="H248" s="3" t="s">
        <v>44</v>
      </c>
      <c r="I248" s="3" t="s">
        <v>45</v>
      </c>
      <c r="J248" s="3" t="s">
        <v>46</v>
      </c>
      <c r="K248" s="3" t="s">
        <v>333</v>
      </c>
      <c r="L248" s="5">
        <v>41</v>
      </c>
      <c r="M248" s="5">
        <v>26380.03</v>
      </c>
      <c r="N248" s="5">
        <v>38717.43</v>
      </c>
      <c r="O248" s="5">
        <v>0</v>
      </c>
      <c r="P248" s="3" t="s">
        <v>55</v>
      </c>
      <c r="Q248" s="3" t="s">
        <v>29</v>
      </c>
      <c r="R248" s="5">
        <v>16</v>
      </c>
      <c r="S248" s="15">
        <v>505833.4</v>
      </c>
      <c r="T248" s="11">
        <f t="shared" si="22"/>
        <v>1587414.6300000001</v>
      </c>
      <c r="U248" s="12">
        <f t="shared" si="23"/>
        <v>0</v>
      </c>
      <c r="V248" s="12">
        <f t="shared" si="24"/>
        <v>1587414.6300000001</v>
      </c>
      <c r="W248" s="17">
        <f t="shared" si="25"/>
        <v>0.31865234856755731</v>
      </c>
      <c r="X248" s="19">
        <f t="shared" si="26"/>
        <v>1</v>
      </c>
      <c r="Y248" s="17">
        <f t="shared" si="27"/>
        <v>0.31865234856755731</v>
      </c>
      <c r="Z248" s="25">
        <f t="shared" si="21"/>
        <v>0</v>
      </c>
    </row>
    <row r="249" spans="1:26" ht="14.4" x14ac:dyDescent="0.3">
      <c r="A249" s="24" t="s">
        <v>582</v>
      </c>
      <c r="B249" s="6">
        <v>45693</v>
      </c>
      <c r="C249" s="3" t="s">
        <v>40</v>
      </c>
      <c r="D249" s="3" t="s">
        <v>57</v>
      </c>
      <c r="E249" s="3" t="s">
        <v>58</v>
      </c>
      <c r="F249" s="3" t="s">
        <v>59</v>
      </c>
      <c r="G249" s="3" t="s">
        <v>583</v>
      </c>
      <c r="H249" s="3" t="s">
        <v>87</v>
      </c>
      <c r="I249" s="3" t="s">
        <v>45</v>
      </c>
      <c r="J249" s="3" t="s">
        <v>67</v>
      </c>
      <c r="K249" s="3" t="s">
        <v>74</v>
      </c>
      <c r="L249" s="5">
        <v>24</v>
      </c>
      <c r="M249" s="5">
        <v>42682.8</v>
      </c>
      <c r="N249" s="5">
        <v>53343.59</v>
      </c>
      <c r="O249" s="5">
        <v>0.1</v>
      </c>
      <c r="P249" s="3" t="s">
        <v>55</v>
      </c>
      <c r="Q249" s="3" t="s">
        <v>29</v>
      </c>
      <c r="R249" s="5">
        <v>20</v>
      </c>
      <c r="S249" s="15">
        <v>230273.1</v>
      </c>
      <c r="T249" s="11">
        <f t="shared" si="22"/>
        <v>1280246.1599999999</v>
      </c>
      <c r="U249" s="12">
        <f t="shared" si="23"/>
        <v>128024.61599999999</v>
      </c>
      <c r="V249" s="12">
        <f t="shared" si="24"/>
        <v>1152221.544</v>
      </c>
      <c r="W249" s="17">
        <f t="shared" si="25"/>
        <v>0.19985140982574789</v>
      </c>
      <c r="X249" s="19">
        <f t="shared" si="26"/>
        <v>1</v>
      </c>
      <c r="Y249" s="17">
        <f t="shared" si="27"/>
        <v>0.19985140982574789</v>
      </c>
      <c r="Z249" s="25">
        <f t="shared" si="21"/>
        <v>0.1111111111111111</v>
      </c>
    </row>
    <row r="250" spans="1:26" ht="14.4" x14ac:dyDescent="0.3">
      <c r="A250" s="24" t="s">
        <v>584</v>
      </c>
      <c r="B250" s="4">
        <v>45776</v>
      </c>
      <c r="C250" s="3" t="s">
        <v>40</v>
      </c>
      <c r="D250" s="3" t="s">
        <v>57</v>
      </c>
      <c r="E250" s="3" t="s">
        <v>64</v>
      </c>
      <c r="F250" s="3" t="s">
        <v>65</v>
      </c>
      <c r="G250" s="3" t="s">
        <v>585</v>
      </c>
      <c r="H250" s="3" t="s">
        <v>35</v>
      </c>
      <c r="I250" s="3" t="s">
        <v>45</v>
      </c>
      <c r="J250" s="3" t="s">
        <v>67</v>
      </c>
      <c r="K250" s="3" t="s">
        <v>199</v>
      </c>
      <c r="L250" s="5">
        <v>17</v>
      </c>
      <c r="M250" s="5">
        <v>25847.03</v>
      </c>
      <c r="N250" s="5">
        <v>38664.94</v>
      </c>
      <c r="O250" s="5">
        <v>0</v>
      </c>
      <c r="P250" s="3" t="s">
        <v>55</v>
      </c>
      <c r="Q250" s="3" t="s">
        <v>29</v>
      </c>
      <c r="R250" s="5">
        <v>3</v>
      </c>
      <c r="S250" s="15">
        <v>217904.5</v>
      </c>
      <c r="T250" s="11">
        <f t="shared" si="22"/>
        <v>657303.98</v>
      </c>
      <c r="U250" s="12">
        <f t="shared" si="23"/>
        <v>0</v>
      </c>
      <c r="V250" s="12">
        <f t="shared" si="24"/>
        <v>657303.98</v>
      </c>
      <c r="W250" s="17">
        <f t="shared" si="25"/>
        <v>0.33151252180155671</v>
      </c>
      <c r="X250" s="19">
        <f t="shared" si="26"/>
        <v>1</v>
      </c>
      <c r="Y250" s="17">
        <f t="shared" si="27"/>
        <v>0.33151252180155671</v>
      </c>
      <c r="Z250" s="25">
        <f t="shared" si="21"/>
        <v>0</v>
      </c>
    </row>
    <row r="251" spans="1:26" ht="14.4" x14ac:dyDescent="0.3">
      <c r="A251" s="24" t="s">
        <v>586</v>
      </c>
      <c r="B251" s="4">
        <v>45715</v>
      </c>
      <c r="C251" s="3" t="s">
        <v>40</v>
      </c>
      <c r="D251" s="3" t="s">
        <v>41</v>
      </c>
      <c r="E251" s="3" t="s">
        <v>42</v>
      </c>
      <c r="F251" s="3" t="s">
        <v>42</v>
      </c>
      <c r="G251" s="3" t="s">
        <v>587</v>
      </c>
      <c r="H251" s="3" t="s">
        <v>44</v>
      </c>
      <c r="I251" s="3" t="s">
        <v>25</v>
      </c>
      <c r="J251" s="3" t="s">
        <v>26</v>
      </c>
      <c r="K251" s="3" t="s">
        <v>27</v>
      </c>
      <c r="L251" s="5">
        <v>49</v>
      </c>
      <c r="M251" s="5">
        <v>50022.47</v>
      </c>
      <c r="N251" s="5">
        <v>60306.04</v>
      </c>
      <c r="O251" s="5">
        <v>0.05</v>
      </c>
      <c r="P251" s="3" t="s">
        <v>28</v>
      </c>
      <c r="Q251" s="3" t="s">
        <v>29</v>
      </c>
      <c r="R251" s="5">
        <v>20</v>
      </c>
      <c r="S251" s="15">
        <v>478700.2</v>
      </c>
      <c r="T251" s="11">
        <f t="shared" si="22"/>
        <v>2954995.96</v>
      </c>
      <c r="U251" s="12">
        <f t="shared" si="23"/>
        <v>147749.79800000001</v>
      </c>
      <c r="V251" s="12">
        <f t="shared" si="24"/>
        <v>2807246.162</v>
      </c>
      <c r="W251" s="17">
        <f t="shared" si="25"/>
        <v>0.17052305796330802</v>
      </c>
      <c r="X251" s="19">
        <f t="shared" si="26"/>
        <v>0</v>
      </c>
      <c r="Y251" s="17">
        <f t="shared" si="27"/>
        <v>0.17052305796330802</v>
      </c>
      <c r="Z251" s="25">
        <f t="shared" si="21"/>
        <v>5.2631578947368425E-2</v>
      </c>
    </row>
    <row r="252" spans="1:26" ht="14.4" x14ac:dyDescent="0.3">
      <c r="A252" s="24" t="s">
        <v>588</v>
      </c>
      <c r="B252" s="4">
        <v>45891</v>
      </c>
      <c r="C252" s="3" t="s">
        <v>31</v>
      </c>
      <c r="D252" s="3" t="s">
        <v>57</v>
      </c>
      <c r="E252" s="3" t="s">
        <v>64</v>
      </c>
      <c r="F252" s="3" t="s">
        <v>65</v>
      </c>
      <c r="G252" s="3" t="s">
        <v>589</v>
      </c>
      <c r="H252" s="3" t="s">
        <v>24</v>
      </c>
      <c r="I252" s="3" t="s">
        <v>52</v>
      </c>
      <c r="J252" s="3" t="s">
        <v>53</v>
      </c>
      <c r="K252" s="3" t="s">
        <v>110</v>
      </c>
      <c r="L252" s="5">
        <v>22</v>
      </c>
      <c r="M252" s="5">
        <v>29993.279999999999</v>
      </c>
      <c r="N252" s="5">
        <v>35823.550000000003</v>
      </c>
      <c r="O252" s="5">
        <v>0.15</v>
      </c>
      <c r="P252" s="3" t="s">
        <v>55</v>
      </c>
      <c r="Q252" s="3" t="s">
        <v>84</v>
      </c>
      <c r="R252" s="5">
        <v>15</v>
      </c>
      <c r="S252" s="15">
        <v>109026.1</v>
      </c>
      <c r="T252" s="11">
        <f t="shared" si="22"/>
        <v>788118.10000000009</v>
      </c>
      <c r="U252" s="12">
        <f t="shared" si="23"/>
        <v>118217.71500000001</v>
      </c>
      <c r="V252" s="12">
        <f t="shared" si="24"/>
        <v>669900.38500000013</v>
      </c>
      <c r="W252" s="17">
        <f t="shared" si="25"/>
        <v>0.16274971987066403</v>
      </c>
      <c r="X252" s="19">
        <f t="shared" si="26"/>
        <v>1</v>
      </c>
      <c r="Y252" s="17">
        <f t="shared" si="27"/>
        <v>0.16274971987066403</v>
      </c>
      <c r="Z252" s="25">
        <f t="shared" si="21"/>
        <v>0.1764705882352941</v>
      </c>
    </row>
    <row r="253" spans="1:26" ht="14.4" x14ac:dyDescent="0.3">
      <c r="A253" s="24" t="s">
        <v>590</v>
      </c>
      <c r="B253" s="8">
        <v>45778</v>
      </c>
      <c r="C253" s="3" t="s">
        <v>49</v>
      </c>
      <c r="D253" s="3" t="s">
        <v>70</v>
      </c>
      <c r="E253" s="3" t="s">
        <v>125</v>
      </c>
      <c r="F253" s="3" t="s">
        <v>125</v>
      </c>
      <c r="G253" s="3" t="s">
        <v>591</v>
      </c>
      <c r="H253" s="3" t="s">
        <v>87</v>
      </c>
      <c r="I253" s="3" t="s">
        <v>25</v>
      </c>
      <c r="J253" s="3" t="s">
        <v>146</v>
      </c>
      <c r="K253" s="3" t="s">
        <v>147</v>
      </c>
      <c r="L253" s="5">
        <v>42</v>
      </c>
      <c r="M253" s="5">
        <v>70309.19</v>
      </c>
      <c r="N253" s="5">
        <v>104604.9</v>
      </c>
      <c r="O253" s="5">
        <v>0.15</v>
      </c>
      <c r="P253" s="3" t="s">
        <v>28</v>
      </c>
      <c r="Q253" s="3" t="s">
        <v>84</v>
      </c>
      <c r="R253" s="5">
        <v>15</v>
      </c>
      <c r="S253" s="15">
        <v>1224358</v>
      </c>
      <c r="T253" s="11">
        <f t="shared" si="22"/>
        <v>4393405.8</v>
      </c>
      <c r="U253" s="12">
        <f t="shared" si="23"/>
        <v>659010.87</v>
      </c>
      <c r="V253" s="12">
        <f t="shared" si="24"/>
        <v>3734394.9299999997</v>
      </c>
      <c r="W253" s="17">
        <f t="shared" si="25"/>
        <v>0.32785980672911852</v>
      </c>
      <c r="X253" s="19">
        <f t="shared" si="26"/>
        <v>0</v>
      </c>
      <c r="Y253" s="17">
        <f t="shared" si="27"/>
        <v>0.32785980672911852</v>
      </c>
      <c r="Z253" s="25">
        <f t="shared" si="21"/>
        <v>0.17647058823529413</v>
      </c>
    </row>
    <row r="254" spans="1:26" ht="14.4" x14ac:dyDescent="0.3">
      <c r="A254" s="24" t="s">
        <v>592</v>
      </c>
      <c r="B254" s="4">
        <v>45740</v>
      </c>
      <c r="C254" s="3" t="s">
        <v>40</v>
      </c>
      <c r="D254" s="3" t="s">
        <v>57</v>
      </c>
      <c r="E254" s="3" t="s">
        <v>58</v>
      </c>
      <c r="F254" s="3" t="s">
        <v>59</v>
      </c>
      <c r="G254" s="3" t="s">
        <v>593</v>
      </c>
      <c r="H254" s="3" t="s">
        <v>35</v>
      </c>
      <c r="I254" s="3" t="s">
        <v>25</v>
      </c>
      <c r="J254" s="3" t="s">
        <v>61</v>
      </c>
      <c r="K254" s="3" t="s">
        <v>211</v>
      </c>
      <c r="L254" s="5">
        <v>12</v>
      </c>
      <c r="M254" s="5">
        <v>16017.72</v>
      </c>
      <c r="N254" s="5">
        <v>19901.41</v>
      </c>
      <c r="O254" s="5">
        <v>0.05</v>
      </c>
      <c r="P254" s="3" t="s">
        <v>28</v>
      </c>
      <c r="Q254" s="3" t="s">
        <v>38</v>
      </c>
      <c r="R254" s="5">
        <v>6</v>
      </c>
      <c r="S254" s="15">
        <v>44274.07</v>
      </c>
      <c r="T254" s="11">
        <f t="shared" si="22"/>
        <v>238816.91999999998</v>
      </c>
      <c r="U254" s="12">
        <f t="shared" si="23"/>
        <v>11940.846</v>
      </c>
      <c r="V254" s="12">
        <f t="shared" si="24"/>
        <v>226876.07399999999</v>
      </c>
      <c r="W254" s="17">
        <f t="shared" si="25"/>
        <v>0.19514649217704641</v>
      </c>
      <c r="X254" s="19">
        <f t="shared" si="26"/>
        <v>0</v>
      </c>
      <c r="Y254" s="17">
        <f t="shared" si="27"/>
        <v>0.19514649217704641</v>
      </c>
      <c r="Z254" s="25">
        <f t="shared" si="21"/>
        <v>5.2631578947368418E-2</v>
      </c>
    </row>
    <row r="255" spans="1:26" ht="14.4" x14ac:dyDescent="0.3">
      <c r="A255" s="24" t="s">
        <v>594</v>
      </c>
      <c r="B255" s="4">
        <v>45836</v>
      </c>
      <c r="C255" s="3" t="s">
        <v>49</v>
      </c>
      <c r="D255" s="3" t="s">
        <v>57</v>
      </c>
      <c r="E255" s="3" t="s">
        <v>64</v>
      </c>
      <c r="F255" s="3" t="s">
        <v>65</v>
      </c>
      <c r="G255" s="3" t="s">
        <v>595</v>
      </c>
      <c r="H255" s="3" t="s">
        <v>24</v>
      </c>
      <c r="I255" s="3" t="s">
        <v>45</v>
      </c>
      <c r="J255" s="3" t="s">
        <v>46</v>
      </c>
      <c r="K255" s="3" t="s">
        <v>47</v>
      </c>
      <c r="L255" s="5">
        <v>29</v>
      </c>
      <c r="M255" s="5">
        <v>62750.67</v>
      </c>
      <c r="N255" s="5">
        <v>89867.520000000004</v>
      </c>
      <c r="O255" s="5">
        <v>0</v>
      </c>
      <c r="P255" s="3" t="s">
        <v>28</v>
      </c>
      <c r="Q255" s="3" t="s">
        <v>77</v>
      </c>
      <c r="R255" s="5">
        <v>8</v>
      </c>
      <c r="S255" s="15">
        <v>786388.7</v>
      </c>
      <c r="T255" s="11">
        <f t="shared" si="22"/>
        <v>2606158.08</v>
      </c>
      <c r="U255" s="12">
        <f t="shared" si="23"/>
        <v>0</v>
      </c>
      <c r="V255" s="12">
        <f t="shared" si="24"/>
        <v>2606158.08</v>
      </c>
      <c r="W255" s="17">
        <f t="shared" si="25"/>
        <v>0.30174251747614633</v>
      </c>
      <c r="X255" s="19">
        <f t="shared" si="26"/>
        <v>0</v>
      </c>
      <c r="Y255" s="17">
        <f t="shared" si="27"/>
        <v>0.30174251747614633</v>
      </c>
      <c r="Z255" s="25">
        <f t="shared" si="21"/>
        <v>0</v>
      </c>
    </row>
    <row r="256" spans="1:26" ht="14.4" x14ac:dyDescent="0.3">
      <c r="A256" s="24" t="s">
        <v>596</v>
      </c>
      <c r="B256" s="6">
        <v>45720</v>
      </c>
      <c r="C256" s="3" t="s">
        <v>49</v>
      </c>
      <c r="D256" s="3" t="s">
        <v>41</v>
      </c>
      <c r="E256" s="3" t="s">
        <v>50</v>
      </c>
      <c r="F256" s="3" t="s">
        <v>50</v>
      </c>
      <c r="G256" s="3" t="s">
        <v>597</v>
      </c>
      <c r="H256" s="3" t="s">
        <v>44</v>
      </c>
      <c r="I256" s="3" t="s">
        <v>52</v>
      </c>
      <c r="J256" s="3" t="s">
        <v>113</v>
      </c>
      <c r="K256" s="3" t="s">
        <v>114</v>
      </c>
      <c r="L256" s="5">
        <v>43</v>
      </c>
      <c r="M256" s="5">
        <v>12998.86</v>
      </c>
      <c r="N256" s="5">
        <v>18843.28</v>
      </c>
      <c r="O256" s="5">
        <v>0.05</v>
      </c>
      <c r="P256" s="3" t="s">
        <v>55</v>
      </c>
      <c r="Q256" s="3" t="s">
        <v>38</v>
      </c>
      <c r="R256" s="5">
        <v>6</v>
      </c>
      <c r="S256" s="15">
        <v>238744.6</v>
      </c>
      <c r="T256" s="11">
        <f t="shared" si="22"/>
        <v>810261.03999999992</v>
      </c>
      <c r="U256" s="12">
        <f t="shared" si="23"/>
        <v>40513.051999999996</v>
      </c>
      <c r="V256" s="12">
        <f t="shared" si="24"/>
        <v>769747.9879999999</v>
      </c>
      <c r="W256" s="17">
        <f t="shared" si="25"/>
        <v>0.31015943363531084</v>
      </c>
      <c r="X256" s="19">
        <f t="shared" si="26"/>
        <v>1</v>
      </c>
      <c r="Y256" s="17">
        <f t="shared" si="27"/>
        <v>0.31015943363531084</v>
      </c>
      <c r="Z256" s="25">
        <f t="shared" si="21"/>
        <v>5.2631578947368425E-2</v>
      </c>
    </row>
    <row r="257" spans="1:26" ht="14.4" x14ac:dyDescent="0.3">
      <c r="A257" s="24" t="s">
        <v>598</v>
      </c>
      <c r="B257" s="4">
        <v>45745</v>
      </c>
      <c r="C257" s="3" t="s">
        <v>40</v>
      </c>
      <c r="D257" s="3" t="s">
        <v>41</v>
      </c>
      <c r="E257" s="3" t="s">
        <v>50</v>
      </c>
      <c r="F257" s="3" t="s">
        <v>50</v>
      </c>
      <c r="G257" s="3" t="s">
        <v>599</v>
      </c>
      <c r="H257" s="3" t="s">
        <v>87</v>
      </c>
      <c r="I257" s="3" t="s">
        <v>52</v>
      </c>
      <c r="J257" s="3" t="s">
        <v>157</v>
      </c>
      <c r="K257" s="3" t="s">
        <v>285</v>
      </c>
      <c r="L257" s="5">
        <v>18</v>
      </c>
      <c r="M257" s="5">
        <v>61134.74</v>
      </c>
      <c r="N257" s="5">
        <v>80836.800000000003</v>
      </c>
      <c r="O257" s="5">
        <v>0.05</v>
      </c>
      <c r="P257" s="3" t="s">
        <v>28</v>
      </c>
      <c r="Q257" s="3" t="s">
        <v>29</v>
      </c>
      <c r="R257" s="5">
        <v>14</v>
      </c>
      <c r="S257" s="15">
        <v>336905.2</v>
      </c>
      <c r="T257" s="11">
        <f t="shared" si="22"/>
        <v>1455062.4000000001</v>
      </c>
      <c r="U257" s="12">
        <f t="shared" si="23"/>
        <v>72753.12000000001</v>
      </c>
      <c r="V257" s="12">
        <f t="shared" si="24"/>
        <v>1382309.28</v>
      </c>
      <c r="W257" s="17">
        <f t="shared" si="25"/>
        <v>0.24372635333823411</v>
      </c>
      <c r="X257" s="19">
        <f t="shared" si="26"/>
        <v>0</v>
      </c>
      <c r="Y257" s="17">
        <f t="shared" si="27"/>
        <v>0.24372635333823411</v>
      </c>
      <c r="Z257" s="25">
        <f t="shared" si="21"/>
        <v>5.2631578947368425E-2</v>
      </c>
    </row>
    <row r="258" spans="1:26" ht="14.4" x14ac:dyDescent="0.3">
      <c r="A258" s="24" t="s">
        <v>600</v>
      </c>
      <c r="B258" s="4">
        <v>45705</v>
      </c>
      <c r="C258" s="3" t="s">
        <v>49</v>
      </c>
      <c r="D258" s="3" t="s">
        <v>57</v>
      </c>
      <c r="E258" s="3" t="s">
        <v>58</v>
      </c>
      <c r="F258" s="3" t="s">
        <v>59</v>
      </c>
      <c r="G258" s="3" t="s">
        <v>601</v>
      </c>
      <c r="H258" s="3" t="s">
        <v>87</v>
      </c>
      <c r="I258" s="3" t="s">
        <v>25</v>
      </c>
      <c r="J258" s="3" t="s">
        <v>36</v>
      </c>
      <c r="K258" s="3" t="s">
        <v>169</v>
      </c>
      <c r="L258" s="5">
        <v>41</v>
      </c>
      <c r="M258" s="5">
        <v>20483.580000000002</v>
      </c>
      <c r="N258" s="5">
        <v>29773.14</v>
      </c>
      <c r="O258" s="5">
        <v>0.1</v>
      </c>
      <c r="P258" s="3" t="s">
        <v>55</v>
      </c>
      <c r="Q258" s="3" t="s">
        <v>77</v>
      </c>
      <c r="R258" s="5">
        <v>16</v>
      </c>
      <c r="S258" s="15">
        <v>342784.8</v>
      </c>
      <c r="T258" s="11">
        <f t="shared" si="22"/>
        <v>1220698.74</v>
      </c>
      <c r="U258" s="12">
        <f t="shared" si="23"/>
        <v>122069.87400000001</v>
      </c>
      <c r="V258" s="12">
        <f t="shared" si="24"/>
        <v>1098628.8659999999</v>
      </c>
      <c r="W258" s="17">
        <f t="shared" si="25"/>
        <v>0.31201146320508205</v>
      </c>
      <c r="X258" s="19">
        <f t="shared" si="26"/>
        <v>1</v>
      </c>
      <c r="Y258" s="17">
        <f t="shared" si="27"/>
        <v>0.31201146320508205</v>
      </c>
      <c r="Z258" s="25">
        <f t="shared" ref="Z258:Z321" si="28">U258/V258</f>
        <v>0.11111111111111113</v>
      </c>
    </row>
    <row r="259" spans="1:26" ht="14.4" x14ac:dyDescent="0.3">
      <c r="A259" s="24" t="s">
        <v>602</v>
      </c>
      <c r="B259" s="7">
        <v>45801</v>
      </c>
      <c r="C259" s="3" t="s">
        <v>20</v>
      </c>
      <c r="D259" s="3" t="s">
        <v>57</v>
      </c>
      <c r="E259" s="3" t="s">
        <v>92</v>
      </c>
      <c r="F259" s="3" t="s">
        <v>93</v>
      </c>
      <c r="G259" s="3" t="s">
        <v>603</v>
      </c>
      <c r="H259" s="3" t="s">
        <v>24</v>
      </c>
      <c r="I259" s="3" t="s">
        <v>25</v>
      </c>
      <c r="J259" s="3" t="s">
        <v>146</v>
      </c>
      <c r="K259" s="3" t="s">
        <v>177</v>
      </c>
      <c r="L259" s="5">
        <v>47</v>
      </c>
      <c r="M259" s="5">
        <v>7659.99</v>
      </c>
      <c r="N259" s="5">
        <v>8684.82</v>
      </c>
      <c r="O259" s="5">
        <v>0.05</v>
      </c>
      <c r="P259" s="3" t="s">
        <v>28</v>
      </c>
      <c r="Q259" s="3" t="s">
        <v>38</v>
      </c>
      <c r="R259" s="5">
        <v>2</v>
      </c>
      <c r="S259" s="15">
        <v>45758.66</v>
      </c>
      <c r="T259" s="11">
        <f t="shared" ref="T259:T322" si="29">L259*N259</f>
        <v>408186.54</v>
      </c>
      <c r="U259" s="12">
        <f t="shared" ref="U259:U322" si="30">IF(O259="","", (L259 * N259) * (O259))</f>
        <v>20409.327000000001</v>
      </c>
      <c r="V259" s="12">
        <f t="shared" ref="V259:V322" si="31">IF(T259="","", T259 - U259)</f>
        <v>387777.21299999999</v>
      </c>
      <c r="W259" s="17">
        <f t="shared" ref="W259:W322" si="32">IF(V259=0,"", S259 / V259)</f>
        <v>0.11800244693594207</v>
      </c>
      <c r="X259" s="19">
        <f t="shared" ref="X259:X322" si="33">IF(TRIM(P259)="Returned",1,0)</f>
        <v>0</v>
      </c>
      <c r="Y259" s="17">
        <f t="shared" ref="Y259:Y322" si="34">S259/V259</f>
        <v>0.11800244693594207</v>
      </c>
      <c r="Z259" s="25">
        <f t="shared" si="28"/>
        <v>5.2631578947368425E-2</v>
      </c>
    </row>
    <row r="260" spans="1:26" ht="14.4" x14ac:dyDescent="0.3">
      <c r="A260" s="24" t="s">
        <v>604</v>
      </c>
      <c r="B260" s="6">
        <v>45901</v>
      </c>
      <c r="C260" s="3" t="s">
        <v>40</v>
      </c>
      <c r="D260" s="3" t="s">
        <v>70</v>
      </c>
      <c r="E260" s="3" t="s">
        <v>125</v>
      </c>
      <c r="F260" s="3" t="s">
        <v>125</v>
      </c>
      <c r="G260" s="3" t="s">
        <v>605</v>
      </c>
      <c r="H260" s="3" t="s">
        <v>87</v>
      </c>
      <c r="I260" s="3" t="s">
        <v>25</v>
      </c>
      <c r="J260" s="3" t="s">
        <v>146</v>
      </c>
      <c r="K260" s="3" t="s">
        <v>177</v>
      </c>
      <c r="L260" s="5">
        <v>21</v>
      </c>
      <c r="M260" s="5">
        <v>29858.15</v>
      </c>
      <c r="N260" s="5">
        <v>38131.14</v>
      </c>
      <c r="O260" s="5">
        <v>0.1</v>
      </c>
      <c r="P260" s="3" t="s">
        <v>28</v>
      </c>
      <c r="Q260" s="3" t="s">
        <v>38</v>
      </c>
      <c r="R260" s="5">
        <v>14</v>
      </c>
      <c r="S260" s="15">
        <v>156359.5</v>
      </c>
      <c r="T260" s="11">
        <f t="shared" si="29"/>
        <v>800753.94</v>
      </c>
      <c r="U260" s="12">
        <f t="shared" si="30"/>
        <v>80075.394</v>
      </c>
      <c r="V260" s="12">
        <f t="shared" si="31"/>
        <v>720678.54599999997</v>
      </c>
      <c r="W260" s="17">
        <f t="shared" si="32"/>
        <v>0.21696150227843747</v>
      </c>
      <c r="X260" s="19">
        <f t="shared" si="33"/>
        <v>0</v>
      </c>
      <c r="Y260" s="17">
        <f t="shared" si="34"/>
        <v>0.21696150227843747</v>
      </c>
      <c r="Z260" s="25">
        <f t="shared" si="28"/>
        <v>0.11111111111111112</v>
      </c>
    </row>
    <row r="261" spans="1:26" ht="14.4" x14ac:dyDescent="0.3">
      <c r="A261" s="24" t="s">
        <v>606</v>
      </c>
      <c r="B261" s="4">
        <v>45899</v>
      </c>
      <c r="C261" s="3" t="s">
        <v>31</v>
      </c>
      <c r="D261" s="3" t="s">
        <v>70</v>
      </c>
      <c r="E261" s="3" t="s">
        <v>71</v>
      </c>
      <c r="F261" s="3" t="s">
        <v>72</v>
      </c>
      <c r="G261" s="3" t="s">
        <v>607</v>
      </c>
      <c r="H261" s="3" t="s">
        <v>87</v>
      </c>
      <c r="I261" s="3" t="s">
        <v>52</v>
      </c>
      <c r="J261" s="3" t="s">
        <v>53</v>
      </c>
      <c r="K261" s="3" t="s">
        <v>90</v>
      </c>
      <c r="L261" s="5">
        <v>39</v>
      </c>
      <c r="M261" s="5">
        <v>47312.79</v>
      </c>
      <c r="N261" s="5">
        <v>69909.83</v>
      </c>
      <c r="O261" s="5">
        <v>0</v>
      </c>
      <c r="P261" s="3" t="s">
        <v>55</v>
      </c>
      <c r="Q261" s="3" t="s">
        <v>84</v>
      </c>
      <c r="R261" s="5">
        <v>1</v>
      </c>
      <c r="S261" s="15">
        <v>881284.6</v>
      </c>
      <c r="T261" s="11">
        <f t="shared" si="29"/>
        <v>2726483.37</v>
      </c>
      <c r="U261" s="12">
        <f t="shared" si="30"/>
        <v>0</v>
      </c>
      <c r="V261" s="12">
        <f t="shared" si="31"/>
        <v>2726483.37</v>
      </c>
      <c r="W261" s="17">
        <f t="shared" si="32"/>
        <v>0.32323123980763541</v>
      </c>
      <c r="X261" s="19">
        <f t="shared" si="33"/>
        <v>1</v>
      </c>
      <c r="Y261" s="17">
        <f t="shared" si="34"/>
        <v>0.32323123980763541</v>
      </c>
      <c r="Z261" s="25">
        <f t="shared" si="28"/>
        <v>0</v>
      </c>
    </row>
    <row r="262" spans="1:26" ht="14.4" x14ac:dyDescent="0.3">
      <c r="A262" s="24" t="s">
        <v>608</v>
      </c>
      <c r="B262" s="4">
        <v>45861</v>
      </c>
      <c r="C262" s="3" t="s">
        <v>40</v>
      </c>
      <c r="D262" s="3" t="s">
        <v>21</v>
      </c>
      <c r="E262" s="3" t="s">
        <v>105</v>
      </c>
      <c r="F262" s="3" t="s">
        <v>106</v>
      </c>
      <c r="G262" s="3" t="s">
        <v>609</v>
      </c>
      <c r="H262" s="3" t="s">
        <v>87</v>
      </c>
      <c r="I262" s="3" t="s">
        <v>45</v>
      </c>
      <c r="J262" s="3" t="s">
        <v>132</v>
      </c>
      <c r="K262" s="3" t="s">
        <v>133</v>
      </c>
      <c r="L262" s="5">
        <v>25</v>
      </c>
      <c r="M262" s="5">
        <v>12513.12</v>
      </c>
      <c r="N262" s="5">
        <v>15915.01</v>
      </c>
      <c r="O262" s="5">
        <v>0</v>
      </c>
      <c r="P262" s="3" t="s">
        <v>55</v>
      </c>
      <c r="Q262" s="3" t="s">
        <v>29</v>
      </c>
      <c r="R262" s="5">
        <v>2</v>
      </c>
      <c r="S262" s="15">
        <v>85047.25</v>
      </c>
      <c r="T262" s="11">
        <f t="shared" si="29"/>
        <v>397875.25</v>
      </c>
      <c r="U262" s="12">
        <f t="shared" si="30"/>
        <v>0</v>
      </c>
      <c r="V262" s="12">
        <f t="shared" si="31"/>
        <v>397875.25</v>
      </c>
      <c r="W262" s="17">
        <f t="shared" si="32"/>
        <v>0.21375355717652705</v>
      </c>
      <c r="X262" s="19">
        <f t="shared" si="33"/>
        <v>1</v>
      </c>
      <c r="Y262" s="17">
        <f t="shared" si="34"/>
        <v>0.21375355717652705</v>
      </c>
      <c r="Z262" s="25">
        <f t="shared" si="28"/>
        <v>0</v>
      </c>
    </row>
    <row r="263" spans="1:26" ht="14.4" x14ac:dyDescent="0.3">
      <c r="A263" s="24" t="s">
        <v>610</v>
      </c>
      <c r="B263" s="4">
        <v>45775</v>
      </c>
      <c r="C263" s="3" t="s">
        <v>31</v>
      </c>
      <c r="D263" s="3" t="s">
        <v>41</v>
      </c>
      <c r="E263" s="3" t="s">
        <v>50</v>
      </c>
      <c r="F263" s="3" t="s">
        <v>50</v>
      </c>
      <c r="G263" s="3" t="s">
        <v>611</v>
      </c>
      <c r="H263" s="3" t="s">
        <v>35</v>
      </c>
      <c r="I263" s="3" t="s">
        <v>25</v>
      </c>
      <c r="J263" s="3" t="s">
        <v>26</v>
      </c>
      <c r="K263" s="3" t="s">
        <v>127</v>
      </c>
      <c r="L263" s="5">
        <v>45</v>
      </c>
      <c r="M263" s="5">
        <v>29905.18</v>
      </c>
      <c r="N263" s="5">
        <v>44628.25</v>
      </c>
      <c r="O263" s="5">
        <v>0</v>
      </c>
      <c r="P263" s="3" t="s">
        <v>28</v>
      </c>
      <c r="Q263" s="3" t="s">
        <v>77</v>
      </c>
      <c r="R263" s="5">
        <v>18</v>
      </c>
      <c r="S263" s="15">
        <v>662538.19999999995</v>
      </c>
      <c r="T263" s="11">
        <f t="shared" si="29"/>
        <v>2008271.25</v>
      </c>
      <c r="U263" s="12">
        <f t="shared" si="30"/>
        <v>0</v>
      </c>
      <c r="V263" s="12">
        <f t="shared" si="31"/>
        <v>2008271.25</v>
      </c>
      <c r="W263" s="17">
        <f t="shared" si="32"/>
        <v>0.32990473771907053</v>
      </c>
      <c r="X263" s="19">
        <f t="shared" si="33"/>
        <v>0</v>
      </c>
      <c r="Y263" s="17">
        <f t="shared" si="34"/>
        <v>0.32990473771907053</v>
      </c>
      <c r="Z263" s="25">
        <f t="shared" si="28"/>
        <v>0</v>
      </c>
    </row>
    <row r="264" spans="1:26" ht="14.4" x14ac:dyDescent="0.3">
      <c r="A264" s="24" t="s">
        <v>612</v>
      </c>
      <c r="B264" s="4">
        <v>45738</v>
      </c>
      <c r="C264" s="3" t="s">
        <v>40</v>
      </c>
      <c r="D264" s="3" t="s">
        <v>41</v>
      </c>
      <c r="E264" s="3" t="s">
        <v>50</v>
      </c>
      <c r="F264" s="3" t="s">
        <v>50</v>
      </c>
      <c r="G264" s="3" t="s">
        <v>613</v>
      </c>
      <c r="H264" s="3" t="s">
        <v>44</v>
      </c>
      <c r="I264" s="3" t="s">
        <v>25</v>
      </c>
      <c r="J264" s="3" t="s">
        <v>61</v>
      </c>
      <c r="K264" s="3" t="s">
        <v>211</v>
      </c>
      <c r="L264" s="5">
        <v>48</v>
      </c>
      <c r="M264" s="5">
        <v>77521.31</v>
      </c>
      <c r="N264" s="5">
        <v>88144.14</v>
      </c>
      <c r="O264" s="5">
        <v>0.05</v>
      </c>
      <c r="P264" s="3" t="s">
        <v>28</v>
      </c>
      <c r="Q264" s="3" t="s">
        <v>77</v>
      </c>
      <c r="R264" s="5">
        <v>17</v>
      </c>
      <c r="S264" s="15">
        <v>484401.1</v>
      </c>
      <c r="T264" s="11">
        <f t="shared" si="29"/>
        <v>4230918.72</v>
      </c>
      <c r="U264" s="12">
        <f t="shared" si="30"/>
        <v>211545.93599999999</v>
      </c>
      <c r="V264" s="12">
        <f t="shared" si="31"/>
        <v>4019372.784</v>
      </c>
      <c r="W264" s="17">
        <f t="shared" si="32"/>
        <v>0.1205165895356274</v>
      </c>
      <c r="X264" s="19">
        <f t="shared" si="33"/>
        <v>0</v>
      </c>
      <c r="Y264" s="17">
        <f t="shared" si="34"/>
        <v>0.1205165895356274</v>
      </c>
      <c r="Z264" s="25">
        <f t="shared" si="28"/>
        <v>5.2631578947368418E-2</v>
      </c>
    </row>
    <row r="265" spans="1:26" ht="14.4" x14ac:dyDescent="0.3">
      <c r="A265" s="24" t="s">
        <v>614</v>
      </c>
      <c r="B265" s="6">
        <v>45845</v>
      </c>
      <c r="C265" s="3" t="s">
        <v>31</v>
      </c>
      <c r="D265" s="3" t="s">
        <v>21</v>
      </c>
      <c r="E265" s="3" t="s">
        <v>105</v>
      </c>
      <c r="F265" s="3" t="s">
        <v>106</v>
      </c>
      <c r="G265" s="3" t="s">
        <v>615</v>
      </c>
      <c r="H265" s="3" t="s">
        <v>44</v>
      </c>
      <c r="I265" s="3" t="s">
        <v>25</v>
      </c>
      <c r="J265" s="3" t="s">
        <v>36</v>
      </c>
      <c r="K265" s="3" t="s">
        <v>280</v>
      </c>
      <c r="L265" s="5">
        <v>49</v>
      </c>
      <c r="M265" s="5">
        <v>38026.11</v>
      </c>
      <c r="N265" s="5">
        <v>44449.17</v>
      </c>
      <c r="O265" s="5">
        <v>0.15</v>
      </c>
      <c r="P265" s="3" t="s">
        <v>55</v>
      </c>
      <c r="Q265" s="3" t="s">
        <v>77</v>
      </c>
      <c r="R265" s="5">
        <v>5</v>
      </c>
      <c r="S265" s="15">
        <v>267520.5</v>
      </c>
      <c r="T265" s="11">
        <f t="shared" si="29"/>
        <v>2178009.33</v>
      </c>
      <c r="U265" s="12">
        <f t="shared" si="30"/>
        <v>326701.3995</v>
      </c>
      <c r="V265" s="12">
        <f t="shared" si="31"/>
        <v>1851307.9305</v>
      </c>
      <c r="W265" s="17">
        <f t="shared" si="32"/>
        <v>0.14450351321497781</v>
      </c>
      <c r="X265" s="19">
        <f t="shared" si="33"/>
        <v>1</v>
      </c>
      <c r="Y265" s="17">
        <f t="shared" si="34"/>
        <v>0.14450351321497781</v>
      </c>
      <c r="Z265" s="25">
        <f t="shared" si="28"/>
        <v>0.17647058823529413</v>
      </c>
    </row>
    <row r="266" spans="1:26" ht="14.4" x14ac:dyDescent="0.3">
      <c r="A266" s="24" t="s">
        <v>616</v>
      </c>
      <c r="B266" s="4">
        <v>45896</v>
      </c>
      <c r="C266" s="3" t="s">
        <v>31</v>
      </c>
      <c r="D266" s="3" t="s">
        <v>41</v>
      </c>
      <c r="E266" s="3" t="s">
        <v>50</v>
      </c>
      <c r="F266" s="3" t="s">
        <v>50</v>
      </c>
      <c r="G266" s="3" t="s">
        <v>617</v>
      </c>
      <c r="H266" s="3" t="s">
        <v>87</v>
      </c>
      <c r="I266" s="3" t="s">
        <v>25</v>
      </c>
      <c r="J266" s="3" t="s">
        <v>61</v>
      </c>
      <c r="K266" s="3" t="s">
        <v>154</v>
      </c>
      <c r="L266" s="5">
        <v>28</v>
      </c>
      <c r="M266" s="5">
        <v>27935.58</v>
      </c>
      <c r="N266" s="5">
        <v>33822.68</v>
      </c>
      <c r="O266" s="5">
        <v>0.05</v>
      </c>
      <c r="P266" s="3" t="s">
        <v>28</v>
      </c>
      <c r="Q266" s="3" t="s">
        <v>38</v>
      </c>
      <c r="R266" s="5">
        <v>7</v>
      </c>
      <c r="S266" s="15">
        <v>156596.9</v>
      </c>
      <c r="T266" s="11">
        <f t="shared" si="29"/>
        <v>947035.04</v>
      </c>
      <c r="U266" s="12">
        <f t="shared" si="30"/>
        <v>47351.752000000008</v>
      </c>
      <c r="V266" s="12">
        <f t="shared" si="31"/>
        <v>899683.28800000006</v>
      </c>
      <c r="W266" s="17">
        <f t="shared" si="32"/>
        <v>0.17405780688459335</v>
      </c>
      <c r="X266" s="19">
        <f t="shared" si="33"/>
        <v>0</v>
      </c>
      <c r="Y266" s="17">
        <f t="shared" si="34"/>
        <v>0.17405780688459335</v>
      </c>
      <c r="Z266" s="25">
        <f t="shared" si="28"/>
        <v>5.2631578947368425E-2</v>
      </c>
    </row>
    <row r="267" spans="1:26" ht="14.4" x14ac:dyDescent="0.3">
      <c r="A267" s="24" t="s">
        <v>618</v>
      </c>
      <c r="B267" s="4">
        <v>45688</v>
      </c>
      <c r="C267" s="3" t="s">
        <v>20</v>
      </c>
      <c r="D267" s="3" t="s">
        <v>41</v>
      </c>
      <c r="E267" s="3" t="s">
        <v>42</v>
      </c>
      <c r="F267" s="3" t="s">
        <v>42</v>
      </c>
      <c r="G267" s="3" t="s">
        <v>619</v>
      </c>
      <c r="H267" s="3" t="s">
        <v>24</v>
      </c>
      <c r="I267" s="3" t="s">
        <v>45</v>
      </c>
      <c r="J267" s="3" t="s">
        <v>132</v>
      </c>
      <c r="K267" s="3" t="s">
        <v>248</v>
      </c>
      <c r="L267" s="5">
        <v>34</v>
      </c>
      <c r="M267" s="5">
        <v>1326.79</v>
      </c>
      <c r="N267" s="5">
        <v>1544.5</v>
      </c>
      <c r="O267" s="5">
        <v>0.15</v>
      </c>
      <c r="P267" s="3" t="s">
        <v>28</v>
      </c>
      <c r="Q267" s="3" t="s">
        <v>77</v>
      </c>
      <c r="R267" s="5">
        <v>16</v>
      </c>
      <c r="S267" s="15">
        <v>6291.82</v>
      </c>
      <c r="T267" s="11">
        <f t="shared" si="29"/>
        <v>52513</v>
      </c>
      <c r="U267" s="12">
        <f t="shared" si="30"/>
        <v>7876.95</v>
      </c>
      <c r="V267" s="12">
        <f t="shared" si="31"/>
        <v>44636.05</v>
      </c>
      <c r="W267" s="17">
        <f t="shared" si="32"/>
        <v>0.1409582613156854</v>
      </c>
      <c r="X267" s="19">
        <f t="shared" si="33"/>
        <v>0</v>
      </c>
      <c r="Y267" s="17">
        <f t="shared" si="34"/>
        <v>0.1409582613156854</v>
      </c>
      <c r="Z267" s="25">
        <f t="shared" si="28"/>
        <v>0.1764705882352941</v>
      </c>
    </row>
    <row r="268" spans="1:26" ht="14.4" x14ac:dyDescent="0.3">
      <c r="A268" s="24" t="s">
        <v>620</v>
      </c>
      <c r="B268" s="6">
        <v>45661</v>
      </c>
      <c r="C268" s="3" t="s">
        <v>49</v>
      </c>
      <c r="D268" s="3" t="s">
        <v>57</v>
      </c>
      <c r="E268" s="3" t="s">
        <v>92</v>
      </c>
      <c r="F268" s="3" t="s">
        <v>93</v>
      </c>
      <c r="G268" s="3" t="s">
        <v>621</v>
      </c>
      <c r="H268" s="3" t="s">
        <v>44</v>
      </c>
      <c r="I268" s="3" t="s">
        <v>52</v>
      </c>
      <c r="J268" s="3" t="s">
        <v>53</v>
      </c>
      <c r="K268" s="3" t="s">
        <v>54</v>
      </c>
      <c r="L268" s="5">
        <v>22</v>
      </c>
      <c r="M268" s="5">
        <v>70419.72</v>
      </c>
      <c r="N268" s="5">
        <v>82276.490000000005</v>
      </c>
      <c r="O268" s="5">
        <v>0.15</v>
      </c>
      <c r="P268" s="3" t="s">
        <v>28</v>
      </c>
      <c r="Q268" s="3" t="s">
        <v>38</v>
      </c>
      <c r="R268" s="5">
        <v>18</v>
      </c>
      <c r="S268" s="15">
        <v>221721.60000000001</v>
      </c>
      <c r="T268" s="11">
        <f t="shared" si="29"/>
        <v>1810082.78</v>
      </c>
      <c r="U268" s="12">
        <f t="shared" si="30"/>
        <v>271512.41700000002</v>
      </c>
      <c r="V268" s="12">
        <f t="shared" si="31"/>
        <v>1538570.3629999999</v>
      </c>
      <c r="W268" s="17">
        <f t="shared" si="32"/>
        <v>0.1441088463238519</v>
      </c>
      <c r="X268" s="19">
        <f t="shared" si="33"/>
        <v>0</v>
      </c>
      <c r="Y268" s="17">
        <f t="shared" si="34"/>
        <v>0.1441088463238519</v>
      </c>
      <c r="Z268" s="25">
        <f t="shared" si="28"/>
        <v>0.17647058823529413</v>
      </c>
    </row>
    <row r="269" spans="1:26" ht="14.4" x14ac:dyDescent="0.3">
      <c r="A269" s="24" t="s">
        <v>622</v>
      </c>
      <c r="B269" s="6">
        <v>45689</v>
      </c>
      <c r="C269" s="3" t="s">
        <v>20</v>
      </c>
      <c r="D269" s="3" t="s">
        <v>57</v>
      </c>
      <c r="E269" s="3" t="s">
        <v>58</v>
      </c>
      <c r="F269" s="3" t="s">
        <v>59</v>
      </c>
      <c r="G269" s="3" t="s">
        <v>623</v>
      </c>
      <c r="H269" s="3" t="s">
        <v>35</v>
      </c>
      <c r="I269" s="3" t="s">
        <v>45</v>
      </c>
      <c r="J269" s="3" t="s">
        <v>132</v>
      </c>
      <c r="K269" s="3" t="s">
        <v>206</v>
      </c>
      <c r="L269" s="5">
        <v>38</v>
      </c>
      <c r="M269" s="5">
        <v>35640.82</v>
      </c>
      <c r="N269" s="5">
        <v>48598.9</v>
      </c>
      <c r="O269" s="5">
        <v>0.05</v>
      </c>
      <c r="P269" s="3" t="s">
        <v>55</v>
      </c>
      <c r="Q269" s="3" t="s">
        <v>84</v>
      </c>
      <c r="R269" s="5">
        <v>9</v>
      </c>
      <c r="S269" s="15">
        <v>467786.7</v>
      </c>
      <c r="T269" s="11">
        <f t="shared" si="29"/>
        <v>1846758.2</v>
      </c>
      <c r="U269" s="12">
        <f t="shared" si="30"/>
        <v>92337.91</v>
      </c>
      <c r="V269" s="12">
        <f t="shared" si="31"/>
        <v>1754420.29</v>
      </c>
      <c r="W269" s="17">
        <f t="shared" si="32"/>
        <v>0.26663320224140818</v>
      </c>
      <c r="X269" s="19">
        <f t="shared" si="33"/>
        <v>1</v>
      </c>
      <c r="Y269" s="17">
        <f t="shared" si="34"/>
        <v>0.26663320224140818</v>
      </c>
      <c r="Z269" s="25">
        <f t="shared" si="28"/>
        <v>5.2631578947368425E-2</v>
      </c>
    </row>
    <row r="270" spans="1:26" ht="14.4" x14ac:dyDescent="0.3">
      <c r="A270" s="24" t="s">
        <v>624</v>
      </c>
      <c r="B270" s="4">
        <v>45684</v>
      </c>
      <c r="C270" s="3" t="s">
        <v>49</v>
      </c>
      <c r="D270" s="3" t="s">
        <v>70</v>
      </c>
      <c r="E270" s="3" t="s">
        <v>125</v>
      </c>
      <c r="F270" s="3" t="s">
        <v>125</v>
      </c>
      <c r="G270" s="3" t="s">
        <v>625</v>
      </c>
      <c r="H270" s="3" t="s">
        <v>35</v>
      </c>
      <c r="I270" s="3" t="s">
        <v>25</v>
      </c>
      <c r="J270" s="3" t="s">
        <v>26</v>
      </c>
      <c r="K270" s="3" t="s">
        <v>216</v>
      </c>
      <c r="L270" s="5">
        <v>32</v>
      </c>
      <c r="M270" s="5">
        <v>70504.75</v>
      </c>
      <c r="N270" s="5">
        <v>100550.39999999999</v>
      </c>
      <c r="O270" s="5">
        <v>0.15</v>
      </c>
      <c r="P270" s="3" t="s">
        <v>28</v>
      </c>
      <c r="Q270" s="3" t="s">
        <v>84</v>
      </c>
      <c r="R270" s="5">
        <v>5</v>
      </c>
      <c r="S270" s="15">
        <v>817241.7</v>
      </c>
      <c r="T270" s="11">
        <f t="shared" si="29"/>
        <v>3217612.7999999998</v>
      </c>
      <c r="U270" s="12">
        <f t="shared" si="30"/>
        <v>482641.91999999993</v>
      </c>
      <c r="V270" s="12">
        <f t="shared" si="31"/>
        <v>2734970.8799999999</v>
      </c>
      <c r="W270" s="17">
        <f t="shared" si="32"/>
        <v>0.29881184694734297</v>
      </c>
      <c r="X270" s="19">
        <f t="shared" si="33"/>
        <v>0</v>
      </c>
      <c r="Y270" s="17">
        <f t="shared" si="34"/>
        <v>0.29881184694734297</v>
      </c>
      <c r="Z270" s="25">
        <f t="shared" si="28"/>
        <v>0.1764705882352941</v>
      </c>
    </row>
    <row r="271" spans="1:26" ht="14.4" x14ac:dyDescent="0.3">
      <c r="A271" s="24" t="s">
        <v>626</v>
      </c>
      <c r="B271" s="6">
        <v>45719</v>
      </c>
      <c r="C271" s="3" t="s">
        <v>31</v>
      </c>
      <c r="D271" s="3" t="s">
        <v>21</v>
      </c>
      <c r="E271" s="3" t="s">
        <v>22</v>
      </c>
      <c r="F271" s="3" t="s">
        <v>22</v>
      </c>
      <c r="G271" s="3" t="s">
        <v>627</v>
      </c>
      <c r="H271" s="3" t="s">
        <v>35</v>
      </c>
      <c r="I271" s="3" t="s">
        <v>25</v>
      </c>
      <c r="J271" s="3" t="s">
        <v>61</v>
      </c>
      <c r="K271" s="3" t="s">
        <v>223</v>
      </c>
      <c r="L271" s="5">
        <v>47</v>
      </c>
      <c r="M271" s="5">
        <v>16641.310000000001</v>
      </c>
      <c r="N271" s="5">
        <v>23281.25</v>
      </c>
      <c r="O271" s="5">
        <v>0</v>
      </c>
      <c r="P271" s="3" t="s">
        <v>55</v>
      </c>
      <c r="Q271" s="3" t="s">
        <v>29</v>
      </c>
      <c r="R271" s="5">
        <v>9</v>
      </c>
      <c r="S271" s="15">
        <v>312077.2</v>
      </c>
      <c r="T271" s="11">
        <f t="shared" si="29"/>
        <v>1094218.75</v>
      </c>
      <c r="U271" s="12">
        <f t="shared" si="30"/>
        <v>0</v>
      </c>
      <c r="V271" s="12">
        <f t="shared" si="31"/>
        <v>1094218.75</v>
      </c>
      <c r="W271" s="17">
        <f t="shared" si="32"/>
        <v>0.28520549478794804</v>
      </c>
      <c r="X271" s="19">
        <f t="shared" si="33"/>
        <v>1</v>
      </c>
      <c r="Y271" s="17">
        <f t="shared" si="34"/>
        <v>0.28520549478794804</v>
      </c>
      <c r="Z271" s="25">
        <f t="shared" si="28"/>
        <v>0</v>
      </c>
    </row>
    <row r="272" spans="1:26" ht="14.4" x14ac:dyDescent="0.3">
      <c r="A272" s="24" t="s">
        <v>628</v>
      </c>
      <c r="B272" s="4">
        <v>45896</v>
      </c>
      <c r="C272" s="3" t="s">
        <v>49</v>
      </c>
      <c r="D272" s="3" t="s">
        <v>70</v>
      </c>
      <c r="E272" s="3" t="s">
        <v>125</v>
      </c>
      <c r="F272" s="3" t="s">
        <v>125</v>
      </c>
      <c r="G272" s="3" t="s">
        <v>629</v>
      </c>
      <c r="H272" s="3" t="s">
        <v>87</v>
      </c>
      <c r="I272" s="3" t="s">
        <v>52</v>
      </c>
      <c r="J272" s="3" t="s">
        <v>113</v>
      </c>
      <c r="K272" s="3" t="s">
        <v>257</v>
      </c>
      <c r="L272" s="5">
        <v>23</v>
      </c>
      <c r="M272" s="5">
        <v>55578.080000000002</v>
      </c>
      <c r="N272" s="5">
        <v>76453.03</v>
      </c>
      <c r="O272" s="5">
        <v>0.05</v>
      </c>
      <c r="P272" s="3" t="s">
        <v>28</v>
      </c>
      <c r="Q272" s="3" t="s">
        <v>77</v>
      </c>
      <c r="R272" s="5">
        <v>3</v>
      </c>
      <c r="S272" s="15">
        <v>456117.7</v>
      </c>
      <c r="T272" s="11">
        <f t="shared" si="29"/>
        <v>1758419.69</v>
      </c>
      <c r="U272" s="12">
        <f t="shared" si="30"/>
        <v>87920.984500000006</v>
      </c>
      <c r="V272" s="12">
        <f t="shared" si="31"/>
        <v>1670498.7054999999</v>
      </c>
      <c r="W272" s="17">
        <f t="shared" si="32"/>
        <v>0.27304283355519188</v>
      </c>
      <c r="X272" s="19">
        <f t="shared" si="33"/>
        <v>0</v>
      </c>
      <c r="Y272" s="17">
        <f t="shared" si="34"/>
        <v>0.27304283355519188</v>
      </c>
      <c r="Z272" s="25">
        <f t="shared" si="28"/>
        <v>5.2631578947368425E-2</v>
      </c>
    </row>
    <row r="273" spans="1:26" ht="14.4" x14ac:dyDescent="0.3">
      <c r="A273" s="24" t="s">
        <v>630</v>
      </c>
      <c r="B273" s="4">
        <v>45709</v>
      </c>
      <c r="C273" s="3" t="s">
        <v>20</v>
      </c>
      <c r="D273" s="3" t="s">
        <v>21</v>
      </c>
      <c r="E273" s="3" t="s">
        <v>32</v>
      </c>
      <c r="F273" s="3" t="s">
        <v>33</v>
      </c>
      <c r="G273" s="3" t="s">
        <v>631</v>
      </c>
      <c r="H273" s="3" t="s">
        <v>24</v>
      </c>
      <c r="I273" s="3" t="s">
        <v>25</v>
      </c>
      <c r="J273" s="3" t="s">
        <v>146</v>
      </c>
      <c r="K273" s="3" t="s">
        <v>416</v>
      </c>
      <c r="L273" s="5">
        <v>48</v>
      </c>
      <c r="M273" s="5">
        <v>15618.68</v>
      </c>
      <c r="N273" s="5">
        <v>21526.44</v>
      </c>
      <c r="O273" s="5">
        <v>0.05</v>
      </c>
      <c r="P273" s="3" t="s">
        <v>28</v>
      </c>
      <c r="Q273" s="3" t="s">
        <v>38</v>
      </c>
      <c r="R273" s="5">
        <v>18</v>
      </c>
      <c r="S273" s="15">
        <v>269393.90000000002</v>
      </c>
      <c r="T273" s="11">
        <f t="shared" si="29"/>
        <v>1033269.1199999999</v>
      </c>
      <c r="U273" s="12">
        <f t="shared" si="30"/>
        <v>51663.455999999998</v>
      </c>
      <c r="V273" s="12">
        <f t="shared" si="31"/>
        <v>981605.66399999987</v>
      </c>
      <c r="W273" s="17">
        <f t="shared" si="32"/>
        <v>0.27444207982891189</v>
      </c>
      <c r="X273" s="19">
        <f t="shared" si="33"/>
        <v>0</v>
      </c>
      <c r="Y273" s="17">
        <f t="shared" si="34"/>
        <v>0.27444207982891189</v>
      </c>
      <c r="Z273" s="25">
        <f t="shared" si="28"/>
        <v>5.2631578947368425E-2</v>
      </c>
    </row>
    <row r="274" spans="1:26" ht="14.4" x14ac:dyDescent="0.3">
      <c r="A274" s="24" t="s">
        <v>632</v>
      </c>
      <c r="B274" s="6">
        <v>45717</v>
      </c>
      <c r="C274" s="3" t="s">
        <v>40</v>
      </c>
      <c r="D274" s="3" t="s">
        <v>57</v>
      </c>
      <c r="E274" s="3" t="s">
        <v>92</v>
      </c>
      <c r="F274" s="3" t="s">
        <v>93</v>
      </c>
      <c r="G274" s="3" t="s">
        <v>633</v>
      </c>
      <c r="H274" s="3" t="s">
        <v>35</v>
      </c>
      <c r="I274" s="3" t="s">
        <v>52</v>
      </c>
      <c r="J274" s="3" t="s">
        <v>113</v>
      </c>
      <c r="K274" s="3" t="s">
        <v>139</v>
      </c>
      <c r="L274" s="5">
        <v>9</v>
      </c>
      <c r="M274" s="5">
        <v>53883.31</v>
      </c>
      <c r="N274" s="5">
        <v>73907.02</v>
      </c>
      <c r="O274" s="5">
        <v>0.05</v>
      </c>
      <c r="P274" s="3" t="s">
        <v>28</v>
      </c>
      <c r="Q274" s="3" t="s">
        <v>84</v>
      </c>
      <c r="R274" s="5">
        <v>19</v>
      </c>
      <c r="S274" s="15">
        <v>171202.7</v>
      </c>
      <c r="T274" s="11">
        <f t="shared" si="29"/>
        <v>665163.18000000005</v>
      </c>
      <c r="U274" s="12">
        <f t="shared" si="30"/>
        <v>33258.159000000007</v>
      </c>
      <c r="V274" s="12">
        <f t="shared" si="31"/>
        <v>631905.02100000007</v>
      </c>
      <c r="W274" s="17">
        <f t="shared" si="32"/>
        <v>0.27093106449616261</v>
      </c>
      <c r="X274" s="19">
        <f t="shared" si="33"/>
        <v>0</v>
      </c>
      <c r="Y274" s="17">
        <f t="shared" si="34"/>
        <v>0.27093106449616261</v>
      </c>
      <c r="Z274" s="25">
        <f t="shared" si="28"/>
        <v>5.2631578947368425E-2</v>
      </c>
    </row>
    <row r="275" spans="1:26" ht="14.4" x14ac:dyDescent="0.3">
      <c r="A275" s="24" t="s">
        <v>634</v>
      </c>
      <c r="B275" s="7">
        <v>45802</v>
      </c>
      <c r="C275" s="3" t="s">
        <v>49</v>
      </c>
      <c r="D275" s="3" t="s">
        <v>21</v>
      </c>
      <c r="E275" s="3" t="s">
        <v>22</v>
      </c>
      <c r="F275" s="3" t="s">
        <v>22</v>
      </c>
      <c r="G275" s="3" t="s">
        <v>635</v>
      </c>
      <c r="H275" s="3" t="s">
        <v>87</v>
      </c>
      <c r="I275" s="3" t="s">
        <v>52</v>
      </c>
      <c r="J275" s="3" t="s">
        <v>157</v>
      </c>
      <c r="K275" s="3" t="s">
        <v>273</v>
      </c>
      <c r="L275" s="5">
        <v>36</v>
      </c>
      <c r="M275" s="5">
        <v>15346.14</v>
      </c>
      <c r="N275" s="5">
        <v>20522.54</v>
      </c>
      <c r="O275" s="5">
        <v>0.05</v>
      </c>
      <c r="P275" s="3" t="s">
        <v>28</v>
      </c>
      <c r="Q275" s="3" t="s">
        <v>77</v>
      </c>
      <c r="R275" s="5">
        <v>6</v>
      </c>
      <c r="S275" s="15">
        <v>177032.9</v>
      </c>
      <c r="T275" s="11">
        <f t="shared" si="29"/>
        <v>738811.44000000006</v>
      </c>
      <c r="U275" s="12">
        <f t="shared" si="30"/>
        <v>36940.572000000007</v>
      </c>
      <c r="V275" s="12">
        <f t="shared" si="31"/>
        <v>701870.86800000002</v>
      </c>
      <c r="W275" s="17">
        <f t="shared" si="32"/>
        <v>0.25223001562162001</v>
      </c>
      <c r="X275" s="19">
        <f t="shared" si="33"/>
        <v>0</v>
      </c>
      <c r="Y275" s="17">
        <f t="shared" si="34"/>
        <v>0.25223001562162001</v>
      </c>
      <c r="Z275" s="25">
        <f t="shared" si="28"/>
        <v>5.2631578947368432E-2</v>
      </c>
    </row>
    <row r="276" spans="1:26" ht="14.4" x14ac:dyDescent="0.3">
      <c r="A276" s="24" t="s">
        <v>636</v>
      </c>
      <c r="B276" s="4">
        <v>45716</v>
      </c>
      <c r="C276" s="3" t="s">
        <v>49</v>
      </c>
      <c r="D276" s="3" t="s">
        <v>21</v>
      </c>
      <c r="E276" s="3" t="s">
        <v>32</v>
      </c>
      <c r="F276" s="3" t="s">
        <v>33</v>
      </c>
      <c r="G276" s="3" t="s">
        <v>637</v>
      </c>
      <c r="H276" s="3" t="s">
        <v>44</v>
      </c>
      <c r="I276" s="3" t="s">
        <v>52</v>
      </c>
      <c r="J276" s="3" t="s">
        <v>113</v>
      </c>
      <c r="K276" s="3" t="s">
        <v>557</v>
      </c>
      <c r="L276" s="5">
        <v>21</v>
      </c>
      <c r="M276" s="5">
        <v>62434.13</v>
      </c>
      <c r="N276" s="5">
        <v>89627.24</v>
      </c>
      <c r="O276" s="5">
        <v>0.15</v>
      </c>
      <c r="P276" s="3" t="s">
        <v>55</v>
      </c>
      <c r="Q276" s="3" t="s">
        <v>38</v>
      </c>
      <c r="R276" s="5">
        <v>18</v>
      </c>
      <c r="S276" s="15">
        <v>485397</v>
      </c>
      <c r="T276" s="11">
        <f t="shared" si="29"/>
        <v>1882172.04</v>
      </c>
      <c r="U276" s="12">
        <f t="shared" si="30"/>
        <v>282325.80599999998</v>
      </c>
      <c r="V276" s="12">
        <f t="shared" si="31"/>
        <v>1599846.2340000002</v>
      </c>
      <c r="W276" s="17">
        <f t="shared" si="32"/>
        <v>0.30340228309716416</v>
      </c>
      <c r="X276" s="19">
        <f t="shared" si="33"/>
        <v>1</v>
      </c>
      <c r="Y276" s="17">
        <f t="shared" si="34"/>
        <v>0.30340228309716416</v>
      </c>
      <c r="Z276" s="25">
        <f t="shared" si="28"/>
        <v>0.1764705882352941</v>
      </c>
    </row>
    <row r="277" spans="1:26" ht="14.4" x14ac:dyDescent="0.3">
      <c r="A277" s="24" t="s">
        <v>638</v>
      </c>
      <c r="B277" s="4">
        <v>45677</v>
      </c>
      <c r="C277" s="3" t="s">
        <v>31</v>
      </c>
      <c r="D277" s="3" t="s">
        <v>21</v>
      </c>
      <c r="E277" s="3" t="s">
        <v>105</v>
      </c>
      <c r="F277" s="3" t="s">
        <v>106</v>
      </c>
      <c r="G277" s="3" t="s">
        <v>639</v>
      </c>
      <c r="H277" s="3" t="s">
        <v>35</v>
      </c>
      <c r="I277" s="3" t="s">
        <v>52</v>
      </c>
      <c r="J277" s="3" t="s">
        <v>53</v>
      </c>
      <c r="K277" s="3" t="s">
        <v>110</v>
      </c>
      <c r="L277" s="5">
        <v>9</v>
      </c>
      <c r="M277" s="5">
        <v>73007.759999999995</v>
      </c>
      <c r="N277" s="5">
        <v>106019.1</v>
      </c>
      <c r="O277" s="5">
        <v>0.15</v>
      </c>
      <c r="P277" s="3" t="s">
        <v>28</v>
      </c>
      <c r="Q277" s="3" t="s">
        <v>29</v>
      </c>
      <c r="R277" s="5">
        <v>1</v>
      </c>
      <c r="S277" s="15">
        <v>252536.7</v>
      </c>
      <c r="T277" s="11">
        <f t="shared" si="29"/>
        <v>954171.9</v>
      </c>
      <c r="U277" s="12">
        <f t="shared" si="30"/>
        <v>143125.785</v>
      </c>
      <c r="V277" s="12">
        <f t="shared" si="31"/>
        <v>811046.11499999999</v>
      </c>
      <c r="W277" s="17">
        <f t="shared" si="32"/>
        <v>0.31137156732450411</v>
      </c>
      <c r="X277" s="19">
        <f t="shared" si="33"/>
        <v>0</v>
      </c>
      <c r="Y277" s="17">
        <f t="shared" si="34"/>
        <v>0.31137156732450411</v>
      </c>
      <c r="Z277" s="25">
        <f t="shared" si="28"/>
        <v>0.17647058823529413</v>
      </c>
    </row>
    <row r="278" spans="1:26" ht="14.4" x14ac:dyDescent="0.3">
      <c r="A278" s="24" t="s">
        <v>640</v>
      </c>
      <c r="B278" s="4">
        <v>45669</v>
      </c>
      <c r="C278" s="3" t="s">
        <v>31</v>
      </c>
      <c r="D278" s="3" t="s">
        <v>57</v>
      </c>
      <c r="E278" s="3" t="s">
        <v>64</v>
      </c>
      <c r="F278" s="3" t="s">
        <v>65</v>
      </c>
      <c r="G278" s="3" t="s">
        <v>442</v>
      </c>
      <c r="H278" s="3" t="s">
        <v>35</v>
      </c>
      <c r="I278" s="3" t="s">
        <v>45</v>
      </c>
      <c r="J278" s="3" t="s">
        <v>67</v>
      </c>
      <c r="K278" s="3" t="s">
        <v>68</v>
      </c>
      <c r="L278" s="5">
        <v>2</v>
      </c>
      <c r="M278" s="5">
        <v>48381.17</v>
      </c>
      <c r="N278" s="5">
        <v>66603.78</v>
      </c>
      <c r="O278" s="5">
        <v>0.15</v>
      </c>
      <c r="P278" s="3" t="s">
        <v>55</v>
      </c>
      <c r="Q278" s="3" t="s">
        <v>29</v>
      </c>
      <c r="R278" s="5">
        <v>6</v>
      </c>
      <c r="S278" s="15">
        <v>30978.44</v>
      </c>
      <c r="T278" s="11">
        <f t="shared" si="29"/>
        <v>133207.56</v>
      </c>
      <c r="U278" s="12">
        <f t="shared" si="30"/>
        <v>19981.133999999998</v>
      </c>
      <c r="V278" s="12">
        <f t="shared" si="31"/>
        <v>113226.42600000001</v>
      </c>
      <c r="W278" s="17">
        <f t="shared" si="32"/>
        <v>0.2735972607666694</v>
      </c>
      <c r="X278" s="19">
        <f t="shared" si="33"/>
        <v>1</v>
      </c>
      <c r="Y278" s="17">
        <f t="shared" si="34"/>
        <v>0.2735972607666694</v>
      </c>
      <c r="Z278" s="25">
        <f t="shared" si="28"/>
        <v>0.1764705882352941</v>
      </c>
    </row>
    <row r="279" spans="1:26" ht="14.4" x14ac:dyDescent="0.3">
      <c r="A279" s="24" t="s">
        <v>641</v>
      </c>
      <c r="B279" s="4">
        <v>45706</v>
      </c>
      <c r="C279" s="3" t="s">
        <v>31</v>
      </c>
      <c r="D279" s="3" t="s">
        <v>21</v>
      </c>
      <c r="E279" s="3" t="s">
        <v>22</v>
      </c>
      <c r="F279" s="3" t="s">
        <v>22</v>
      </c>
      <c r="G279" s="3" t="s">
        <v>591</v>
      </c>
      <c r="H279" s="3" t="s">
        <v>44</v>
      </c>
      <c r="I279" s="3" t="s">
        <v>25</v>
      </c>
      <c r="J279" s="3" t="s">
        <v>146</v>
      </c>
      <c r="K279" s="3" t="s">
        <v>147</v>
      </c>
      <c r="L279" s="5">
        <v>20</v>
      </c>
      <c r="M279" s="5">
        <v>45780.66</v>
      </c>
      <c r="N279" s="5">
        <v>63050.21</v>
      </c>
      <c r="O279" s="5">
        <v>0</v>
      </c>
      <c r="P279" s="3" t="s">
        <v>28</v>
      </c>
      <c r="Q279" s="3" t="s">
        <v>29</v>
      </c>
      <c r="R279" s="5">
        <v>18</v>
      </c>
      <c r="S279" s="15">
        <v>345391</v>
      </c>
      <c r="T279" s="11">
        <f t="shared" si="29"/>
        <v>1261004.2</v>
      </c>
      <c r="U279" s="12">
        <f t="shared" si="30"/>
        <v>0</v>
      </c>
      <c r="V279" s="12">
        <f t="shared" si="31"/>
        <v>1261004.2</v>
      </c>
      <c r="W279" s="17">
        <f t="shared" si="32"/>
        <v>0.27390154608525491</v>
      </c>
      <c r="X279" s="19">
        <f t="shared" si="33"/>
        <v>0</v>
      </c>
      <c r="Y279" s="17">
        <f t="shared" si="34"/>
        <v>0.27390154608525491</v>
      </c>
      <c r="Z279" s="25">
        <f t="shared" si="28"/>
        <v>0</v>
      </c>
    </row>
    <row r="280" spans="1:26" ht="14.4" x14ac:dyDescent="0.3">
      <c r="A280" s="24" t="s">
        <v>642</v>
      </c>
      <c r="B280" s="6">
        <v>45721</v>
      </c>
      <c r="C280" s="3" t="s">
        <v>40</v>
      </c>
      <c r="D280" s="3" t="s">
        <v>57</v>
      </c>
      <c r="E280" s="3" t="s">
        <v>64</v>
      </c>
      <c r="F280" s="3" t="s">
        <v>65</v>
      </c>
      <c r="G280" s="3" t="s">
        <v>629</v>
      </c>
      <c r="H280" s="3" t="s">
        <v>87</v>
      </c>
      <c r="I280" s="3" t="s">
        <v>52</v>
      </c>
      <c r="J280" s="3" t="s">
        <v>113</v>
      </c>
      <c r="K280" s="3" t="s">
        <v>114</v>
      </c>
      <c r="L280" s="5">
        <v>38</v>
      </c>
      <c r="M280" s="5">
        <v>63484.97</v>
      </c>
      <c r="N280" s="5">
        <v>71332.53</v>
      </c>
      <c r="O280" s="5">
        <v>0.1</v>
      </c>
      <c r="P280" s="3" t="s">
        <v>55</v>
      </c>
      <c r="Q280" s="3" t="s">
        <v>84</v>
      </c>
      <c r="R280" s="5">
        <v>5</v>
      </c>
      <c r="S280" s="15">
        <v>268386.59999999998</v>
      </c>
      <c r="T280" s="11">
        <f t="shared" si="29"/>
        <v>2710636.14</v>
      </c>
      <c r="U280" s="12">
        <f t="shared" si="30"/>
        <v>271063.614</v>
      </c>
      <c r="V280" s="12">
        <f t="shared" si="31"/>
        <v>2439572.5260000001</v>
      </c>
      <c r="W280" s="17">
        <f t="shared" si="32"/>
        <v>0.11001378198009759</v>
      </c>
      <c r="X280" s="19">
        <f t="shared" si="33"/>
        <v>1</v>
      </c>
      <c r="Y280" s="17">
        <f t="shared" si="34"/>
        <v>0.11001378198009759</v>
      </c>
      <c r="Z280" s="25">
        <f t="shared" si="28"/>
        <v>0.1111111111111111</v>
      </c>
    </row>
    <row r="281" spans="1:26" ht="14.4" x14ac:dyDescent="0.3">
      <c r="A281" s="24" t="s">
        <v>643</v>
      </c>
      <c r="B281" s="7">
        <v>45790</v>
      </c>
      <c r="C281" s="3" t="s">
        <v>20</v>
      </c>
      <c r="D281" s="3" t="s">
        <v>41</v>
      </c>
      <c r="E281" s="3" t="s">
        <v>50</v>
      </c>
      <c r="F281" s="3" t="s">
        <v>50</v>
      </c>
      <c r="G281" s="3" t="s">
        <v>644</v>
      </c>
      <c r="H281" s="3" t="s">
        <v>87</v>
      </c>
      <c r="I281" s="3" t="s">
        <v>52</v>
      </c>
      <c r="J281" s="3" t="s">
        <v>113</v>
      </c>
      <c r="K281" s="3" t="s">
        <v>557</v>
      </c>
      <c r="L281" s="5">
        <v>38</v>
      </c>
      <c r="M281" s="5">
        <v>1699.83</v>
      </c>
      <c r="N281" s="5">
        <v>1884.34</v>
      </c>
      <c r="O281" s="5">
        <v>0.1</v>
      </c>
      <c r="P281" s="3" t="s">
        <v>28</v>
      </c>
      <c r="Q281" s="3" t="s">
        <v>77</v>
      </c>
      <c r="R281" s="5">
        <v>4</v>
      </c>
      <c r="S281" s="15">
        <v>6310.24</v>
      </c>
      <c r="T281" s="11">
        <f t="shared" si="29"/>
        <v>71604.92</v>
      </c>
      <c r="U281" s="12">
        <f t="shared" si="30"/>
        <v>7160.4920000000002</v>
      </c>
      <c r="V281" s="12">
        <f t="shared" si="31"/>
        <v>64444.428</v>
      </c>
      <c r="W281" s="17">
        <f t="shared" si="32"/>
        <v>9.7917542227234908E-2</v>
      </c>
      <c r="X281" s="19">
        <f t="shared" si="33"/>
        <v>0</v>
      </c>
      <c r="Y281" s="17">
        <f t="shared" si="34"/>
        <v>9.7917542227234908E-2</v>
      </c>
      <c r="Z281" s="25">
        <f t="shared" si="28"/>
        <v>0.11111111111111112</v>
      </c>
    </row>
    <row r="282" spans="1:26" ht="14.4" x14ac:dyDescent="0.3">
      <c r="A282" s="24" t="s">
        <v>645</v>
      </c>
      <c r="B282" s="6">
        <v>45666</v>
      </c>
      <c r="C282" s="3" t="s">
        <v>31</v>
      </c>
      <c r="D282" s="3" t="s">
        <v>41</v>
      </c>
      <c r="E282" s="3" t="s">
        <v>50</v>
      </c>
      <c r="F282" s="3" t="s">
        <v>50</v>
      </c>
      <c r="G282" s="3" t="s">
        <v>646</v>
      </c>
      <c r="H282" s="3" t="s">
        <v>44</v>
      </c>
      <c r="I282" s="3" t="s">
        <v>52</v>
      </c>
      <c r="J282" s="3" t="s">
        <v>113</v>
      </c>
      <c r="K282" s="3" t="s">
        <v>114</v>
      </c>
      <c r="L282" s="5">
        <v>41</v>
      </c>
      <c r="M282" s="5">
        <v>13940.1</v>
      </c>
      <c r="N282" s="5">
        <v>16037.57</v>
      </c>
      <c r="O282" s="5">
        <v>0.15</v>
      </c>
      <c r="P282" s="3" t="s">
        <v>28</v>
      </c>
      <c r="Q282" s="3" t="s">
        <v>29</v>
      </c>
      <c r="R282" s="5">
        <v>2</v>
      </c>
      <c r="S282" s="15">
        <v>73096.83</v>
      </c>
      <c r="T282" s="11">
        <f t="shared" si="29"/>
        <v>657540.37</v>
      </c>
      <c r="U282" s="12">
        <f t="shared" si="30"/>
        <v>98631.055500000002</v>
      </c>
      <c r="V282" s="12">
        <f t="shared" si="31"/>
        <v>558909.31449999998</v>
      </c>
      <c r="W282" s="17">
        <f t="shared" si="32"/>
        <v>0.13078477689245954</v>
      </c>
      <c r="X282" s="19">
        <f t="shared" si="33"/>
        <v>0</v>
      </c>
      <c r="Y282" s="17">
        <f t="shared" si="34"/>
        <v>0.13078477689245954</v>
      </c>
      <c r="Z282" s="25">
        <f t="shared" si="28"/>
        <v>0.17647058823529413</v>
      </c>
    </row>
    <row r="283" spans="1:26" ht="14.4" x14ac:dyDescent="0.3">
      <c r="A283" s="24" t="s">
        <v>647</v>
      </c>
      <c r="B283" s="4">
        <v>45831</v>
      </c>
      <c r="C283" s="3" t="s">
        <v>31</v>
      </c>
      <c r="D283" s="3" t="s">
        <v>41</v>
      </c>
      <c r="E283" s="3" t="s">
        <v>42</v>
      </c>
      <c r="F283" s="3" t="s">
        <v>42</v>
      </c>
      <c r="G283" s="3" t="s">
        <v>648</v>
      </c>
      <c r="H283" s="3" t="s">
        <v>44</v>
      </c>
      <c r="I283" s="3" t="s">
        <v>25</v>
      </c>
      <c r="J283" s="3" t="s">
        <v>146</v>
      </c>
      <c r="K283" s="3" t="s">
        <v>177</v>
      </c>
      <c r="L283" s="5">
        <v>9</v>
      </c>
      <c r="M283" s="5">
        <v>48041.84</v>
      </c>
      <c r="N283" s="5">
        <v>66938.16</v>
      </c>
      <c r="O283" s="5">
        <v>0.1</v>
      </c>
      <c r="P283" s="3" t="s">
        <v>55</v>
      </c>
      <c r="Q283" s="3" t="s">
        <v>29</v>
      </c>
      <c r="R283" s="5">
        <v>8</v>
      </c>
      <c r="S283" s="15">
        <v>153060.20000000001</v>
      </c>
      <c r="T283" s="11">
        <f t="shared" si="29"/>
        <v>602443.44000000006</v>
      </c>
      <c r="U283" s="12">
        <f t="shared" si="30"/>
        <v>60244.344000000012</v>
      </c>
      <c r="V283" s="12">
        <f t="shared" si="31"/>
        <v>542199.09600000002</v>
      </c>
      <c r="W283" s="17">
        <f t="shared" si="32"/>
        <v>0.28229519585919782</v>
      </c>
      <c r="X283" s="19">
        <f t="shared" si="33"/>
        <v>1</v>
      </c>
      <c r="Y283" s="17">
        <f t="shared" si="34"/>
        <v>0.28229519585919782</v>
      </c>
      <c r="Z283" s="25">
        <f t="shared" si="28"/>
        <v>0.11111111111111113</v>
      </c>
    </row>
    <row r="284" spans="1:26" ht="14.4" x14ac:dyDescent="0.3">
      <c r="A284" s="24" t="s">
        <v>649</v>
      </c>
      <c r="B284" s="6">
        <v>45748</v>
      </c>
      <c r="C284" s="3" t="s">
        <v>31</v>
      </c>
      <c r="D284" s="3" t="s">
        <v>41</v>
      </c>
      <c r="E284" s="3" t="s">
        <v>42</v>
      </c>
      <c r="F284" s="3" t="s">
        <v>42</v>
      </c>
      <c r="G284" s="3" t="s">
        <v>343</v>
      </c>
      <c r="H284" s="3" t="s">
        <v>35</v>
      </c>
      <c r="I284" s="3" t="s">
        <v>25</v>
      </c>
      <c r="J284" s="3" t="s">
        <v>61</v>
      </c>
      <c r="K284" s="3" t="s">
        <v>62</v>
      </c>
      <c r="L284" s="5">
        <v>11</v>
      </c>
      <c r="M284" s="5">
        <v>68501.490000000005</v>
      </c>
      <c r="N284" s="5">
        <v>79663.539999999994</v>
      </c>
      <c r="O284" s="5">
        <v>0.05</v>
      </c>
      <c r="P284" s="3" t="s">
        <v>28</v>
      </c>
      <c r="Q284" s="3" t="s">
        <v>29</v>
      </c>
      <c r="R284" s="5">
        <v>15</v>
      </c>
      <c r="S284" s="15">
        <v>116643.4</v>
      </c>
      <c r="T284" s="11">
        <f t="shared" si="29"/>
        <v>876298.94</v>
      </c>
      <c r="U284" s="12">
        <f t="shared" si="30"/>
        <v>43814.947</v>
      </c>
      <c r="V284" s="12">
        <f t="shared" si="31"/>
        <v>832483.9929999999</v>
      </c>
      <c r="W284" s="17">
        <f t="shared" si="32"/>
        <v>0.14011488626905047</v>
      </c>
      <c r="X284" s="19">
        <f t="shared" si="33"/>
        <v>0</v>
      </c>
      <c r="Y284" s="17">
        <f t="shared" si="34"/>
        <v>0.14011488626905047</v>
      </c>
      <c r="Z284" s="25">
        <f t="shared" si="28"/>
        <v>5.2631578947368425E-2</v>
      </c>
    </row>
    <row r="285" spans="1:26" ht="14.4" x14ac:dyDescent="0.3">
      <c r="A285" s="24" t="s">
        <v>650</v>
      </c>
      <c r="B285" s="6">
        <v>45666</v>
      </c>
      <c r="C285" s="3" t="s">
        <v>31</v>
      </c>
      <c r="D285" s="3" t="s">
        <v>41</v>
      </c>
      <c r="E285" s="3" t="s">
        <v>50</v>
      </c>
      <c r="F285" s="3" t="s">
        <v>50</v>
      </c>
      <c r="G285" s="3" t="s">
        <v>326</v>
      </c>
      <c r="H285" s="3" t="s">
        <v>44</v>
      </c>
      <c r="I285" s="3" t="s">
        <v>52</v>
      </c>
      <c r="J285" s="3" t="s">
        <v>113</v>
      </c>
      <c r="K285" s="3" t="s">
        <v>557</v>
      </c>
      <c r="L285" s="5">
        <v>31</v>
      </c>
      <c r="M285" s="5">
        <v>49697.21</v>
      </c>
      <c r="N285" s="5">
        <v>68867.600000000006</v>
      </c>
      <c r="O285" s="5">
        <v>0.1</v>
      </c>
      <c r="P285" s="3" t="s">
        <v>28</v>
      </c>
      <c r="Q285" s="3" t="s">
        <v>29</v>
      </c>
      <c r="R285" s="5">
        <v>19</v>
      </c>
      <c r="S285" s="15">
        <v>534853.9</v>
      </c>
      <c r="T285" s="11">
        <f t="shared" si="29"/>
        <v>2134895.6</v>
      </c>
      <c r="U285" s="12">
        <f t="shared" si="30"/>
        <v>213489.56000000003</v>
      </c>
      <c r="V285" s="12">
        <f t="shared" si="31"/>
        <v>1921406.04</v>
      </c>
      <c r="W285" s="17">
        <f t="shared" si="32"/>
        <v>0.27836588876341828</v>
      </c>
      <c r="X285" s="19">
        <f t="shared" si="33"/>
        <v>0</v>
      </c>
      <c r="Y285" s="17">
        <f t="shared" si="34"/>
        <v>0.27836588876341828</v>
      </c>
      <c r="Z285" s="25">
        <f t="shared" si="28"/>
        <v>0.11111111111111112</v>
      </c>
    </row>
    <row r="286" spans="1:26" ht="14.4" x14ac:dyDescent="0.3">
      <c r="A286" s="24" t="s">
        <v>651</v>
      </c>
      <c r="B286" s="7">
        <v>45800</v>
      </c>
      <c r="C286" s="3" t="s">
        <v>49</v>
      </c>
      <c r="D286" s="3" t="s">
        <v>41</v>
      </c>
      <c r="E286" s="3" t="s">
        <v>50</v>
      </c>
      <c r="F286" s="3" t="s">
        <v>50</v>
      </c>
      <c r="G286" s="3" t="s">
        <v>300</v>
      </c>
      <c r="H286" s="3" t="s">
        <v>87</v>
      </c>
      <c r="I286" s="3" t="s">
        <v>45</v>
      </c>
      <c r="J286" s="3" t="s">
        <v>102</v>
      </c>
      <c r="K286" s="3" t="s">
        <v>203</v>
      </c>
      <c r="L286" s="5">
        <v>4</v>
      </c>
      <c r="M286" s="5">
        <v>11423.57</v>
      </c>
      <c r="N286" s="5">
        <v>16781.89</v>
      </c>
      <c r="O286" s="5">
        <v>0.05</v>
      </c>
      <c r="P286" s="3" t="s">
        <v>28</v>
      </c>
      <c r="Q286" s="3" t="s">
        <v>38</v>
      </c>
      <c r="R286" s="5">
        <v>5</v>
      </c>
      <c r="S286" s="15">
        <v>20361.62</v>
      </c>
      <c r="T286" s="11">
        <f t="shared" si="29"/>
        <v>67127.56</v>
      </c>
      <c r="U286" s="12">
        <f t="shared" si="30"/>
        <v>3356.3780000000002</v>
      </c>
      <c r="V286" s="12">
        <f t="shared" si="31"/>
        <v>63771.182000000001</v>
      </c>
      <c r="W286" s="17">
        <f t="shared" si="32"/>
        <v>0.31929187073872961</v>
      </c>
      <c r="X286" s="19">
        <f t="shared" si="33"/>
        <v>0</v>
      </c>
      <c r="Y286" s="17">
        <f t="shared" si="34"/>
        <v>0.31929187073872961</v>
      </c>
      <c r="Z286" s="25">
        <f t="shared" si="28"/>
        <v>5.2631578947368425E-2</v>
      </c>
    </row>
    <row r="287" spans="1:26" ht="14.4" x14ac:dyDescent="0.3">
      <c r="A287" s="24" t="s">
        <v>652</v>
      </c>
      <c r="B287" s="4">
        <v>45747</v>
      </c>
      <c r="C287" s="3" t="s">
        <v>40</v>
      </c>
      <c r="D287" s="3" t="s">
        <v>70</v>
      </c>
      <c r="E287" s="3" t="s">
        <v>125</v>
      </c>
      <c r="F287" s="3" t="s">
        <v>125</v>
      </c>
      <c r="G287" s="3" t="s">
        <v>653</v>
      </c>
      <c r="H287" s="3" t="s">
        <v>24</v>
      </c>
      <c r="I287" s="3" t="s">
        <v>52</v>
      </c>
      <c r="J287" s="3" t="s">
        <v>53</v>
      </c>
      <c r="K287" s="3" t="s">
        <v>99</v>
      </c>
      <c r="L287" s="5">
        <v>20</v>
      </c>
      <c r="M287" s="5">
        <v>19678.490000000002</v>
      </c>
      <c r="N287" s="5">
        <v>26434.42</v>
      </c>
      <c r="O287" s="5">
        <v>0.1</v>
      </c>
      <c r="P287" s="3" t="s">
        <v>55</v>
      </c>
      <c r="Q287" s="3" t="s">
        <v>84</v>
      </c>
      <c r="R287" s="5">
        <v>13</v>
      </c>
      <c r="S287" s="15">
        <v>121606.7</v>
      </c>
      <c r="T287" s="11">
        <f t="shared" si="29"/>
        <v>528688.39999999991</v>
      </c>
      <c r="U287" s="12">
        <f t="shared" si="30"/>
        <v>52868.84</v>
      </c>
      <c r="V287" s="12">
        <f t="shared" si="31"/>
        <v>475819.55999999994</v>
      </c>
      <c r="W287" s="17">
        <f t="shared" si="32"/>
        <v>0.25557314205410137</v>
      </c>
      <c r="X287" s="19">
        <f t="shared" si="33"/>
        <v>1</v>
      </c>
      <c r="Y287" s="17">
        <f t="shared" si="34"/>
        <v>0.25557314205410137</v>
      </c>
      <c r="Z287" s="25">
        <f t="shared" si="28"/>
        <v>0.11111111111111112</v>
      </c>
    </row>
    <row r="288" spans="1:26" ht="14.4" x14ac:dyDescent="0.3">
      <c r="A288" s="24" t="s">
        <v>654</v>
      </c>
      <c r="B288" s="4">
        <v>45880</v>
      </c>
      <c r="C288" s="3" t="s">
        <v>20</v>
      </c>
      <c r="D288" s="3" t="s">
        <v>57</v>
      </c>
      <c r="E288" s="3" t="s">
        <v>92</v>
      </c>
      <c r="F288" s="3" t="s">
        <v>93</v>
      </c>
      <c r="G288" s="3" t="s">
        <v>655</v>
      </c>
      <c r="H288" s="3" t="s">
        <v>44</v>
      </c>
      <c r="I288" s="3" t="s">
        <v>25</v>
      </c>
      <c r="J288" s="3" t="s">
        <v>26</v>
      </c>
      <c r="K288" s="3" t="s">
        <v>127</v>
      </c>
      <c r="L288" s="5">
        <v>49</v>
      </c>
      <c r="M288" s="5">
        <v>58950.78</v>
      </c>
      <c r="N288" s="5">
        <v>69954.399999999994</v>
      </c>
      <c r="O288" s="5">
        <v>0.15</v>
      </c>
      <c r="P288" s="3" t="s">
        <v>28</v>
      </c>
      <c r="Q288" s="3" t="s">
        <v>84</v>
      </c>
      <c r="R288" s="5">
        <v>9</v>
      </c>
      <c r="S288" s="15">
        <v>458300.8</v>
      </c>
      <c r="T288" s="11">
        <f t="shared" si="29"/>
        <v>3427765.5999999996</v>
      </c>
      <c r="U288" s="12">
        <f t="shared" si="30"/>
        <v>514164.83999999991</v>
      </c>
      <c r="V288" s="12">
        <f t="shared" si="31"/>
        <v>2913600.76</v>
      </c>
      <c r="W288" s="17">
        <f t="shared" si="32"/>
        <v>0.15729704848100054</v>
      </c>
      <c r="X288" s="19">
        <f t="shared" si="33"/>
        <v>0</v>
      </c>
      <c r="Y288" s="17">
        <f t="shared" si="34"/>
        <v>0.15729704848100054</v>
      </c>
      <c r="Z288" s="25">
        <f t="shared" si="28"/>
        <v>0.1764705882352941</v>
      </c>
    </row>
    <row r="289" spans="1:26" ht="14.4" x14ac:dyDescent="0.3">
      <c r="A289" s="24" t="s">
        <v>656</v>
      </c>
      <c r="B289" s="7">
        <v>45804</v>
      </c>
      <c r="C289" s="3" t="s">
        <v>49</v>
      </c>
      <c r="D289" s="3" t="s">
        <v>57</v>
      </c>
      <c r="E289" s="3" t="s">
        <v>92</v>
      </c>
      <c r="F289" s="3" t="s">
        <v>93</v>
      </c>
      <c r="G289" s="3" t="s">
        <v>657</v>
      </c>
      <c r="H289" s="3" t="s">
        <v>44</v>
      </c>
      <c r="I289" s="3" t="s">
        <v>25</v>
      </c>
      <c r="J289" s="3" t="s">
        <v>26</v>
      </c>
      <c r="K289" s="3" t="s">
        <v>127</v>
      </c>
      <c r="L289" s="5">
        <v>36</v>
      </c>
      <c r="M289" s="5">
        <v>39079.660000000003</v>
      </c>
      <c r="N289" s="5">
        <v>50653.16</v>
      </c>
      <c r="O289" s="5">
        <v>0.05</v>
      </c>
      <c r="P289" s="3" t="s">
        <v>28</v>
      </c>
      <c r="Q289" s="3" t="s">
        <v>38</v>
      </c>
      <c r="R289" s="5">
        <v>7</v>
      </c>
      <c r="S289" s="15">
        <v>395813.7</v>
      </c>
      <c r="T289" s="11">
        <f t="shared" si="29"/>
        <v>1823513.7600000002</v>
      </c>
      <c r="U289" s="12">
        <f t="shared" si="30"/>
        <v>91175.688000000024</v>
      </c>
      <c r="V289" s="12">
        <f t="shared" si="31"/>
        <v>1732338.0720000002</v>
      </c>
      <c r="W289" s="17">
        <f t="shared" si="32"/>
        <v>0.22848525146308737</v>
      </c>
      <c r="X289" s="19">
        <f t="shared" si="33"/>
        <v>0</v>
      </c>
      <c r="Y289" s="17">
        <f t="shared" si="34"/>
        <v>0.22848525146308737</v>
      </c>
      <c r="Z289" s="25">
        <f t="shared" si="28"/>
        <v>5.2631578947368432E-2</v>
      </c>
    </row>
    <row r="290" spans="1:26" ht="14.4" x14ac:dyDescent="0.3">
      <c r="A290" s="24" t="s">
        <v>658</v>
      </c>
      <c r="B290" s="6">
        <v>45844</v>
      </c>
      <c r="C290" s="3" t="s">
        <v>31</v>
      </c>
      <c r="D290" s="3" t="s">
        <v>57</v>
      </c>
      <c r="E290" s="3" t="s">
        <v>92</v>
      </c>
      <c r="F290" s="3" t="s">
        <v>93</v>
      </c>
      <c r="G290" s="3" t="s">
        <v>659</v>
      </c>
      <c r="H290" s="3" t="s">
        <v>44</v>
      </c>
      <c r="I290" s="3" t="s">
        <v>45</v>
      </c>
      <c r="J290" s="3" t="s">
        <v>46</v>
      </c>
      <c r="K290" s="3" t="s">
        <v>333</v>
      </c>
      <c r="L290" s="5">
        <v>22</v>
      </c>
      <c r="M290" s="5">
        <v>69891</v>
      </c>
      <c r="N290" s="5">
        <v>90969.29</v>
      </c>
      <c r="O290" s="5">
        <v>0</v>
      </c>
      <c r="P290" s="3" t="s">
        <v>28</v>
      </c>
      <c r="Q290" s="3" t="s">
        <v>29</v>
      </c>
      <c r="R290" s="5">
        <v>2</v>
      </c>
      <c r="S290" s="15">
        <v>463722.4</v>
      </c>
      <c r="T290" s="11">
        <f t="shared" si="29"/>
        <v>2001324.38</v>
      </c>
      <c r="U290" s="12">
        <f t="shared" si="30"/>
        <v>0</v>
      </c>
      <c r="V290" s="12">
        <f t="shared" si="31"/>
        <v>2001324.38</v>
      </c>
      <c r="W290" s="17">
        <f t="shared" si="32"/>
        <v>0.23170776543480676</v>
      </c>
      <c r="X290" s="19">
        <f t="shared" si="33"/>
        <v>0</v>
      </c>
      <c r="Y290" s="17">
        <f t="shared" si="34"/>
        <v>0.23170776543480676</v>
      </c>
      <c r="Z290" s="25">
        <f t="shared" si="28"/>
        <v>0</v>
      </c>
    </row>
    <row r="291" spans="1:26" ht="14.4" x14ac:dyDescent="0.3">
      <c r="A291" s="24" t="s">
        <v>660</v>
      </c>
      <c r="B291" s="6">
        <v>45719</v>
      </c>
      <c r="C291" s="3" t="s">
        <v>40</v>
      </c>
      <c r="D291" s="3" t="s">
        <v>21</v>
      </c>
      <c r="E291" s="3" t="s">
        <v>32</v>
      </c>
      <c r="F291" s="3" t="s">
        <v>33</v>
      </c>
      <c r="G291" s="3" t="s">
        <v>391</v>
      </c>
      <c r="H291" s="3" t="s">
        <v>87</v>
      </c>
      <c r="I291" s="3" t="s">
        <v>52</v>
      </c>
      <c r="J291" s="3" t="s">
        <v>157</v>
      </c>
      <c r="K291" s="3" t="s">
        <v>273</v>
      </c>
      <c r="L291" s="5">
        <v>17</v>
      </c>
      <c r="M291" s="5">
        <v>25974.31</v>
      </c>
      <c r="N291" s="5">
        <v>37495.75</v>
      </c>
      <c r="O291" s="5">
        <v>0.1</v>
      </c>
      <c r="P291" s="3" t="s">
        <v>55</v>
      </c>
      <c r="Q291" s="3" t="s">
        <v>77</v>
      </c>
      <c r="R291" s="5">
        <v>19</v>
      </c>
      <c r="S291" s="15">
        <v>176278</v>
      </c>
      <c r="T291" s="11">
        <f t="shared" si="29"/>
        <v>637427.75</v>
      </c>
      <c r="U291" s="12">
        <f t="shared" si="30"/>
        <v>63742.775000000001</v>
      </c>
      <c r="V291" s="12">
        <f t="shared" si="31"/>
        <v>573684.97499999998</v>
      </c>
      <c r="W291" s="17">
        <f t="shared" si="32"/>
        <v>0.30727316851901171</v>
      </c>
      <c r="X291" s="19">
        <f t="shared" si="33"/>
        <v>1</v>
      </c>
      <c r="Y291" s="17">
        <f t="shared" si="34"/>
        <v>0.30727316851901171</v>
      </c>
      <c r="Z291" s="25">
        <f t="shared" si="28"/>
        <v>0.11111111111111112</v>
      </c>
    </row>
    <row r="292" spans="1:26" ht="14.4" x14ac:dyDescent="0.3">
      <c r="A292" s="24" t="s">
        <v>661</v>
      </c>
      <c r="B292" s="6">
        <v>45840</v>
      </c>
      <c r="C292" s="3" t="s">
        <v>20</v>
      </c>
      <c r="D292" s="3" t="s">
        <v>57</v>
      </c>
      <c r="E292" s="3" t="s">
        <v>58</v>
      </c>
      <c r="F292" s="3" t="s">
        <v>59</v>
      </c>
      <c r="G292" s="3" t="s">
        <v>662</v>
      </c>
      <c r="H292" s="3" t="s">
        <v>44</v>
      </c>
      <c r="I292" s="3" t="s">
        <v>52</v>
      </c>
      <c r="J292" s="3" t="s">
        <v>95</v>
      </c>
      <c r="K292" s="3" t="s">
        <v>298</v>
      </c>
      <c r="L292" s="5">
        <v>41</v>
      </c>
      <c r="M292" s="5">
        <v>29063.86</v>
      </c>
      <c r="N292" s="5">
        <v>38894.93</v>
      </c>
      <c r="O292" s="5">
        <v>0.1</v>
      </c>
      <c r="P292" s="3" t="s">
        <v>55</v>
      </c>
      <c r="Q292" s="3" t="s">
        <v>77</v>
      </c>
      <c r="R292" s="5">
        <v>6</v>
      </c>
      <c r="S292" s="15">
        <v>362766.5</v>
      </c>
      <c r="T292" s="11">
        <f t="shared" si="29"/>
        <v>1594692.1300000001</v>
      </c>
      <c r="U292" s="12">
        <f t="shared" si="30"/>
        <v>159469.21300000002</v>
      </c>
      <c r="V292" s="12">
        <f t="shared" si="31"/>
        <v>1435222.9170000001</v>
      </c>
      <c r="W292" s="17">
        <f t="shared" si="32"/>
        <v>0.2527596902913723</v>
      </c>
      <c r="X292" s="19">
        <f t="shared" si="33"/>
        <v>1</v>
      </c>
      <c r="Y292" s="17">
        <f t="shared" si="34"/>
        <v>0.2527596902913723</v>
      </c>
      <c r="Z292" s="25">
        <f t="shared" si="28"/>
        <v>0.11111111111111112</v>
      </c>
    </row>
    <row r="293" spans="1:26" ht="14.4" x14ac:dyDescent="0.3">
      <c r="A293" s="24" t="s">
        <v>663</v>
      </c>
      <c r="B293" s="4">
        <v>45890</v>
      </c>
      <c r="C293" s="3" t="s">
        <v>40</v>
      </c>
      <c r="D293" s="3" t="s">
        <v>70</v>
      </c>
      <c r="E293" s="3" t="s">
        <v>71</v>
      </c>
      <c r="F293" s="3" t="s">
        <v>72</v>
      </c>
      <c r="G293" s="3" t="s">
        <v>664</v>
      </c>
      <c r="H293" s="3" t="s">
        <v>24</v>
      </c>
      <c r="I293" s="3" t="s">
        <v>52</v>
      </c>
      <c r="J293" s="3" t="s">
        <v>53</v>
      </c>
      <c r="K293" s="3" t="s">
        <v>99</v>
      </c>
      <c r="L293" s="5">
        <v>23</v>
      </c>
      <c r="M293" s="5">
        <v>27709.85</v>
      </c>
      <c r="N293" s="5">
        <v>38934.019999999997</v>
      </c>
      <c r="O293" s="5">
        <v>0</v>
      </c>
      <c r="P293" s="3" t="s">
        <v>28</v>
      </c>
      <c r="Q293" s="3" t="s">
        <v>29</v>
      </c>
      <c r="R293" s="5">
        <v>15</v>
      </c>
      <c r="S293" s="15">
        <v>258155.9</v>
      </c>
      <c r="T293" s="11">
        <f t="shared" si="29"/>
        <v>895482.46</v>
      </c>
      <c r="U293" s="12">
        <f t="shared" si="30"/>
        <v>0</v>
      </c>
      <c r="V293" s="12">
        <f t="shared" si="31"/>
        <v>895482.46</v>
      </c>
      <c r="W293" s="17">
        <f t="shared" si="32"/>
        <v>0.28828694199102461</v>
      </c>
      <c r="X293" s="19">
        <f t="shared" si="33"/>
        <v>0</v>
      </c>
      <c r="Y293" s="17">
        <f t="shared" si="34"/>
        <v>0.28828694199102461</v>
      </c>
      <c r="Z293" s="25">
        <f t="shared" si="28"/>
        <v>0</v>
      </c>
    </row>
    <row r="294" spans="1:26" ht="14.4" x14ac:dyDescent="0.3">
      <c r="A294" s="24" t="s">
        <v>665</v>
      </c>
      <c r="B294" s="4">
        <v>45900</v>
      </c>
      <c r="C294" s="3" t="s">
        <v>31</v>
      </c>
      <c r="D294" s="3" t="s">
        <v>41</v>
      </c>
      <c r="E294" s="3" t="s">
        <v>42</v>
      </c>
      <c r="F294" s="3" t="s">
        <v>42</v>
      </c>
      <c r="G294" s="3" t="s">
        <v>666</v>
      </c>
      <c r="H294" s="3" t="s">
        <v>24</v>
      </c>
      <c r="I294" s="3" t="s">
        <v>25</v>
      </c>
      <c r="J294" s="3" t="s">
        <v>36</v>
      </c>
      <c r="K294" s="3" t="s">
        <v>136</v>
      </c>
      <c r="L294" s="5">
        <v>11</v>
      </c>
      <c r="M294" s="5">
        <v>37796.57</v>
      </c>
      <c r="N294" s="5">
        <v>50603.82</v>
      </c>
      <c r="O294" s="5">
        <v>0.15</v>
      </c>
      <c r="P294" s="3" t="s">
        <v>28</v>
      </c>
      <c r="Q294" s="3" t="s">
        <v>38</v>
      </c>
      <c r="R294" s="5">
        <v>6</v>
      </c>
      <c r="S294" s="15">
        <v>119747.8</v>
      </c>
      <c r="T294" s="11">
        <f t="shared" si="29"/>
        <v>556642.02</v>
      </c>
      <c r="U294" s="12">
        <f t="shared" si="30"/>
        <v>83496.303</v>
      </c>
      <c r="V294" s="12">
        <f t="shared" si="31"/>
        <v>473145.717</v>
      </c>
      <c r="W294" s="17">
        <f t="shared" si="32"/>
        <v>0.25308862723996717</v>
      </c>
      <c r="X294" s="19">
        <f t="shared" si="33"/>
        <v>0</v>
      </c>
      <c r="Y294" s="17">
        <f t="shared" si="34"/>
        <v>0.25308862723996717</v>
      </c>
      <c r="Z294" s="25">
        <f t="shared" si="28"/>
        <v>0.17647058823529413</v>
      </c>
    </row>
    <row r="295" spans="1:26" ht="14.4" x14ac:dyDescent="0.3">
      <c r="A295" s="24" t="s">
        <v>667</v>
      </c>
      <c r="B295" s="7">
        <v>45800</v>
      </c>
      <c r="C295" s="3" t="s">
        <v>20</v>
      </c>
      <c r="D295" s="3" t="s">
        <v>21</v>
      </c>
      <c r="E295" s="3" t="s">
        <v>22</v>
      </c>
      <c r="F295" s="3" t="s">
        <v>22</v>
      </c>
      <c r="G295" s="3" t="s">
        <v>514</v>
      </c>
      <c r="H295" s="3" t="s">
        <v>87</v>
      </c>
      <c r="I295" s="3" t="s">
        <v>25</v>
      </c>
      <c r="J295" s="3" t="s">
        <v>26</v>
      </c>
      <c r="K295" s="3" t="s">
        <v>216</v>
      </c>
      <c r="L295" s="5">
        <v>22</v>
      </c>
      <c r="M295" s="5">
        <v>48962.12</v>
      </c>
      <c r="N295" s="5">
        <v>64433.63</v>
      </c>
      <c r="O295" s="5">
        <v>0.15</v>
      </c>
      <c r="P295" s="3" t="s">
        <v>28</v>
      </c>
      <c r="Q295" s="3" t="s">
        <v>38</v>
      </c>
      <c r="R295" s="5">
        <v>6</v>
      </c>
      <c r="S295" s="15">
        <v>289317.2</v>
      </c>
      <c r="T295" s="11">
        <f t="shared" si="29"/>
        <v>1417539.8599999999</v>
      </c>
      <c r="U295" s="12">
        <f t="shared" si="30"/>
        <v>212630.97899999996</v>
      </c>
      <c r="V295" s="12">
        <f t="shared" si="31"/>
        <v>1204908.8809999998</v>
      </c>
      <c r="W295" s="17">
        <f t="shared" si="32"/>
        <v>0.24011541832099756</v>
      </c>
      <c r="X295" s="19">
        <f t="shared" si="33"/>
        <v>0</v>
      </c>
      <c r="Y295" s="17">
        <f t="shared" si="34"/>
        <v>0.24011541832099756</v>
      </c>
      <c r="Z295" s="25">
        <f t="shared" si="28"/>
        <v>0.1764705882352941</v>
      </c>
    </row>
    <row r="296" spans="1:26" ht="14.4" x14ac:dyDescent="0.3">
      <c r="A296" s="24" t="s">
        <v>668</v>
      </c>
      <c r="B296" s="4">
        <v>45707</v>
      </c>
      <c r="C296" s="3" t="s">
        <v>31</v>
      </c>
      <c r="D296" s="3" t="s">
        <v>21</v>
      </c>
      <c r="E296" s="3" t="s">
        <v>105</v>
      </c>
      <c r="F296" s="3" t="s">
        <v>106</v>
      </c>
      <c r="G296" s="3" t="s">
        <v>669</v>
      </c>
      <c r="H296" s="3" t="s">
        <v>87</v>
      </c>
      <c r="I296" s="3" t="s">
        <v>45</v>
      </c>
      <c r="J296" s="3" t="s">
        <v>102</v>
      </c>
      <c r="K296" s="3" t="s">
        <v>103</v>
      </c>
      <c r="L296" s="5">
        <v>32</v>
      </c>
      <c r="M296" s="5">
        <v>23636.39</v>
      </c>
      <c r="N296" s="5">
        <v>28413.83</v>
      </c>
      <c r="O296" s="5">
        <v>0</v>
      </c>
      <c r="P296" s="3" t="s">
        <v>28</v>
      </c>
      <c r="Q296" s="3" t="s">
        <v>29</v>
      </c>
      <c r="R296" s="5">
        <v>1</v>
      </c>
      <c r="S296" s="15">
        <v>152878.1</v>
      </c>
      <c r="T296" s="11">
        <f t="shared" si="29"/>
        <v>909242.56</v>
      </c>
      <c r="U296" s="12">
        <f t="shared" si="30"/>
        <v>0</v>
      </c>
      <c r="V296" s="12">
        <f t="shared" si="31"/>
        <v>909242.56</v>
      </c>
      <c r="W296" s="17">
        <f t="shared" si="32"/>
        <v>0.16813786191442687</v>
      </c>
      <c r="X296" s="19">
        <f t="shared" si="33"/>
        <v>0</v>
      </c>
      <c r="Y296" s="17">
        <f t="shared" si="34"/>
        <v>0.16813786191442687</v>
      </c>
      <c r="Z296" s="25">
        <f t="shared" si="28"/>
        <v>0</v>
      </c>
    </row>
    <row r="297" spans="1:26" ht="14.4" x14ac:dyDescent="0.3">
      <c r="A297" s="24" t="s">
        <v>670</v>
      </c>
      <c r="B297" s="4">
        <v>45702</v>
      </c>
      <c r="C297" s="3" t="s">
        <v>31</v>
      </c>
      <c r="D297" s="3" t="s">
        <v>21</v>
      </c>
      <c r="E297" s="3" t="s">
        <v>32</v>
      </c>
      <c r="F297" s="3" t="s">
        <v>33</v>
      </c>
      <c r="G297" s="3" t="s">
        <v>671</v>
      </c>
      <c r="H297" s="3" t="s">
        <v>44</v>
      </c>
      <c r="I297" s="3" t="s">
        <v>52</v>
      </c>
      <c r="J297" s="3" t="s">
        <v>53</v>
      </c>
      <c r="K297" s="3" t="s">
        <v>110</v>
      </c>
      <c r="L297" s="5">
        <v>11</v>
      </c>
      <c r="M297" s="5">
        <v>1388.32</v>
      </c>
      <c r="N297" s="5">
        <v>1803.15</v>
      </c>
      <c r="O297" s="5">
        <v>0.05</v>
      </c>
      <c r="P297" s="3" t="s">
        <v>28</v>
      </c>
      <c r="Q297" s="3" t="s">
        <v>29</v>
      </c>
      <c r="R297" s="5">
        <v>1</v>
      </c>
      <c r="S297" s="15">
        <v>4334.97</v>
      </c>
      <c r="T297" s="11">
        <f t="shared" si="29"/>
        <v>19834.650000000001</v>
      </c>
      <c r="U297" s="12">
        <f t="shared" si="30"/>
        <v>991.73250000000007</v>
      </c>
      <c r="V297" s="12">
        <f t="shared" si="31"/>
        <v>18842.917500000003</v>
      </c>
      <c r="W297" s="17">
        <f t="shared" si="32"/>
        <v>0.23005832297466672</v>
      </c>
      <c r="X297" s="19">
        <f t="shared" si="33"/>
        <v>0</v>
      </c>
      <c r="Y297" s="17">
        <f t="shared" si="34"/>
        <v>0.23005832297466672</v>
      </c>
      <c r="Z297" s="25">
        <f t="shared" si="28"/>
        <v>5.2631578947368418E-2</v>
      </c>
    </row>
    <row r="298" spans="1:26" ht="14.4" x14ac:dyDescent="0.3">
      <c r="A298" s="24" t="s">
        <v>672</v>
      </c>
      <c r="B298" s="8">
        <v>45784</v>
      </c>
      <c r="C298" s="3" t="s">
        <v>31</v>
      </c>
      <c r="D298" s="3" t="s">
        <v>70</v>
      </c>
      <c r="E298" s="3" t="s">
        <v>71</v>
      </c>
      <c r="F298" s="3" t="s">
        <v>72</v>
      </c>
      <c r="G298" s="3" t="s">
        <v>673</v>
      </c>
      <c r="H298" s="3" t="s">
        <v>24</v>
      </c>
      <c r="I298" s="3" t="s">
        <v>45</v>
      </c>
      <c r="J298" s="3" t="s">
        <v>102</v>
      </c>
      <c r="K298" s="3" t="s">
        <v>203</v>
      </c>
      <c r="L298" s="5">
        <v>6</v>
      </c>
      <c r="M298" s="5">
        <v>73674.179999999993</v>
      </c>
      <c r="N298" s="5">
        <v>93857.64</v>
      </c>
      <c r="O298" s="5">
        <v>0.05</v>
      </c>
      <c r="P298" s="3" t="s">
        <v>55</v>
      </c>
      <c r="Q298" s="3" t="s">
        <v>29</v>
      </c>
      <c r="R298" s="5">
        <v>17</v>
      </c>
      <c r="S298" s="15">
        <v>115045.7</v>
      </c>
      <c r="T298" s="11">
        <f t="shared" si="29"/>
        <v>563145.84</v>
      </c>
      <c r="U298" s="12">
        <f t="shared" si="30"/>
        <v>28157.292000000001</v>
      </c>
      <c r="V298" s="12">
        <f t="shared" si="31"/>
        <v>534988.54799999995</v>
      </c>
      <c r="W298" s="17">
        <f t="shared" si="32"/>
        <v>0.21504329472114234</v>
      </c>
      <c r="X298" s="19">
        <f t="shared" si="33"/>
        <v>1</v>
      </c>
      <c r="Y298" s="17">
        <f t="shared" si="34"/>
        <v>0.21504329472114234</v>
      </c>
      <c r="Z298" s="25">
        <f t="shared" si="28"/>
        <v>5.2631578947368425E-2</v>
      </c>
    </row>
    <row r="299" spans="1:26" ht="14.4" x14ac:dyDescent="0.3">
      <c r="A299" s="24" t="s">
        <v>674</v>
      </c>
      <c r="B299" s="4">
        <v>45889</v>
      </c>
      <c r="C299" s="3" t="s">
        <v>40</v>
      </c>
      <c r="D299" s="3" t="s">
        <v>21</v>
      </c>
      <c r="E299" s="3" t="s">
        <v>32</v>
      </c>
      <c r="F299" s="3" t="s">
        <v>33</v>
      </c>
      <c r="G299" s="3" t="s">
        <v>675</v>
      </c>
      <c r="H299" s="3" t="s">
        <v>35</v>
      </c>
      <c r="I299" s="3" t="s">
        <v>45</v>
      </c>
      <c r="J299" s="3" t="s">
        <v>132</v>
      </c>
      <c r="K299" s="3" t="s">
        <v>206</v>
      </c>
      <c r="L299" s="5">
        <v>8</v>
      </c>
      <c r="M299" s="5">
        <v>73.680000000000007</v>
      </c>
      <c r="N299" s="5">
        <v>94.81</v>
      </c>
      <c r="O299" s="5">
        <v>0.15</v>
      </c>
      <c r="P299" s="3" t="s">
        <v>28</v>
      </c>
      <c r="Q299" s="3" t="s">
        <v>38</v>
      </c>
      <c r="R299" s="5">
        <v>7</v>
      </c>
      <c r="S299" s="15">
        <v>143.68</v>
      </c>
      <c r="T299" s="11">
        <f t="shared" si="29"/>
        <v>758.48</v>
      </c>
      <c r="U299" s="12">
        <f t="shared" si="30"/>
        <v>113.77200000000001</v>
      </c>
      <c r="V299" s="12">
        <f t="shared" si="31"/>
        <v>644.70799999999997</v>
      </c>
      <c r="W299" s="17">
        <f t="shared" si="32"/>
        <v>0.22286058184480417</v>
      </c>
      <c r="X299" s="19">
        <f t="shared" si="33"/>
        <v>0</v>
      </c>
      <c r="Y299" s="17">
        <f t="shared" si="34"/>
        <v>0.22286058184480417</v>
      </c>
      <c r="Z299" s="25">
        <f t="shared" si="28"/>
        <v>0.17647058823529413</v>
      </c>
    </row>
    <row r="300" spans="1:26" ht="14.4" x14ac:dyDescent="0.3">
      <c r="A300" s="24" t="s">
        <v>676</v>
      </c>
      <c r="B300" s="4">
        <v>45886</v>
      </c>
      <c r="C300" s="3" t="s">
        <v>31</v>
      </c>
      <c r="D300" s="3" t="s">
        <v>70</v>
      </c>
      <c r="E300" s="3" t="s">
        <v>125</v>
      </c>
      <c r="F300" s="3" t="s">
        <v>125</v>
      </c>
      <c r="G300" s="3" t="s">
        <v>677</v>
      </c>
      <c r="H300" s="3" t="s">
        <v>24</v>
      </c>
      <c r="I300" s="3" t="s">
        <v>52</v>
      </c>
      <c r="J300" s="3" t="s">
        <v>53</v>
      </c>
      <c r="K300" s="3" t="s">
        <v>99</v>
      </c>
      <c r="L300" s="5">
        <v>8</v>
      </c>
      <c r="M300" s="5">
        <v>29536.59</v>
      </c>
      <c r="N300" s="5">
        <v>43512.77</v>
      </c>
      <c r="O300" s="5">
        <v>0</v>
      </c>
      <c r="P300" s="3" t="s">
        <v>55</v>
      </c>
      <c r="Q300" s="3" t="s">
        <v>77</v>
      </c>
      <c r="R300" s="5">
        <v>12</v>
      </c>
      <c r="S300" s="15">
        <v>111809.4</v>
      </c>
      <c r="T300" s="11">
        <f t="shared" si="29"/>
        <v>348102.16</v>
      </c>
      <c r="U300" s="12">
        <f t="shared" si="30"/>
        <v>0</v>
      </c>
      <c r="V300" s="12">
        <f t="shared" si="31"/>
        <v>348102.16</v>
      </c>
      <c r="W300" s="17">
        <f t="shared" si="32"/>
        <v>0.32119708765955374</v>
      </c>
      <c r="X300" s="19">
        <f t="shared" si="33"/>
        <v>1</v>
      </c>
      <c r="Y300" s="17">
        <f t="shared" si="34"/>
        <v>0.32119708765955374</v>
      </c>
      <c r="Z300" s="25">
        <f t="shared" si="28"/>
        <v>0</v>
      </c>
    </row>
    <row r="301" spans="1:26" ht="14.4" x14ac:dyDescent="0.3">
      <c r="A301" s="24" t="s">
        <v>678</v>
      </c>
      <c r="B301" s="4">
        <v>45705</v>
      </c>
      <c r="C301" s="3" t="s">
        <v>40</v>
      </c>
      <c r="D301" s="3" t="s">
        <v>41</v>
      </c>
      <c r="E301" s="3" t="s">
        <v>42</v>
      </c>
      <c r="F301" s="3" t="s">
        <v>42</v>
      </c>
      <c r="G301" s="3" t="s">
        <v>679</v>
      </c>
      <c r="H301" s="3" t="s">
        <v>44</v>
      </c>
      <c r="I301" s="3" t="s">
        <v>25</v>
      </c>
      <c r="J301" s="3" t="s">
        <v>61</v>
      </c>
      <c r="K301" s="3" t="s">
        <v>62</v>
      </c>
      <c r="L301" s="5">
        <v>36</v>
      </c>
      <c r="M301" s="5">
        <v>50152.12</v>
      </c>
      <c r="N301" s="5">
        <v>71267.06</v>
      </c>
      <c r="O301" s="5">
        <v>0</v>
      </c>
      <c r="P301" s="3" t="s">
        <v>28</v>
      </c>
      <c r="Q301" s="3" t="s">
        <v>29</v>
      </c>
      <c r="R301" s="5">
        <v>19</v>
      </c>
      <c r="S301" s="15">
        <v>760137.8</v>
      </c>
      <c r="T301" s="11">
        <f t="shared" si="29"/>
        <v>2565614.16</v>
      </c>
      <c r="U301" s="12">
        <f t="shared" si="30"/>
        <v>0</v>
      </c>
      <c r="V301" s="12">
        <f t="shared" si="31"/>
        <v>2565614.16</v>
      </c>
      <c r="W301" s="17">
        <f t="shared" si="32"/>
        <v>0.29627907884636873</v>
      </c>
      <c r="X301" s="19">
        <f t="shared" si="33"/>
        <v>0</v>
      </c>
      <c r="Y301" s="17">
        <f t="shared" si="34"/>
        <v>0.29627907884636873</v>
      </c>
      <c r="Z301" s="25">
        <f t="shared" si="28"/>
        <v>0</v>
      </c>
    </row>
    <row r="302" spans="1:26" ht="14.4" x14ac:dyDescent="0.3">
      <c r="A302" s="24" t="s">
        <v>680</v>
      </c>
      <c r="B302" s="4">
        <v>45829</v>
      </c>
      <c r="C302" s="3" t="s">
        <v>40</v>
      </c>
      <c r="D302" s="3" t="s">
        <v>41</v>
      </c>
      <c r="E302" s="3" t="s">
        <v>42</v>
      </c>
      <c r="F302" s="3" t="s">
        <v>42</v>
      </c>
      <c r="G302" s="3" t="s">
        <v>681</v>
      </c>
      <c r="H302" s="3" t="s">
        <v>35</v>
      </c>
      <c r="I302" s="3" t="s">
        <v>45</v>
      </c>
      <c r="J302" s="3" t="s">
        <v>46</v>
      </c>
      <c r="K302" s="3" t="s">
        <v>333</v>
      </c>
      <c r="L302" s="5">
        <v>46</v>
      </c>
      <c r="M302" s="5">
        <v>28220.48</v>
      </c>
      <c r="N302" s="5">
        <v>31395.82</v>
      </c>
      <c r="O302" s="5">
        <v>0.1</v>
      </c>
      <c r="P302" s="3" t="s">
        <v>55</v>
      </c>
      <c r="Q302" s="3" t="s">
        <v>77</v>
      </c>
      <c r="R302" s="5">
        <v>4</v>
      </c>
      <c r="S302" s="15">
        <v>131459.1</v>
      </c>
      <c r="T302" s="11">
        <f t="shared" si="29"/>
        <v>1444207.72</v>
      </c>
      <c r="U302" s="12">
        <f t="shared" si="30"/>
        <v>144420.772</v>
      </c>
      <c r="V302" s="12">
        <f t="shared" si="31"/>
        <v>1299786.9479999999</v>
      </c>
      <c r="W302" s="17">
        <f t="shared" si="32"/>
        <v>0.10113895989052508</v>
      </c>
      <c r="X302" s="19">
        <f t="shared" si="33"/>
        <v>1</v>
      </c>
      <c r="Y302" s="17">
        <f t="shared" si="34"/>
        <v>0.10113895989052508</v>
      </c>
      <c r="Z302" s="25">
        <f t="shared" si="28"/>
        <v>0.11111111111111112</v>
      </c>
    </row>
    <row r="303" spans="1:26" ht="14.4" x14ac:dyDescent="0.3">
      <c r="A303" s="24" t="s">
        <v>682</v>
      </c>
      <c r="B303" s="6">
        <v>45843</v>
      </c>
      <c r="C303" s="3" t="s">
        <v>31</v>
      </c>
      <c r="D303" s="3" t="s">
        <v>57</v>
      </c>
      <c r="E303" s="3" t="s">
        <v>92</v>
      </c>
      <c r="F303" s="3" t="s">
        <v>93</v>
      </c>
      <c r="G303" s="3" t="s">
        <v>683</v>
      </c>
      <c r="H303" s="3" t="s">
        <v>44</v>
      </c>
      <c r="I303" s="3" t="s">
        <v>52</v>
      </c>
      <c r="J303" s="3" t="s">
        <v>95</v>
      </c>
      <c r="K303" s="3" t="s">
        <v>237</v>
      </c>
      <c r="L303" s="5">
        <v>1</v>
      </c>
      <c r="M303" s="5">
        <v>38053.61</v>
      </c>
      <c r="N303" s="5">
        <v>44789.8</v>
      </c>
      <c r="O303" s="5">
        <v>0.15</v>
      </c>
      <c r="P303" s="3" t="s">
        <v>28</v>
      </c>
      <c r="Q303" s="3" t="s">
        <v>84</v>
      </c>
      <c r="R303" s="5">
        <v>1</v>
      </c>
      <c r="S303" s="15">
        <v>5725.76</v>
      </c>
      <c r="T303" s="11">
        <f t="shared" si="29"/>
        <v>44789.8</v>
      </c>
      <c r="U303" s="12">
        <f t="shared" si="30"/>
        <v>6718.47</v>
      </c>
      <c r="V303" s="12">
        <f t="shared" si="31"/>
        <v>38071.33</v>
      </c>
      <c r="W303" s="17">
        <f t="shared" si="32"/>
        <v>0.15039558639007358</v>
      </c>
      <c r="X303" s="19">
        <f t="shared" si="33"/>
        <v>0</v>
      </c>
      <c r="Y303" s="17">
        <f t="shared" si="34"/>
        <v>0.15039558639007358</v>
      </c>
      <c r="Z303" s="25">
        <f t="shared" si="28"/>
        <v>0.17647058823529413</v>
      </c>
    </row>
    <row r="304" spans="1:26" ht="14.4" x14ac:dyDescent="0.3">
      <c r="A304" s="24" t="s">
        <v>684</v>
      </c>
      <c r="B304" s="4">
        <v>45766</v>
      </c>
      <c r="C304" s="3" t="s">
        <v>49</v>
      </c>
      <c r="D304" s="3" t="s">
        <v>70</v>
      </c>
      <c r="E304" s="3" t="s">
        <v>125</v>
      </c>
      <c r="F304" s="3" t="s">
        <v>125</v>
      </c>
      <c r="G304" s="3" t="s">
        <v>685</v>
      </c>
      <c r="H304" s="3" t="s">
        <v>35</v>
      </c>
      <c r="I304" s="3" t="s">
        <v>45</v>
      </c>
      <c r="J304" s="3" t="s">
        <v>67</v>
      </c>
      <c r="K304" s="3" t="s">
        <v>199</v>
      </c>
      <c r="L304" s="5">
        <v>18</v>
      </c>
      <c r="M304" s="5">
        <v>44863.39</v>
      </c>
      <c r="N304" s="5">
        <v>65137.45</v>
      </c>
      <c r="O304" s="5">
        <v>0</v>
      </c>
      <c r="P304" s="3" t="s">
        <v>55</v>
      </c>
      <c r="Q304" s="3" t="s">
        <v>77</v>
      </c>
      <c r="R304" s="5">
        <v>4</v>
      </c>
      <c r="S304" s="15">
        <v>364933.1</v>
      </c>
      <c r="T304" s="11">
        <f t="shared" si="29"/>
        <v>1172474.0999999999</v>
      </c>
      <c r="U304" s="12">
        <f t="shared" si="30"/>
        <v>0</v>
      </c>
      <c r="V304" s="12">
        <f t="shared" si="31"/>
        <v>1172474.0999999999</v>
      </c>
      <c r="W304" s="17">
        <f t="shared" si="32"/>
        <v>0.31125045747279195</v>
      </c>
      <c r="X304" s="19">
        <f t="shared" si="33"/>
        <v>1</v>
      </c>
      <c r="Y304" s="17">
        <f t="shared" si="34"/>
        <v>0.31125045747279195</v>
      </c>
      <c r="Z304" s="25">
        <f t="shared" si="28"/>
        <v>0</v>
      </c>
    </row>
    <row r="305" spans="1:26" ht="14.4" x14ac:dyDescent="0.3">
      <c r="A305" s="24" t="s">
        <v>686</v>
      </c>
      <c r="B305" s="4">
        <v>45766</v>
      </c>
      <c r="C305" s="3" t="s">
        <v>49</v>
      </c>
      <c r="D305" s="3" t="s">
        <v>70</v>
      </c>
      <c r="E305" s="3" t="s">
        <v>125</v>
      </c>
      <c r="F305" s="3" t="s">
        <v>125</v>
      </c>
      <c r="G305" s="3" t="s">
        <v>687</v>
      </c>
      <c r="H305" s="3" t="s">
        <v>44</v>
      </c>
      <c r="I305" s="3" t="s">
        <v>52</v>
      </c>
      <c r="J305" s="3" t="s">
        <v>157</v>
      </c>
      <c r="K305" s="3" t="s">
        <v>285</v>
      </c>
      <c r="L305" s="5">
        <v>19</v>
      </c>
      <c r="M305" s="5">
        <v>11453.1</v>
      </c>
      <c r="N305" s="5">
        <v>14161.23</v>
      </c>
      <c r="O305" s="5">
        <v>0.05</v>
      </c>
      <c r="P305" s="3" t="s">
        <v>28</v>
      </c>
      <c r="Q305" s="3" t="s">
        <v>29</v>
      </c>
      <c r="R305" s="5">
        <v>18</v>
      </c>
      <c r="S305" s="15">
        <v>48881.75</v>
      </c>
      <c r="T305" s="11">
        <f t="shared" si="29"/>
        <v>269063.37</v>
      </c>
      <c r="U305" s="12">
        <f t="shared" si="30"/>
        <v>13453.1685</v>
      </c>
      <c r="V305" s="12">
        <f t="shared" si="31"/>
        <v>255610.2015</v>
      </c>
      <c r="W305" s="17">
        <f t="shared" si="32"/>
        <v>0.19123552077791386</v>
      </c>
      <c r="X305" s="19">
        <f t="shared" si="33"/>
        <v>0</v>
      </c>
      <c r="Y305" s="17">
        <f t="shared" si="34"/>
        <v>0.19123552077791386</v>
      </c>
      <c r="Z305" s="25">
        <f t="shared" si="28"/>
        <v>5.2631578947368418E-2</v>
      </c>
    </row>
    <row r="306" spans="1:26" ht="14.4" x14ac:dyDescent="0.3">
      <c r="A306" s="24" t="s">
        <v>688</v>
      </c>
      <c r="B306" s="4">
        <v>45887</v>
      </c>
      <c r="C306" s="3" t="s">
        <v>49</v>
      </c>
      <c r="D306" s="3" t="s">
        <v>70</v>
      </c>
      <c r="E306" s="3" t="s">
        <v>125</v>
      </c>
      <c r="F306" s="3" t="s">
        <v>125</v>
      </c>
      <c r="G306" s="3" t="s">
        <v>145</v>
      </c>
      <c r="H306" s="3" t="s">
        <v>87</v>
      </c>
      <c r="I306" s="3" t="s">
        <v>52</v>
      </c>
      <c r="J306" s="3" t="s">
        <v>157</v>
      </c>
      <c r="K306" s="3" t="s">
        <v>285</v>
      </c>
      <c r="L306" s="5">
        <v>19</v>
      </c>
      <c r="M306" s="5">
        <v>76590.080000000002</v>
      </c>
      <c r="N306" s="5">
        <v>103964.4</v>
      </c>
      <c r="O306" s="5">
        <v>0.15</v>
      </c>
      <c r="P306" s="3" t="s">
        <v>55</v>
      </c>
      <c r="Q306" s="3" t="s">
        <v>29</v>
      </c>
      <c r="R306" s="5">
        <v>11</v>
      </c>
      <c r="S306" s="15">
        <v>442095.9</v>
      </c>
      <c r="T306" s="11">
        <f t="shared" si="29"/>
        <v>1975323.5999999999</v>
      </c>
      <c r="U306" s="12">
        <f t="shared" si="30"/>
        <v>296298.53999999998</v>
      </c>
      <c r="V306" s="12">
        <f t="shared" si="31"/>
        <v>1679025.0599999998</v>
      </c>
      <c r="W306" s="17">
        <f t="shared" si="32"/>
        <v>0.26330512303372056</v>
      </c>
      <c r="X306" s="19">
        <f t="shared" si="33"/>
        <v>1</v>
      </c>
      <c r="Y306" s="17">
        <f t="shared" si="34"/>
        <v>0.26330512303372056</v>
      </c>
      <c r="Z306" s="25">
        <f t="shared" si="28"/>
        <v>0.17647058823529413</v>
      </c>
    </row>
    <row r="307" spans="1:26" ht="14.4" x14ac:dyDescent="0.3">
      <c r="A307" s="24" t="s">
        <v>689</v>
      </c>
      <c r="B307" s="4">
        <v>45864</v>
      </c>
      <c r="C307" s="3" t="s">
        <v>49</v>
      </c>
      <c r="D307" s="3" t="s">
        <v>41</v>
      </c>
      <c r="E307" s="3" t="s">
        <v>42</v>
      </c>
      <c r="F307" s="3" t="s">
        <v>42</v>
      </c>
      <c r="G307" s="3" t="s">
        <v>448</v>
      </c>
      <c r="H307" s="3" t="s">
        <v>44</v>
      </c>
      <c r="I307" s="3" t="s">
        <v>52</v>
      </c>
      <c r="J307" s="3" t="s">
        <v>113</v>
      </c>
      <c r="K307" s="3" t="s">
        <v>257</v>
      </c>
      <c r="L307" s="5">
        <v>19</v>
      </c>
      <c r="M307" s="5">
        <v>22826.77</v>
      </c>
      <c r="N307" s="5">
        <v>26938.11</v>
      </c>
      <c r="O307" s="5">
        <v>0.05</v>
      </c>
      <c r="P307" s="3" t="s">
        <v>28</v>
      </c>
      <c r="Q307" s="3" t="s">
        <v>84</v>
      </c>
      <c r="R307" s="5">
        <v>14</v>
      </c>
      <c r="S307" s="15">
        <v>74209.69</v>
      </c>
      <c r="T307" s="11">
        <f t="shared" si="29"/>
        <v>511824.09</v>
      </c>
      <c r="U307" s="12">
        <f t="shared" si="30"/>
        <v>25591.204500000003</v>
      </c>
      <c r="V307" s="12">
        <f t="shared" si="31"/>
        <v>486232.88550000003</v>
      </c>
      <c r="W307" s="17">
        <f t="shared" si="32"/>
        <v>0.15262170086190108</v>
      </c>
      <c r="X307" s="19">
        <f t="shared" si="33"/>
        <v>0</v>
      </c>
      <c r="Y307" s="17">
        <f t="shared" si="34"/>
        <v>0.15262170086190108</v>
      </c>
      <c r="Z307" s="25">
        <f t="shared" si="28"/>
        <v>5.2631578947368425E-2</v>
      </c>
    </row>
    <row r="308" spans="1:26" ht="14.4" x14ac:dyDescent="0.3">
      <c r="A308" s="24" t="s">
        <v>690</v>
      </c>
      <c r="B308" s="4">
        <v>45760</v>
      </c>
      <c r="C308" s="3" t="s">
        <v>40</v>
      </c>
      <c r="D308" s="3" t="s">
        <v>21</v>
      </c>
      <c r="E308" s="3" t="s">
        <v>105</v>
      </c>
      <c r="F308" s="3" t="s">
        <v>106</v>
      </c>
      <c r="G308" s="3" t="s">
        <v>691</v>
      </c>
      <c r="H308" s="3" t="s">
        <v>35</v>
      </c>
      <c r="I308" s="3" t="s">
        <v>25</v>
      </c>
      <c r="J308" s="3" t="s">
        <v>36</v>
      </c>
      <c r="K308" s="3" t="s">
        <v>169</v>
      </c>
      <c r="L308" s="5">
        <v>26</v>
      </c>
      <c r="M308" s="5">
        <v>51873.09</v>
      </c>
      <c r="N308" s="5">
        <v>69054.789999999994</v>
      </c>
      <c r="O308" s="5">
        <v>0.1</v>
      </c>
      <c r="P308" s="3" t="s">
        <v>28</v>
      </c>
      <c r="Q308" s="3" t="s">
        <v>29</v>
      </c>
      <c r="R308" s="5">
        <v>20</v>
      </c>
      <c r="S308" s="15">
        <v>402051.8</v>
      </c>
      <c r="T308" s="11">
        <f t="shared" si="29"/>
        <v>1795424.5399999998</v>
      </c>
      <c r="U308" s="12">
        <f t="shared" si="30"/>
        <v>179542.454</v>
      </c>
      <c r="V308" s="12">
        <f t="shared" si="31"/>
        <v>1615882.0859999999</v>
      </c>
      <c r="W308" s="17">
        <f t="shared" si="32"/>
        <v>0.24881258569754328</v>
      </c>
      <c r="X308" s="19">
        <f t="shared" si="33"/>
        <v>0</v>
      </c>
      <c r="Y308" s="17">
        <f t="shared" si="34"/>
        <v>0.24881258569754328</v>
      </c>
      <c r="Z308" s="25">
        <f t="shared" si="28"/>
        <v>0.11111111111111112</v>
      </c>
    </row>
    <row r="309" spans="1:26" ht="14.4" x14ac:dyDescent="0.3">
      <c r="A309" s="24" t="s">
        <v>692</v>
      </c>
      <c r="B309" s="6">
        <v>45696</v>
      </c>
      <c r="C309" s="3" t="s">
        <v>20</v>
      </c>
      <c r="D309" s="3" t="s">
        <v>21</v>
      </c>
      <c r="E309" s="3" t="s">
        <v>32</v>
      </c>
      <c r="F309" s="3" t="s">
        <v>33</v>
      </c>
      <c r="G309" s="3" t="s">
        <v>181</v>
      </c>
      <c r="H309" s="3" t="s">
        <v>35</v>
      </c>
      <c r="I309" s="3" t="s">
        <v>45</v>
      </c>
      <c r="J309" s="3" t="s">
        <v>132</v>
      </c>
      <c r="K309" s="3" t="s">
        <v>248</v>
      </c>
      <c r="L309" s="5">
        <v>41</v>
      </c>
      <c r="M309" s="5">
        <v>39447.870000000003</v>
      </c>
      <c r="N309" s="5">
        <v>57450.32</v>
      </c>
      <c r="O309" s="5">
        <v>0</v>
      </c>
      <c r="P309" s="3" t="s">
        <v>28</v>
      </c>
      <c r="Q309" s="3" t="s">
        <v>77</v>
      </c>
      <c r="R309" s="5">
        <v>3</v>
      </c>
      <c r="S309" s="15">
        <v>738100.5</v>
      </c>
      <c r="T309" s="11">
        <f t="shared" si="29"/>
        <v>2355463.12</v>
      </c>
      <c r="U309" s="12">
        <f t="shared" si="30"/>
        <v>0</v>
      </c>
      <c r="V309" s="12">
        <f t="shared" si="31"/>
        <v>2355463.12</v>
      </c>
      <c r="W309" s="17">
        <f t="shared" si="32"/>
        <v>0.31335684848251838</v>
      </c>
      <c r="X309" s="19">
        <f t="shared" si="33"/>
        <v>0</v>
      </c>
      <c r="Y309" s="17">
        <f t="shared" si="34"/>
        <v>0.31335684848251838</v>
      </c>
      <c r="Z309" s="25">
        <f t="shared" si="28"/>
        <v>0</v>
      </c>
    </row>
    <row r="310" spans="1:26" ht="14.4" x14ac:dyDescent="0.3">
      <c r="A310" s="24" t="s">
        <v>693</v>
      </c>
      <c r="B310" s="4">
        <v>45822</v>
      </c>
      <c r="C310" s="3" t="s">
        <v>20</v>
      </c>
      <c r="D310" s="3" t="s">
        <v>21</v>
      </c>
      <c r="E310" s="3" t="s">
        <v>105</v>
      </c>
      <c r="F310" s="3" t="s">
        <v>106</v>
      </c>
      <c r="G310" s="3" t="s">
        <v>694</v>
      </c>
      <c r="H310" s="3" t="s">
        <v>35</v>
      </c>
      <c r="I310" s="3" t="s">
        <v>25</v>
      </c>
      <c r="J310" s="3" t="s">
        <v>26</v>
      </c>
      <c r="K310" s="3" t="s">
        <v>127</v>
      </c>
      <c r="L310" s="5">
        <v>27</v>
      </c>
      <c r="M310" s="5">
        <v>47544.800000000003</v>
      </c>
      <c r="N310" s="5">
        <v>62780.52</v>
      </c>
      <c r="O310" s="5">
        <v>0</v>
      </c>
      <c r="P310" s="3" t="s">
        <v>28</v>
      </c>
      <c r="Q310" s="3" t="s">
        <v>77</v>
      </c>
      <c r="R310" s="5">
        <v>3</v>
      </c>
      <c r="S310" s="15">
        <v>411364.4</v>
      </c>
      <c r="T310" s="11">
        <f t="shared" si="29"/>
        <v>1695074.0399999998</v>
      </c>
      <c r="U310" s="12">
        <f t="shared" si="30"/>
        <v>0</v>
      </c>
      <c r="V310" s="12">
        <f t="shared" si="31"/>
        <v>1695074.0399999998</v>
      </c>
      <c r="W310" s="17">
        <f t="shared" si="32"/>
        <v>0.242682260652166</v>
      </c>
      <c r="X310" s="19">
        <f t="shared" si="33"/>
        <v>0</v>
      </c>
      <c r="Y310" s="17">
        <f t="shared" si="34"/>
        <v>0.242682260652166</v>
      </c>
      <c r="Z310" s="25">
        <f t="shared" si="28"/>
        <v>0</v>
      </c>
    </row>
    <row r="311" spans="1:26" ht="14.4" x14ac:dyDescent="0.3">
      <c r="A311" s="24" t="s">
        <v>695</v>
      </c>
      <c r="B311" s="4">
        <v>45700</v>
      </c>
      <c r="C311" s="3" t="s">
        <v>31</v>
      </c>
      <c r="D311" s="3" t="s">
        <v>57</v>
      </c>
      <c r="E311" s="3" t="s">
        <v>64</v>
      </c>
      <c r="F311" s="3" t="s">
        <v>65</v>
      </c>
      <c r="G311" s="3" t="s">
        <v>262</v>
      </c>
      <c r="H311" s="3" t="s">
        <v>35</v>
      </c>
      <c r="I311" s="3" t="s">
        <v>25</v>
      </c>
      <c r="J311" s="3" t="s">
        <v>26</v>
      </c>
      <c r="K311" s="3" t="s">
        <v>80</v>
      </c>
      <c r="L311" s="5">
        <v>43</v>
      </c>
      <c r="M311" s="5">
        <v>4495.3500000000004</v>
      </c>
      <c r="N311" s="5">
        <v>6418.85</v>
      </c>
      <c r="O311" s="5">
        <v>0.15</v>
      </c>
      <c r="P311" s="3" t="s">
        <v>28</v>
      </c>
      <c r="Q311" s="3" t="s">
        <v>84</v>
      </c>
      <c r="R311" s="5">
        <v>8</v>
      </c>
      <c r="S311" s="15">
        <v>70303.929999999993</v>
      </c>
      <c r="T311" s="11">
        <f t="shared" si="29"/>
        <v>276010.55</v>
      </c>
      <c r="U311" s="12">
        <f t="shared" si="30"/>
        <v>41401.582499999997</v>
      </c>
      <c r="V311" s="12">
        <f t="shared" si="31"/>
        <v>234608.9675</v>
      </c>
      <c r="W311" s="17">
        <f t="shared" si="32"/>
        <v>0.29966429139158968</v>
      </c>
      <c r="X311" s="19">
        <f t="shared" si="33"/>
        <v>0</v>
      </c>
      <c r="Y311" s="17">
        <f t="shared" si="34"/>
        <v>0.29966429139158968</v>
      </c>
      <c r="Z311" s="25">
        <f t="shared" si="28"/>
        <v>0.1764705882352941</v>
      </c>
    </row>
    <row r="312" spans="1:26" ht="14.4" x14ac:dyDescent="0.3">
      <c r="A312" s="24" t="s">
        <v>696</v>
      </c>
      <c r="B312" s="4">
        <v>45763</v>
      </c>
      <c r="C312" s="3" t="s">
        <v>49</v>
      </c>
      <c r="D312" s="3" t="s">
        <v>21</v>
      </c>
      <c r="E312" s="3" t="s">
        <v>32</v>
      </c>
      <c r="F312" s="3" t="s">
        <v>33</v>
      </c>
      <c r="G312" s="3" t="s">
        <v>697</v>
      </c>
      <c r="H312" s="3" t="s">
        <v>35</v>
      </c>
      <c r="I312" s="3" t="s">
        <v>25</v>
      </c>
      <c r="J312" s="3" t="s">
        <v>26</v>
      </c>
      <c r="K312" s="3" t="s">
        <v>127</v>
      </c>
      <c r="L312" s="5">
        <v>43</v>
      </c>
      <c r="M312" s="5">
        <v>27410.22</v>
      </c>
      <c r="N312" s="5">
        <v>30961.06</v>
      </c>
      <c r="O312" s="5">
        <v>0</v>
      </c>
      <c r="P312" s="3" t="s">
        <v>55</v>
      </c>
      <c r="Q312" s="3" t="s">
        <v>84</v>
      </c>
      <c r="R312" s="5">
        <v>10</v>
      </c>
      <c r="S312" s="15">
        <v>152686.1</v>
      </c>
      <c r="T312" s="11">
        <f t="shared" si="29"/>
        <v>1331325.58</v>
      </c>
      <c r="U312" s="12">
        <f t="shared" si="30"/>
        <v>0</v>
      </c>
      <c r="V312" s="12">
        <f t="shared" si="31"/>
        <v>1331325.58</v>
      </c>
      <c r="W312" s="17">
        <f t="shared" si="32"/>
        <v>0.11468727281571499</v>
      </c>
      <c r="X312" s="19">
        <f t="shared" si="33"/>
        <v>1</v>
      </c>
      <c r="Y312" s="17">
        <f t="shared" si="34"/>
        <v>0.11468727281571499</v>
      </c>
      <c r="Z312" s="25">
        <f t="shared" si="28"/>
        <v>0</v>
      </c>
    </row>
    <row r="313" spans="1:26" ht="14.4" x14ac:dyDescent="0.3">
      <c r="A313" s="24" t="s">
        <v>698</v>
      </c>
      <c r="B313" s="4">
        <v>45668</v>
      </c>
      <c r="C313" s="3" t="s">
        <v>40</v>
      </c>
      <c r="D313" s="3" t="s">
        <v>41</v>
      </c>
      <c r="E313" s="3" t="s">
        <v>50</v>
      </c>
      <c r="F313" s="3" t="s">
        <v>50</v>
      </c>
      <c r="G313" s="3" t="s">
        <v>94</v>
      </c>
      <c r="H313" s="3" t="s">
        <v>24</v>
      </c>
      <c r="I313" s="3" t="s">
        <v>25</v>
      </c>
      <c r="J313" s="3" t="s">
        <v>146</v>
      </c>
      <c r="K313" s="3" t="s">
        <v>411</v>
      </c>
      <c r="L313" s="5">
        <v>24</v>
      </c>
      <c r="M313" s="5">
        <v>24546.05</v>
      </c>
      <c r="N313" s="5">
        <v>29308.37</v>
      </c>
      <c r="O313" s="5">
        <v>0.15</v>
      </c>
      <c r="P313" s="3" t="s">
        <v>55</v>
      </c>
      <c r="Q313" s="3" t="s">
        <v>84</v>
      </c>
      <c r="R313" s="5">
        <v>20</v>
      </c>
      <c r="S313" s="15">
        <v>97151.33</v>
      </c>
      <c r="T313" s="11">
        <f t="shared" si="29"/>
        <v>703400.88</v>
      </c>
      <c r="U313" s="12">
        <f t="shared" si="30"/>
        <v>105510.132</v>
      </c>
      <c r="V313" s="12">
        <f t="shared" si="31"/>
        <v>597890.74800000002</v>
      </c>
      <c r="W313" s="17">
        <f t="shared" si="32"/>
        <v>0.16249010429577679</v>
      </c>
      <c r="X313" s="19">
        <f t="shared" si="33"/>
        <v>1</v>
      </c>
      <c r="Y313" s="17">
        <f t="shared" si="34"/>
        <v>0.16249010429577679</v>
      </c>
      <c r="Z313" s="25">
        <f t="shared" si="28"/>
        <v>0.1764705882352941</v>
      </c>
    </row>
    <row r="314" spans="1:26" ht="14.4" x14ac:dyDescent="0.3">
      <c r="A314" s="24" t="s">
        <v>699</v>
      </c>
      <c r="B314" s="6">
        <v>45692</v>
      </c>
      <c r="C314" s="3" t="s">
        <v>20</v>
      </c>
      <c r="D314" s="3" t="s">
        <v>41</v>
      </c>
      <c r="E314" s="3" t="s">
        <v>50</v>
      </c>
      <c r="F314" s="3" t="s">
        <v>50</v>
      </c>
      <c r="G314" s="3" t="s">
        <v>481</v>
      </c>
      <c r="H314" s="3" t="s">
        <v>87</v>
      </c>
      <c r="I314" s="3" t="s">
        <v>45</v>
      </c>
      <c r="J314" s="3" t="s">
        <v>102</v>
      </c>
      <c r="K314" s="3" t="s">
        <v>191</v>
      </c>
      <c r="L314" s="5">
        <v>12</v>
      </c>
      <c r="M314" s="5">
        <v>26668.46</v>
      </c>
      <c r="N314" s="5">
        <v>31567.279999999999</v>
      </c>
      <c r="O314" s="5">
        <v>0.05</v>
      </c>
      <c r="P314" s="3" t="s">
        <v>55</v>
      </c>
      <c r="Q314" s="3" t="s">
        <v>29</v>
      </c>
      <c r="R314" s="5">
        <v>9</v>
      </c>
      <c r="S314" s="15">
        <v>55846.55</v>
      </c>
      <c r="T314" s="11">
        <f t="shared" si="29"/>
        <v>378807.36</v>
      </c>
      <c r="U314" s="12">
        <f t="shared" si="30"/>
        <v>18940.367999999999</v>
      </c>
      <c r="V314" s="12">
        <f t="shared" si="31"/>
        <v>359866.99199999997</v>
      </c>
      <c r="W314" s="17">
        <f t="shared" si="32"/>
        <v>0.15518664184682993</v>
      </c>
      <c r="X314" s="19">
        <f t="shared" si="33"/>
        <v>1</v>
      </c>
      <c r="Y314" s="17">
        <f t="shared" si="34"/>
        <v>0.15518664184682993</v>
      </c>
      <c r="Z314" s="25">
        <f t="shared" si="28"/>
        <v>5.2631578947368418E-2</v>
      </c>
    </row>
    <row r="315" spans="1:26" ht="14.4" x14ac:dyDescent="0.3">
      <c r="A315" s="24" t="s">
        <v>700</v>
      </c>
      <c r="B315" s="4">
        <v>45762</v>
      </c>
      <c r="C315" s="3" t="s">
        <v>31</v>
      </c>
      <c r="D315" s="3" t="s">
        <v>41</v>
      </c>
      <c r="E315" s="3" t="s">
        <v>42</v>
      </c>
      <c r="F315" s="3" t="s">
        <v>42</v>
      </c>
      <c r="G315" s="3" t="s">
        <v>420</v>
      </c>
      <c r="H315" s="3" t="s">
        <v>44</v>
      </c>
      <c r="I315" s="3" t="s">
        <v>25</v>
      </c>
      <c r="J315" s="3" t="s">
        <v>146</v>
      </c>
      <c r="K315" s="3" t="s">
        <v>147</v>
      </c>
      <c r="L315" s="5">
        <v>4</v>
      </c>
      <c r="M315" s="5">
        <v>74224.63</v>
      </c>
      <c r="N315" s="5">
        <v>94860.21</v>
      </c>
      <c r="O315" s="5">
        <v>0.15</v>
      </c>
      <c r="P315" s="3" t="s">
        <v>55</v>
      </c>
      <c r="Q315" s="3" t="s">
        <v>84</v>
      </c>
      <c r="R315" s="5">
        <v>18</v>
      </c>
      <c r="S315" s="15">
        <v>70160.97</v>
      </c>
      <c r="T315" s="11">
        <f t="shared" si="29"/>
        <v>379440.84</v>
      </c>
      <c r="U315" s="12">
        <f t="shared" si="30"/>
        <v>56916.126000000004</v>
      </c>
      <c r="V315" s="12">
        <f t="shared" si="31"/>
        <v>322524.71400000004</v>
      </c>
      <c r="W315" s="17">
        <f t="shared" si="32"/>
        <v>0.21753672495311474</v>
      </c>
      <c r="X315" s="19">
        <f t="shared" si="33"/>
        <v>1</v>
      </c>
      <c r="Y315" s="17">
        <f t="shared" si="34"/>
        <v>0.21753672495311474</v>
      </c>
      <c r="Z315" s="25">
        <f t="shared" si="28"/>
        <v>0.1764705882352941</v>
      </c>
    </row>
    <row r="316" spans="1:26" ht="14.4" x14ac:dyDescent="0.3">
      <c r="A316" s="24" t="s">
        <v>701</v>
      </c>
      <c r="B316" s="7">
        <v>45790</v>
      </c>
      <c r="C316" s="3" t="s">
        <v>31</v>
      </c>
      <c r="D316" s="3" t="s">
        <v>57</v>
      </c>
      <c r="E316" s="3" t="s">
        <v>58</v>
      </c>
      <c r="F316" s="3" t="s">
        <v>59</v>
      </c>
      <c r="G316" s="3" t="s">
        <v>691</v>
      </c>
      <c r="H316" s="3" t="s">
        <v>87</v>
      </c>
      <c r="I316" s="3" t="s">
        <v>45</v>
      </c>
      <c r="J316" s="3" t="s">
        <v>67</v>
      </c>
      <c r="K316" s="3" t="s">
        <v>83</v>
      </c>
      <c r="L316" s="5">
        <v>36</v>
      </c>
      <c r="M316" s="5">
        <v>14970.56</v>
      </c>
      <c r="N316" s="5">
        <v>20656.25</v>
      </c>
      <c r="O316" s="5">
        <v>0</v>
      </c>
      <c r="P316" s="3" t="s">
        <v>55</v>
      </c>
      <c r="Q316" s="3" t="s">
        <v>38</v>
      </c>
      <c r="R316" s="5">
        <v>6</v>
      </c>
      <c r="S316" s="15">
        <v>204684.79999999999</v>
      </c>
      <c r="T316" s="11">
        <f t="shared" si="29"/>
        <v>743625</v>
      </c>
      <c r="U316" s="12">
        <f t="shared" si="30"/>
        <v>0</v>
      </c>
      <c r="V316" s="12">
        <f t="shared" si="31"/>
        <v>743625</v>
      </c>
      <c r="W316" s="17">
        <f t="shared" si="32"/>
        <v>0.27525271474197344</v>
      </c>
      <c r="X316" s="19">
        <f t="shared" si="33"/>
        <v>1</v>
      </c>
      <c r="Y316" s="17">
        <f t="shared" si="34"/>
        <v>0.27525271474197344</v>
      </c>
      <c r="Z316" s="25">
        <f t="shared" si="28"/>
        <v>0</v>
      </c>
    </row>
    <row r="317" spans="1:26" ht="14.4" x14ac:dyDescent="0.3">
      <c r="A317" s="24" t="s">
        <v>702</v>
      </c>
      <c r="B317" s="4">
        <v>45890</v>
      </c>
      <c r="C317" s="3" t="s">
        <v>49</v>
      </c>
      <c r="D317" s="3" t="s">
        <v>57</v>
      </c>
      <c r="E317" s="3" t="s">
        <v>92</v>
      </c>
      <c r="F317" s="3" t="s">
        <v>93</v>
      </c>
      <c r="G317" s="3" t="s">
        <v>703</v>
      </c>
      <c r="H317" s="3" t="s">
        <v>44</v>
      </c>
      <c r="I317" s="3" t="s">
        <v>52</v>
      </c>
      <c r="J317" s="3" t="s">
        <v>53</v>
      </c>
      <c r="K317" s="3" t="s">
        <v>99</v>
      </c>
      <c r="L317" s="5">
        <v>24</v>
      </c>
      <c r="M317" s="5">
        <v>79705.17</v>
      </c>
      <c r="N317" s="5">
        <v>110718.8</v>
      </c>
      <c r="O317" s="5">
        <v>0.1</v>
      </c>
      <c r="P317" s="3" t="s">
        <v>28</v>
      </c>
      <c r="Q317" s="3" t="s">
        <v>77</v>
      </c>
      <c r="R317" s="5">
        <v>1</v>
      </c>
      <c r="S317" s="15">
        <v>669893.80000000005</v>
      </c>
      <c r="T317" s="11">
        <f t="shared" si="29"/>
        <v>2657251.2000000002</v>
      </c>
      <c r="U317" s="12">
        <f t="shared" si="30"/>
        <v>265725.12000000005</v>
      </c>
      <c r="V317" s="12">
        <f t="shared" si="31"/>
        <v>2391526.08</v>
      </c>
      <c r="W317" s="17">
        <f t="shared" si="32"/>
        <v>0.2801114341182514</v>
      </c>
      <c r="X317" s="19">
        <f t="shared" si="33"/>
        <v>0</v>
      </c>
      <c r="Y317" s="17">
        <f t="shared" si="34"/>
        <v>0.2801114341182514</v>
      </c>
      <c r="Z317" s="25">
        <f t="shared" si="28"/>
        <v>0.11111111111111113</v>
      </c>
    </row>
    <row r="318" spans="1:26" ht="14.4" x14ac:dyDescent="0.3">
      <c r="A318" s="24" t="s">
        <v>704</v>
      </c>
      <c r="B318" s="7">
        <v>45808</v>
      </c>
      <c r="C318" s="3" t="s">
        <v>20</v>
      </c>
      <c r="D318" s="3" t="s">
        <v>57</v>
      </c>
      <c r="E318" s="3" t="s">
        <v>64</v>
      </c>
      <c r="F318" s="3" t="s">
        <v>65</v>
      </c>
      <c r="G318" s="3" t="s">
        <v>705</v>
      </c>
      <c r="H318" s="3" t="s">
        <v>44</v>
      </c>
      <c r="I318" s="3" t="s">
        <v>25</v>
      </c>
      <c r="J318" s="3" t="s">
        <v>61</v>
      </c>
      <c r="K318" s="3" t="s">
        <v>211</v>
      </c>
      <c r="L318" s="5">
        <v>41</v>
      </c>
      <c r="M318" s="5">
        <v>59787.88</v>
      </c>
      <c r="N318" s="5">
        <v>80803.850000000006</v>
      </c>
      <c r="O318" s="5">
        <v>0.05</v>
      </c>
      <c r="P318" s="3" t="s">
        <v>55</v>
      </c>
      <c r="Q318" s="3" t="s">
        <v>38</v>
      </c>
      <c r="R318" s="5">
        <v>16</v>
      </c>
      <c r="S318" s="15">
        <v>818572</v>
      </c>
      <c r="T318" s="11">
        <f t="shared" si="29"/>
        <v>3312957.85</v>
      </c>
      <c r="U318" s="12">
        <f t="shared" si="30"/>
        <v>165647.89250000002</v>
      </c>
      <c r="V318" s="12">
        <f t="shared" si="31"/>
        <v>3147309.9575</v>
      </c>
      <c r="W318" s="17">
        <f t="shared" si="32"/>
        <v>0.26008623588196428</v>
      </c>
      <c r="X318" s="19">
        <f t="shared" si="33"/>
        <v>1</v>
      </c>
      <c r="Y318" s="17">
        <f t="shared" si="34"/>
        <v>0.26008623588196428</v>
      </c>
      <c r="Z318" s="25">
        <f t="shared" si="28"/>
        <v>5.2631578947368425E-2</v>
      </c>
    </row>
    <row r="319" spans="1:26" ht="14.4" x14ac:dyDescent="0.3">
      <c r="A319" s="24" t="s">
        <v>706</v>
      </c>
      <c r="B319" s="7">
        <v>45806</v>
      </c>
      <c r="C319" s="3" t="s">
        <v>49</v>
      </c>
      <c r="D319" s="3" t="s">
        <v>57</v>
      </c>
      <c r="E319" s="3" t="s">
        <v>64</v>
      </c>
      <c r="F319" s="3" t="s">
        <v>65</v>
      </c>
      <c r="G319" s="3" t="s">
        <v>707</v>
      </c>
      <c r="H319" s="3" t="s">
        <v>87</v>
      </c>
      <c r="I319" s="3" t="s">
        <v>52</v>
      </c>
      <c r="J319" s="3" t="s">
        <v>113</v>
      </c>
      <c r="K319" s="3" t="s">
        <v>557</v>
      </c>
      <c r="L319" s="5">
        <v>25</v>
      </c>
      <c r="M319" s="5">
        <v>6339.05</v>
      </c>
      <c r="N319" s="5">
        <v>8009.04</v>
      </c>
      <c r="O319" s="5">
        <v>0</v>
      </c>
      <c r="P319" s="3" t="s">
        <v>28</v>
      </c>
      <c r="Q319" s="3" t="s">
        <v>77</v>
      </c>
      <c r="R319" s="5">
        <v>19</v>
      </c>
      <c r="S319" s="15">
        <v>41749.75</v>
      </c>
      <c r="T319" s="11">
        <f t="shared" si="29"/>
        <v>200226</v>
      </c>
      <c r="U319" s="12">
        <f t="shared" si="30"/>
        <v>0</v>
      </c>
      <c r="V319" s="12">
        <f t="shared" si="31"/>
        <v>200226</v>
      </c>
      <c r="W319" s="17">
        <f t="shared" si="32"/>
        <v>0.20851313016291589</v>
      </c>
      <c r="X319" s="19">
        <f t="shared" si="33"/>
        <v>0</v>
      </c>
      <c r="Y319" s="17">
        <f t="shared" si="34"/>
        <v>0.20851313016291589</v>
      </c>
      <c r="Z319" s="25">
        <f t="shared" si="28"/>
        <v>0</v>
      </c>
    </row>
    <row r="320" spans="1:26" ht="14.4" x14ac:dyDescent="0.3">
      <c r="A320" s="24" t="s">
        <v>708</v>
      </c>
      <c r="B320" s="4">
        <v>45708</v>
      </c>
      <c r="C320" s="3" t="s">
        <v>40</v>
      </c>
      <c r="D320" s="3" t="s">
        <v>57</v>
      </c>
      <c r="E320" s="3" t="s">
        <v>64</v>
      </c>
      <c r="F320" s="3" t="s">
        <v>65</v>
      </c>
      <c r="G320" s="3" t="s">
        <v>709</v>
      </c>
      <c r="H320" s="3" t="s">
        <v>87</v>
      </c>
      <c r="I320" s="3" t="s">
        <v>52</v>
      </c>
      <c r="J320" s="3" t="s">
        <v>113</v>
      </c>
      <c r="K320" s="3" t="s">
        <v>139</v>
      </c>
      <c r="L320" s="5">
        <v>29</v>
      </c>
      <c r="M320" s="5">
        <v>21891.119999999999</v>
      </c>
      <c r="N320" s="5">
        <v>27828.13</v>
      </c>
      <c r="O320" s="5">
        <v>0.05</v>
      </c>
      <c r="P320" s="3" t="s">
        <v>55</v>
      </c>
      <c r="Q320" s="3" t="s">
        <v>29</v>
      </c>
      <c r="R320" s="5">
        <v>4</v>
      </c>
      <c r="S320" s="15">
        <v>163564.6</v>
      </c>
      <c r="T320" s="11">
        <f t="shared" si="29"/>
        <v>807015.77</v>
      </c>
      <c r="U320" s="12">
        <f t="shared" si="30"/>
        <v>40350.788500000002</v>
      </c>
      <c r="V320" s="12">
        <f t="shared" si="31"/>
        <v>766664.98149999999</v>
      </c>
      <c r="W320" s="17">
        <f t="shared" si="32"/>
        <v>0.21334559937768593</v>
      </c>
      <c r="X320" s="19">
        <f t="shared" si="33"/>
        <v>1</v>
      </c>
      <c r="Y320" s="17">
        <f t="shared" si="34"/>
        <v>0.21334559937768593</v>
      </c>
      <c r="Z320" s="25">
        <f t="shared" si="28"/>
        <v>5.2631578947368425E-2</v>
      </c>
    </row>
    <row r="321" spans="1:26" ht="14.4" x14ac:dyDescent="0.3">
      <c r="A321" s="24" t="s">
        <v>710</v>
      </c>
      <c r="B321" s="6">
        <v>45724</v>
      </c>
      <c r="C321" s="3" t="s">
        <v>49</v>
      </c>
      <c r="D321" s="3" t="s">
        <v>41</v>
      </c>
      <c r="E321" s="3" t="s">
        <v>42</v>
      </c>
      <c r="F321" s="3" t="s">
        <v>42</v>
      </c>
      <c r="G321" s="3" t="s">
        <v>711</v>
      </c>
      <c r="H321" s="3" t="s">
        <v>44</v>
      </c>
      <c r="I321" s="3" t="s">
        <v>45</v>
      </c>
      <c r="J321" s="3" t="s">
        <v>102</v>
      </c>
      <c r="K321" s="3" t="s">
        <v>203</v>
      </c>
      <c r="L321" s="5">
        <v>25</v>
      </c>
      <c r="M321" s="5">
        <v>10576.57</v>
      </c>
      <c r="N321" s="5">
        <v>15706.05</v>
      </c>
      <c r="O321" s="5">
        <v>0.15</v>
      </c>
      <c r="P321" s="3" t="s">
        <v>55</v>
      </c>
      <c r="Q321" s="3" t="s">
        <v>84</v>
      </c>
      <c r="R321" s="5">
        <v>18</v>
      </c>
      <c r="S321" s="15">
        <v>109001.5</v>
      </c>
      <c r="T321" s="11">
        <f t="shared" si="29"/>
        <v>392651.25</v>
      </c>
      <c r="U321" s="12">
        <f t="shared" si="30"/>
        <v>58897.6875</v>
      </c>
      <c r="V321" s="12">
        <f t="shared" si="31"/>
        <v>333753.5625</v>
      </c>
      <c r="W321" s="17">
        <f t="shared" si="32"/>
        <v>0.326592768579062</v>
      </c>
      <c r="X321" s="19">
        <f t="shared" si="33"/>
        <v>1</v>
      </c>
      <c r="Y321" s="17">
        <f t="shared" si="34"/>
        <v>0.326592768579062</v>
      </c>
      <c r="Z321" s="25">
        <f t="shared" si="28"/>
        <v>0.17647058823529413</v>
      </c>
    </row>
    <row r="322" spans="1:26" ht="14.4" x14ac:dyDescent="0.3">
      <c r="A322" s="24" t="s">
        <v>712</v>
      </c>
      <c r="B322" s="4">
        <v>45702</v>
      </c>
      <c r="C322" s="3" t="s">
        <v>40</v>
      </c>
      <c r="D322" s="3" t="s">
        <v>70</v>
      </c>
      <c r="E322" s="3" t="s">
        <v>71</v>
      </c>
      <c r="F322" s="3" t="s">
        <v>72</v>
      </c>
      <c r="G322" s="3" t="s">
        <v>713</v>
      </c>
      <c r="H322" s="3" t="s">
        <v>87</v>
      </c>
      <c r="I322" s="3" t="s">
        <v>45</v>
      </c>
      <c r="J322" s="3" t="s">
        <v>46</v>
      </c>
      <c r="K322" s="3" t="s">
        <v>333</v>
      </c>
      <c r="L322" s="5">
        <v>11</v>
      </c>
      <c r="M322" s="5">
        <v>55869.279999999999</v>
      </c>
      <c r="N322" s="5">
        <v>63055.98</v>
      </c>
      <c r="O322" s="5">
        <v>0.15</v>
      </c>
      <c r="P322" s="3" t="s">
        <v>55</v>
      </c>
      <c r="Q322" s="3" t="s">
        <v>29</v>
      </c>
      <c r="R322" s="5">
        <v>9</v>
      </c>
      <c r="S322" s="15">
        <v>67195.649999999994</v>
      </c>
      <c r="T322" s="11">
        <f t="shared" si="29"/>
        <v>693615.78</v>
      </c>
      <c r="U322" s="12">
        <f t="shared" si="30"/>
        <v>104042.367</v>
      </c>
      <c r="V322" s="12">
        <f t="shared" si="31"/>
        <v>589573.41300000006</v>
      </c>
      <c r="W322" s="17">
        <f t="shared" si="32"/>
        <v>0.11397333821089382</v>
      </c>
      <c r="X322" s="19">
        <f t="shared" si="33"/>
        <v>1</v>
      </c>
      <c r="Y322" s="17">
        <f t="shared" si="34"/>
        <v>0.11397333821089382</v>
      </c>
      <c r="Z322" s="25">
        <f t="shared" ref="Z322:Z385" si="35">U322/V322</f>
        <v>0.1764705882352941</v>
      </c>
    </row>
    <row r="323" spans="1:26" ht="14.4" x14ac:dyDescent="0.3">
      <c r="A323" s="24" t="s">
        <v>714</v>
      </c>
      <c r="B323" s="6">
        <v>45841</v>
      </c>
      <c r="C323" s="3" t="s">
        <v>40</v>
      </c>
      <c r="D323" s="3" t="s">
        <v>41</v>
      </c>
      <c r="E323" s="3" t="s">
        <v>42</v>
      </c>
      <c r="F323" s="3" t="s">
        <v>42</v>
      </c>
      <c r="G323" s="3" t="s">
        <v>657</v>
      </c>
      <c r="H323" s="3" t="s">
        <v>44</v>
      </c>
      <c r="I323" s="3" t="s">
        <v>52</v>
      </c>
      <c r="J323" s="3" t="s">
        <v>53</v>
      </c>
      <c r="K323" s="3" t="s">
        <v>110</v>
      </c>
      <c r="L323" s="5">
        <v>5</v>
      </c>
      <c r="M323" s="5">
        <v>51050.36</v>
      </c>
      <c r="N323" s="5">
        <v>67476.820000000007</v>
      </c>
      <c r="O323" s="5">
        <v>0.1</v>
      </c>
      <c r="P323" s="3" t="s">
        <v>28</v>
      </c>
      <c r="Q323" s="3" t="s">
        <v>38</v>
      </c>
      <c r="R323" s="5">
        <v>10</v>
      </c>
      <c r="S323" s="15">
        <v>73919.070000000007</v>
      </c>
      <c r="T323" s="11">
        <f t="shared" ref="T323:T386" si="36">L323*N323</f>
        <v>337384.10000000003</v>
      </c>
      <c r="U323" s="12">
        <f t="shared" ref="U323:U386" si="37">IF(O323="","", (L323 * N323) * (O323))</f>
        <v>33738.410000000003</v>
      </c>
      <c r="V323" s="12">
        <f t="shared" ref="V323:V386" si="38">IF(T323="","", T323 - U323)</f>
        <v>303645.69000000006</v>
      </c>
      <c r="W323" s="17">
        <f t="shared" ref="W323:W386" si="39">IF(V323=0,"", S323 / V323)</f>
        <v>0.24343856156825408</v>
      </c>
      <c r="X323" s="19">
        <f t="shared" ref="X323:X386" si="40">IF(TRIM(P323)="Returned",1,0)</f>
        <v>0</v>
      </c>
      <c r="Y323" s="17">
        <f t="shared" ref="Y323:Y386" si="41">S323/V323</f>
        <v>0.24343856156825408</v>
      </c>
      <c r="Z323" s="25">
        <f t="shared" si="35"/>
        <v>0.1111111111111111</v>
      </c>
    </row>
    <row r="324" spans="1:26" ht="14.4" x14ac:dyDescent="0.3">
      <c r="A324" s="24" t="s">
        <v>715</v>
      </c>
      <c r="B324" s="6">
        <v>45750</v>
      </c>
      <c r="C324" s="3" t="s">
        <v>40</v>
      </c>
      <c r="D324" s="3" t="s">
        <v>57</v>
      </c>
      <c r="E324" s="3" t="s">
        <v>64</v>
      </c>
      <c r="F324" s="3" t="s">
        <v>65</v>
      </c>
      <c r="G324" s="3" t="s">
        <v>716</v>
      </c>
      <c r="H324" s="3" t="s">
        <v>44</v>
      </c>
      <c r="I324" s="3" t="s">
        <v>25</v>
      </c>
      <c r="J324" s="3" t="s">
        <v>146</v>
      </c>
      <c r="K324" s="3" t="s">
        <v>147</v>
      </c>
      <c r="L324" s="5">
        <v>14</v>
      </c>
      <c r="M324" s="5">
        <v>53697.25</v>
      </c>
      <c r="N324" s="5">
        <v>62782.21</v>
      </c>
      <c r="O324" s="5">
        <v>0.05</v>
      </c>
      <c r="P324" s="3" t="s">
        <v>55</v>
      </c>
      <c r="Q324" s="3" t="s">
        <v>38</v>
      </c>
      <c r="R324" s="5">
        <v>3</v>
      </c>
      <c r="S324" s="15">
        <v>120830</v>
      </c>
      <c r="T324" s="11">
        <f t="shared" si="36"/>
        <v>878950.94</v>
      </c>
      <c r="U324" s="12">
        <f t="shared" si="37"/>
        <v>43947.546999999999</v>
      </c>
      <c r="V324" s="12">
        <f t="shared" si="38"/>
        <v>835003.39299999992</v>
      </c>
      <c r="W324" s="17">
        <f t="shared" si="39"/>
        <v>0.14470599881742038</v>
      </c>
      <c r="X324" s="19">
        <f t="shared" si="40"/>
        <v>1</v>
      </c>
      <c r="Y324" s="17">
        <f t="shared" si="41"/>
        <v>0.14470599881742038</v>
      </c>
      <c r="Z324" s="25">
        <f t="shared" si="35"/>
        <v>5.2631578947368425E-2</v>
      </c>
    </row>
    <row r="325" spans="1:26" ht="14.4" x14ac:dyDescent="0.3">
      <c r="A325" s="24" t="s">
        <v>717</v>
      </c>
      <c r="B325" s="4">
        <v>45681</v>
      </c>
      <c r="C325" s="3" t="s">
        <v>20</v>
      </c>
      <c r="D325" s="3" t="s">
        <v>57</v>
      </c>
      <c r="E325" s="3" t="s">
        <v>64</v>
      </c>
      <c r="F325" s="3" t="s">
        <v>65</v>
      </c>
      <c r="G325" s="3" t="s">
        <v>149</v>
      </c>
      <c r="H325" s="3" t="s">
        <v>87</v>
      </c>
      <c r="I325" s="3" t="s">
        <v>45</v>
      </c>
      <c r="J325" s="3" t="s">
        <v>132</v>
      </c>
      <c r="K325" s="3" t="s">
        <v>241</v>
      </c>
      <c r="L325" s="5">
        <v>28</v>
      </c>
      <c r="M325" s="5">
        <v>63055.6</v>
      </c>
      <c r="N325" s="5">
        <v>83876.52</v>
      </c>
      <c r="O325" s="5">
        <v>0</v>
      </c>
      <c r="P325" s="3" t="s">
        <v>28</v>
      </c>
      <c r="Q325" s="3" t="s">
        <v>38</v>
      </c>
      <c r="R325" s="5">
        <v>19</v>
      </c>
      <c r="S325" s="15">
        <v>582985.80000000005</v>
      </c>
      <c r="T325" s="11">
        <f t="shared" si="36"/>
        <v>2348542.56</v>
      </c>
      <c r="U325" s="12">
        <f t="shared" si="37"/>
        <v>0</v>
      </c>
      <c r="V325" s="12">
        <f t="shared" si="38"/>
        <v>2348542.56</v>
      </c>
      <c r="W325" s="17">
        <f t="shared" si="39"/>
        <v>0.2482330147766196</v>
      </c>
      <c r="X325" s="19">
        <f t="shared" si="40"/>
        <v>0</v>
      </c>
      <c r="Y325" s="17">
        <f t="shared" si="41"/>
        <v>0.2482330147766196</v>
      </c>
      <c r="Z325" s="25">
        <f t="shared" si="35"/>
        <v>0</v>
      </c>
    </row>
    <row r="326" spans="1:26" ht="14.4" x14ac:dyDescent="0.3">
      <c r="A326" s="24" t="s">
        <v>718</v>
      </c>
      <c r="B326" s="4">
        <v>45670</v>
      </c>
      <c r="C326" s="3" t="s">
        <v>20</v>
      </c>
      <c r="D326" s="3" t="s">
        <v>70</v>
      </c>
      <c r="E326" s="3" t="s">
        <v>125</v>
      </c>
      <c r="F326" s="3" t="s">
        <v>125</v>
      </c>
      <c r="G326" s="3" t="s">
        <v>719</v>
      </c>
      <c r="H326" s="3" t="s">
        <v>35</v>
      </c>
      <c r="I326" s="3" t="s">
        <v>52</v>
      </c>
      <c r="J326" s="3" t="s">
        <v>157</v>
      </c>
      <c r="K326" s="3" t="s">
        <v>285</v>
      </c>
      <c r="L326" s="5">
        <v>1</v>
      </c>
      <c r="M326" s="5">
        <v>14955.69</v>
      </c>
      <c r="N326" s="5">
        <v>17779.64</v>
      </c>
      <c r="O326" s="5">
        <v>0.1</v>
      </c>
      <c r="P326" s="3" t="s">
        <v>55</v>
      </c>
      <c r="Q326" s="3" t="s">
        <v>29</v>
      </c>
      <c r="R326" s="5">
        <v>18</v>
      </c>
      <c r="S326" s="15">
        <v>2541.5500000000002</v>
      </c>
      <c r="T326" s="11">
        <f t="shared" si="36"/>
        <v>17779.64</v>
      </c>
      <c r="U326" s="12">
        <f t="shared" si="37"/>
        <v>1777.9639999999999</v>
      </c>
      <c r="V326" s="12">
        <f t="shared" si="38"/>
        <v>16001.675999999999</v>
      </c>
      <c r="W326" s="17">
        <f t="shared" si="39"/>
        <v>0.15883023753261846</v>
      </c>
      <c r="X326" s="19">
        <f t="shared" si="40"/>
        <v>1</v>
      </c>
      <c r="Y326" s="17">
        <f t="shared" si="41"/>
        <v>0.15883023753261846</v>
      </c>
      <c r="Z326" s="25">
        <f t="shared" si="35"/>
        <v>0.1111111111111111</v>
      </c>
    </row>
    <row r="327" spans="1:26" ht="14.4" x14ac:dyDescent="0.3">
      <c r="A327" s="24" t="s">
        <v>720</v>
      </c>
      <c r="B327" s="6">
        <v>45752</v>
      </c>
      <c r="C327" s="3" t="s">
        <v>20</v>
      </c>
      <c r="D327" s="3" t="s">
        <v>70</v>
      </c>
      <c r="E327" s="3" t="s">
        <v>125</v>
      </c>
      <c r="F327" s="3" t="s">
        <v>125</v>
      </c>
      <c r="G327" s="3" t="s">
        <v>721</v>
      </c>
      <c r="H327" s="3" t="s">
        <v>35</v>
      </c>
      <c r="I327" s="3" t="s">
        <v>52</v>
      </c>
      <c r="J327" s="3" t="s">
        <v>95</v>
      </c>
      <c r="K327" s="3" t="s">
        <v>182</v>
      </c>
      <c r="L327" s="5">
        <v>50</v>
      </c>
      <c r="M327" s="5">
        <v>18617.7</v>
      </c>
      <c r="N327" s="5">
        <v>25156.14</v>
      </c>
      <c r="O327" s="5">
        <v>0.15</v>
      </c>
      <c r="P327" s="3" t="s">
        <v>55</v>
      </c>
      <c r="Q327" s="3" t="s">
        <v>84</v>
      </c>
      <c r="R327" s="5">
        <v>3</v>
      </c>
      <c r="S327" s="15">
        <v>277883.7</v>
      </c>
      <c r="T327" s="11">
        <f t="shared" si="36"/>
        <v>1257807</v>
      </c>
      <c r="U327" s="12">
        <f t="shared" si="37"/>
        <v>188671.05</v>
      </c>
      <c r="V327" s="12">
        <f t="shared" si="38"/>
        <v>1069135.95</v>
      </c>
      <c r="W327" s="17">
        <f t="shared" si="39"/>
        <v>0.25991427937672473</v>
      </c>
      <c r="X327" s="19">
        <f t="shared" si="40"/>
        <v>1</v>
      </c>
      <c r="Y327" s="17">
        <f t="shared" si="41"/>
        <v>0.25991427937672473</v>
      </c>
      <c r="Z327" s="25">
        <f t="shared" si="35"/>
        <v>0.1764705882352941</v>
      </c>
    </row>
    <row r="328" spans="1:26" ht="14.4" x14ac:dyDescent="0.3">
      <c r="A328" s="24" t="s">
        <v>722</v>
      </c>
      <c r="B328" s="4">
        <v>45772</v>
      </c>
      <c r="C328" s="3" t="s">
        <v>20</v>
      </c>
      <c r="D328" s="3" t="s">
        <v>70</v>
      </c>
      <c r="E328" s="3" t="s">
        <v>71</v>
      </c>
      <c r="F328" s="3" t="s">
        <v>72</v>
      </c>
      <c r="G328" s="3" t="s">
        <v>685</v>
      </c>
      <c r="H328" s="3" t="s">
        <v>35</v>
      </c>
      <c r="I328" s="3" t="s">
        <v>52</v>
      </c>
      <c r="J328" s="3" t="s">
        <v>113</v>
      </c>
      <c r="K328" s="3" t="s">
        <v>257</v>
      </c>
      <c r="L328" s="5">
        <v>38</v>
      </c>
      <c r="M328" s="5">
        <v>61720.51</v>
      </c>
      <c r="N328" s="5">
        <v>83232.600000000006</v>
      </c>
      <c r="O328" s="5">
        <v>0.05</v>
      </c>
      <c r="P328" s="3" t="s">
        <v>28</v>
      </c>
      <c r="Q328" s="3" t="s">
        <v>29</v>
      </c>
      <c r="R328" s="5">
        <v>7</v>
      </c>
      <c r="S328" s="15">
        <v>776586.5</v>
      </c>
      <c r="T328" s="11">
        <f t="shared" si="36"/>
        <v>3162838.8000000003</v>
      </c>
      <c r="U328" s="12">
        <f t="shared" si="37"/>
        <v>158141.94000000003</v>
      </c>
      <c r="V328" s="12">
        <f t="shared" si="38"/>
        <v>3004696.8600000003</v>
      </c>
      <c r="W328" s="17">
        <f t="shared" si="39"/>
        <v>0.25845752040357239</v>
      </c>
      <c r="X328" s="19">
        <f t="shared" si="40"/>
        <v>0</v>
      </c>
      <c r="Y328" s="17">
        <f t="shared" si="41"/>
        <v>0.25845752040357239</v>
      </c>
      <c r="Z328" s="25">
        <f t="shared" si="35"/>
        <v>5.2631578947368425E-2</v>
      </c>
    </row>
    <row r="329" spans="1:26" ht="14.4" x14ac:dyDescent="0.3">
      <c r="A329" s="24" t="s">
        <v>723</v>
      </c>
      <c r="B329" s="4">
        <v>45862</v>
      </c>
      <c r="C329" s="3" t="s">
        <v>40</v>
      </c>
      <c r="D329" s="3" t="s">
        <v>21</v>
      </c>
      <c r="E329" s="3" t="s">
        <v>22</v>
      </c>
      <c r="F329" s="3" t="s">
        <v>22</v>
      </c>
      <c r="G329" s="3" t="s">
        <v>724</v>
      </c>
      <c r="H329" s="3" t="s">
        <v>24</v>
      </c>
      <c r="I329" s="3" t="s">
        <v>52</v>
      </c>
      <c r="J329" s="3" t="s">
        <v>157</v>
      </c>
      <c r="K329" s="3" t="s">
        <v>158</v>
      </c>
      <c r="L329" s="5">
        <v>33</v>
      </c>
      <c r="M329" s="5">
        <v>34411.019999999997</v>
      </c>
      <c r="N329" s="5">
        <v>47116.56</v>
      </c>
      <c r="O329" s="5">
        <v>0.1</v>
      </c>
      <c r="P329" s="3" t="s">
        <v>28</v>
      </c>
      <c r="Q329" s="3" t="s">
        <v>77</v>
      </c>
      <c r="R329" s="5">
        <v>12</v>
      </c>
      <c r="S329" s="15">
        <v>377354.5</v>
      </c>
      <c r="T329" s="11">
        <f t="shared" si="36"/>
        <v>1554846.48</v>
      </c>
      <c r="U329" s="12">
        <f t="shared" si="37"/>
        <v>155484.64800000002</v>
      </c>
      <c r="V329" s="12">
        <f t="shared" si="38"/>
        <v>1399361.8319999999</v>
      </c>
      <c r="W329" s="17">
        <f t="shared" si="39"/>
        <v>0.26966184968806556</v>
      </c>
      <c r="X329" s="19">
        <f t="shared" si="40"/>
        <v>0</v>
      </c>
      <c r="Y329" s="17">
        <f t="shared" si="41"/>
        <v>0.26966184968806556</v>
      </c>
      <c r="Z329" s="25">
        <f t="shared" si="35"/>
        <v>0.11111111111111113</v>
      </c>
    </row>
    <row r="330" spans="1:26" ht="14.4" x14ac:dyDescent="0.3">
      <c r="A330" s="24" t="s">
        <v>725</v>
      </c>
      <c r="B330" s="4">
        <v>45854</v>
      </c>
      <c r="C330" s="3" t="s">
        <v>40</v>
      </c>
      <c r="D330" s="3" t="s">
        <v>70</v>
      </c>
      <c r="E330" s="3" t="s">
        <v>125</v>
      </c>
      <c r="F330" s="3" t="s">
        <v>125</v>
      </c>
      <c r="G330" s="3" t="s">
        <v>726</v>
      </c>
      <c r="H330" s="3" t="s">
        <v>87</v>
      </c>
      <c r="I330" s="3" t="s">
        <v>25</v>
      </c>
      <c r="J330" s="3" t="s">
        <v>146</v>
      </c>
      <c r="K330" s="3" t="s">
        <v>411</v>
      </c>
      <c r="L330" s="5">
        <v>2</v>
      </c>
      <c r="M330" s="5">
        <v>51704.01</v>
      </c>
      <c r="N330" s="5">
        <v>62659.4</v>
      </c>
      <c r="O330" s="5">
        <v>0.1</v>
      </c>
      <c r="P330" s="3" t="s">
        <v>28</v>
      </c>
      <c r="Q330" s="3" t="s">
        <v>29</v>
      </c>
      <c r="R330" s="5">
        <v>12</v>
      </c>
      <c r="S330" s="15">
        <v>19719.7</v>
      </c>
      <c r="T330" s="11">
        <f t="shared" si="36"/>
        <v>125318.8</v>
      </c>
      <c r="U330" s="12">
        <f t="shared" si="37"/>
        <v>12531.880000000001</v>
      </c>
      <c r="V330" s="12">
        <f t="shared" si="38"/>
        <v>112786.92</v>
      </c>
      <c r="W330" s="17">
        <f t="shared" si="39"/>
        <v>0.1748403094968814</v>
      </c>
      <c r="X330" s="19">
        <f t="shared" si="40"/>
        <v>0</v>
      </c>
      <c r="Y330" s="17">
        <f t="shared" si="41"/>
        <v>0.1748403094968814</v>
      </c>
      <c r="Z330" s="25">
        <f t="shared" si="35"/>
        <v>0.11111111111111112</v>
      </c>
    </row>
    <row r="331" spans="1:26" ht="14.4" x14ac:dyDescent="0.3">
      <c r="A331" s="24" t="s">
        <v>727</v>
      </c>
      <c r="B331" s="6">
        <v>45725</v>
      </c>
      <c r="C331" s="3" t="s">
        <v>49</v>
      </c>
      <c r="D331" s="3" t="s">
        <v>70</v>
      </c>
      <c r="E331" s="3" t="s">
        <v>125</v>
      </c>
      <c r="F331" s="3" t="s">
        <v>125</v>
      </c>
      <c r="G331" s="3" t="s">
        <v>575</v>
      </c>
      <c r="H331" s="3" t="s">
        <v>35</v>
      </c>
      <c r="I331" s="3" t="s">
        <v>52</v>
      </c>
      <c r="J331" s="3" t="s">
        <v>157</v>
      </c>
      <c r="K331" s="3" t="s">
        <v>188</v>
      </c>
      <c r="L331" s="5">
        <v>41</v>
      </c>
      <c r="M331" s="5">
        <v>52113.58</v>
      </c>
      <c r="N331" s="5">
        <v>72441.72</v>
      </c>
      <c r="O331" s="5">
        <v>0.1</v>
      </c>
      <c r="P331" s="3" t="s">
        <v>28</v>
      </c>
      <c r="Q331" s="3" t="s">
        <v>84</v>
      </c>
      <c r="R331" s="5">
        <v>6</v>
      </c>
      <c r="S331" s="15">
        <v>750108.4</v>
      </c>
      <c r="T331" s="11">
        <f t="shared" si="36"/>
        <v>2970110.52</v>
      </c>
      <c r="U331" s="12">
        <f t="shared" si="37"/>
        <v>297011.05200000003</v>
      </c>
      <c r="V331" s="12">
        <f t="shared" si="38"/>
        <v>2673099.4679999999</v>
      </c>
      <c r="W331" s="17">
        <f t="shared" si="39"/>
        <v>0.28061372536998314</v>
      </c>
      <c r="X331" s="19">
        <f t="shared" si="40"/>
        <v>0</v>
      </c>
      <c r="Y331" s="17">
        <f t="shared" si="41"/>
        <v>0.28061372536998314</v>
      </c>
      <c r="Z331" s="25">
        <f t="shared" si="35"/>
        <v>0.11111111111111112</v>
      </c>
    </row>
    <row r="332" spans="1:26" ht="14.4" x14ac:dyDescent="0.3">
      <c r="A332" s="24" t="s">
        <v>728</v>
      </c>
      <c r="B332" s="6">
        <v>45811</v>
      </c>
      <c r="C332" s="3" t="s">
        <v>31</v>
      </c>
      <c r="D332" s="3" t="s">
        <v>70</v>
      </c>
      <c r="E332" s="3" t="s">
        <v>71</v>
      </c>
      <c r="F332" s="3" t="s">
        <v>72</v>
      </c>
      <c r="G332" s="3" t="s">
        <v>729</v>
      </c>
      <c r="H332" s="3" t="s">
        <v>87</v>
      </c>
      <c r="I332" s="3" t="s">
        <v>52</v>
      </c>
      <c r="J332" s="3" t="s">
        <v>53</v>
      </c>
      <c r="K332" s="3" t="s">
        <v>110</v>
      </c>
      <c r="L332" s="5">
        <v>3</v>
      </c>
      <c r="M332" s="5">
        <v>38612.28</v>
      </c>
      <c r="N332" s="5">
        <v>56068.04</v>
      </c>
      <c r="O332" s="5">
        <v>0.15</v>
      </c>
      <c r="P332" s="3" t="s">
        <v>55</v>
      </c>
      <c r="Q332" s="3" t="s">
        <v>38</v>
      </c>
      <c r="R332" s="5">
        <v>1</v>
      </c>
      <c r="S332" s="15">
        <v>44512.19</v>
      </c>
      <c r="T332" s="11">
        <f t="shared" si="36"/>
        <v>168204.12</v>
      </c>
      <c r="U332" s="12">
        <f t="shared" si="37"/>
        <v>25230.617999999999</v>
      </c>
      <c r="V332" s="12">
        <f t="shared" si="38"/>
        <v>142973.50200000001</v>
      </c>
      <c r="W332" s="17">
        <f t="shared" si="39"/>
        <v>0.31133174593429208</v>
      </c>
      <c r="X332" s="19">
        <f t="shared" si="40"/>
        <v>1</v>
      </c>
      <c r="Y332" s="17">
        <f t="shared" si="41"/>
        <v>0.31133174593429208</v>
      </c>
      <c r="Z332" s="25">
        <f t="shared" si="35"/>
        <v>0.1764705882352941</v>
      </c>
    </row>
    <row r="333" spans="1:26" ht="14.4" x14ac:dyDescent="0.3">
      <c r="A333" s="24" t="s">
        <v>730</v>
      </c>
      <c r="B333" s="6">
        <v>45722</v>
      </c>
      <c r="C333" s="3" t="s">
        <v>20</v>
      </c>
      <c r="D333" s="3" t="s">
        <v>41</v>
      </c>
      <c r="E333" s="3" t="s">
        <v>42</v>
      </c>
      <c r="F333" s="3" t="s">
        <v>42</v>
      </c>
      <c r="G333" s="3" t="s">
        <v>284</v>
      </c>
      <c r="H333" s="3" t="s">
        <v>44</v>
      </c>
      <c r="I333" s="3" t="s">
        <v>25</v>
      </c>
      <c r="J333" s="3" t="s">
        <v>146</v>
      </c>
      <c r="K333" s="3" t="s">
        <v>411</v>
      </c>
      <c r="L333" s="5">
        <v>3</v>
      </c>
      <c r="M333" s="5">
        <v>15130.33</v>
      </c>
      <c r="N333" s="5">
        <v>19219.48</v>
      </c>
      <c r="O333" s="5">
        <v>0.15</v>
      </c>
      <c r="P333" s="3" t="s">
        <v>28</v>
      </c>
      <c r="Q333" s="3" t="s">
        <v>77</v>
      </c>
      <c r="R333" s="5">
        <v>12</v>
      </c>
      <c r="S333" s="15">
        <v>10427.33</v>
      </c>
      <c r="T333" s="11">
        <f t="shared" si="36"/>
        <v>57658.44</v>
      </c>
      <c r="U333" s="12">
        <f t="shared" si="37"/>
        <v>8648.7659999999996</v>
      </c>
      <c r="V333" s="12">
        <f t="shared" si="38"/>
        <v>49009.673999999999</v>
      </c>
      <c r="W333" s="17">
        <f t="shared" si="39"/>
        <v>0.21276064803042763</v>
      </c>
      <c r="X333" s="19">
        <f t="shared" si="40"/>
        <v>0</v>
      </c>
      <c r="Y333" s="17">
        <f t="shared" si="41"/>
        <v>0.21276064803042763</v>
      </c>
      <c r="Z333" s="25">
        <f t="shared" si="35"/>
        <v>0.1764705882352941</v>
      </c>
    </row>
    <row r="334" spans="1:26" ht="14.4" x14ac:dyDescent="0.3">
      <c r="A334" s="24" t="s">
        <v>731</v>
      </c>
      <c r="B334" s="4">
        <v>45708</v>
      </c>
      <c r="C334" s="3" t="s">
        <v>40</v>
      </c>
      <c r="D334" s="3" t="s">
        <v>57</v>
      </c>
      <c r="E334" s="3" t="s">
        <v>64</v>
      </c>
      <c r="F334" s="3" t="s">
        <v>65</v>
      </c>
      <c r="G334" s="3" t="s">
        <v>732</v>
      </c>
      <c r="H334" s="3" t="s">
        <v>87</v>
      </c>
      <c r="I334" s="3" t="s">
        <v>45</v>
      </c>
      <c r="J334" s="3" t="s">
        <v>67</v>
      </c>
      <c r="K334" s="3" t="s">
        <v>83</v>
      </c>
      <c r="L334" s="5">
        <v>12</v>
      </c>
      <c r="M334" s="5">
        <v>47717.82</v>
      </c>
      <c r="N334" s="5">
        <v>63299.87</v>
      </c>
      <c r="O334" s="5">
        <v>0</v>
      </c>
      <c r="P334" s="3" t="s">
        <v>28</v>
      </c>
      <c r="Q334" s="3" t="s">
        <v>77</v>
      </c>
      <c r="R334" s="5">
        <v>9</v>
      </c>
      <c r="S334" s="15">
        <v>186984.6</v>
      </c>
      <c r="T334" s="11">
        <f t="shared" si="36"/>
        <v>759598.44000000006</v>
      </c>
      <c r="U334" s="12">
        <f t="shared" si="37"/>
        <v>0</v>
      </c>
      <c r="V334" s="12">
        <f t="shared" si="38"/>
        <v>759598.44000000006</v>
      </c>
      <c r="W334" s="17">
        <f t="shared" si="39"/>
        <v>0.24616243287703432</v>
      </c>
      <c r="X334" s="19">
        <f t="shared" si="40"/>
        <v>0</v>
      </c>
      <c r="Y334" s="17">
        <f t="shared" si="41"/>
        <v>0.24616243287703432</v>
      </c>
      <c r="Z334" s="25">
        <f t="shared" si="35"/>
        <v>0</v>
      </c>
    </row>
    <row r="335" spans="1:26" ht="14.4" x14ac:dyDescent="0.3">
      <c r="A335" s="24" t="s">
        <v>733</v>
      </c>
      <c r="B335" s="4">
        <v>45887</v>
      </c>
      <c r="C335" s="3" t="s">
        <v>20</v>
      </c>
      <c r="D335" s="3" t="s">
        <v>70</v>
      </c>
      <c r="E335" s="3" t="s">
        <v>125</v>
      </c>
      <c r="F335" s="3" t="s">
        <v>125</v>
      </c>
      <c r="G335" s="3" t="s">
        <v>252</v>
      </c>
      <c r="H335" s="3" t="s">
        <v>44</v>
      </c>
      <c r="I335" s="3" t="s">
        <v>52</v>
      </c>
      <c r="J335" s="3" t="s">
        <v>53</v>
      </c>
      <c r="K335" s="3" t="s">
        <v>99</v>
      </c>
      <c r="L335" s="5">
        <v>40</v>
      </c>
      <c r="M335" s="5">
        <v>31538.31</v>
      </c>
      <c r="N335" s="5">
        <v>42189.1</v>
      </c>
      <c r="O335" s="5">
        <v>0.1</v>
      </c>
      <c r="P335" s="3" t="s">
        <v>55</v>
      </c>
      <c r="Q335" s="3" t="s">
        <v>77</v>
      </c>
      <c r="R335" s="5">
        <v>9</v>
      </c>
      <c r="S335" s="15">
        <v>383428.4</v>
      </c>
      <c r="T335" s="11">
        <f t="shared" si="36"/>
        <v>1687564</v>
      </c>
      <c r="U335" s="12">
        <f t="shared" si="37"/>
        <v>168756.40000000002</v>
      </c>
      <c r="V335" s="12">
        <f t="shared" si="38"/>
        <v>1518807.6</v>
      </c>
      <c r="W335" s="17">
        <f t="shared" si="39"/>
        <v>0.25245356949754533</v>
      </c>
      <c r="X335" s="19">
        <f t="shared" si="40"/>
        <v>1</v>
      </c>
      <c r="Y335" s="17">
        <f t="shared" si="41"/>
        <v>0.25245356949754533</v>
      </c>
      <c r="Z335" s="25">
        <f t="shared" si="35"/>
        <v>0.11111111111111112</v>
      </c>
    </row>
    <row r="336" spans="1:26" ht="14.4" x14ac:dyDescent="0.3">
      <c r="A336" s="24" t="s">
        <v>734</v>
      </c>
      <c r="B336" s="4">
        <v>45766</v>
      </c>
      <c r="C336" s="3" t="s">
        <v>31</v>
      </c>
      <c r="D336" s="3" t="s">
        <v>57</v>
      </c>
      <c r="E336" s="3" t="s">
        <v>64</v>
      </c>
      <c r="F336" s="3" t="s">
        <v>65</v>
      </c>
      <c r="G336" s="3" t="s">
        <v>151</v>
      </c>
      <c r="H336" s="3" t="s">
        <v>87</v>
      </c>
      <c r="I336" s="3" t="s">
        <v>25</v>
      </c>
      <c r="J336" s="3" t="s">
        <v>36</v>
      </c>
      <c r="K336" s="3" t="s">
        <v>136</v>
      </c>
      <c r="L336" s="5">
        <v>41</v>
      </c>
      <c r="M336" s="5">
        <v>35182.06</v>
      </c>
      <c r="N336" s="5">
        <v>40319.919999999998</v>
      </c>
      <c r="O336" s="5">
        <v>0</v>
      </c>
      <c r="P336" s="3" t="s">
        <v>55</v>
      </c>
      <c r="Q336" s="3" t="s">
        <v>29</v>
      </c>
      <c r="R336" s="5">
        <v>2</v>
      </c>
      <c r="S336" s="15">
        <v>210652.3</v>
      </c>
      <c r="T336" s="11">
        <f t="shared" si="36"/>
        <v>1653116.72</v>
      </c>
      <c r="U336" s="12">
        <f t="shared" si="37"/>
        <v>0</v>
      </c>
      <c r="V336" s="12">
        <f t="shared" si="38"/>
        <v>1653116.72</v>
      </c>
      <c r="W336" s="17">
        <f t="shared" si="39"/>
        <v>0.12742736036206809</v>
      </c>
      <c r="X336" s="19">
        <f t="shared" si="40"/>
        <v>1</v>
      </c>
      <c r="Y336" s="17">
        <f t="shared" si="41"/>
        <v>0.12742736036206809</v>
      </c>
      <c r="Z336" s="25">
        <f t="shared" si="35"/>
        <v>0</v>
      </c>
    </row>
    <row r="337" spans="1:26" ht="14.4" x14ac:dyDescent="0.3">
      <c r="A337" s="24" t="s">
        <v>735</v>
      </c>
      <c r="B337" s="7">
        <v>45802</v>
      </c>
      <c r="C337" s="3" t="s">
        <v>49</v>
      </c>
      <c r="D337" s="3" t="s">
        <v>70</v>
      </c>
      <c r="E337" s="3" t="s">
        <v>125</v>
      </c>
      <c r="F337" s="3" t="s">
        <v>125</v>
      </c>
      <c r="G337" s="3" t="s">
        <v>664</v>
      </c>
      <c r="H337" s="3" t="s">
        <v>44</v>
      </c>
      <c r="I337" s="3" t="s">
        <v>45</v>
      </c>
      <c r="J337" s="3" t="s">
        <v>46</v>
      </c>
      <c r="K337" s="3" t="s">
        <v>117</v>
      </c>
      <c r="L337" s="5">
        <v>28</v>
      </c>
      <c r="M337" s="5">
        <v>17384.63</v>
      </c>
      <c r="N337" s="5">
        <v>22317.11</v>
      </c>
      <c r="O337" s="5">
        <v>0.1</v>
      </c>
      <c r="P337" s="3" t="s">
        <v>28</v>
      </c>
      <c r="Q337" s="3" t="s">
        <v>77</v>
      </c>
      <c r="R337" s="5">
        <v>18</v>
      </c>
      <c r="S337" s="15">
        <v>124298.5</v>
      </c>
      <c r="T337" s="11">
        <f t="shared" si="36"/>
        <v>624879.08000000007</v>
      </c>
      <c r="U337" s="12">
        <f t="shared" si="37"/>
        <v>62487.90800000001</v>
      </c>
      <c r="V337" s="12">
        <f t="shared" si="38"/>
        <v>562391.17200000002</v>
      </c>
      <c r="W337" s="17">
        <f t="shared" si="39"/>
        <v>0.22101787188081962</v>
      </c>
      <c r="X337" s="19">
        <f t="shared" si="40"/>
        <v>0</v>
      </c>
      <c r="Y337" s="17">
        <f t="shared" si="41"/>
        <v>0.22101787188081962</v>
      </c>
      <c r="Z337" s="25">
        <f t="shared" si="35"/>
        <v>0.11111111111111112</v>
      </c>
    </row>
    <row r="338" spans="1:26" ht="14.4" x14ac:dyDescent="0.3">
      <c r="A338" s="24" t="s">
        <v>736</v>
      </c>
      <c r="B338" s="4">
        <v>45891</v>
      </c>
      <c r="C338" s="3" t="s">
        <v>20</v>
      </c>
      <c r="D338" s="3" t="s">
        <v>21</v>
      </c>
      <c r="E338" s="3" t="s">
        <v>105</v>
      </c>
      <c r="F338" s="3" t="s">
        <v>106</v>
      </c>
      <c r="G338" s="3" t="s">
        <v>402</v>
      </c>
      <c r="H338" s="3" t="s">
        <v>35</v>
      </c>
      <c r="I338" s="3" t="s">
        <v>52</v>
      </c>
      <c r="J338" s="3" t="s">
        <v>157</v>
      </c>
      <c r="K338" s="3" t="s">
        <v>285</v>
      </c>
      <c r="L338" s="5">
        <v>33</v>
      </c>
      <c r="M338" s="5">
        <v>2784.19</v>
      </c>
      <c r="N338" s="5">
        <v>3904.48</v>
      </c>
      <c r="O338" s="5">
        <v>0.1</v>
      </c>
      <c r="P338" s="3" t="s">
        <v>28</v>
      </c>
      <c r="Q338" s="3" t="s">
        <v>77</v>
      </c>
      <c r="R338" s="5">
        <v>4</v>
      </c>
      <c r="S338" s="15">
        <v>33272.61</v>
      </c>
      <c r="T338" s="11">
        <f t="shared" si="36"/>
        <v>128847.84</v>
      </c>
      <c r="U338" s="12">
        <f t="shared" si="37"/>
        <v>12884.784</v>
      </c>
      <c r="V338" s="12">
        <f t="shared" si="38"/>
        <v>115963.056</v>
      </c>
      <c r="W338" s="17">
        <f t="shared" si="39"/>
        <v>0.2869242252463578</v>
      </c>
      <c r="X338" s="19">
        <f t="shared" si="40"/>
        <v>0</v>
      </c>
      <c r="Y338" s="17">
        <f t="shared" si="41"/>
        <v>0.2869242252463578</v>
      </c>
      <c r="Z338" s="25">
        <f t="shared" si="35"/>
        <v>0.1111111111111111</v>
      </c>
    </row>
    <row r="339" spans="1:26" ht="14.4" x14ac:dyDescent="0.3">
      <c r="A339" s="24" t="s">
        <v>737</v>
      </c>
      <c r="B339" s="8">
        <v>45780</v>
      </c>
      <c r="C339" s="3" t="s">
        <v>20</v>
      </c>
      <c r="D339" s="3" t="s">
        <v>70</v>
      </c>
      <c r="E339" s="3" t="s">
        <v>125</v>
      </c>
      <c r="F339" s="3" t="s">
        <v>125</v>
      </c>
      <c r="G339" s="3" t="s">
        <v>738</v>
      </c>
      <c r="H339" s="3" t="s">
        <v>87</v>
      </c>
      <c r="I339" s="3" t="s">
        <v>25</v>
      </c>
      <c r="J339" s="3" t="s">
        <v>36</v>
      </c>
      <c r="K339" s="3" t="s">
        <v>136</v>
      </c>
      <c r="L339" s="5">
        <v>8</v>
      </c>
      <c r="M339" s="5">
        <v>41496.379999999997</v>
      </c>
      <c r="N339" s="5">
        <v>49798.66</v>
      </c>
      <c r="O339" s="5">
        <v>0.1</v>
      </c>
      <c r="P339" s="3" t="s">
        <v>55</v>
      </c>
      <c r="Q339" s="3" t="s">
        <v>38</v>
      </c>
      <c r="R339" s="5">
        <v>10</v>
      </c>
      <c r="S339" s="15">
        <v>59776.42</v>
      </c>
      <c r="T339" s="11">
        <f t="shared" si="36"/>
        <v>398389.28</v>
      </c>
      <c r="U339" s="12">
        <f t="shared" si="37"/>
        <v>39838.928000000007</v>
      </c>
      <c r="V339" s="12">
        <f t="shared" si="38"/>
        <v>358550.35200000001</v>
      </c>
      <c r="W339" s="17">
        <f t="shared" si="39"/>
        <v>0.16671694691294012</v>
      </c>
      <c r="X339" s="19">
        <f t="shared" si="40"/>
        <v>1</v>
      </c>
      <c r="Y339" s="17">
        <f t="shared" si="41"/>
        <v>0.16671694691294012</v>
      </c>
      <c r="Z339" s="25">
        <f t="shared" si="35"/>
        <v>0.11111111111111113</v>
      </c>
    </row>
    <row r="340" spans="1:26" ht="14.4" x14ac:dyDescent="0.3">
      <c r="A340" s="24" t="s">
        <v>739</v>
      </c>
      <c r="B340" s="6">
        <v>45842</v>
      </c>
      <c r="C340" s="3" t="s">
        <v>20</v>
      </c>
      <c r="D340" s="3" t="s">
        <v>70</v>
      </c>
      <c r="E340" s="3" t="s">
        <v>71</v>
      </c>
      <c r="F340" s="3" t="s">
        <v>72</v>
      </c>
      <c r="G340" s="3" t="s">
        <v>687</v>
      </c>
      <c r="H340" s="3" t="s">
        <v>35</v>
      </c>
      <c r="I340" s="3" t="s">
        <v>25</v>
      </c>
      <c r="J340" s="3" t="s">
        <v>61</v>
      </c>
      <c r="K340" s="3" t="s">
        <v>62</v>
      </c>
      <c r="L340" s="5">
        <v>4</v>
      </c>
      <c r="M340" s="5">
        <v>33296.93</v>
      </c>
      <c r="N340" s="5">
        <v>41352.839999999997</v>
      </c>
      <c r="O340" s="5">
        <v>0</v>
      </c>
      <c r="P340" s="3" t="s">
        <v>28</v>
      </c>
      <c r="Q340" s="3" t="s">
        <v>84</v>
      </c>
      <c r="R340" s="5">
        <v>10</v>
      </c>
      <c r="S340" s="15">
        <v>32223.64</v>
      </c>
      <c r="T340" s="11">
        <f t="shared" si="36"/>
        <v>165411.35999999999</v>
      </c>
      <c r="U340" s="12">
        <f t="shared" si="37"/>
        <v>0</v>
      </c>
      <c r="V340" s="12">
        <f t="shared" si="38"/>
        <v>165411.35999999999</v>
      </c>
      <c r="W340" s="17">
        <f t="shared" si="39"/>
        <v>0.19480911105500856</v>
      </c>
      <c r="X340" s="19">
        <f t="shared" si="40"/>
        <v>0</v>
      </c>
      <c r="Y340" s="17">
        <f t="shared" si="41"/>
        <v>0.19480911105500856</v>
      </c>
      <c r="Z340" s="25">
        <f t="shared" si="35"/>
        <v>0</v>
      </c>
    </row>
    <row r="341" spans="1:26" ht="14.4" x14ac:dyDescent="0.3">
      <c r="A341" s="24" t="s">
        <v>740</v>
      </c>
      <c r="B341" s="4">
        <v>45828</v>
      </c>
      <c r="C341" s="3" t="s">
        <v>49</v>
      </c>
      <c r="D341" s="3" t="s">
        <v>70</v>
      </c>
      <c r="E341" s="3" t="s">
        <v>125</v>
      </c>
      <c r="F341" s="3" t="s">
        <v>125</v>
      </c>
      <c r="G341" s="3" t="s">
        <v>741</v>
      </c>
      <c r="H341" s="3" t="s">
        <v>35</v>
      </c>
      <c r="I341" s="3" t="s">
        <v>45</v>
      </c>
      <c r="J341" s="3" t="s">
        <v>67</v>
      </c>
      <c r="K341" s="3" t="s">
        <v>199</v>
      </c>
      <c r="L341" s="5">
        <v>12</v>
      </c>
      <c r="M341" s="5">
        <v>13731.63</v>
      </c>
      <c r="N341" s="5">
        <v>18899.310000000001</v>
      </c>
      <c r="O341" s="5">
        <v>0</v>
      </c>
      <c r="P341" s="3" t="s">
        <v>28</v>
      </c>
      <c r="Q341" s="3" t="s">
        <v>84</v>
      </c>
      <c r="R341" s="5">
        <v>19</v>
      </c>
      <c r="S341" s="15">
        <v>62012.160000000003</v>
      </c>
      <c r="T341" s="11">
        <f t="shared" si="36"/>
        <v>226791.72000000003</v>
      </c>
      <c r="U341" s="12">
        <f t="shared" si="37"/>
        <v>0</v>
      </c>
      <c r="V341" s="12">
        <f t="shared" si="38"/>
        <v>226791.72000000003</v>
      </c>
      <c r="W341" s="17">
        <f t="shared" si="39"/>
        <v>0.27343220466778945</v>
      </c>
      <c r="X341" s="19">
        <f t="shared" si="40"/>
        <v>0</v>
      </c>
      <c r="Y341" s="17">
        <f t="shared" si="41"/>
        <v>0.27343220466778945</v>
      </c>
      <c r="Z341" s="25">
        <f t="shared" si="35"/>
        <v>0</v>
      </c>
    </row>
    <row r="342" spans="1:26" ht="14.4" x14ac:dyDescent="0.3">
      <c r="A342" s="24" t="s">
        <v>742</v>
      </c>
      <c r="B342" s="4">
        <v>45741</v>
      </c>
      <c r="C342" s="3" t="s">
        <v>49</v>
      </c>
      <c r="D342" s="3" t="s">
        <v>21</v>
      </c>
      <c r="E342" s="3" t="s">
        <v>32</v>
      </c>
      <c r="F342" s="3" t="s">
        <v>33</v>
      </c>
      <c r="G342" s="3" t="s">
        <v>743</v>
      </c>
      <c r="H342" s="3" t="s">
        <v>24</v>
      </c>
      <c r="I342" s="3" t="s">
        <v>45</v>
      </c>
      <c r="J342" s="3" t="s">
        <v>102</v>
      </c>
      <c r="K342" s="3" t="s">
        <v>203</v>
      </c>
      <c r="L342" s="5">
        <v>13</v>
      </c>
      <c r="M342" s="5">
        <v>43783.98</v>
      </c>
      <c r="N342" s="5">
        <v>49601.31</v>
      </c>
      <c r="O342" s="5">
        <v>0.15</v>
      </c>
      <c r="P342" s="3" t="s">
        <v>28</v>
      </c>
      <c r="Q342" s="3" t="s">
        <v>29</v>
      </c>
      <c r="R342" s="5">
        <v>11</v>
      </c>
      <c r="S342" s="15">
        <v>64281.5</v>
      </c>
      <c r="T342" s="11">
        <f t="shared" si="36"/>
        <v>644817.03</v>
      </c>
      <c r="U342" s="12">
        <f t="shared" si="37"/>
        <v>96722.554499999998</v>
      </c>
      <c r="V342" s="12">
        <f t="shared" si="38"/>
        <v>548094.47550000006</v>
      </c>
      <c r="W342" s="17">
        <f t="shared" si="39"/>
        <v>0.11728178785483853</v>
      </c>
      <c r="X342" s="19">
        <f t="shared" si="40"/>
        <v>0</v>
      </c>
      <c r="Y342" s="17">
        <f t="shared" si="41"/>
        <v>0.11728178785483853</v>
      </c>
      <c r="Z342" s="25">
        <f t="shared" si="35"/>
        <v>0.1764705882352941</v>
      </c>
    </row>
    <row r="343" spans="1:26" ht="14.4" x14ac:dyDescent="0.3">
      <c r="A343" s="24" t="s">
        <v>744</v>
      </c>
      <c r="B343" s="6">
        <v>45905</v>
      </c>
      <c r="C343" s="3" t="s">
        <v>31</v>
      </c>
      <c r="D343" s="3" t="s">
        <v>41</v>
      </c>
      <c r="E343" s="3" t="s">
        <v>42</v>
      </c>
      <c r="F343" s="3" t="s">
        <v>42</v>
      </c>
      <c r="G343" s="3" t="s">
        <v>745</v>
      </c>
      <c r="H343" s="3" t="s">
        <v>44</v>
      </c>
      <c r="I343" s="3" t="s">
        <v>45</v>
      </c>
      <c r="J343" s="3" t="s">
        <v>46</v>
      </c>
      <c r="K343" s="3" t="s">
        <v>117</v>
      </c>
      <c r="L343" s="5">
        <v>22</v>
      </c>
      <c r="M343" s="5">
        <v>24560.76</v>
      </c>
      <c r="N343" s="5">
        <v>29887.22</v>
      </c>
      <c r="O343" s="5">
        <v>0.15</v>
      </c>
      <c r="P343" s="3" t="s">
        <v>55</v>
      </c>
      <c r="Q343" s="3" t="s">
        <v>29</v>
      </c>
      <c r="R343" s="5">
        <v>6</v>
      </c>
      <c r="S343" s="15">
        <v>99604.800000000003</v>
      </c>
      <c r="T343" s="11">
        <f t="shared" si="36"/>
        <v>657518.84000000008</v>
      </c>
      <c r="U343" s="12">
        <f t="shared" si="37"/>
        <v>98627.826000000015</v>
      </c>
      <c r="V343" s="12">
        <f t="shared" si="38"/>
        <v>558891.01400000008</v>
      </c>
      <c r="W343" s="17">
        <f t="shared" si="39"/>
        <v>0.17821864639963594</v>
      </c>
      <c r="X343" s="19">
        <f t="shared" si="40"/>
        <v>1</v>
      </c>
      <c r="Y343" s="17">
        <f t="shared" si="41"/>
        <v>0.17821864639963594</v>
      </c>
      <c r="Z343" s="25">
        <f t="shared" si="35"/>
        <v>0.17647058823529413</v>
      </c>
    </row>
    <row r="344" spans="1:26" ht="14.4" x14ac:dyDescent="0.3">
      <c r="A344" s="24" t="s">
        <v>746</v>
      </c>
      <c r="B344" s="4">
        <v>45739</v>
      </c>
      <c r="C344" s="3" t="s">
        <v>40</v>
      </c>
      <c r="D344" s="3" t="s">
        <v>57</v>
      </c>
      <c r="E344" s="3" t="s">
        <v>92</v>
      </c>
      <c r="F344" s="3" t="s">
        <v>93</v>
      </c>
      <c r="G344" s="3" t="s">
        <v>275</v>
      </c>
      <c r="H344" s="3" t="s">
        <v>24</v>
      </c>
      <c r="I344" s="3" t="s">
        <v>52</v>
      </c>
      <c r="J344" s="3" t="s">
        <v>157</v>
      </c>
      <c r="K344" s="3" t="s">
        <v>273</v>
      </c>
      <c r="L344" s="5">
        <v>32</v>
      </c>
      <c r="M344" s="5">
        <v>32225.06</v>
      </c>
      <c r="N344" s="5">
        <v>40736.18</v>
      </c>
      <c r="O344" s="5">
        <v>0</v>
      </c>
      <c r="P344" s="3" t="s">
        <v>55</v>
      </c>
      <c r="Q344" s="3" t="s">
        <v>29</v>
      </c>
      <c r="R344" s="5">
        <v>12</v>
      </c>
      <c r="S344" s="15">
        <v>272355.8</v>
      </c>
      <c r="T344" s="11">
        <f t="shared" si="36"/>
        <v>1303557.76</v>
      </c>
      <c r="U344" s="12">
        <f t="shared" si="37"/>
        <v>0</v>
      </c>
      <c r="V344" s="12">
        <f t="shared" si="38"/>
        <v>1303557.76</v>
      </c>
      <c r="W344" s="17">
        <f t="shared" si="39"/>
        <v>0.20893266747152039</v>
      </c>
      <c r="X344" s="19">
        <f t="shared" si="40"/>
        <v>1</v>
      </c>
      <c r="Y344" s="17">
        <f t="shared" si="41"/>
        <v>0.20893266747152039</v>
      </c>
      <c r="Z344" s="25">
        <f t="shared" si="35"/>
        <v>0</v>
      </c>
    </row>
    <row r="345" spans="1:26" ht="14.4" x14ac:dyDescent="0.3">
      <c r="A345" s="24" t="s">
        <v>747</v>
      </c>
      <c r="B345" s="4">
        <v>45699</v>
      </c>
      <c r="C345" s="3" t="s">
        <v>20</v>
      </c>
      <c r="D345" s="3" t="s">
        <v>41</v>
      </c>
      <c r="E345" s="3" t="s">
        <v>50</v>
      </c>
      <c r="F345" s="3" t="s">
        <v>50</v>
      </c>
      <c r="G345" s="3" t="s">
        <v>748</v>
      </c>
      <c r="H345" s="3" t="s">
        <v>35</v>
      </c>
      <c r="I345" s="3" t="s">
        <v>45</v>
      </c>
      <c r="J345" s="3" t="s">
        <v>46</v>
      </c>
      <c r="K345" s="3" t="s">
        <v>117</v>
      </c>
      <c r="L345" s="5">
        <v>29</v>
      </c>
      <c r="M345" s="5">
        <v>37792.79</v>
      </c>
      <c r="N345" s="5">
        <v>47239.46</v>
      </c>
      <c r="O345" s="5">
        <v>0.15</v>
      </c>
      <c r="P345" s="3" t="s">
        <v>55</v>
      </c>
      <c r="Q345" s="3" t="s">
        <v>77</v>
      </c>
      <c r="R345" s="5">
        <v>19</v>
      </c>
      <c r="S345" s="15">
        <v>232860.4</v>
      </c>
      <c r="T345" s="11">
        <f t="shared" si="36"/>
        <v>1369944.34</v>
      </c>
      <c r="U345" s="12">
        <f t="shared" si="37"/>
        <v>205491.65100000001</v>
      </c>
      <c r="V345" s="12">
        <f t="shared" si="38"/>
        <v>1164452.689</v>
      </c>
      <c r="W345" s="17">
        <f t="shared" si="39"/>
        <v>0.19997411848477425</v>
      </c>
      <c r="X345" s="19">
        <f t="shared" si="40"/>
        <v>1</v>
      </c>
      <c r="Y345" s="17">
        <f t="shared" si="41"/>
        <v>0.19997411848477425</v>
      </c>
      <c r="Z345" s="25">
        <f t="shared" si="35"/>
        <v>0.17647058823529413</v>
      </c>
    </row>
    <row r="346" spans="1:26" ht="14.4" x14ac:dyDescent="0.3">
      <c r="A346" s="24" t="s">
        <v>749</v>
      </c>
      <c r="B346" s="7">
        <v>45802</v>
      </c>
      <c r="C346" s="3" t="s">
        <v>20</v>
      </c>
      <c r="D346" s="3" t="s">
        <v>21</v>
      </c>
      <c r="E346" s="3" t="s">
        <v>32</v>
      </c>
      <c r="F346" s="3" t="s">
        <v>33</v>
      </c>
      <c r="G346" s="3" t="s">
        <v>750</v>
      </c>
      <c r="H346" s="3" t="s">
        <v>44</v>
      </c>
      <c r="I346" s="3" t="s">
        <v>25</v>
      </c>
      <c r="J346" s="3" t="s">
        <v>146</v>
      </c>
      <c r="K346" s="3" t="s">
        <v>147</v>
      </c>
      <c r="L346" s="5">
        <v>17</v>
      </c>
      <c r="M346" s="5">
        <v>42222.77</v>
      </c>
      <c r="N346" s="5">
        <v>53880.92</v>
      </c>
      <c r="O346" s="5">
        <v>0.1</v>
      </c>
      <c r="P346" s="3" t="s">
        <v>55</v>
      </c>
      <c r="Q346" s="3" t="s">
        <v>84</v>
      </c>
      <c r="R346" s="5">
        <v>19</v>
      </c>
      <c r="S346" s="15">
        <v>178369.7</v>
      </c>
      <c r="T346" s="11">
        <f t="shared" si="36"/>
        <v>915975.64</v>
      </c>
      <c r="U346" s="12">
        <f t="shared" si="37"/>
        <v>91597.564000000013</v>
      </c>
      <c r="V346" s="12">
        <f t="shared" si="38"/>
        <v>824378.076</v>
      </c>
      <c r="W346" s="17">
        <f t="shared" si="39"/>
        <v>0.21636880600400635</v>
      </c>
      <c r="X346" s="19">
        <f t="shared" si="40"/>
        <v>1</v>
      </c>
      <c r="Y346" s="17">
        <f t="shared" si="41"/>
        <v>0.21636880600400635</v>
      </c>
      <c r="Z346" s="25">
        <f t="shared" si="35"/>
        <v>0.11111111111111113</v>
      </c>
    </row>
    <row r="347" spans="1:26" ht="14.4" x14ac:dyDescent="0.3">
      <c r="A347" s="24" t="s">
        <v>751</v>
      </c>
      <c r="B347" s="6">
        <v>45905</v>
      </c>
      <c r="C347" s="3" t="s">
        <v>49</v>
      </c>
      <c r="D347" s="3" t="s">
        <v>57</v>
      </c>
      <c r="E347" s="3" t="s">
        <v>58</v>
      </c>
      <c r="F347" s="3" t="s">
        <v>59</v>
      </c>
      <c r="G347" s="3" t="s">
        <v>752</v>
      </c>
      <c r="H347" s="3" t="s">
        <v>87</v>
      </c>
      <c r="I347" s="3" t="s">
        <v>52</v>
      </c>
      <c r="J347" s="3" t="s">
        <v>157</v>
      </c>
      <c r="K347" s="3" t="s">
        <v>273</v>
      </c>
      <c r="L347" s="5">
        <v>39</v>
      </c>
      <c r="M347" s="5">
        <v>48746.17</v>
      </c>
      <c r="N347" s="5">
        <v>55799.59</v>
      </c>
      <c r="O347" s="5">
        <v>0.1</v>
      </c>
      <c r="P347" s="3" t="s">
        <v>55</v>
      </c>
      <c r="Q347" s="3" t="s">
        <v>29</v>
      </c>
      <c r="R347" s="5">
        <v>15</v>
      </c>
      <c r="S347" s="15">
        <v>247575</v>
      </c>
      <c r="T347" s="11">
        <f t="shared" si="36"/>
        <v>2176184.0099999998</v>
      </c>
      <c r="U347" s="12">
        <f t="shared" si="37"/>
        <v>217618.40099999998</v>
      </c>
      <c r="V347" s="12">
        <f t="shared" si="38"/>
        <v>1958565.6089999997</v>
      </c>
      <c r="W347" s="17">
        <f t="shared" si="39"/>
        <v>0.12640628369166879</v>
      </c>
      <c r="X347" s="19">
        <f t="shared" si="40"/>
        <v>1</v>
      </c>
      <c r="Y347" s="17">
        <f t="shared" si="41"/>
        <v>0.12640628369166879</v>
      </c>
      <c r="Z347" s="25">
        <f t="shared" si="35"/>
        <v>0.11111111111111112</v>
      </c>
    </row>
    <row r="348" spans="1:26" ht="14.4" x14ac:dyDescent="0.3">
      <c r="A348" s="24" t="s">
        <v>753</v>
      </c>
      <c r="B348" s="6">
        <v>45904</v>
      </c>
      <c r="C348" s="3" t="s">
        <v>49</v>
      </c>
      <c r="D348" s="3" t="s">
        <v>41</v>
      </c>
      <c r="E348" s="3" t="s">
        <v>42</v>
      </c>
      <c r="F348" s="3" t="s">
        <v>42</v>
      </c>
      <c r="G348" s="3" t="s">
        <v>609</v>
      </c>
      <c r="H348" s="3" t="s">
        <v>44</v>
      </c>
      <c r="I348" s="3" t="s">
        <v>25</v>
      </c>
      <c r="J348" s="3" t="s">
        <v>61</v>
      </c>
      <c r="K348" s="3" t="s">
        <v>154</v>
      </c>
      <c r="L348" s="5">
        <v>45</v>
      </c>
      <c r="M348" s="5">
        <v>44751.35</v>
      </c>
      <c r="N348" s="5">
        <v>54353.04</v>
      </c>
      <c r="O348" s="5">
        <v>0.05</v>
      </c>
      <c r="P348" s="3" t="s">
        <v>55</v>
      </c>
      <c r="Q348" s="3" t="s">
        <v>84</v>
      </c>
      <c r="R348" s="5">
        <v>2</v>
      </c>
      <c r="S348" s="15">
        <v>410472.3</v>
      </c>
      <c r="T348" s="11">
        <f t="shared" si="36"/>
        <v>2445886.7999999998</v>
      </c>
      <c r="U348" s="12">
        <f t="shared" si="37"/>
        <v>122294.34</v>
      </c>
      <c r="V348" s="12">
        <f t="shared" si="38"/>
        <v>2323592.46</v>
      </c>
      <c r="W348" s="17">
        <f t="shared" si="39"/>
        <v>0.17665417110193238</v>
      </c>
      <c r="X348" s="19">
        <f t="shared" si="40"/>
        <v>1</v>
      </c>
      <c r="Y348" s="17">
        <f t="shared" si="41"/>
        <v>0.17665417110193238</v>
      </c>
      <c r="Z348" s="25">
        <f t="shared" si="35"/>
        <v>5.2631578947368418E-2</v>
      </c>
    </row>
    <row r="349" spans="1:26" ht="14.4" x14ac:dyDescent="0.3">
      <c r="A349" s="24" t="s">
        <v>754</v>
      </c>
      <c r="B349" s="4">
        <v>45714</v>
      </c>
      <c r="C349" s="3" t="s">
        <v>49</v>
      </c>
      <c r="D349" s="3" t="s">
        <v>41</v>
      </c>
      <c r="E349" s="3" t="s">
        <v>42</v>
      </c>
      <c r="F349" s="3" t="s">
        <v>42</v>
      </c>
      <c r="G349" s="3" t="s">
        <v>755</v>
      </c>
      <c r="H349" s="3" t="s">
        <v>35</v>
      </c>
      <c r="I349" s="3" t="s">
        <v>25</v>
      </c>
      <c r="J349" s="3" t="s">
        <v>36</v>
      </c>
      <c r="K349" s="3" t="s">
        <v>169</v>
      </c>
      <c r="L349" s="5">
        <v>3</v>
      </c>
      <c r="M349" s="5">
        <v>57675.33</v>
      </c>
      <c r="N349" s="5">
        <v>69133.25</v>
      </c>
      <c r="O349" s="5">
        <v>0.05</v>
      </c>
      <c r="P349" s="3" t="s">
        <v>55</v>
      </c>
      <c r="Q349" s="3" t="s">
        <v>38</v>
      </c>
      <c r="R349" s="5">
        <v>12</v>
      </c>
      <c r="S349" s="15">
        <v>32655.07</v>
      </c>
      <c r="T349" s="11">
        <f t="shared" si="36"/>
        <v>207399.75</v>
      </c>
      <c r="U349" s="12">
        <f t="shared" si="37"/>
        <v>10369.987500000001</v>
      </c>
      <c r="V349" s="12">
        <f t="shared" si="38"/>
        <v>197029.76250000001</v>
      </c>
      <c r="W349" s="17">
        <f t="shared" si="39"/>
        <v>0.16573673736220434</v>
      </c>
      <c r="X349" s="19">
        <f t="shared" si="40"/>
        <v>1</v>
      </c>
      <c r="Y349" s="17">
        <f t="shared" si="41"/>
        <v>0.16573673736220434</v>
      </c>
      <c r="Z349" s="25">
        <f t="shared" si="35"/>
        <v>5.2631578947368425E-2</v>
      </c>
    </row>
    <row r="350" spans="1:26" ht="14.4" x14ac:dyDescent="0.3">
      <c r="A350" s="24" t="s">
        <v>756</v>
      </c>
      <c r="B350" s="7">
        <v>45791</v>
      </c>
      <c r="C350" s="3" t="s">
        <v>20</v>
      </c>
      <c r="D350" s="3" t="s">
        <v>70</v>
      </c>
      <c r="E350" s="3" t="s">
        <v>71</v>
      </c>
      <c r="F350" s="3" t="s">
        <v>72</v>
      </c>
      <c r="G350" s="3" t="s">
        <v>290</v>
      </c>
      <c r="H350" s="3" t="s">
        <v>24</v>
      </c>
      <c r="I350" s="3" t="s">
        <v>25</v>
      </c>
      <c r="J350" s="3" t="s">
        <v>36</v>
      </c>
      <c r="K350" s="3" t="s">
        <v>37</v>
      </c>
      <c r="L350" s="5">
        <v>5</v>
      </c>
      <c r="M350" s="5">
        <v>55105.23</v>
      </c>
      <c r="N350" s="5">
        <v>81042.240000000005</v>
      </c>
      <c r="O350" s="5">
        <v>0.05</v>
      </c>
      <c r="P350" s="3" t="s">
        <v>55</v>
      </c>
      <c r="Q350" s="3" t="s">
        <v>38</v>
      </c>
      <c r="R350" s="5">
        <v>10</v>
      </c>
      <c r="S350" s="15">
        <v>123200.8</v>
      </c>
      <c r="T350" s="11">
        <f t="shared" si="36"/>
        <v>405211.2</v>
      </c>
      <c r="U350" s="12">
        <f t="shared" si="37"/>
        <v>20260.560000000001</v>
      </c>
      <c r="V350" s="12">
        <f t="shared" si="38"/>
        <v>384950.64</v>
      </c>
      <c r="W350" s="17">
        <f t="shared" si="39"/>
        <v>0.32004310994261498</v>
      </c>
      <c r="X350" s="19">
        <f t="shared" si="40"/>
        <v>1</v>
      </c>
      <c r="Y350" s="17">
        <f t="shared" si="41"/>
        <v>0.32004310994261498</v>
      </c>
      <c r="Z350" s="25">
        <f t="shared" si="35"/>
        <v>5.2631578947368425E-2</v>
      </c>
    </row>
    <row r="351" spans="1:26" ht="14.4" x14ac:dyDescent="0.3">
      <c r="A351" s="24" t="s">
        <v>757</v>
      </c>
      <c r="B351" s="4">
        <v>45760</v>
      </c>
      <c r="C351" s="3" t="s">
        <v>49</v>
      </c>
      <c r="D351" s="3" t="s">
        <v>70</v>
      </c>
      <c r="E351" s="3" t="s">
        <v>125</v>
      </c>
      <c r="F351" s="3" t="s">
        <v>125</v>
      </c>
      <c r="G351" s="3" t="s">
        <v>758</v>
      </c>
      <c r="H351" s="3" t="s">
        <v>24</v>
      </c>
      <c r="I351" s="3" t="s">
        <v>45</v>
      </c>
      <c r="J351" s="3" t="s">
        <v>67</v>
      </c>
      <c r="K351" s="3" t="s">
        <v>68</v>
      </c>
      <c r="L351" s="5">
        <v>3</v>
      </c>
      <c r="M351" s="5">
        <v>69143.759999999995</v>
      </c>
      <c r="N351" s="5">
        <v>94432.33</v>
      </c>
      <c r="O351" s="5">
        <v>0.1</v>
      </c>
      <c r="P351" s="3" t="s">
        <v>55</v>
      </c>
      <c r="Q351" s="3" t="s">
        <v>84</v>
      </c>
      <c r="R351" s="5">
        <v>7</v>
      </c>
      <c r="S351" s="15">
        <v>68279.14</v>
      </c>
      <c r="T351" s="11">
        <f t="shared" si="36"/>
        <v>283296.99</v>
      </c>
      <c r="U351" s="12">
        <f t="shared" si="37"/>
        <v>28329.699000000001</v>
      </c>
      <c r="V351" s="12">
        <f t="shared" si="38"/>
        <v>254967.291</v>
      </c>
      <c r="W351" s="17">
        <f t="shared" si="39"/>
        <v>0.26779568364320111</v>
      </c>
      <c r="X351" s="19">
        <f t="shared" si="40"/>
        <v>1</v>
      </c>
      <c r="Y351" s="17">
        <f t="shared" si="41"/>
        <v>0.26779568364320111</v>
      </c>
      <c r="Z351" s="25">
        <f t="shared" si="35"/>
        <v>0.11111111111111112</v>
      </c>
    </row>
    <row r="352" spans="1:26" ht="14.4" x14ac:dyDescent="0.3">
      <c r="A352" s="24" t="s">
        <v>759</v>
      </c>
      <c r="B352" s="6">
        <v>45695</v>
      </c>
      <c r="C352" s="3" t="s">
        <v>31</v>
      </c>
      <c r="D352" s="3" t="s">
        <v>21</v>
      </c>
      <c r="E352" s="3" t="s">
        <v>105</v>
      </c>
      <c r="F352" s="3" t="s">
        <v>106</v>
      </c>
      <c r="G352" s="3" t="s">
        <v>760</v>
      </c>
      <c r="H352" s="3" t="s">
        <v>87</v>
      </c>
      <c r="I352" s="3" t="s">
        <v>52</v>
      </c>
      <c r="J352" s="3" t="s">
        <v>95</v>
      </c>
      <c r="K352" s="3" t="s">
        <v>237</v>
      </c>
      <c r="L352" s="5">
        <v>46</v>
      </c>
      <c r="M352" s="5">
        <v>10154.459999999999</v>
      </c>
      <c r="N352" s="5">
        <v>12397.09</v>
      </c>
      <c r="O352" s="5">
        <v>0.05</v>
      </c>
      <c r="P352" s="3" t="s">
        <v>55</v>
      </c>
      <c r="Q352" s="3" t="s">
        <v>77</v>
      </c>
      <c r="R352" s="5">
        <v>17</v>
      </c>
      <c r="S352" s="15">
        <v>98002.93</v>
      </c>
      <c r="T352" s="11">
        <f t="shared" si="36"/>
        <v>570266.14</v>
      </c>
      <c r="U352" s="12">
        <f t="shared" si="37"/>
        <v>28513.307000000001</v>
      </c>
      <c r="V352" s="12">
        <f t="shared" si="38"/>
        <v>541752.83299999998</v>
      </c>
      <c r="W352" s="17">
        <f t="shared" si="39"/>
        <v>0.18089970929602872</v>
      </c>
      <c r="X352" s="19">
        <f t="shared" si="40"/>
        <v>1</v>
      </c>
      <c r="Y352" s="17">
        <f t="shared" si="41"/>
        <v>0.18089970929602872</v>
      </c>
      <c r="Z352" s="25">
        <f t="shared" si="35"/>
        <v>5.2631578947368425E-2</v>
      </c>
    </row>
    <row r="353" spans="1:26" ht="14.4" x14ac:dyDescent="0.3">
      <c r="A353" s="24" t="s">
        <v>761</v>
      </c>
      <c r="B353" s="4">
        <v>45858</v>
      </c>
      <c r="C353" s="3" t="s">
        <v>20</v>
      </c>
      <c r="D353" s="3" t="s">
        <v>57</v>
      </c>
      <c r="E353" s="3" t="s">
        <v>64</v>
      </c>
      <c r="F353" s="3" t="s">
        <v>65</v>
      </c>
      <c r="G353" s="3" t="s">
        <v>762</v>
      </c>
      <c r="H353" s="3" t="s">
        <v>44</v>
      </c>
      <c r="I353" s="3" t="s">
        <v>52</v>
      </c>
      <c r="J353" s="3" t="s">
        <v>157</v>
      </c>
      <c r="K353" s="3" t="s">
        <v>188</v>
      </c>
      <c r="L353" s="5">
        <v>23</v>
      </c>
      <c r="M353" s="5">
        <v>67721.47</v>
      </c>
      <c r="N353" s="5">
        <v>99115.27</v>
      </c>
      <c r="O353" s="5">
        <v>0.05</v>
      </c>
      <c r="P353" s="3" t="s">
        <v>28</v>
      </c>
      <c r="Q353" s="3" t="s">
        <v>84</v>
      </c>
      <c r="R353" s="5">
        <v>8</v>
      </c>
      <c r="S353" s="15">
        <v>685954.5</v>
      </c>
      <c r="T353" s="11">
        <f t="shared" si="36"/>
        <v>2279651.21</v>
      </c>
      <c r="U353" s="12">
        <f t="shared" si="37"/>
        <v>113982.56050000001</v>
      </c>
      <c r="V353" s="12">
        <f t="shared" si="38"/>
        <v>2165668.6494999998</v>
      </c>
      <c r="W353" s="17">
        <f t="shared" si="39"/>
        <v>0.31674028257202236</v>
      </c>
      <c r="X353" s="19">
        <f t="shared" si="40"/>
        <v>0</v>
      </c>
      <c r="Y353" s="17">
        <f t="shared" si="41"/>
        <v>0.31674028257202236</v>
      </c>
      <c r="Z353" s="25">
        <f t="shared" si="35"/>
        <v>5.2631578947368425E-2</v>
      </c>
    </row>
    <row r="354" spans="1:26" ht="14.4" x14ac:dyDescent="0.3">
      <c r="A354" s="24" t="s">
        <v>763</v>
      </c>
      <c r="B354" s="6">
        <v>45658</v>
      </c>
      <c r="C354" s="3" t="s">
        <v>20</v>
      </c>
      <c r="D354" s="3" t="s">
        <v>41</v>
      </c>
      <c r="E354" s="3" t="s">
        <v>50</v>
      </c>
      <c r="F354" s="3" t="s">
        <v>50</v>
      </c>
      <c r="G354" s="3" t="s">
        <v>764</v>
      </c>
      <c r="H354" s="3" t="s">
        <v>35</v>
      </c>
      <c r="I354" s="3" t="s">
        <v>45</v>
      </c>
      <c r="J354" s="3" t="s">
        <v>102</v>
      </c>
      <c r="K354" s="3" t="s">
        <v>203</v>
      </c>
      <c r="L354" s="5">
        <v>46</v>
      </c>
      <c r="M354" s="5">
        <v>3927.76</v>
      </c>
      <c r="N354" s="5">
        <v>4445.01</v>
      </c>
      <c r="O354" s="5">
        <v>0.05</v>
      </c>
      <c r="P354" s="3" t="s">
        <v>55</v>
      </c>
      <c r="Q354" s="3" t="s">
        <v>29</v>
      </c>
      <c r="R354" s="5">
        <v>1</v>
      </c>
      <c r="S354" s="15">
        <v>22603.83</v>
      </c>
      <c r="T354" s="11">
        <f t="shared" si="36"/>
        <v>204470.46000000002</v>
      </c>
      <c r="U354" s="12">
        <f t="shared" si="37"/>
        <v>10223.523000000001</v>
      </c>
      <c r="V354" s="12">
        <f t="shared" si="38"/>
        <v>194246.93700000003</v>
      </c>
      <c r="W354" s="17">
        <f t="shared" si="39"/>
        <v>0.11636646811064</v>
      </c>
      <c r="X354" s="19">
        <f t="shared" si="40"/>
        <v>1</v>
      </c>
      <c r="Y354" s="17">
        <f t="shared" si="41"/>
        <v>0.11636646811064</v>
      </c>
      <c r="Z354" s="25">
        <f t="shared" si="35"/>
        <v>5.2631578947368418E-2</v>
      </c>
    </row>
    <row r="355" spans="1:26" ht="14.4" x14ac:dyDescent="0.3">
      <c r="A355" s="24" t="s">
        <v>765</v>
      </c>
      <c r="B355" s="4">
        <v>45889</v>
      </c>
      <c r="C355" s="3" t="s">
        <v>31</v>
      </c>
      <c r="D355" s="3" t="s">
        <v>70</v>
      </c>
      <c r="E355" s="3" t="s">
        <v>71</v>
      </c>
      <c r="F355" s="3" t="s">
        <v>72</v>
      </c>
      <c r="G355" s="3" t="s">
        <v>766</v>
      </c>
      <c r="H355" s="3" t="s">
        <v>35</v>
      </c>
      <c r="I355" s="3" t="s">
        <v>25</v>
      </c>
      <c r="J355" s="3" t="s">
        <v>146</v>
      </c>
      <c r="K355" s="3" t="s">
        <v>416</v>
      </c>
      <c r="L355" s="5">
        <v>26</v>
      </c>
      <c r="M355" s="5">
        <v>8649.33</v>
      </c>
      <c r="N355" s="5">
        <v>10897.94</v>
      </c>
      <c r="O355" s="5">
        <v>0.05</v>
      </c>
      <c r="P355" s="3" t="s">
        <v>28</v>
      </c>
      <c r="Q355" s="3" t="s">
        <v>77</v>
      </c>
      <c r="R355" s="5">
        <v>3</v>
      </c>
      <c r="S355" s="15">
        <v>55540.67</v>
      </c>
      <c r="T355" s="11">
        <f t="shared" si="36"/>
        <v>283346.44</v>
      </c>
      <c r="U355" s="12">
        <f t="shared" si="37"/>
        <v>14167.322</v>
      </c>
      <c r="V355" s="12">
        <f t="shared" si="38"/>
        <v>269179.11800000002</v>
      </c>
      <c r="W355" s="17">
        <f t="shared" si="39"/>
        <v>0.20633350169458536</v>
      </c>
      <c r="X355" s="19">
        <f t="shared" si="40"/>
        <v>0</v>
      </c>
      <c r="Y355" s="17">
        <f t="shared" si="41"/>
        <v>0.20633350169458536</v>
      </c>
      <c r="Z355" s="25">
        <f t="shared" si="35"/>
        <v>5.2631578947368418E-2</v>
      </c>
    </row>
    <row r="356" spans="1:26" ht="14.4" x14ac:dyDescent="0.3">
      <c r="A356" s="24" t="s">
        <v>767</v>
      </c>
      <c r="B356" s="4">
        <v>45848</v>
      </c>
      <c r="C356" s="3" t="s">
        <v>20</v>
      </c>
      <c r="D356" s="3" t="s">
        <v>21</v>
      </c>
      <c r="E356" s="3" t="s">
        <v>22</v>
      </c>
      <c r="F356" s="3" t="s">
        <v>22</v>
      </c>
      <c r="G356" s="3" t="s">
        <v>768</v>
      </c>
      <c r="H356" s="3" t="s">
        <v>87</v>
      </c>
      <c r="I356" s="3" t="s">
        <v>52</v>
      </c>
      <c r="J356" s="3" t="s">
        <v>95</v>
      </c>
      <c r="K356" s="3" t="s">
        <v>237</v>
      </c>
      <c r="L356" s="5">
        <v>35</v>
      </c>
      <c r="M356" s="5">
        <v>74219.929999999993</v>
      </c>
      <c r="N356" s="5">
        <v>102768</v>
      </c>
      <c r="O356" s="5">
        <v>0.15</v>
      </c>
      <c r="P356" s="3" t="s">
        <v>28</v>
      </c>
      <c r="Q356" s="3" t="s">
        <v>29</v>
      </c>
      <c r="R356" s="5">
        <v>9</v>
      </c>
      <c r="S356" s="15">
        <v>849304.8</v>
      </c>
      <c r="T356" s="11">
        <f t="shared" si="36"/>
        <v>3596880</v>
      </c>
      <c r="U356" s="12">
        <f t="shared" si="37"/>
        <v>539532</v>
      </c>
      <c r="V356" s="12">
        <f t="shared" si="38"/>
        <v>3057348</v>
      </c>
      <c r="W356" s="17">
        <f t="shared" si="39"/>
        <v>0.27779134073059397</v>
      </c>
      <c r="X356" s="19">
        <f t="shared" si="40"/>
        <v>0</v>
      </c>
      <c r="Y356" s="17">
        <f t="shared" si="41"/>
        <v>0.27779134073059397</v>
      </c>
      <c r="Z356" s="25">
        <f t="shared" si="35"/>
        <v>0.17647058823529413</v>
      </c>
    </row>
    <row r="357" spans="1:26" ht="14.4" x14ac:dyDescent="0.3">
      <c r="A357" s="24" t="s">
        <v>769</v>
      </c>
      <c r="B357" s="4">
        <v>45743</v>
      </c>
      <c r="C357" s="3" t="s">
        <v>40</v>
      </c>
      <c r="D357" s="3" t="s">
        <v>70</v>
      </c>
      <c r="E357" s="3" t="s">
        <v>71</v>
      </c>
      <c r="F357" s="3" t="s">
        <v>72</v>
      </c>
      <c r="G357" s="3" t="s">
        <v>770</v>
      </c>
      <c r="H357" s="3" t="s">
        <v>35</v>
      </c>
      <c r="I357" s="3" t="s">
        <v>25</v>
      </c>
      <c r="J357" s="3" t="s">
        <v>146</v>
      </c>
      <c r="K357" s="3" t="s">
        <v>147</v>
      </c>
      <c r="L357" s="5">
        <v>26</v>
      </c>
      <c r="M357" s="5">
        <v>73310.22</v>
      </c>
      <c r="N357" s="5">
        <v>103915.8</v>
      </c>
      <c r="O357" s="5">
        <v>0.1</v>
      </c>
      <c r="P357" s="3" t="s">
        <v>55</v>
      </c>
      <c r="Q357" s="3" t="s">
        <v>77</v>
      </c>
      <c r="R357" s="5">
        <v>17</v>
      </c>
      <c r="S357" s="15">
        <v>716170.1</v>
      </c>
      <c r="T357" s="11">
        <f t="shared" si="36"/>
        <v>2701810.8000000003</v>
      </c>
      <c r="U357" s="12">
        <f t="shared" si="37"/>
        <v>270181.08</v>
      </c>
      <c r="V357" s="12">
        <f t="shared" si="38"/>
        <v>2431629.7200000002</v>
      </c>
      <c r="W357" s="17">
        <f t="shared" si="39"/>
        <v>0.29452267921778813</v>
      </c>
      <c r="X357" s="19">
        <f t="shared" si="40"/>
        <v>1</v>
      </c>
      <c r="Y357" s="17">
        <f t="shared" si="41"/>
        <v>0.29452267921778813</v>
      </c>
      <c r="Z357" s="25">
        <f t="shared" si="35"/>
        <v>0.1111111111111111</v>
      </c>
    </row>
    <row r="358" spans="1:26" ht="14.4" x14ac:dyDescent="0.3">
      <c r="A358" s="24" t="s">
        <v>771</v>
      </c>
      <c r="B358" s="4">
        <v>45768</v>
      </c>
      <c r="C358" s="3" t="s">
        <v>20</v>
      </c>
      <c r="D358" s="3" t="s">
        <v>41</v>
      </c>
      <c r="E358" s="3" t="s">
        <v>50</v>
      </c>
      <c r="F358" s="3" t="s">
        <v>50</v>
      </c>
      <c r="G358" s="3" t="s">
        <v>772</v>
      </c>
      <c r="H358" s="3" t="s">
        <v>35</v>
      </c>
      <c r="I358" s="3" t="s">
        <v>45</v>
      </c>
      <c r="J358" s="3" t="s">
        <v>67</v>
      </c>
      <c r="K358" s="3" t="s">
        <v>68</v>
      </c>
      <c r="L358" s="5">
        <v>38</v>
      </c>
      <c r="M358" s="5">
        <v>9232.11</v>
      </c>
      <c r="N358" s="5">
        <v>12486.17</v>
      </c>
      <c r="O358" s="5">
        <v>0.05</v>
      </c>
      <c r="P358" s="3" t="s">
        <v>28</v>
      </c>
      <c r="Q358" s="3" t="s">
        <v>77</v>
      </c>
      <c r="R358" s="5">
        <v>6</v>
      </c>
      <c r="S358" s="15">
        <v>117471.6</v>
      </c>
      <c r="T358" s="11">
        <f t="shared" si="36"/>
        <v>474474.46</v>
      </c>
      <c r="U358" s="12">
        <f t="shared" si="37"/>
        <v>23723.723000000002</v>
      </c>
      <c r="V358" s="12">
        <f t="shared" si="38"/>
        <v>450750.73700000002</v>
      </c>
      <c r="W358" s="17">
        <f t="shared" si="39"/>
        <v>0.26061321781044589</v>
      </c>
      <c r="X358" s="19">
        <f t="shared" si="40"/>
        <v>0</v>
      </c>
      <c r="Y358" s="17">
        <f t="shared" si="41"/>
        <v>0.26061321781044589</v>
      </c>
      <c r="Z358" s="25">
        <f t="shared" si="35"/>
        <v>5.2631578947368425E-2</v>
      </c>
    </row>
    <row r="359" spans="1:26" ht="14.4" x14ac:dyDescent="0.3">
      <c r="A359" s="24" t="s">
        <v>773</v>
      </c>
      <c r="B359" s="7">
        <v>45802</v>
      </c>
      <c r="C359" s="3" t="s">
        <v>31</v>
      </c>
      <c r="D359" s="3" t="s">
        <v>57</v>
      </c>
      <c r="E359" s="3" t="s">
        <v>58</v>
      </c>
      <c r="F359" s="3" t="s">
        <v>59</v>
      </c>
      <c r="G359" s="3" t="s">
        <v>774</v>
      </c>
      <c r="H359" s="3" t="s">
        <v>44</v>
      </c>
      <c r="I359" s="3" t="s">
        <v>45</v>
      </c>
      <c r="J359" s="3" t="s">
        <v>132</v>
      </c>
      <c r="K359" s="3" t="s">
        <v>241</v>
      </c>
      <c r="L359" s="5">
        <v>37</v>
      </c>
      <c r="M359" s="5">
        <v>66053.039999999994</v>
      </c>
      <c r="N359" s="5">
        <v>84624.92</v>
      </c>
      <c r="O359" s="5">
        <v>0.05</v>
      </c>
      <c r="P359" s="3" t="s">
        <v>55</v>
      </c>
      <c r="Q359" s="3" t="s">
        <v>29</v>
      </c>
      <c r="R359" s="5">
        <v>3</v>
      </c>
      <c r="S359" s="15">
        <v>652801.6</v>
      </c>
      <c r="T359" s="11">
        <f t="shared" si="36"/>
        <v>3131122.04</v>
      </c>
      <c r="U359" s="12">
        <f t="shared" si="37"/>
        <v>156556.10200000001</v>
      </c>
      <c r="V359" s="12">
        <f t="shared" si="38"/>
        <v>2974565.9380000001</v>
      </c>
      <c r="W359" s="17">
        <f t="shared" si="39"/>
        <v>0.21946112932326597</v>
      </c>
      <c r="X359" s="19">
        <f t="shared" si="40"/>
        <v>1</v>
      </c>
      <c r="Y359" s="17">
        <f t="shared" si="41"/>
        <v>0.21946112932326597</v>
      </c>
      <c r="Z359" s="25">
        <f t="shared" si="35"/>
        <v>5.2631578947368425E-2</v>
      </c>
    </row>
    <row r="360" spans="1:26" ht="14.4" x14ac:dyDescent="0.3">
      <c r="A360" s="24" t="s">
        <v>775</v>
      </c>
      <c r="B360" s="4">
        <v>45726</v>
      </c>
      <c r="C360" s="3" t="s">
        <v>49</v>
      </c>
      <c r="D360" s="3" t="s">
        <v>70</v>
      </c>
      <c r="E360" s="3" t="s">
        <v>125</v>
      </c>
      <c r="F360" s="3" t="s">
        <v>125</v>
      </c>
      <c r="G360" s="3" t="s">
        <v>776</v>
      </c>
      <c r="H360" s="3" t="s">
        <v>87</v>
      </c>
      <c r="I360" s="3" t="s">
        <v>45</v>
      </c>
      <c r="J360" s="3" t="s">
        <v>67</v>
      </c>
      <c r="K360" s="3" t="s">
        <v>199</v>
      </c>
      <c r="L360" s="5">
        <v>3</v>
      </c>
      <c r="M360" s="5">
        <v>58216.36</v>
      </c>
      <c r="N360" s="5">
        <v>73323.8</v>
      </c>
      <c r="O360" s="5">
        <v>0</v>
      </c>
      <c r="P360" s="3" t="s">
        <v>28</v>
      </c>
      <c r="Q360" s="3" t="s">
        <v>77</v>
      </c>
      <c r="R360" s="5">
        <v>14</v>
      </c>
      <c r="S360" s="15">
        <v>45322.32</v>
      </c>
      <c r="T360" s="11">
        <f t="shared" si="36"/>
        <v>219971.40000000002</v>
      </c>
      <c r="U360" s="12">
        <f t="shared" si="37"/>
        <v>0</v>
      </c>
      <c r="V360" s="12">
        <f t="shared" si="38"/>
        <v>219971.40000000002</v>
      </c>
      <c r="W360" s="17">
        <f t="shared" si="39"/>
        <v>0.20603733030748542</v>
      </c>
      <c r="X360" s="19">
        <f t="shared" si="40"/>
        <v>0</v>
      </c>
      <c r="Y360" s="17">
        <f t="shared" si="41"/>
        <v>0.20603733030748542</v>
      </c>
      <c r="Z360" s="25">
        <f t="shared" si="35"/>
        <v>0</v>
      </c>
    </row>
    <row r="361" spans="1:26" ht="14.4" x14ac:dyDescent="0.3">
      <c r="A361" s="24" t="s">
        <v>777</v>
      </c>
      <c r="B361" s="6">
        <v>45692</v>
      </c>
      <c r="C361" s="3" t="s">
        <v>40</v>
      </c>
      <c r="D361" s="3" t="s">
        <v>41</v>
      </c>
      <c r="E361" s="3" t="s">
        <v>50</v>
      </c>
      <c r="F361" s="3" t="s">
        <v>50</v>
      </c>
      <c r="G361" s="3" t="s">
        <v>778</v>
      </c>
      <c r="H361" s="3" t="s">
        <v>35</v>
      </c>
      <c r="I361" s="3" t="s">
        <v>52</v>
      </c>
      <c r="J361" s="3" t="s">
        <v>113</v>
      </c>
      <c r="K361" s="3" t="s">
        <v>257</v>
      </c>
      <c r="L361" s="5">
        <v>8</v>
      </c>
      <c r="M361" s="5">
        <v>49582.87</v>
      </c>
      <c r="N361" s="5">
        <v>58184.08</v>
      </c>
      <c r="O361" s="5">
        <v>0.05</v>
      </c>
      <c r="P361" s="3" t="s">
        <v>55</v>
      </c>
      <c r="Q361" s="3" t="s">
        <v>77</v>
      </c>
      <c r="R361" s="5">
        <v>19</v>
      </c>
      <c r="S361" s="15">
        <v>65369.2</v>
      </c>
      <c r="T361" s="11">
        <f t="shared" si="36"/>
        <v>465472.64</v>
      </c>
      <c r="U361" s="12">
        <f t="shared" si="37"/>
        <v>23273.632000000001</v>
      </c>
      <c r="V361" s="12">
        <f t="shared" si="38"/>
        <v>442199.00800000003</v>
      </c>
      <c r="W361" s="17">
        <f t="shared" si="39"/>
        <v>0.14782755912469164</v>
      </c>
      <c r="X361" s="19">
        <f t="shared" si="40"/>
        <v>1</v>
      </c>
      <c r="Y361" s="17">
        <f t="shared" si="41"/>
        <v>0.14782755912469164</v>
      </c>
      <c r="Z361" s="25">
        <f t="shared" si="35"/>
        <v>5.2631578947368418E-2</v>
      </c>
    </row>
    <row r="362" spans="1:26" ht="14.4" x14ac:dyDescent="0.3">
      <c r="A362" s="24" t="s">
        <v>779</v>
      </c>
      <c r="B362" s="4">
        <v>45836</v>
      </c>
      <c r="C362" s="3" t="s">
        <v>49</v>
      </c>
      <c r="D362" s="3" t="s">
        <v>70</v>
      </c>
      <c r="E362" s="3" t="s">
        <v>125</v>
      </c>
      <c r="F362" s="3" t="s">
        <v>125</v>
      </c>
      <c r="G362" s="3" t="s">
        <v>141</v>
      </c>
      <c r="H362" s="3" t="s">
        <v>35</v>
      </c>
      <c r="I362" s="3" t="s">
        <v>52</v>
      </c>
      <c r="J362" s="3" t="s">
        <v>95</v>
      </c>
      <c r="K362" s="3" t="s">
        <v>96</v>
      </c>
      <c r="L362" s="5">
        <v>19</v>
      </c>
      <c r="M362" s="5">
        <v>59261.34</v>
      </c>
      <c r="N362" s="5">
        <v>69677.14</v>
      </c>
      <c r="O362" s="5">
        <v>0.05</v>
      </c>
      <c r="P362" s="3" t="s">
        <v>55</v>
      </c>
      <c r="Q362" s="3" t="s">
        <v>29</v>
      </c>
      <c r="R362" s="5">
        <v>18</v>
      </c>
      <c r="S362" s="15">
        <v>188005.2</v>
      </c>
      <c r="T362" s="11">
        <f t="shared" si="36"/>
        <v>1323865.6599999999</v>
      </c>
      <c r="U362" s="12">
        <f t="shared" si="37"/>
        <v>66193.282999999996</v>
      </c>
      <c r="V362" s="12">
        <f t="shared" si="38"/>
        <v>1257672.3769999999</v>
      </c>
      <c r="W362" s="17">
        <f t="shared" si="39"/>
        <v>0.14948662580032163</v>
      </c>
      <c r="X362" s="19">
        <f t="shared" si="40"/>
        <v>1</v>
      </c>
      <c r="Y362" s="17">
        <f t="shared" si="41"/>
        <v>0.14948662580032163</v>
      </c>
      <c r="Z362" s="25">
        <f t="shared" si="35"/>
        <v>5.2631578947368425E-2</v>
      </c>
    </row>
    <row r="363" spans="1:26" ht="14.4" x14ac:dyDescent="0.3">
      <c r="A363" s="24" t="s">
        <v>780</v>
      </c>
      <c r="B363" s="6">
        <v>45812</v>
      </c>
      <c r="C363" s="3" t="s">
        <v>40</v>
      </c>
      <c r="D363" s="3" t="s">
        <v>57</v>
      </c>
      <c r="E363" s="3" t="s">
        <v>58</v>
      </c>
      <c r="F363" s="3" t="s">
        <v>59</v>
      </c>
      <c r="G363" s="3" t="s">
        <v>781</v>
      </c>
      <c r="H363" s="3" t="s">
        <v>44</v>
      </c>
      <c r="I363" s="3" t="s">
        <v>25</v>
      </c>
      <c r="J363" s="3" t="s">
        <v>36</v>
      </c>
      <c r="K363" s="3" t="s">
        <v>169</v>
      </c>
      <c r="L363" s="5">
        <v>22</v>
      </c>
      <c r="M363" s="5">
        <v>41433.379999999997</v>
      </c>
      <c r="N363" s="5">
        <v>46378.17</v>
      </c>
      <c r="O363" s="5">
        <v>0.05</v>
      </c>
      <c r="P363" s="3" t="s">
        <v>55</v>
      </c>
      <c r="Q363" s="3" t="s">
        <v>77</v>
      </c>
      <c r="R363" s="5">
        <v>15</v>
      </c>
      <c r="S363" s="15">
        <v>103346.1</v>
      </c>
      <c r="T363" s="11">
        <f t="shared" si="36"/>
        <v>1020319.74</v>
      </c>
      <c r="U363" s="12">
        <f t="shared" si="37"/>
        <v>51015.987000000001</v>
      </c>
      <c r="V363" s="12">
        <f t="shared" si="38"/>
        <v>969303.75300000003</v>
      </c>
      <c r="W363" s="17">
        <f t="shared" si="39"/>
        <v>0.10661890009209528</v>
      </c>
      <c r="X363" s="19">
        <f t="shared" si="40"/>
        <v>1</v>
      </c>
      <c r="Y363" s="17">
        <f t="shared" si="41"/>
        <v>0.10661890009209528</v>
      </c>
      <c r="Z363" s="25">
        <f t="shared" si="35"/>
        <v>5.2631578947368418E-2</v>
      </c>
    </row>
    <row r="364" spans="1:26" ht="14.4" x14ac:dyDescent="0.3">
      <c r="A364" s="24" t="s">
        <v>782</v>
      </c>
      <c r="B364" s="7">
        <v>45800</v>
      </c>
      <c r="C364" s="3" t="s">
        <v>20</v>
      </c>
      <c r="D364" s="3" t="s">
        <v>57</v>
      </c>
      <c r="E364" s="3" t="s">
        <v>64</v>
      </c>
      <c r="F364" s="3" t="s">
        <v>65</v>
      </c>
      <c r="G364" s="3" t="s">
        <v>783</v>
      </c>
      <c r="H364" s="3" t="s">
        <v>44</v>
      </c>
      <c r="I364" s="3" t="s">
        <v>52</v>
      </c>
      <c r="J364" s="3" t="s">
        <v>113</v>
      </c>
      <c r="K364" s="3" t="s">
        <v>257</v>
      </c>
      <c r="L364" s="5">
        <v>35</v>
      </c>
      <c r="M364" s="5">
        <v>51051.199999999997</v>
      </c>
      <c r="N364" s="5">
        <v>75629.600000000006</v>
      </c>
      <c r="O364" s="5">
        <v>0.05</v>
      </c>
      <c r="P364" s="3" t="s">
        <v>55</v>
      </c>
      <c r="Q364" s="3" t="s">
        <v>29</v>
      </c>
      <c r="R364" s="5">
        <v>1</v>
      </c>
      <c r="S364" s="15">
        <v>817231.8</v>
      </c>
      <c r="T364" s="11">
        <f t="shared" si="36"/>
        <v>2647036</v>
      </c>
      <c r="U364" s="12">
        <f t="shared" si="37"/>
        <v>132351.80000000002</v>
      </c>
      <c r="V364" s="12">
        <f t="shared" si="38"/>
        <v>2514684.2000000002</v>
      </c>
      <c r="W364" s="17">
        <f t="shared" si="39"/>
        <v>0.32498386874980167</v>
      </c>
      <c r="X364" s="19">
        <f t="shared" si="40"/>
        <v>1</v>
      </c>
      <c r="Y364" s="17">
        <f t="shared" si="41"/>
        <v>0.32498386874980167</v>
      </c>
      <c r="Z364" s="25">
        <f t="shared" si="35"/>
        <v>5.2631578947368425E-2</v>
      </c>
    </row>
    <row r="365" spans="1:26" ht="14.4" x14ac:dyDescent="0.3">
      <c r="A365" s="24" t="s">
        <v>784</v>
      </c>
      <c r="B365" s="4">
        <v>45828</v>
      </c>
      <c r="C365" s="3" t="s">
        <v>20</v>
      </c>
      <c r="D365" s="3" t="s">
        <v>70</v>
      </c>
      <c r="E365" s="3" t="s">
        <v>125</v>
      </c>
      <c r="F365" s="3" t="s">
        <v>125</v>
      </c>
      <c r="G365" s="3" t="s">
        <v>228</v>
      </c>
      <c r="H365" s="3" t="s">
        <v>87</v>
      </c>
      <c r="I365" s="3" t="s">
        <v>45</v>
      </c>
      <c r="J365" s="3" t="s">
        <v>67</v>
      </c>
      <c r="K365" s="3" t="s">
        <v>83</v>
      </c>
      <c r="L365" s="5">
        <v>20</v>
      </c>
      <c r="M365" s="5">
        <v>53658.11</v>
      </c>
      <c r="N365" s="5">
        <v>67096.63</v>
      </c>
      <c r="O365" s="5">
        <v>0</v>
      </c>
      <c r="P365" s="3" t="s">
        <v>55</v>
      </c>
      <c r="Q365" s="3" t="s">
        <v>84</v>
      </c>
      <c r="R365" s="5">
        <v>3</v>
      </c>
      <c r="S365" s="15">
        <v>268770.40000000002</v>
      </c>
      <c r="T365" s="11">
        <f t="shared" si="36"/>
        <v>1341932.6000000001</v>
      </c>
      <c r="U365" s="12">
        <f t="shared" si="37"/>
        <v>0</v>
      </c>
      <c r="V365" s="12">
        <f t="shared" si="38"/>
        <v>1341932.6000000001</v>
      </c>
      <c r="W365" s="17">
        <f t="shared" si="39"/>
        <v>0.20028606503784169</v>
      </c>
      <c r="X365" s="19">
        <f t="shared" si="40"/>
        <v>1</v>
      </c>
      <c r="Y365" s="17">
        <f t="shared" si="41"/>
        <v>0.20028606503784169</v>
      </c>
      <c r="Z365" s="25">
        <f t="shared" si="35"/>
        <v>0</v>
      </c>
    </row>
    <row r="366" spans="1:26" ht="14.4" x14ac:dyDescent="0.3">
      <c r="A366" s="24" t="s">
        <v>785</v>
      </c>
      <c r="B366" s="6">
        <v>45817</v>
      </c>
      <c r="C366" s="3" t="s">
        <v>31</v>
      </c>
      <c r="D366" s="3" t="s">
        <v>70</v>
      </c>
      <c r="E366" s="3" t="s">
        <v>71</v>
      </c>
      <c r="F366" s="3" t="s">
        <v>72</v>
      </c>
      <c r="G366" s="3" t="s">
        <v>312</v>
      </c>
      <c r="H366" s="3" t="s">
        <v>87</v>
      </c>
      <c r="I366" s="3" t="s">
        <v>45</v>
      </c>
      <c r="J366" s="3" t="s">
        <v>102</v>
      </c>
      <c r="K366" s="3" t="s">
        <v>103</v>
      </c>
      <c r="L366" s="5">
        <v>26</v>
      </c>
      <c r="M366" s="5">
        <v>71087.179999999993</v>
      </c>
      <c r="N366" s="5">
        <v>85856.71</v>
      </c>
      <c r="O366" s="5">
        <v>0.15</v>
      </c>
      <c r="P366" s="3" t="s">
        <v>55</v>
      </c>
      <c r="Q366" s="3" t="s">
        <v>29</v>
      </c>
      <c r="R366" s="5">
        <v>17</v>
      </c>
      <c r="S366" s="15">
        <v>326406.59999999998</v>
      </c>
      <c r="T366" s="11">
        <f t="shared" si="36"/>
        <v>2232274.46</v>
      </c>
      <c r="U366" s="12">
        <f t="shared" si="37"/>
        <v>334841.16899999999</v>
      </c>
      <c r="V366" s="12">
        <f t="shared" si="38"/>
        <v>1897433.291</v>
      </c>
      <c r="W366" s="17">
        <f t="shared" si="39"/>
        <v>0.17202533630469541</v>
      </c>
      <c r="X366" s="19">
        <f t="shared" si="40"/>
        <v>1</v>
      </c>
      <c r="Y366" s="17">
        <f t="shared" si="41"/>
        <v>0.17202533630469541</v>
      </c>
      <c r="Z366" s="25">
        <f t="shared" si="35"/>
        <v>0.17647058823529413</v>
      </c>
    </row>
    <row r="367" spans="1:26" ht="14.4" x14ac:dyDescent="0.3">
      <c r="A367" s="24" t="s">
        <v>786</v>
      </c>
      <c r="B367" s="4">
        <v>45770</v>
      </c>
      <c r="C367" s="3" t="s">
        <v>20</v>
      </c>
      <c r="D367" s="3" t="s">
        <v>21</v>
      </c>
      <c r="E367" s="3" t="s">
        <v>105</v>
      </c>
      <c r="F367" s="3" t="s">
        <v>106</v>
      </c>
      <c r="G367" s="3" t="s">
        <v>364</v>
      </c>
      <c r="H367" s="3" t="s">
        <v>24</v>
      </c>
      <c r="I367" s="3" t="s">
        <v>25</v>
      </c>
      <c r="J367" s="3" t="s">
        <v>36</v>
      </c>
      <c r="K367" s="3" t="s">
        <v>37</v>
      </c>
      <c r="L367" s="5">
        <v>38</v>
      </c>
      <c r="M367" s="5">
        <v>31254.46</v>
      </c>
      <c r="N367" s="5">
        <v>39833.85</v>
      </c>
      <c r="O367" s="5">
        <v>0.1</v>
      </c>
      <c r="P367" s="3" t="s">
        <v>28</v>
      </c>
      <c r="Q367" s="3" t="s">
        <v>38</v>
      </c>
      <c r="R367" s="5">
        <v>17</v>
      </c>
      <c r="S367" s="15">
        <v>293415.09999999998</v>
      </c>
      <c r="T367" s="11">
        <f t="shared" si="36"/>
        <v>1513686.3</v>
      </c>
      <c r="U367" s="12">
        <f t="shared" si="37"/>
        <v>151368.63</v>
      </c>
      <c r="V367" s="12">
        <f t="shared" si="38"/>
        <v>1362317.67</v>
      </c>
      <c r="W367" s="17">
        <f t="shared" si="39"/>
        <v>0.2153793542147919</v>
      </c>
      <c r="X367" s="19">
        <f t="shared" si="40"/>
        <v>0</v>
      </c>
      <c r="Y367" s="17">
        <f t="shared" si="41"/>
        <v>0.2153793542147919</v>
      </c>
      <c r="Z367" s="25">
        <f t="shared" si="35"/>
        <v>0.11111111111111112</v>
      </c>
    </row>
    <row r="368" spans="1:26" ht="14.4" x14ac:dyDescent="0.3">
      <c r="A368" s="24" t="s">
        <v>787</v>
      </c>
      <c r="B368" s="7">
        <v>45797</v>
      </c>
      <c r="C368" s="3" t="s">
        <v>49</v>
      </c>
      <c r="D368" s="3" t="s">
        <v>70</v>
      </c>
      <c r="E368" s="3" t="s">
        <v>71</v>
      </c>
      <c r="F368" s="3" t="s">
        <v>72</v>
      </c>
      <c r="G368" s="3" t="s">
        <v>788</v>
      </c>
      <c r="H368" s="3" t="s">
        <v>35</v>
      </c>
      <c r="I368" s="3" t="s">
        <v>25</v>
      </c>
      <c r="J368" s="3" t="s">
        <v>36</v>
      </c>
      <c r="K368" s="3" t="s">
        <v>280</v>
      </c>
      <c r="L368" s="5">
        <v>22</v>
      </c>
      <c r="M368" s="5">
        <v>51875.43</v>
      </c>
      <c r="N368" s="5">
        <v>73642.720000000001</v>
      </c>
      <c r="O368" s="5">
        <v>0</v>
      </c>
      <c r="P368" s="3" t="s">
        <v>28</v>
      </c>
      <c r="Q368" s="3" t="s">
        <v>77</v>
      </c>
      <c r="R368" s="5">
        <v>12</v>
      </c>
      <c r="S368" s="15">
        <v>478880.4</v>
      </c>
      <c r="T368" s="11">
        <f t="shared" si="36"/>
        <v>1620139.84</v>
      </c>
      <c r="U368" s="12">
        <f t="shared" si="37"/>
        <v>0</v>
      </c>
      <c r="V368" s="12">
        <f t="shared" si="38"/>
        <v>1620139.84</v>
      </c>
      <c r="W368" s="17">
        <f t="shared" si="39"/>
        <v>0.2955796704561009</v>
      </c>
      <c r="X368" s="19">
        <f t="shared" si="40"/>
        <v>0</v>
      </c>
      <c r="Y368" s="17">
        <f t="shared" si="41"/>
        <v>0.2955796704561009</v>
      </c>
      <c r="Z368" s="25">
        <f t="shared" si="35"/>
        <v>0</v>
      </c>
    </row>
    <row r="369" spans="1:26" ht="14.4" x14ac:dyDescent="0.3">
      <c r="A369" s="24" t="s">
        <v>789</v>
      </c>
      <c r="B369" s="4">
        <v>45746</v>
      </c>
      <c r="C369" s="3" t="s">
        <v>40</v>
      </c>
      <c r="D369" s="3" t="s">
        <v>41</v>
      </c>
      <c r="E369" s="3" t="s">
        <v>42</v>
      </c>
      <c r="F369" s="3" t="s">
        <v>42</v>
      </c>
      <c r="G369" s="3" t="s">
        <v>790</v>
      </c>
      <c r="H369" s="3" t="s">
        <v>44</v>
      </c>
      <c r="I369" s="3" t="s">
        <v>52</v>
      </c>
      <c r="J369" s="3" t="s">
        <v>157</v>
      </c>
      <c r="K369" s="3" t="s">
        <v>158</v>
      </c>
      <c r="L369" s="5">
        <v>48</v>
      </c>
      <c r="M369" s="5">
        <v>16682.189999999999</v>
      </c>
      <c r="N369" s="5">
        <v>19147.25</v>
      </c>
      <c r="O369" s="5">
        <v>0.05</v>
      </c>
      <c r="P369" s="3" t="s">
        <v>28</v>
      </c>
      <c r="Q369" s="3" t="s">
        <v>38</v>
      </c>
      <c r="R369" s="5">
        <v>4</v>
      </c>
      <c r="S369" s="15">
        <v>112406.7</v>
      </c>
      <c r="T369" s="11">
        <f t="shared" si="36"/>
        <v>919068</v>
      </c>
      <c r="U369" s="12">
        <f t="shared" si="37"/>
        <v>45953.4</v>
      </c>
      <c r="V369" s="12">
        <f t="shared" si="38"/>
        <v>873114.6</v>
      </c>
      <c r="W369" s="17">
        <f t="shared" si="39"/>
        <v>0.1287422063495445</v>
      </c>
      <c r="X369" s="19">
        <f t="shared" si="40"/>
        <v>0</v>
      </c>
      <c r="Y369" s="17">
        <f t="shared" si="41"/>
        <v>0.1287422063495445</v>
      </c>
      <c r="Z369" s="25">
        <f t="shared" si="35"/>
        <v>5.2631578947368425E-2</v>
      </c>
    </row>
    <row r="370" spans="1:26" ht="14.4" x14ac:dyDescent="0.3">
      <c r="A370" s="24" t="s">
        <v>791</v>
      </c>
      <c r="B370" s="4">
        <v>45860</v>
      </c>
      <c r="C370" s="3" t="s">
        <v>49</v>
      </c>
      <c r="D370" s="3" t="s">
        <v>41</v>
      </c>
      <c r="E370" s="3" t="s">
        <v>42</v>
      </c>
      <c r="F370" s="3" t="s">
        <v>42</v>
      </c>
      <c r="G370" s="3" t="s">
        <v>402</v>
      </c>
      <c r="H370" s="3" t="s">
        <v>24</v>
      </c>
      <c r="I370" s="3" t="s">
        <v>25</v>
      </c>
      <c r="J370" s="3" t="s">
        <v>36</v>
      </c>
      <c r="K370" s="3" t="s">
        <v>37</v>
      </c>
      <c r="L370" s="5">
        <v>35</v>
      </c>
      <c r="M370" s="5">
        <v>29145.35</v>
      </c>
      <c r="N370" s="5">
        <v>34720.230000000003</v>
      </c>
      <c r="O370" s="5">
        <v>0.15</v>
      </c>
      <c r="P370" s="3" t="s">
        <v>28</v>
      </c>
      <c r="Q370" s="3" t="s">
        <v>38</v>
      </c>
      <c r="R370" s="5">
        <v>14</v>
      </c>
      <c r="S370" s="15">
        <v>165852.70000000001</v>
      </c>
      <c r="T370" s="11">
        <f t="shared" si="36"/>
        <v>1215208.05</v>
      </c>
      <c r="U370" s="12">
        <f t="shared" si="37"/>
        <v>182281.20749999999</v>
      </c>
      <c r="V370" s="12">
        <f t="shared" si="38"/>
        <v>1032926.8425</v>
      </c>
      <c r="W370" s="17">
        <f t="shared" si="39"/>
        <v>0.16056577598330737</v>
      </c>
      <c r="X370" s="19">
        <f t="shared" si="40"/>
        <v>0</v>
      </c>
      <c r="Y370" s="17">
        <f t="shared" si="41"/>
        <v>0.16056577598330737</v>
      </c>
      <c r="Z370" s="25">
        <f t="shared" si="35"/>
        <v>0.1764705882352941</v>
      </c>
    </row>
    <row r="371" spans="1:26" ht="14.4" x14ac:dyDescent="0.3">
      <c r="A371" s="24" t="s">
        <v>792</v>
      </c>
      <c r="B371" s="4">
        <v>45838</v>
      </c>
      <c r="C371" s="3" t="s">
        <v>49</v>
      </c>
      <c r="D371" s="3" t="s">
        <v>41</v>
      </c>
      <c r="E371" s="3" t="s">
        <v>42</v>
      </c>
      <c r="F371" s="3" t="s">
        <v>42</v>
      </c>
      <c r="G371" s="3" t="s">
        <v>60</v>
      </c>
      <c r="H371" s="3" t="s">
        <v>87</v>
      </c>
      <c r="I371" s="3" t="s">
        <v>45</v>
      </c>
      <c r="J371" s="3" t="s">
        <v>67</v>
      </c>
      <c r="K371" s="3" t="s">
        <v>199</v>
      </c>
      <c r="L371" s="5">
        <v>22</v>
      </c>
      <c r="M371" s="5">
        <v>8624.58</v>
      </c>
      <c r="N371" s="5">
        <v>11077.14</v>
      </c>
      <c r="O371" s="5">
        <v>0.1</v>
      </c>
      <c r="P371" s="3" t="s">
        <v>28</v>
      </c>
      <c r="Q371" s="3" t="s">
        <v>38</v>
      </c>
      <c r="R371" s="5">
        <v>1</v>
      </c>
      <c r="S371" s="15">
        <v>48560.69</v>
      </c>
      <c r="T371" s="11">
        <f t="shared" si="36"/>
        <v>243697.08</v>
      </c>
      <c r="U371" s="12">
        <f t="shared" si="37"/>
        <v>24369.707999999999</v>
      </c>
      <c r="V371" s="12">
        <f t="shared" si="38"/>
        <v>219327.37199999997</v>
      </c>
      <c r="W371" s="17">
        <f t="shared" si="39"/>
        <v>0.22140733989189459</v>
      </c>
      <c r="X371" s="19">
        <f t="shared" si="40"/>
        <v>0</v>
      </c>
      <c r="Y371" s="17">
        <f t="shared" si="41"/>
        <v>0.22140733989189459</v>
      </c>
      <c r="Z371" s="25">
        <f t="shared" si="35"/>
        <v>0.11111111111111112</v>
      </c>
    </row>
    <row r="372" spans="1:26" ht="14.4" x14ac:dyDescent="0.3">
      <c r="A372" s="24" t="s">
        <v>793</v>
      </c>
      <c r="B372" s="7">
        <v>45790</v>
      </c>
      <c r="C372" s="3" t="s">
        <v>49</v>
      </c>
      <c r="D372" s="3" t="s">
        <v>41</v>
      </c>
      <c r="E372" s="3" t="s">
        <v>42</v>
      </c>
      <c r="F372" s="3" t="s">
        <v>42</v>
      </c>
      <c r="G372" s="3" t="s">
        <v>236</v>
      </c>
      <c r="H372" s="3" t="s">
        <v>87</v>
      </c>
      <c r="I372" s="3" t="s">
        <v>25</v>
      </c>
      <c r="J372" s="3" t="s">
        <v>146</v>
      </c>
      <c r="K372" s="3" t="s">
        <v>416</v>
      </c>
      <c r="L372" s="5">
        <v>9</v>
      </c>
      <c r="M372" s="5">
        <v>61627.62</v>
      </c>
      <c r="N372" s="5">
        <v>84697.62</v>
      </c>
      <c r="O372" s="5">
        <v>0.05</v>
      </c>
      <c r="P372" s="3" t="s">
        <v>28</v>
      </c>
      <c r="Q372" s="3" t="s">
        <v>77</v>
      </c>
      <c r="R372" s="5">
        <v>4</v>
      </c>
      <c r="S372" s="15">
        <v>197248.5</v>
      </c>
      <c r="T372" s="11">
        <f t="shared" si="36"/>
        <v>762278.58</v>
      </c>
      <c r="U372" s="12">
        <f t="shared" si="37"/>
        <v>38113.928999999996</v>
      </c>
      <c r="V372" s="12">
        <f t="shared" si="38"/>
        <v>724164.65099999995</v>
      </c>
      <c r="W372" s="17">
        <f t="shared" si="39"/>
        <v>0.27238073513753991</v>
      </c>
      <c r="X372" s="19">
        <f t="shared" si="40"/>
        <v>0</v>
      </c>
      <c r="Y372" s="17">
        <f t="shared" si="41"/>
        <v>0.27238073513753991</v>
      </c>
      <c r="Z372" s="25">
        <f t="shared" si="35"/>
        <v>5.2631578947368418E-2</v>
      </c>
    </row>
    <row r="373" spans="1:26" ht="14.4" x14ac:dyDescent="0.3">
      <c r="A373" s="24" t="s">
        <v>794</v>
      </c>
      <c r="B373" s="4">
        <v>45898</v>
      </c>
      <c r="C373" s="3" t="s">
        <v>49</v>
      </c>
      <c r="D373" s="3" t="s">
        <v>70</v>
      </c>
      <c r="E373" s="3" t="s">
        <v>125</v>
      </c>
      <c r="F373" s="3" t="s">
        <v>125</v>
      </c>
      <c r="G373" s="3" t="s">
        <v>795</v>
      </c>
      <c r="H373" s="3" t="s">
        <v>44</v>
      </c>
      <c r="I373" s="3" t="s">
        <v>25</v>
      </c>
      <c r="J373" s="3" t="s">
        <v>61</v>
      </c>
      <c r="K373" s="3" t="s">
        <v>62</v>
      </c>
      <c r="L373" s="5">
        <v>13</v>
      </c>
      <c r="M373" s="5">
        <v>63439.62</v>
      </c>
      <c r="N373" s="5">
        <v>82783.63</v>
      </c>
      <c r="O373" s="5">
        <v>0.05</v>
      </c>
      <c r="P373" s="3" t="s">
        <v>55</v>
      </c>
      <c r="Q373" s="3" t="s">
        <v>77</v>
      </c>
      <c r="R373" s="5">
        <v>17</v>
      </c>
      <c r="S373" s="15">
        <v>238898.5</v>
      </c>
      <c r="T373" s="11">
        <f t="shared" si="36"/>
        <v>1076187.19</v>
      </c>
      <c r="U373" s="12">
        <f t="shared" si="37"/>
        <v>53809.359499999999</v>
      </c>
      <c r="V373" s="12">
        <f t="shared" si="38"/>
        <v>1022377.8304999999</v>
      </c>
      <c r="W373" s="17">
        <f t="shared" si="39"/>
        <v>0.23366948389634512</v>
      </c>
      <c r="X373" s="19">
        <f t="shared" si="40"/>
        <v>1</v>
      </c>
      <c r="Y373" s="17">
        <f t="shared" si="41"/>
        <v>0.23366948389634512</v>
      </c>
      <c r="Z373" s="25">
        <f t="shared" si="35"/>
        <v>5.2631578947368425E-2</v>
      </c>
    </row>
    <row r="374" spans="1:26" ht="14.4" x14ac:dyDescent="0.3">
      <c r="A374" s="24" t="s">
        <v>796</v>
      </c>
      <c r="B374" s="4">
        <v>45705</v>
      </c>
      <c r="C374" s="3" t="s">
        <v>40</v>
      </c>
      <c r="D374" s="3" t="s">
        <v>21</v>
      </c>
      <c r="E374" s="3" t="s">
        <v>22</v>
      </c>
      <c r="F374" s="3" t="s">
        <v>22</v>
      </c>
      <c r="G374" s="3" t="s">
        <v>797</v>
      </c>
      <c r="H374" s="3" t="s">
        <v>44</v>
      </c>
      <c r="I374" s="3" t="s">
        <v>45</v>
      </c>
      <c r="J374" s="3" t="s">
        <v>67</v>
      </c>
      <c r="K374" s="3" t="s">
        <v>199</v>
      </c>
      <c r="L374" s="5">
        <v>31</v>
      </c>
      <c r="M374" s="5">
        <v>46181.09</v>
      </c>
      <c r="N374" s="5">
        <v>51202.12</v>
      </c>
      <c r="O374" s="5">
        <v>0</v>
      </c>
      <c r="P374" s="3" t="s">
        <v>55</v>
      </c>
      <c r="Q374" s="3" t="s">
        <v>84</v>
      </c>
      <c r="R374" s="5">
        <v>11</v>
      </c>
      <c r="S374" s="15">
        <v>155651.9</v>
      </c>
      <c r="T374" s="11">
        <f t="shared" si="36"/>
        <v>1587265.72</v>
      </c>
      <c r="U374" s="12">
        <f t="shared" si="37"/>
        <v>0</v>
      </c>
      <c r="V374" s="12">
        <f t="shared" si="38"/>
        <v>1587265.72</v>
      </c>
      <c r="W374" s="17">
        <f t="shared" si="39"/>
        <v>9.806291286880435E-2</v>
      </c>
      <c r="X374" s="19">
        <f t="shared" si="40"/>
        <v>1</v>
      </c>
      <c r="Y374" s="17">
        <f t="shared" si="41"/>
        <v>9.806291286880435E-2</v>
      </c>
      <c r="Z374" s="25">
        <f t="shared" si="35"/>
        <v>0</v>
      </c>
    </row>
    <row r="375" spans="1:26" ht="14.4" x14ac:dyDescent="0.3">
      <c r="A375" s="24" t="s">
        <v>798</v>
      </c>
      <c r="B375" s="6">
        <v>45752</v>
      </c>
      <c r="C375" s="3" t="s">
        <v>20</v>
      </c>
      <c r="D375" s="3" t="s">
        <v>41</v>
      </c>
      <c r="E375" s="3" t="s">
        <v>42</v>
      </c>
      <c r="F375" s="3" t="s">
        <v>42</v>
      </c>
      <c r="G375" s="3" t="s">
        <v>799</v>
      </c>
      <c r="H375" s="3" t="s">
        <v>35</v>
      </c>
      <c r="I375" s="3" t="s">
        <v>25</v>
      </c>
      <c r="J375" s="3" t="s">
        <v>36</v>
      </c>
      <c r="K375" s="3" t="s">
        <v>169</v>
      </c>
      <c r="L375" s="5">
        <v>21</v>
      </c>
      <c r="M375" s="5">
        <v>7348.55</v>
      </c>
      <c r="N375" s="5">
        <v>11002.17</v>
      </c>
      <c r="O375" s="5">
        <v>0.05</v>
      </c>
      <c r="P375" s="3" t="s">
        <v>55</v>
      </c>
      <c r="Q375" s="3" t="s">
        <v>29</v>
      </c>
      <c r="R375" s="5">
        <v>16</v>
      </c>
      <c r="S375" s="15">
        <v>72889.72</v>
      </c>
      <c r="T375" s="11">
        <f t="shared" si="36"/>
        <v>231045.57</v>
      </c>
      <c r="U375" s="12">
        <f t="shared" si="37"/>
        <v>11552.2785</v>
      </c>
      <c r="V375" s="12">
        <f t="shared" si="38"/>
        <v>219493.29149999999</v>
      </c>
      <c r="W375" s="17">
        <f t="shared" si="39"/>
        <v>0.33208176660834304</v>
      </c>
      <c r="X375" s="19">
        <f t="shared" si="40"/>
        <v>1</v>
      </c>
      <c r="Y375" s="17">
        <f t="shared" si="41"/>
        <v>0.33208176660834304</v>
      </c>
      <c r="Z375" s="25">
        <f t="shared" si="35"/>
        <v>5.2631578947368425E-2</v>
      </c>
    </row>
    <row r="376" spans="1:26" ht="14.4" x14ac:dyDescent="0.3">
      <c r="A376" s="24" t="s">
        <v>800</v>
      </c>
      <c r="B376" s="4">
        <v>45761</v>
      </c>
      <c r="C376" s="3" t="s">
        <v>49</v>
      </c>
      <c r="D376" s="3" t="s">
        <v>57</v>
      </c>
      <c r="E376" s="3" t="s">
        <v>92</v>
      </c>
      <c r="F376" s="3" t="s">
        <v>93</v>
      </c>
      <c r="G376" s="3" t="s">
        <v>335</v>
      </c>
      <c r="H376" s="3" t="s">
        <v>35</v>
      </c>
      <c r="I376" s="3" t="s">
        <v>25</v>
      </c>
      <c r="J376" s="3" t="s">
        <v>36</v>
      </c>
      <c r="K376" s="3" t="s">
        <v>280</v>
      </c>
      <c r="L376" s="5">
        <v>10</v>
      </c>
      <c r="M376" s="5">
        <v>56655.54</v>
      </c>
      <c r="N376" s="5">
        <v>83070.03</v>
      </c>
      <c r="O376" s="5">
        <v>0.05</v>
      </c>
      <c r="P376" s="3" t="s">
        <v>55</v>
      </c>
      <c r="Q376" s="3" t="s">
        <v>38</v>
      </c>
      <c r="R376" s="5">
        <v>9</v>
      </c>
      <c r="S376" s="15">
        <v>250937.7</v>
      </c>
      <c r="T376" s="11">
        <f t="shared" si="36"/>
        <v>830700.3</v>
      </c>
      <c r="U376" s="12">
        <f t="shared" si="37"/>
        <v>41535.015000000007</v>
      </c>
      <c r="V376" s="12">
        <f t="shared" si="38"/>
        <v>789165.28500000003</v>
      </c>
      <c r="W376" s="17">
        <f t="shared" si="39"/>
        <v>0.31797863485594147</v>
      </c>
      <c r="X376" s="19">
        <f t="shared" si="40"/>
        <v>1</v>
      </c>
      <c r="Y376" s="17">
        <f t="shared" si="41"/>
        <v>0.31797863485594147</v>
      </c>
      <c r="Z376" s="25">
        <f t="shared" si="35"/>
        <v>5.2631578947368425E-2</v>
      </c>
    </row>
    <row r="377" spans="1:26" ht="14.4" x14ac:dyDescent="0.3">
      <c r="A377" s="24" t="s">
        <v>801</v>
      </c>
      <c r="B377" s="6">
        <v>45845</v>
      </c>
      <c r="C377" s="3" t="s">
        <v>31</v>
      </c>
      <c r="D377" s="3" t="s">
        <v>57</v>
      </c>
      <c r="E377" s="3" t="s">
        <v>64</v>
      </c>
      <c r="F377" s="3" t="s">
        <v>65</v>
      </c>
      <c r="G377" s="3" t="s">
        <v>802</v>
      </c>
      <c r="H377" s="3" t="s">
        <v>24</v>
      </c>
      <c r="I377" s="3" t="s">
        <v>52</v>
      </c>
      <c r="J377" s="3" t="s">
        <v>95</v>
      </c>
      <c r="K377" s="3" t="s">
        <v>182</v>
      </c>
      <c r="L377" s="5">
        <v>7</v>
      </c>
      <c r="M377" s="5">
        <v>43688.38</v>
      </c>
      <c r="N377" s="5">
        <v>62844.35</v>
      </c>
      <c r="O377" s="5">
        <v>0</v>
      </c>
      <c r="P377" s="3" t="s">
        <v>28</v>
      </c>
      <c r="Q377" s="3" t="s">
        <v>38</v>
      </c>
      <c r="R377" s="5">
        <v>5</v>
      </c>
      <c r="S377" s="15">
        <v>134091.79999999999</v>
      </c>
      <c r="T377" s="11">
        <f t="shared" si="36"/>
        <v>439910.45</v>
      </c>
      <c r="U377" s="12">
        <f t="shared" si="37"/>
        <v>0</v>
      </c>
      <c r="V377" s="12">
        <f t="shared" si="38"/>
        <v>439910.45</v>
      </c>
      <c r="W377" s="17">
        <f t="shared" si="39"/>
        <v>0.30481612791876161</v>
      </c>
      <c r="X377" s="19">
        <f t="shared" si="40"/>
        <v>0</v>
      </c>
      <c r="Y377" s="17">
        <f t="shared" si="41"/>
        <v>0.30481612791876161</v>
      </c>
      <c r="Z377" s="25">
        <f t="shared" si="35"/>
        <v>0</v>
      </c>
    </row>
    <row r="378" spans="1:26" ht="14.4" x14ac:dyDescent="0.3">
      <c r="A378" s="24" t="s">
        <v>803</v>
      </c>
      <c r="B378" s="4">
        <v>45830</v>
      </c>
      <c r="C378" s="3" t="s">
        <v>20</v>
      </c>
      <c r="D378" s="3" t="s">
        <v>21</v>
      </c>
      <c r="E378" s="3" t="s">
        <v>22</v>
      </c>
      <c r="F378" s="3" t="s">
        <v>22</v>
      </c>
      <c r="G378" s="3" t="s">
        <v>804</v>
      </c>
      <c r="H378" s="3" t="s">
        <v>35</v>
      </c>
      <c r="I378" s="3" t="s">
        <v>25</v>
      </c>
      <c r="J378" s="3" t="s">
        <v>36</v>
      </c>
      <c r="K378" s="3" t="s">
        <v>280</v>
      </c>
      <c r="L378" s="5">
        <v>21</v>
      </c>
      <c r="M378" s="5">
        <v>73838.559999999998</v>
      </c>
      <c r="N378" s="5">
        <v>100069.9</v>
      </c>
      <c r="O378" s="5">
        <v>0.1</v>
      </c>
      <c r="P378" s="3" t="s">
        <v>28</v>
      </c>
      <c r="Q378" s="3" t="s">
        <v>84</v>
      </c>
      <c r="R378" s="5">
        <v>2</v>
      </c>
      <c r="S378" s="15">
        <v>495772.7</v>
      </c>
      <c r="T378" s="11">
        <f t="shared" si="36"/>
        <v>2101467.9</v>
      </c>
      <c r="U378" s="12">
        <f t="shared" si="37"/>
        <v>210146.79</v>
      </c>
      <c r="V378" s="12">
        <f t="shared" si="38"/>
        <v>1891321.1099999999</v>
      </c>
      <c r="W378" s="17">
        <f t="shared" si="39"/>
        <v>0.26213036875583756</v>
      </c>
      <c r="X378" s="19">
        <f t="shared" si="40"/>
        <v>0</v>
      </c>
      <c r="Y378" s="17">
        <f t="shared" si="41"/>
        <v>0.26213036875583756</v>
      </c>
      <c r="Z378" s="25">
        <f t="shared" si="35"/>
        <v>0.11111111111111112</v>
      </c>
    </row>
    <row r="379" spans="1:26" ht="14.4" x14ac:dyDescent="0.3">
      <c r="A379" s="24" t="s">
        <v>805</v>
      </c>
      <c r="B379" s="4">
        <v>45706</v>
      </c>
      <c r="C379" s="3" t="s">
        <v>31</v>
      </c>
      <c r="D379" s="3" t="s">
        <v>57</v>
      </c>
      <c r="E379" s="3" t="s">
        <v>58</v>
      </c>
      <c r="F379" s="3" t="s">
        <v>59</v>
      </c>
      <c r="G379" s="3" t="s">
        <v>633</v>
      </c>
      <c r="H379" s="3" t="s">
        <v>35</v>
      </c>
      <c r="I379" s="3" t="s">
        <v>52</v>
      </c>
      <c r="J379" s="3" t="s">
        <v>53</v>
      </c>
      <c r="K379" s="3" t="s">
        <v>90</v>
      </c>
      <c r="L379" s="5">
        <v>5</v>
      </c>
      <c r="M379" s="5">
        <v>68025.88</v>
      </c>
      <c r="N379" s="5">
        <v>87716.6</v>
      </c>
      <c r="O379" s="5">
        <v>0.15</v>
      </c>
      <c r="P379" s="3" t="s">
        <v>55</v>
      </c>
      <c r="Q379" s="3" t="s">
        <v>29</v>
      </c>
      <c r="R379" s="5">
        <v>19</v>
      </c>
      <c r="S379" s="15">
        <v>83685.56</v>
      </c>
      <c r="T379" s="11">
        <f t="shared" si="36"/>
        <v>438583</v>
      </c>
      <c r="U379" s="12">
        <f t="shared" si="37"/>
        <v>65787.45</v>
      </c>
      <c r="V379" s="12">
        <f t="shared" si="38"/>
        <v>372795.55</v>
      </c>
      <c r="W379" s="17">
        <f t="shared" si="39"/>
        <v>0.22448111303903709</v>
      </c>
      <c r="X379" s="19">
        <f t="shared" si="40"/>
        <v>1</v>
      </c>
      <c r="Y379" s="17">
        <f t="shared" si="41"/>
        <v>0.22448111303903709</v>
      </c>
      <c r="Z379" s="25">
        <f t="shared" si="35"/>
        <v>0.17647058823529413</v>
      </c>
    </row>
    <row r="380" spans="1:26" ht="14.4" x14ac:dyDescent="0.3">
      <c r="A380" s="24" t="s">
        <v>806</v>
      </c>
      <c r="B380" s="4">
        <v>45729</v>
      </c>
      <c r="C380" s="3" t="s">
        <v>20</v>
      </c>
      <c r="D380" s="3" t="s">
        <v>41</v>
      </c>
      <c r="E380" s="3" t="s">
        <v>50</v>
      </c>
      <c r="F380" s="3" t="s">
        <v>50</v>
      </c>
      <c r="G380" s="3" t="s">
        <v>266</v>
      </c>
      <c r="H380" s="3" t="s">
        <v>24</v>
      </c>
      <c r="I380" s="3" t="s">
        <v>25</v>
      </c>
      <c r="J380" s="3" t="s">
        <v>146</v>
      </c>
      <c r="K380" s="3" t="s">
        <v>416</v>
      </c>
      <c r="L380" s="5">
        <v>27</v>
      </c>
      <c r="M380" s="5">
        <v>67588.55</v>
      </c>
      <c r="N380" s="5">
        <v>88552.14</v>
      </c>
      <c r="O380" s="5">
        <v>0</v>
      </c>
      <c r="P380" s="3" t="s">
        <v>55</v>
      </c>
      <c r="Q380" s="3" t="s">
        <v>29</v>
      </c>
      <c r="R380" s="5">
        <v>10</v>
      </c>
      <c r="S380" s="15">
        <v>566016.9</v>
      </c>
      <c r="T380" s="11">
        <f t="shared" si="36"/>
        <v>2390907.7799999998</v>
      </c>
      <c r="U380" s="12">
        <f t="shared" si="37"/>
        <v>0</v>
      </c>
      <c r="V380" s="12">
        <f t="shared" si="38"/>
        <v>2390907.7799999998</v>
      </c>
      <c r="W380" s="17">
        <f t="shared" si="39"/>
        <v>0.2367372362642946</v>
      </c>
      <c r="X380" s="19">
        <f t="shared" si="40"/>
        <v>1</v>
      </c>
      <c r="Y380" s="17">
        <f t="shared" si="41"/>
        <v>0.2367372362642946</v>
      </c>
      <c r="Z380" s="25">
        <f t="shared" si="35"/>
        <v>0</v>
      </c>
    </row>
    <row r="381" spans="1:26" ht="14.4" x14ac:dyDescent="0.3">
      <c r="A381" s="24" t="s">
        <v>807</v>
      </c>
      <c r="B381" s="4">
        <v>45894</v>
      </c>
      <c r="C381" s="3" t="s">
        <v>31</v>
      </c>
      <c r="D381" s="3" t="s">
        <v>41</v>
      </c>
      <c r="E381" s="3" t="s">
        <v>42</v>
      </c>
      <c r="F381" s="3" t="s">
        <v>42</v>
      </c>
      <c r="G381" s="3" t="s">
        <v>808</v>
      </c>
      <c r="H381" s="3" t="s">
        <v>44</v>
      </c>
      <c r="I381" s="3" t="s">
        <v>52</v>
      </c>
      <c r="J381" s="3" t="s">
        <v>53</v>
      </c>
      <c r="K381" s="3" t="s">
        <v>110</v>
      </c>
      <c r="L381" s="5">
        <v>47</v>
      </c>
      <c r="M381" s="5">
        <v>52251.19</v>
      </c>
      <c r="N381" s="5">
        <v>58393.760000000002</v>
      </c>
      <c r="O381" s="5">
        <v>0.05</v>
      </c>
      <c r="P381" s="3" t="s">
        <v>28</v>
      </c>
      <c r="Q381" s="3" t="s">
        <v>29</v>
      </c>
      <c r="R381" s="5">
        <v>18</v>
      </c>
      <c r="S381" s="15">
        <v>274265.8</v>
      </c>
      <c r="T381" s="11">
        <f t="shared" si="36"/>
        <v>2744506.72</v>
      </c>
      <c r="U381" s="12">
        <f t="shared" si="37"/>
        <v>137225.33600000001</v>
      </c>
      <c r="V381" s="12">
        <f t="shared" si="38"/>
        <v>2607281.3840000001</v>
      </c>
      <c r="W381" s="17">
        <f t="shared" si="39"/>
        <v>0.10519225185401009</v>
      </c>
      <c r="X381" s="19">
        <f t="shared" si="40"/>
        <v>0</v>
      </c>
      <c r="Y381" s="17">
        <f t="shared" si="41"/>
        <v>0.10519225185401009</v>
      </c>
      <c r="Z381" s="25">
        <f t="shared" si="35"/>
        <v>5.2631578947368425E-2</v>
      </c>
    </row>
    <row r="382" spans="1:26" ht="14.4" x14ac:dyDescent="0.3">
      <c r="A382" s="24" t="s">
        <v>809</v>
      </c>
      <c r="B382" s="7">
        <v>45794</v>
      </c>
      <c r="C382" s="3" t="s">
        <v>49</v>
      </c>
      <c r="D382" s="3" t="s">
        <v>41</v>
      </c>
      <c r="E382" s="3" t="s">
        <v>42</v>
      </c>
      <c r="F382" s="3" t="s">
        <v>42</v>
      </c>
      <c r="G382" s="3" t="s">
        <v>406</v>
      </c>
      <c r="H382" s="3" t="s">
        <v>35</v>
      </c>
      <c r="I382" s="3" t="s">
        <v>45</v>
      </c>
      <c r="J382" s="3" t="s">
        <v>102</v>
      </c>
      <c r="K382" s="3" t="s">
        <v>203</v>
      </c>
      <c r="L382" s="5">
        <v>39</v>
      </c>
      <c r="M382" s="5">
        <v>41202.980000000003</v>
      </c>
      <c r="N382" s="5">
        <v>54482.87</v>
      </c>
      <c r="O382" s="5">
        <v>0</v>
      </c>
      <c r="P382" s="3" t="s">
        <v>28</v>
      </c>
      <c r="Q382" s="3" t="s">
        <v>38</v>
      </c>
      <c r="R382" s="5">
        <v>1</v>
      </c>
      <c r="S382" s="15">
        <v>517915.7</v>
      </c>
      <c r="T382" s="11">
        <f t="shared" si="36"/>
        <v>2124831.9300000002</v>
      </c>
      <c r="U382" s="12">
        <f t="shared" si="37"/>
        <v>0</v>
      </c>
      <c r="V382" s="12">
        <f t="shared" si="38"/>
        <v>2124831.9300000002</v>
      </c>
      <c r="W382" s="17">
        <f t="shared" si="39"/>
        <v>0.24374431346200637</v>
      </c>
      <c r="X382" s="19">
        <f t="shared" si="40"/>
        <v>0</v>
      </c>
      <c r="Y382" s="17">
        <f t="shared" si="41"/>
        <v>0.24374431346200637</v>
      </c>
      <c r="Z382" s="25">
        <f t="shared" si="35"/>
        <v>0</v>
      </c>
    </row>
    <row r="383" spans="1:26" ht="14.4" x14ac:dyDescent="0.3">
      <c r="A383" s="24" t="s">
        <v>810</v>
      </c>
      <c r="B383" s="7">
        <v>45805</v>
      </c>
      <c r="C383" s="3" t="s">
        <v>31</v>
      </c>
      <c r="D383" s="3" t="s">
        <v>21</v>
      </c>
      <c r="E383" s="3" t="s">
        <v>22</v>
      </c>
      <c r="F383" s="3" t="s">
        <v>22</v>
      </c>
      <c r="G383" s="3" t="s">
        <v>811</v>
      </c>
      <c r="H383" s="3" t="s">
        <v>35</v>
      </c>
      <c r="I383" s="3" t="s">
        <v>45</v>
      </c>
      <c r="J383" s="3" t="s">
        <v>132</v>
      </c>
      <c r="K383" s="3" t="s">
        <v>206</v>
      </c>
      <c r="L383" s="5">
        <v>48</v>
      </c>
      <c r="M383" s="5">
        <v>2657.83</v>
      </c>
      <c r="N383" s="5">
        <v>3597.61</v>
      </c>
      <c r="O383" s="5">
        <v>0.1</v>
      </c>
      <c r="P383" s="3" t="s">
        <v>28</v>
      </c>
      <c r="Q383" s="3" t="s">
        <v>84</v>
      </c>
      <c r="R383" s="5">
        <v>19</v>
      </c>
      <c r="S383" s="15">
        <v>40598.5</v>
      </c>
      <c r="T383" s="11">
        <f t="shared" si="36"/>
        <v>172685.28</v>
      </c>
      <c r="U383" s="12">
        <f t="shared" si="37"/>
        <v>17268.528000000002</v>
      </c>
      <c r="V383" s="12">
        <f t="shared" si="38"/>
        <v>155416.75200000001</v>
      </c>
      <c r="W383" s="17">
        <f t="shared" si="39"/>
        <v>0.26122344906551642</v>
      </c>
      <c r="X383" s="19">
        <f t="shared" si="40"/>
        <v>0</v>
      </c>
      <c r="Y383" s="17">
        <f t="shared" si="41"/>
        <v>0.26122344906551642</v>
      </c>
      <c r="Z383" s="25">
        <f t="shared" si="35"/>
        <v>0.11111111111111112</v>
      </c>
    </row>
    <row r="384" spans="1:26" ht="14.4" x14ac:dyDescent="0.3">
      <c r="A384" s="24" t="s">
        <v>812</v>
      </c>
      <c r="B384" s="7">
        <v>45796</v>
      </c>
      <c r="C384" s="3" t="s">
        <v>20</v>
      </c>
      <c r="D384" s="3" t="s">
        <v>70</v>
      </c>
      <c r="E384" s="3" t="s">
        <v>125</v>
      </c>
      <c r="F384" s="3" t="s">
        <v>125</v>
      </c>
      <c r="G384" s="3" t="s">
        <v>813</v>
      </c>
      <c r="H384" s="3" t="s">
        <v>44</v>
      </c>
      <c r="I384" s="3" t="s">
        <v>25</v>
      </c>
      <c r="J384" s="3" t="s">
        <v>146</v>
      </c>
      <c r="K384" s="3" t="s">
        <v>147</v>
      </c>
      <c r="L384" s="5">
        <v>8</v>
      </c>
      <c r="M384" s="5">
        <v>43222</v>
      </c>
      <c r="N384" s="5">
        <v>60903.92</v>
      </c>
      <c r="O384" s="5">
        <v>0.15</v>
      </c>
      <c r="P384" s="3" t="s">
        <v>28</v>
      </c>
      <c r="Q384" s="3" t="s">
        <v>84</v>
      </c>
      <c r="R384" s="5">
        <v>2</v>
      </c>
      <c r="S384" s="15">
        <v>120237.1</v>
      </c>
      <c r="T384" s="11">
        <f t="shared" si="36"/>
        <v>487231.36</v>
      </c>
      <c r="U384" s="12">
        <f t="shared" si="37"/>
        <v>73084.703999999998</v>
      </c>
      <c r="V384" s="12">
        <f t="shared" si="38"/>
        <v>414146.65599999996</v>
      </c>
      <c r="W384" s="17">
        <f t="shared" si="39"/>
        <v>0.29032493262483333</v>
      </c>
      <c r="X384" s="19">
        <f t="shared" si="40"/>
        <v>0</v>
      </c>
      <c r="Y384" s="17">
        <f t="shared" si="41"/>
        <v>0.29032493262483333</v>
      </c>
      <c r="Z384" s="25">
        <f t="shared" si="35"/>
        <v>0.17647058823529413</v>
      </c>
    </row>
    <row r="385" spans="1:26" ht="14.4" x14ac:dyDescent="0.3">
      <c r="A385" s="24" t="s">
        <v>814</v>
      </c>
      <c r="B385" s="4">
        <v>45893</v>
      </c>
      <c r="C385" s="3" t="s">
        <v>40</v>
      </c>
      <c r="D385" s="3" t="s">
        <v>70</v>
      </c>
      <c r="E385" s="3" t="s">
        <v>71</v>
      </c>
      <c r="F385" s="3" t="s">
        <v>72</v>
      </c>
      <c r="G385" s="3" t="s">
        <v>815</v>
      </c>
      <c r="H385" s="3" t="s">
        <v>87</v>
      </c>
      <c r="I385" s="3" t="s">
        <v>25</v>
      </c>
      <c r="J385" s="3" t="s">
        <v>36</v>
      </c>
      <c r="K385" s="3" t="s">
        <v>37</v>
      </c>
      <c r="L385" s="5">
        <v>1</v>
      </c>
      <c r="M385" s="5">
        <v>19975.13</v>
      </c>
      <c r="N385" s="5">
        <v>25637.93</v>
      </c>
      <c r="O385" s="5">
        <v>0.15</v>
      </c>
      <c r="P385" s="3" t="s">
        <v>55</v>
      </c>
      <c r="Q385" s="3" t="s">
        <v>29</v>
      </c>
      <c r="R385" s="5">
        <v>4</v>
      </c>
      <c r="S385" s="15">
        <v>4813.38</v>
      </c>
      <c r="T385" s="11">
        <f t="shared" si="36"/>
        <v>25637.93</v>
      </c>
      <c r="U385" s="12">
        <f t="shared" si="37"/>
        <v>3845.6895</v>
      </c>
      <c r="V385" s="12">
        <f t="shared" si="38"/>
        <v>21792.2405</v>
      </c>
      <c r="W385" s="17">
        <f t="shared" si="39"/>
        <v>0.22087586634334364</v>
      </c>
      <c r="X385" s="19">
        <f t="shared" si="40"/>
        <v>1</v>
      </c>
      <c r="Y385" s="17">
        <f t="shared" si="41"/>
        <v>0.22087586634334364</v>
      </c>
      <c r="Z385" s="25">
        <f t="shared" si="35"/>
        <v>0.17647058823529413</v>
      </c>
    </row>
    <row r="386" spans="1:26" ht="14.4" x14ac:dyDescent="0.3">
      <c r="A386" s="24" t="s">
        <v>816</v>
      </c>
      <c r="B386" s="6">
        <v>45659</v>
      </c>
      <c r="C386" s="3" t="s">
        <v>20</v>
      </c>
      <c r="D386" s="3" t="s">
        <v>21</v>
      </c>
      <c r="E386" s="3" t="s">
        <v>105</v>
      </c>
      <c r="F386" s="3" t="s">
        <v>106</v>
      </c>
      <c r="G386" s="3" t="s">
        <v>817</v>
      </c>
      <c r="H386" s="3" t="s">
        <v>87</v>
      </c>
      <c r="I386" s="3" t="s">
        <v>25</v>
      </c>
      <c r="J386" s="3" t="s">
        <v>36</v>
      </c>
      <c r="K386" s="3" t="s">
        <v>169</v>
      </c>
      <c r="L386" s="5">
        <v>46</v>
      </c>
      <c r="M386" s="5">
        <v>63808.08</v>
      </c>
      <c r="N386" s="5">
        <v>74238.759999999995</v>
      </c>
      <c r="O386" s="5">
        <v>0</v>
      </c>
      <c r="P386" s="3" t="s">
        <v>55</v>
      </c>
      <c r="Q386" s="3" t="s">
        <v>29</v>
      </c>
      <c r="R386" s="5">
        <v>20</v>
      </c>
      <c r="S386" s="15">
        <v>479811.3</v>
      </c>
      <c r="T386" s="11">
        <f t="shared" si="36"/>
        <v>3414982.96</v>
      </c>
      <c r="U386" s="12">
        <f t="shared" si="37"/>
        <v>0</v>
      </c>
      <c r="V386" s="12">
        <f t="shared" si="38"/>
        <v>3414982.96</v>
      </c>
      <c r="W386" s="17">
        <f t="shared" si="39"/>
        <v>0.14050181380700066</v>
      </c>
      <c r="X386" s="19">
        <f t="shared" si="40"/>
        <v>1</v>
      </c>
      <c r="Y386" s="17">
        <f t="shared" si="41"/>
        <v>0.14050181380700066</v>
      </c>
      <c r="Z386" s="25">
        <f t="shared" ref="Z386:Z449" si="42">U386/V386</f>
        <v>0</v>
      </c>
    </row>
    <row r="387" spans="1:26" ht="14.4" x14ac:dyDescent="0.3">
      <c r="A387" s="24" t="s">
        <v>818</v>
      </c>
      <c r="B387" s="4">
        <v>45766</v>
      </c>
      <c r="C387" s="3" t="s">
        <v>49</v>
      </c>
      <c r="D387" s="3" t="s">
        <v>57</v>
      </c>
      <c r="E387" s="3" t="s">
        <v>58</v>
      </c>
      <c r="F387" s="3" t="s">
        <v>59</v>
      </c>
      <c r="G387" s="3" t="s">
        <v>819</v>
      </c>
      <c r="H387" s="3" t="s">
        <v>35</v>
      </c>
      <c r="I387" s="3" t="s">
        <v>45</v>
      </c>
      <c r="J387" s="3" t="s">
        <v>132</v>
      </c>
      <c r="K387" s="3" t="s">
        <v>248</v>
      </c>
      <c r="L387" s="5">
        <v>49</v>
      </c>
      <c r="M387" s="5">
        <v>79253.34</v>
      </c>
      <c r="N387" s="5">
        <v>109657.4</v>
      </c>
      <c r="O387" s="5">
        <v>0.1</v>
      </c>
      <c r="P387" s="3" t="s">
        <v>28</v>
      </c>
      <c r="Q387" s="3" t="s">
        <v>38</v>
      </c>
      <c r="R387" s="5">
        <v>7</v>
      </c>
      <c r="S387" s="15">
        <v>1340820</v>
      </c>
      <c r="T387" s="11">
        <f t="shared" ref="T387:T450" si="43">L387*N387</f>
        <v>5373212.5999999996</v>
      </c>
      <c r="U387" s="12">
        <f t="shared" ref="U387:U450" si="44">IF(O387="","", (L387 * N387) * (O387))</f>
        <v>537321.26</v>
      </c>
      <c r="V387" s="12">
        <f t="shared" ref="V387:V450" si="45">IF(T387="","", T387 - U387)</f>
        <v>4835891.34</v>
      </c>
      <c r="W387" s="17">
        <f t="shared" ref="W387:W450" si="46">IF(V387=0,"", S387 / V387)</f>
        <v>0.27726429436274308</v>
      </c>
      <c r="X387" s="19">
        <f t="shared" ref="X387:X450" si="47">IF(TRIM(P387)="Returned",1,0)</f>
        <v>0</v>
      </c>
      <c r="Y387" s="17">
        <f t="shared" ref="Y387:Y450" si="48">S387/V387</f>
        <v>0.27726429436274308</v>
      </c>
      <c r="Z387" s="25">
        <f t="shared" si="42"/>
        <v>0.11111111111111112</v>
      </c>
    </row>
    <row r="388" spans="1:26" ht="14.4" x14ac:dyDescent="0.3">
      <c r="A388" s="24" t="s">
        <v>820</v>
      </c>
      <c r="B388" s="4">
        <v>45746</v>
      </c>
      <c r="C388" s="3" t="s">
        <v>20</v>
      </c>
      <c r="D388" s="3" t="s">
        <v>70</v>
      </c>
      <c r="E388" s="3" t="s">
        <v>71</v>
      </c>
      <c r="F388" s="3" t="s">
        <v>72</v>
      </c>
      <c r="G388" s="3" t="s">
        <v>821</v>
      </c>
      <c r="H388" s="3" t="s">
        <v>35</v>
      </c>
      <c r="I388" s="3" t="s">
        <v>25</v>
      </c>
      <c r="J388" s="3" t="s">
        <v>146</v>
      </c>
      <c r="K388" s="3" t="s">
        <v>147</v>
      </c>
      <c r="L388" s="5">
        <v>36</v>
      </c>
      <c r="M388" s="5">
        <v>6840.08</v>
      </c>
      <c r="N388" s="5">
        <v>8498.2099999999991</v>
      </c>
      <c r="O388" s="5">
        <v>0.05</v>
      </c>
      <c r="P388" s="3" t="s">
        <v>55</v>
      </c>
      <c r="Q388" s="3" t="s">
        <v>77</v>
      </c>
      <c r="R388" s="5">
        <v>17</v>
      </c>
      <c r="S388" s="15">
        <v>56708.05</v>
      </c>
      <c r="T388" s="11">
        <f t="shared" si="43"/>
        <v>305935.55999999994</v>
      </c>
      <c r="U388" s="12">
        <f t="shared" si="44"/>
        <v>15296.777999999998</v>
      </c>
      <c r="V388" s="12">
        <f t="shared" si="45"/>
        <v>290638.78199999995</v>
      </c>
      <c r="W388" s="17">
        <f t="shared" si="46"/>
        <v>0.19511522037688697</v>
      </c>
      <c r="X388" s="19">
        <f t="shared" si="47"/>
        <v>1</v>
      </c>
      <c r="Y388" s="17">
        <f t="shared" si="48"/>
        <v>0.19511522037688697</v>
      </c>
      <c r="Z388" s="25">
        <f t="shared" si="42"/>
        <v>5.2631578947368425E-2</v>
      </c>
    </row>
    <row r="389" spans="1:26" ht="14.4" x14ac:dyDescent="0.3">
      <c r="A389" s="24" t="s">
        <v>822</v>
      </c>
      <c r="B389" s="4">
        <v>45850</v>
      </c>
      <c r="C389" s="3" t="s">
        <v>40</v>
      </c>
      <c r="D389" s="3" t="s">
        <v>21</v>
      </c>
      <c r="E389" s="3" t="s">
        <v>32</v>
      </c>
      <c r="F389" s="3" t="s">
        <v>33</v>
      </c>
      <c r="G389" s="3" t="s">
        <v>823</v>
      </c>
      <c r="H389" s="3" t="s">
        <v>87</v>
      </c>
      <c r="I389" s="3" t="s">
        <v>45</v>
      </c>
      <c r="J389" s="3" t="s">
        <v>102</v>
      </c>
      <c r="K389" s="3" t="s">
        <v>226</v>
      </c>
      <c r="L389" s="5">
        <v>12</v>
      </c>
      <c r="M389" s="5">
        <v>61237.24</v>
      </c>
      <c r="N389" s="5">
        <v>80584.100000000006</v>
      </c>
      <c r="O389" s="5">
        <v>0</v>
      </c>
      <c r="P389" s="3" t="s">
        <v>28</v>
      </c>
      <c r="Q389" s="3" t="s">
        <v>29</v>
      </c>
      <c r="R389" s="5">
        <v>18</v>
      </c>
      <c r="S389" s="15">
        <v>232162.3</v>
      </c>
      <c r="T389" s="11">
        <f t="shared" si="43"/>
        <v>967009.20000000007</v>
      </c>
      <c r="U389" s="12">
        <f t="shared" si="44"/>
        <v>0</v>
      </c>
      <c r="V389" s="12">
        <f t="shared" si="45"/>
        <v>967009.20000000007</v>
      </c>
      <c r="W389" s="17">
        <f t="shared" si="46"/>
        <v>0.24008282444468984</v>
      </c>
      <c r="X389" s="19">
        <f t="shared" si="47"/>
        <v>0</v>
      </c>
      <c r="Y389" s="17">
        <f t="shared" si="48"/>
        <v>0.24008282444468984</v>
      </c>
      <c r="Z389" s="25">
        <f t="shared" si="42"/>
        <v>0</v>
      </c>
    </row>
    <row r="390" spans="1:26" ht="14.4" x14ac:dyDescent="0.3">
      <c r="A390" s="24" t="s">
        <v>824</v>
      </c>
      <c r="B390" s="6">
        <v>45718</v>
      </c>
      <c r="C390" s="3" t="s">
        <v>40</v>
      </c>
      <c r="D390" s="3" t="s">
        <v>57</v>
      </c>
      <c r="E390" s="3" t="s">
        <v>64</v>
      </c>
      <c r="F390" s="3" t="s">
        <v>65</v>
      </c>
      <c r="G390" s="3" t="s">
        <v>825</v>
      </c>
      <c r="H390" s="3" t="s">
        <v>44</v>
      </c>
      <c r="I390" s="3" t="s">
        <v>25</v>
      </c>
      <c r="J390" s="3" t="s">
        <v>146</v>
      </c>
      <c r="K390" s="3" t="s">
        <v>416</v>
      </c>
      <c r="L390" s="5">
        <v>22</v>
      </c>
      <c r="M390" s="5">
        <v>7235.75</v>
      </c>
      <c r="N390" s="5">
        <v>8319.09</v>
      </c>
      <c r="O390" s="5">
        <v>0.1</v>
      </c>
      <c r="P390" s="3" t="s">
        <v>55</v>
      </c>
      <c r="Q390" s="3" t="s">
        <v>84</v>
      </c>
      <c r="R390" s="5">
        <v>11</v>
      </c>
      <c r="S390" s="15">
        <v>21450.13</v>
      </c>
      <c r="T390" s="11">
        <f t="shared" si="43"/>
        <v>183019.98</v>
      </c>
      <c r="U390" s="12">
        <f t="shared" si="44"/>
        <v>18301.998000000003</v>
      </c>
      <c r="V390" s="12">
        <f t="shared" si="45"/>
        <v>164717.98200000002</v>
      </c>
      <c r="W390" s="17">
        <f t="shared" si="46"/>
        <v>0.13022336565536602</v>
      </c>
      <c r="X390" s="19">
        <f t="shared" si="47"/>
        <v>1</v>
      </c>
      <c r="Y390" s="17">
        <f t="shared" si="48"/>
        <v>0.13022336565536602</v>
      </c>
      <c r="Z390" s="25">
        <f t="shared" si="42"/>
        <v>0.11111111111111112</v>
      </c>
    </row>
    <row r="391" spans="1:26" ht="14.4" x14ac:dyDescent="0.3">
      <c r="A391" s="24" t="s">
        <v>826</v>
      </c>
      <c r="B391" s="4">
        <v>45887</v>
      </c>
      <c r="C391" s="3" t="s">
        <v>40</v>
      </c>
      <c r="D391" s="3" t="s">
        <v>70</v>
      </c>
      <c r="E391" s="3" t="s">
        <v>125</v>
      </c>
      <c r="F391" s="3" t="s">
        <v>125</v>
      </c>
      <c r="G391" s="3" t="s">
        <v>827</v>
      </c>
      <c r="H391" s="3" t="s">
        <v>35</v>
      </c>
      <c r="I391" s="3" t="s">
        <v>52</v>
      </c>
      <c r="J391" s="3" t="s">
        <v>53</v>
      </c>
      <c r="K391" s="3" t="s">
        <v>99</v>
      </c>
      <c r="L391" s="5">
        <v>20</v>
      </c>
      <c r="M391" s="5">
        <v>978.25</v>
      </c>
      <c r="N391" s="5">
        <v>1178.23</v>
      </c>
      <c r="O391" s="5">
        <v>0.1</v>
      </c>
      <c r="P391" s="3" t="s">
        <v>55</v>
      </c>
      <c r="Q391" s="3" t="s">
        <v>77</v>
      </c>
      <c r="R391" s="5">
        <v>4</v>
      </c>
      <c r="S391" s="15">
        <v>3599.64</v>
      </c>
      <c r="T391" s="11">
        <f t="shared" si="43"/>
        <v>23564.6</v>
      </c>
      <c r="U391" s="12">
        <f t="shared" si="44"/>
        <v>2356.46</v>
      </c>
      <c r="V391" s="12">
        <f t="shared" si="45"/>
        <v>21208.14</v>
      </c>
      <c r="W391" s="17">
        <f t="shared" si="46"/>
        <v>0.16972917002622578</v>
      </c>
      <c r="X391" s="19">
        <f t="shared" si="47"/>
        <v>1</v>
      </c>
      <c r="Y391" s="17">
        <f t="shared" si="48"/>
        <v>0.16972917002622578</v>
      </c>
      <c r="Z391" s="25">
        <f t="shared" si="42"/>
        <v>0.11111111111111112</v>
      </c>
    </row>
    <row r="392" spans="1:26" ht="14.4" x14ac:dyDescent="0.3">
      <c r="A392" s="24" t="s">
        <v>828</v>
      </c>
      <c r="B392" s="6">
        <v>45692</v>
      </c>
      <c r="C392" s="3" t="s">
        <v>40</v>
      </c>
      <c r="D392" s="3" t="s">
        <v>57</v>
      </c>
      <c r="E392" s="3" t="s">
        <v>64</v>
      </c>
      <c r="F392" s="3" t="s">
        <v>65</v>
      </c>
      <c r="G392" s="3" t="s">
        <v>829</v>
      </c>
      <c r="H392" s="3" t="s">
        <v>24</v>
      </c>
      <c r="I392" s="3" t="s">
        <v>45</v>
      </c>
      <c r="J392" s="3" t="s">
        <v>67</v>
      </c>
      <c r="K392" s="3" t="s">
        <v>74</v>
      </c>
      <c r="L392" s="5">
        <v>4</v>
      </c>
      <c r="M392" s="5">
        <v>33083.56</v>
      </c>
      <c r="N392" s="5">
        <v>40943.040000000001</v>
      </c>
      <c r="O392" s="5">
        <v>0</v>
      </c>
      <c r="P392" s="3" t="s">
        <v>28</v>
      </c>
      <c r="Q392" s="3" t="s">
        <v>29</v>
      </c>
      <c r="R392" s="5">
        <v>7</v>
      </c>
      <c r="S392" s="15">
        <v>31437.919999999998</v>
      </c>
      <c r="T392" s="11">
        <f t="shared" si="43"/>
        <v>163772.16</v>
      </c>
      <c r="U392" s="12">
        <f t="shared" si="44"/>
        <v>0</v>
      </c>
      <c r="V392" s="12">
        <f t="shared" si="45"/>
        <v>163772.16</v>
      </c>
      <c r="W392" s="17">
        <f t="shared" si="46"/>
        <v>0.19196131992152998</v>
      </c>
      <c r="X392" s="19">
        <f t="shared" si="47"/>
        <v>0</v>
      </c>
      <c r="Y392" s="17">
        <f t="shared" si="48"/>
        <v>0.19196131992152998</v>
      </c>
      <c r="Z392" s="25">
        <f t="shared" si="42"/>
        <v>0</v>
      </c>
    </row>
    <row r="393" spans="1:26" ht="14.4" x14ac:dyDescent="0.3">
      <c r="A393" s="24" t="s">
        <v>830</v>
      </c>
      <c r="B393" s="4">
        <v>45677</v>
      </c>
      <c r="C393" s="3" t="s">
        <v>49</v>
      </c>
      <c r="D393" s="3" t="s">
        <v>57</v>
      </c>
      <c r="E393" s="3" t="s">
        <v>58</v>
      </c>
      <c r="F393" s="3" t="s">
        <v>59</v>
      </c>
      <c r="G393" s="3" t="s">
        <v>831</v>
      </c>
      <c r="H393" s="3" t="s">
        <v>35</v>
      </c>
      <c r="I393" s="3" t="s">
        <v>45</v>
      </c>
      <c r="J393" s="3" t="s">
        <v>132</v>
      </c>
      <c r="K393" s="3" t="s">
        <v>248</v>
      </c>
      <c r="L393" s="5">
        <v>5</v>
      </c>
      <c r="M393" s="5">
        <v>17322.13</v>
      </c>
      <c r="N393" s="5">
        <v>22235.73</v>
      </c>
      <c r="O393" s="5">
        <v>0.05</v>
      </c>
      <c r="P393" s="3" t="s">
        <v>28</v>
      </c>
      <c r="Q393" s="3" t="s">
        <v>84</v>
      </c>
      <c r="R393" s="5">
        <v>6</v>
      </c>
      <c r="S393" s="15">
        <v>23339.599999999999</v>
      </c>
      <c r="T393" s="11">
        <f t="shared" si="43"/>
        <v>111178.65</v>
      </c>
      <c r="U393" s="12">
        <f t="shared" si="44"/>
        <v>5558.9324999999999</v>
      </c>
      <c r="V393" s="12">
        <f t="shared" si="45"/>
        <v>105619.7175</v>
      </c>
      <c r="W393" s="17">
        <f t="shared" si="46"/>
        <v>0.22097767871799126</v>
      </c>
      <c r="X393" s="19">
        <f t="shared" si="47"/>
        <v>0</v>
      </c>
      <c r="Y393" s="17">
        <f t="shared" si="48"/>
        <v>0.22097767871799126</v>
      </c>
      <c r="Z393" s="25">
        <f t="shared" si="42"/>
        <v>5.2631578947368418E-2</v>
      </c>
    </row>
    <row r="394" spans="1:26" ht="14.4" x14ac:dyDescent="0.3">
      <c r="A394" s="24" t="s">
        <v>832</v>
      </c>
      <c r="B394" s="4">
        <v>45853</v>
      </c>
      <c r="C394" s="3" t="s">
        <v>49</v>
      </c>
      <c r="D394" s="3" t="s">
        <v>41</v>
      </c>
      <c r="E394" s="3" t="s">
        <v>50</v>
      </c>
      <c r="F394" s="3" t="s">
        <v>50</v>
      </c>
      <c r="G394" s="3" t="s">
        <v>833</v>
      </c>
      <c r="H394" s="3" t="s">
        <v>44</v>
      </c>
      <c r="I394" s="3" t="s">
        <v>25</v>
      </c>
      <c r="J394" s="3" t="s">
        <v>61</v>
      </c>
      <c r="K394" s="3" t="s">
        <v>211</v>
      </c>
      <c r="L394" s="5">
        <v>28</v>
      </c>
      <c r="M394" s="5">
        <v>14000.36</v>
      </c>
      <c r="N394" s="5">
        <v>15661.37</v>
      </c>
      <c r="O394" s="5">
        <v>0</v>
      </c>
      <c r="P394" s="3" t="s">
        <v>55</v>
      </c>
      <c r="Q394" s="3" t="s">
        <v>77</v>
      </c>
      <c r="R394" s="5">
        <v>16</v>
      </c>
      <c r="S394" s="15">
        <v>46508.28</v>
      </c>
      <c r="T394" s="11">
        <f t="shared" si="43"/>
        <v>438518.36000000004</v>
      </c>
      <c r="U394" s="12">
        <f t="shared" si="44"/>
        <v>0</v>
      </c>
      <c r="V394" s="12">
        <f t="shared" si="45"/>
        <v>438518.36000000004</v>
      </c>
      <c r="W394" s="17">
        <f t="shared" si="46"/>
        <v>0.10605777144655926</v>
      </c>
      <c r="X394" s="19">
        <f t="shared" si="47"/>
        <v>1</v>
      </c>
      <c r="Y394" s="17">
        <f t="shared" si="48"/>
        <v>0.10605777144655926</v>
      </c>
      <c r="Z394" s="25">
        <f t="shared" si="42"/>
        <v>0</v>
      </c>
    </row>
    <row r="395" spans="1:26" ht="14.4" x14ac:dyDescent="0.3">
      <c r="A395" s="24" t="s">
        <v>834</v>
      </c>
      <c r="B395" s="4">
        <v>45686</v>
      </c>
      <c r="C395" s="3" t="s">
        <v>49</v>
      </c>
      <c r="D395" s="3" t="s">
        <v>57</v>
      </c>
      <c r="E395" s="3" t="s">
        <v>58</v>
      </c>
      <c r="F395" s="3" t="s">
        <v>59</v>
      </c>
      <c r="G395" s="3" t="s">
        <v>835</v>
      </c>
      <c r="H395" s="3" t="s">
        <v>24</v>
      </c>
      <c r="I395" s="3" t="s">
        <v>25</v>
      </c>
      <c r="J395" s="3" t="s">
        <v>36</v>
      </c>
      <c r="K395" s="3" t="s">
        <v>37</v>
      </c>
      <c r="L395" s="5">
        <v>17</v>
      </c>
      <c r="M395" s="5">
        <v>67264.59</v>
      </c>
      <c r="N395" s="5">
        <v>82449.08</v>
      </c>
      <c r="O395" s="5">
        <v>0.1</v>
      </c>
      <c r="P395" s="3" t="s">
        <v>55</v>
      </c>
      <c r="Q395" s="3" t="s">
        <v>38</v>
      </c>
      <c r="R395" s="5">
        <v>15</v>
      </c>
      <c r="S395" s="15">
        <v>232322.7</v>
      </c>
      <c r="T395" s="11">
        <f t="shared" si="43"/>
        <v>1401634.36</v>
      </c>
      <c r="U395" s="12">
        <f t="shared" si="44"/>
        <v>140163.43600000002</v>
      </c>
      <c r="V395" s="12">
        <f t="shared" si="45"/>
        <v>1261470.9240000001</v>
      </c>
      <c r="W395" s="17">
        <f t="shared" si="46"/>
        <v>0.18416809740118908</v>
      </c>
      <c r="X395" s="19">
        <f t="shared" si="47"/>
        <v>1</v>
      </c>
      <c r="Y395" s="17">
        <f t="shared" si="48"/>
        <v>0.18416809740118908</v>
      </c>
      <c r="Z395" s="25">
        <f t="shared" si="42"/>
        <v>0.11111111111111112</v>
      </c>
    </row>
    <row r="396" spans="1:26" ht="14.4" x14ac:dyDescent="0.3">
      <c r="A396" s="24" t="s">
        <v>836</v>
      </c>
      <c r="B396" s="4">
        <v>45773</v>
      </c>
      <c r="C396" s="3" t="s">
        <v>20</v>
      </c>
      <c r="D396" s="3" t="s">
        <v>41</v>
      </c>
      <c r="E396" s="3" t="s">
        <v>50</v>
      </c>
      <c r="F396" s="3" t="s">
        <v>50</v>
      </c>
      <c r="G396" s="3" t="s">
        <v>837</v>
      </c>
      <c r="H396" s="3" t="s">
        <v>44</v>
      </c>
      <c r="I396" s="3" t="s">
        <v>25</v>
      </c>
      <c r="J396" s="3" t="s">
        <v>61</v>
      </c>
      <c r="K396" s="3" t="s">
        <v>223</v>
      </c>
      <c r="L396" s="5">
        <v>10</v>
      </c>
      <c r="M396" s="5">
        <v>58005.9</v>
      </c>
      <c r="N396" s="5">
        <v>83887.360000000001</v>
      </c>
      <c r="O396" s="5">
        <v>0.15</v>
      </c>
      <c r="P396" s="3" t="s">
        <v>55</v>
      </c>
      <c r="Q396" s="3" t="s">
        <v>29</v>
      </c>
      <c r="R396" s="5">
        <v>16</v>
      </c>
      <c r="S396" s="15">
        <v>219992.4</v>
      </c>
      <c r="T396" s="11">
        <f t="shared" si="43"/>
        <v>838873.59999999998</v>
      </c>
      <c r="U396" s="12">
        <f t="shared" si="44"/>
        <v>125831.03999999999</v>
      </c>
      <c r="V396" s="12">
        <f t="shared" si="45"/>
        <v>713042.55999999994</v>
      </c>
      <c r="W396" s="17">
        <f t="shared" si="46"/>
        <v>0.30852632415097359</v>
      </c>
      <c r="X396" s="19">
        <f t="shared" si="47"/>
        <v>1</v>
      </c>
      <c r="Y396" s="17">
        <f t="shared" si="48"/>
        <v>0.30852632415097359</v>
      </c>
      <c r="Z396" s="25">
        <f t="shared" si="42"/>
        <v>0.17647058823529413</v>
      </c>
    </row>
    <row r="397" spans="1:26" ht="14.4" x14ac:dyDescent="0.3">
      <c r="A397" s="24" t="s">
        <v>838</v>
      </c>
      <c r="B397" s="4">
        <v>45743</v>
      </c>
      <c r="C397" s="3" t="s">
        <v>49</v>
      </c>
      <c r="D397" s="3" t="s">
        <v>57</v>
      </c>
      <c r="E397" s="3" t="s">
        <v>64</v>
      </c>
      <c r="F397" s="3" t="s">
        <v>65</v>
      </c>
      <c r="G397" s="3" t="s">
        <v>839</v>
      </c>
      <c r="H397" s="3" t="s">
        <v>35</v>
      </c>
      <c r="I397" s="3" t="s">
        <v>52</v>
      </c>
      <c r="J397" s="3" t="s">
        <v>53</v>
      </c>
      <c r="K397" s="3" t="s">
        <v>90</v>
      </c>
      <c r="L397" s="5">
        <v>27</v>
      </c>
      <c r="M397" s="5">
        <v>14368.29</v>
      </c>
      <c r="N397" s="5">
        <v>21315.18</v>
      </c>
      <c r="O397" s="5">
        <v>0.05</v>
      </c>
      <c r="P397" s="3" t="s">
        <v>28</v>
      </c>
      <c r="Q397" s="3" t="s">
        <v>77</v>
      </c>
      <c r="R397" s="5">
        <v>20</v>
      </c>
      <c r="S397" s="15">
        <v>178187.7</v>
      </c>
      <c r="T397" s="11">
        <f t="shared" si="43"/>
        <v>575509.86</v>
      </c>
      <c r="U397" s="12">
        <f t="shared" si="44"/>
        <v>28775.493000000002</v>
      </c>
      <c r="V397" s="12">
        <f t="shared" si="45"/>
        <v>546734.36699999997</v>
      </c>
      <c r="W397" s="17">
        <f t="shared" si="46"/>
        <v>0.32591274804570686</v>
      </c>
      <c r="X397" s="19">
        <f t="shared" si="47"/>
        <v>0</v>
      </c>
      <c r="Y397" s="17">
        <f t="shared" si="48"/>
        <v>0.32591274804570686</v>
      </c>
      <c r="Z397" s="25">
        <f t="shared" si="42"/>
        <v>5.2631578947368425E-2</v>
      </c>
    </row>
    <row r="398" spans="1:26" ht="14.4" x14ac:dyDescent="0.3">
      <c r="A398" s="24" t="s">
        <v>840</v>
      </c>
      <c r="B398" s="6">
        <v>45721</v>
      </c>
      <c r="C398" s="3" t="s">
        <v>49</v>
      </c>
      <c r="D398" s="3" t="s">
        <v>21</v>
      </c>
      <c r="E398" s="3" t="s">
        <v>32</v>
      </c>
      <c r="F398" s="3" t="s">
        <v>33</v>
      </c>
      <c r="G398" s="3" t="s">
        <v>637</v>
      </c>
      <c r="H398" s="3" t="s">
        <v>35</v>
      </c>
      <c r="I398" s="3" t="s">
        <v>25</v>
      </c>
      <c r="J398" s="3" t="s">
        <v>146</v>
      </c>
      <c r="K398" s="3" t="s">
        <v>411</v>
      </c>
      <c r="L398" s="5">
        <v>7</v>
      </c>
      <c r="M398" s="5">
        <v>44310.3</v>
      </c>
      <c r="N398" s="5">
        <v>53131.82</v>
      </c>
      <c r="O398" s="5">
        <v>0</v>
      </c>
      <c r="P398" s="3" t="s">
        <v>55</v>
      </c>
      <c r="Q398" s="3" t="s">
        <v>84</v>
      </c>
      <c r="R398" s="5">
        <v>17</v>
      </c>
      <c r="S398" s="15">
        <v>61750.64</v>
      </c>
      <c r="T398" s="11">
        <f t="shared" si="43"/>
        <v>371922.74</v>
      </c>
      <c r="U398" s="12">
        <f t="shared" si="44"/>
        <v>0</v>
      </c>
      <c r="V398" s="12">
        <f t="shared" si="45"/>
        <v>371922.74</v>
      </c>
      <c r="W398" s="17">
        <f t="shared" si="46"/>
        <v>0.16603082672492681</v>
      </c>
      <c r="X398" s="19">
        <f t="shared" si="47"/>
        <v>1</v>
      </c>
      <c r="Y398" s="17">
        <f t="shared" si="48"/>
        <v>0.16603082672492681</v>
      </c>
      <c r="Z398" s="25">
        <f t="shared" si="42"/>
        <v>0</v>
      </c>
    </row>
    <row r="399" spans="1:26" ht="14.4" x14ac:dyDescent="0.3">
      <c r="A399" s="24" t="s">
        <v>841</v>
      </c>
      <c r="B399" s="6">
        <v>45873</v>
      </c>
      <c r="C399" s="3" t="s">
        <v>31</v>
      </c>
      <c r="D399" s="3" t="s">
        <v>70</v>
      </c>
      <c r="E399" s="3" t="s">
        <v>125</v>
      </c>
      <c r="F399" s="3" t="s">
        <v>125</v>
      </c>
      <c r="G399" s="3" t="s">
        <v>842</v>
      </c>
      <c r="H399" s="3" t="s">
        <v>44</v>
      </c>
      <c r="I399" s="3" t="s">
        <v>52</v>
      </c>
      <c r="J399" s="3" t="s">
        <v>53</v>
      </c>
      <c r="K399" s="3" t="s">
        <v>110</v>
      </c>
      <c r="L399" s="5">
        <v>16</v>
      </c>
      <c r="M399" s="5">
        <v>19791.650000000001</v>
      </c>
      <c r="N399" s="5">
        <v>29464.63</v>
      </c>
      <c r="O399" s="5">
        <v>0.1</v>
      </c>
      <c r="P399" s="3" t="s">
        <v>55</v>
      </c>
      <c r="Q399" s="3" t="s">
        <v>77</v>
      </c>
      <c r="R399" s="5">
        <v>8</v>
      </c>
      <c r="S399" s="15">
        <v>139290.9</v>
      </c>
      <c r="T399" s="11">
        <f t="shared" si="43"/>
        <v>471434.08</v>
      </c>
      <c r="U399" s="12">
        <f t="shared" si="44"/>
        <v>47143.408000000003</v>
      </c>
      <c r="V399" s="12">
        <f t="shared" si="45"/>
        <v>424290.67200000002</v>
      </c>
      <c r="W399" s="17">
        <f t="shared" si="46"/>
        <v>0.32829121447195048</v>
      </c>
      <c r="X399" s="19">
        <f t="shared" si="47"/>
        <v>1</v>
      </c>
      <c r="Y399" s="17">
        <f t="shared" si="48"/>
        <v>0.32829121447195048</v>
      </c>
      <c r="Z399" s="25">
        <f t="shared" si="42"/>
        <v>0.11111111111111112</v>
      </c>
    </row>
    <row r="400" spans="1:26" ht="14.4" x14ac:dyDescent="0.3">
      <c r="A400" s="24" t="s">
        <v>843</v>
      </c>
      <c r="B400" s="6">
        <v>45694</v>
      </c>
      <c r="C400" s="3" t="s">
        <v>40</v>
      </c>
      <c r="D400" s="3" t="s">
        <v>21</v>
      </c>
      <c r="E400" s="3" t="s">
        <v>22</v>
      </c>
      <c r="F400" s="3" t="s">
        <v>22</v>
      </c>
      <c r="G400" s="3" t="s">
        <v>844</v>
      </c>
      <c r="H400" s="3" t="s">
        <v>44</v>
      </c>
      <c r="I400" s="3" t="s">
        <v>45</v>
      </c>
      <c r="J400" s="3" t="s">
        <v>102</v>
      </c>
      <c r="K400" s="3" t="s">
        <v>103</v>
      </c>
      <c r="L400" s="5">
        <v>10</v>
      </c>
      <c r="M400" s="5">
        <v>134.9</v>
      </c>
      <c r="N400" s="5">
        <v>192.64</v>
      </c>
      <c r="O400" s="5">
        <v>0.05</v>
      </c>
      <c r="P400" s="3" t="s">
        <v>28</v>
      </c>
      <c r="Q400" s="3" t="s">
        <v>84</v>
      </c>
      <c r="R400" s="5">
        <v>2</v>
      </c>
      <c r="S400" s="15">
        <v>548.53</v>
      </c>
      <c r="T400" s="11">
        <f t="shared" si="43"/>
        <v>1926.3999999999999</v>
      </c>
      <c r="U400" s="12">
        <f t="shared" si="44"/>
        <v>96.32</v>
      </c>
      <c r="V400" s="12">
        <f t="shared" si="45"/>
        <v>1830.08</v>
      </c>
      <c r="W400" s="17">
        <f t="shared" si="46"/>
        <v>0.29973006644518274</v>
      </c>
      <c r="X400" s="19">
        <f t="shared" si="47"/>
        <v>0</v>
      </c>
      <c r="Y400" s="17">
        <f t="shared" si="48"/>
        <v>0.29973006644518274</v>
      </c>
      <c r="Z400" s="25">
        <f t="shared" si="42"/>
        <v>5.2631578947368418E-2</v>
      </c>
    </row>
    <row r="401" spans="1:26" ht="14.4" x14ac:dyDescent="0.3">
      <c r="A401" s="24" t="s">
        <v>845</v>
      </c>
      <c r="B401" s="4">
        <v>45828</v>
      </c>
      <c r="C401" s="3" t="s">
        <v>20</v>
      </c>
      <c r="D401" s="3" t="s">
        <v>21</v>
      </c>
      <c r="E401" s="3" t="s">
        <v>105</v>
      </c>
      <c r="F401" s="3" t="s">
        <v>106</v>
      </c>
      <c r="G401" s="3" t="s">
        <v>846</v>
      </c>
      <c r="H401" s="3" t="s">
        <v>24</v>
      </c>
      <c r="I401" s="3" t="s">
        <v>45</v>
      </c>
      <c r="J401" s="3" t="s">
        <v>102</v>
      </c>
      <c r="K401" s="3" t="s">
        <v>226</v>
      </c>
      <c r="L401" s="5">
        <v>3</v>
      </c>
      <c r="M401" s="5">
        <v>154.97999999999999</v>
      </c>
      <c r="N401" s="5">
        <v>209.7</v>
      </c>
      <c r="O401" s="5">
        <v>0.1</v>
      </c>
      <c r="P401" s="3" t="s">
        <v>28</v>
      </c>
      <c r="Q401" s="3" t="s">
        <v>38</v>
      </c>
      <c r="R401" s="5">
        <v>9</v>
      </c>
      <c r="S401" s="15">
        <v>147.74</v>
      </c>
      <c r="T401" s="11">
        <f t="shared" si="43"/>
        <v>629.09999999999991</v>
      </c>
      <c r="U401" s="12">
        <f t="shared" si="44"/>
        <v>62.91</v>
      </c>
      <c r="V401" s="12">
        <f t="shared" si="45"/>
        <v>566.18999999999994</v>
      </c>
      <c r="W401" s="17">
        <f t="shared" si="46"/>
        <v>0.26093714124233919</v>
      </c>
      <c r="X401" s="19">
        <f t="shared" si="47"/>
        <v>0</v>
      </c>
      <c r="Y401" s="17">
        <f t="shared" si="48"/>
        <v>0.26093714124233919</v>
      </c>
      <c r="Z401" s="25">
        <f t="shared" si="42"/>
        <v>0.11111111111111112</v>
      </c>
    </row>
    <row r="402" spans="1:26" ht="14.4" x14ac:dyDescent="0.3">
      <c r="A402" s="24" t="s">
        <v>847</v>
      </c>
      <c r="B402" s="4">
        <v>45830</v>
      </c>
      <c r="C402" s="3" t="s">
        <v>20</v>
      </c>
      <c r="D402" s="3" t="s">
        <v>21</v>
      </c>
      <c r="E402" s="3" t="s">
        <v>22</v>
      </c>
      <c r="F402" s="3" t="s">
        <v>22</v>
      </c>
      <c r="G402" s="3" t="s">
        <v>844</v>
      </c>
      <c r="H402" s="3" t="s">
        <v>35</v>
      </c>
      <c r="I402" s="3" t="s">
        <v>45</v>
      </c>
      <c r="J402" s="3" t="s">
        <v>46</v>
      </c>
      <c r="K402" s="3" t="s">
        <v>161</v>
      </c>
      <c r="L402" s="5">
        <v>8</v>
      </c>
      <c r="M402" s="5">
        <v>40386.71</v>
      </c>
      <c r="N402" s="5">
        <v>50420.53</v>
      </c>
      <c r="O402" s="5">
        <v>0.1</v>
      </c>
      <c r="P402" s="3" t="s">
        <v>28</v>
      </c>
      <c r="Q402" s="3" t="s">
        <v>77</v>
      </c>
      <c r="R402" s="5">
        <v>17</v>
      </c>
      <c r="S402" s="15">
        <v>72243.5</v>
      </c>
      <c r="T402" s="11">
        <f t="shared" si="43"/>
        <v>403364.24</v>
      </c>
      <c r="U402" s="12">
        <f t="shared" si="44"/>
        <v>40336.423999999999</v>
      </c>
      <c r="V402" s="12">
        <f t="shared" si="45"/>
        <v>363027.81599999999</v>
      </c>
      <c r="W402" s="17">
        <f t="shared" si="46"/>
        <v>0.19900265714074097</v>
      </c>
      <c r="X402" s="19">
        <f t="shared" si="47"/>
        <v>0</v>
      </c>
      <c r="Y402" s="17">
        <f t="shared" si="48"/>
        <v>0.19900265714074097</v>
      </c>
      <c r="Z402" s="25">
        <f t="shared" si="42"/>
        <v>0.1111111111111111</v>
      </c>
    </row>
    <row r="403" spans="1:26" ht="14.4" x14ac:dyDescent="0.3">
      <c r="A403" s="24" t="s">
        <v>848</v>
      </c>
      <c r="B403" s="4">
        <v>45769</v>
      </c>
      <c r="C403" s="3" t="s">
        <v>31</v>
      </c>
      <c r="D403" s="3" t="s">
        <v>41</v>
      </c>
      <c r="E403" s="3" t="s">
        <v>50</v>
      </c>
      <c r="F403" s="3" t="s">
        <v>50</v>
      </c>
      <c r="G403" s="3" t="s">
        <v>849</v>
      </c>
      <c r="H403" s="3" t="s">
        <v>44</v>
      </c>
      <c r="I403" s="3" t="s">
        <v>45</v>
      </c>
      <c r="J403" s="3" t="s">
        <v>67</v>
      </c>
      <c r="K403" s="3" t="s">
        <v>199</v>
      </c>
      <c r="L403" s="5">
        <v>40</v>
      </c>
      <c r="M403" s="5">
        <v>13437.73</v>
      </c>
      <c r="N403" s="5">
        <v>15650.62</v>
      </c>
      <c r="O403" s="5">
        <v>0</v>
      </c>
      <c r="P403" s="3" t="s">
        <v>55</v>
      </c>
      <c r="Q403" s="3" t="s">
        <v>29</v>
      </c>
      <c r="R403" s="5">
        <v>10</v>
      </c>
      <c r="S403" s="15">
        <v>88515.6</v>
      </c>
      <c r="T403" s="11">
        <f t="shared" si="43"/>
        <v>626024.80000000005</v>
      </c>
      <c r="U403" s="12">
        <f t="shared" si="44"/>
        <v>0</v>
      </c>
      <c r="V403" s="12">
        <f t="shared" si="45"/>
        <v>626024.80000000005</v>
      </c>
      <c r="W403" s="17">
        <f t="shared" si="46"/>
        <v>0.14139312052813244</v>
      </c>
      <c r="X403" s="19">
        <f t="shared" si="47"/>
        <v>1</v>
      </c>
      <c r="Y403" s="17">
        <f t="shared" si="48"/>
        <v>0.14139312052813244</v>
      </c>
      <c r="Z403" s="25">
        <f t="shared" si="42"/>
        <v>0</v>
      </c>
    </row>
    <row r="404" spans="1:26" ht="14.4" x14ac:dyDescent="0.3">
      <c r="A404" s="24" t="s">
        <v>850</v>
      </c>
      <c r="B404" s="4">
        <v>45746</v>
      </c>
      <c r="C404" s="3" t="s">
        <v>31</v>
      </c>
      <c r="D404" s="3" t="s">
        <v>57</v>
      </c>
      <c r="E404" s="3" t="s">
        <v>64</v>
      </c>
      <c r="F404" s="3" t="s">
        <v>65</v>
      </c>
      <c r="G404" s="3" t="s">
        <v>851</v>
      </c>
      <c r="H404" s="3" t="s">
        <v>44</v>
      </c>
      <c r="I404" s="3" t="s">
        <v>25</v>
      </c>
      <c r="J404" s="3" t="s">
        <v>36</v>
      </c>
      <c r="K404" s="3" t="s">
        <v>169</v>
      </c>
      <c r="L404" s="5">
        <v>7</v>
      </c>
      <c r="M404" s="5">
        <v>72280.81</v>
      </c>
      <c r="N404" s="5">
        <v>94717.83</v>
      </c>
      <c r="O404" s="5">
        <v>0.05</v>
      </c>
      <c r="P404" s="3" t="s">
        <v>55</v>
      </c>
      <c r="Q404" s="3" t="s">
        <v>38</v>
      </c>
      <c r="R404" s="5">
        <v>7</v>
      </c>
      <c r="S404" s="15">
        <v>149206.20000000001</v>
      </c>
      <c r="T404" s="11">
        <f t="shared" si="43"/>
        <v>663024.81000000006</v>
      </c>
      <c r="U404" s="12">
        <f t="shared" si="44"/>
        <v>33151.240500000007</v>
      </c>
      <c r="V404" s="12">
        <f t="shared" si="45"/>
        <v>629873.5695000001</v>
      </c>
      <c r="W404" s="17">
        <f t="shared" si="46"/>
        <v>0.23688277652043946</v>
      </c>
      <c r="X404" s="19">
        <f t="shared" si="47"/>
        <v>1</v>
      </c>
      <c r="Y404" s="17">
        <f t="shared" si="48"/>
        <v>0.23688277652043946</v>
      </c>
      <c r="Z404" s="25">
        <f t="shared" si="42"/>
        <v>5.2631578947368425E-2</v>
      </c>
    </row>
    <row r="405" spans="1:26" ht="14.4" x14ac:dyDescent="0.3">
      <c r="A405" s="24" t="s">
        <v>852</v>
      </c>
      <c r="B405" s="6">
        <v>45660</v>
      </c>
      <c r="C405" s="3" t="s">
        <v>20</v>
      </c>
      <c r="D405" s="3" t="s">
        <v>41</v>
      </c>
      <c r="E405" s="3" t="s">
        <v>42</v>
      </c>
      <c r="F405" s="3" t="s">
        <v>42</v>
      </c>
      <c r="G405" s="3" t="s">
        <v>853</v>
      </c>
      <c r="H405" s="3" t="s">
        <v>87</v>
      </c>
      <c r="I405" s="3" t="s">
        <v>52</v>
      </c>
      <c r="J405" s="3" t="s">
        <v>53</v>
      </c>
      <c r="K405" s="3" t="s">
        <v>110</v>
      </c>
      <c r="L405" s="5">
        <v>42</v>
      </c>
      <c r="M405" s="5">
        <v>36503.22</v>
      </c>
      <c r="N405" s="5">
        <v>49698.23</v>
      </c>
      <c r="O405" s="5">
        <v>0.05</v>
      </c>
      <c r="P405" s="3" t="s">
        <v>55</v>
      </c>
      <c r="Q405" s="3" t="s">
        <v>84</v>
      </c>
      <c r="R405" s="5">
        <v>12</v>
      </c>
      <c r="S405" s="15">
        <v>526480.9</v>
      </c>
      <c r="T405" s="11">
        <f t="shared" si="43"/>
        <v>2087325.6600000001</v>
      </c>
      <c r="U405" s="12">
        <f t="shared" si="44"/>
        <v>104366.28300000001</v>
      </c>
      <c r="V405" s="12">
        <f t="shared" si="45"/>
        <v>1982959.3770000001</v>
      </c>
      <c r="W405" s="17">
        <f t="shared" si="46"/>
        <v>0.2655026149837259</v>
      </c>
      <c r="X405" s="19">
        <f t="shared" si="47"/>
        <v>1</v>
      </c>
      <c r="Y405" s="17">
        <f t="shared" si="48"/>
        <v>0.2655026149837259</v>
      </c>
      <c r="Z405" s="25">
        <f t="shared" si="42"/>
        <v>5.2631578947368425E-2</v>
      </c>
    </row>
    <row r="406" spans="1:26" ht="14.4" x14ac:dyDescent="0.3">
      <c r="A406" s="24" t="s">
        <v>854</v>
      </c>
      <c r="B406" s="4">
        <v>45890</v>
      </c>
      <c r="C406" s="3" t="s">
        <v>20</v>
      </c>
      <c r="D406" s="3" t="s">
        <v>57</v>
      </c>
      <c r="E406" s="3" t="s">
        <v>58</v>
      </c>
      <c r="F406" s="3" t="s">
        <v>59</v>
      </c>
      <c r="G406" s="3" t="s">
        <v>167</v>
      </c>
      <c r="H406" s="3" t="s">
        <v>44</v>
      </c>
      <c r="I406" s="3" t="s">
        <v>45</v>
      </c>
      <c r="J406" s="3" t="s">
        <v>102</v>
      </c>
      <c r="K406" s="3" t="s">
        <v>203</v>
      </c>
      <c r="L406" s="5">
        <v>46</v>
      </c>
      <c r="M406" s="5">
        <v>19637.189999999999</v>
      </c>
      <c r="N406" s="5">
        <v>21936.67</v>
      </c>
      <c r="O406" s="5">
        <v>0.1</v>
      </c>
      <c r="P406" s="3" t="s">
        <v>55</v>
      </c>
      <c r="Q406" s="3" t="s">
        <v>84</v>
      </c>
      <c r="R406" s="5">
        <v>3</v>
      </c>
      <c r="S406" s="15">
        <v>95198.47</v>
      </c>
      <c r="T406" s="11">
        <f t="shared" si="43"/>
        <v>1009086.82</v>
      </c>
      <c r="U406" s="12">
        <f t="shared" si="44"/>
        <v>100908.682</v>
      </c>
      <c r="V406" s="12">
        <f t="shared" si="45"/>
        <v>908178.13799999992</v>
      </c>
      <c r="W406" s="17">
        <f t="shared" si="46"/>
        <v>0.10482356491166715</v>
      </c>
      <c r="X406" s="19">
        <f t="shared" si="47"/>
        <v>1</v>
      </c>
      <c r="Y406" s="17">
        <f t="shared" si="48"/>
        <v>0.10482356491166715</v>
      </c>
      <c r="Z406" s="25">
        <f t="shared" si="42"/>
        <v>0.11111111111111112</v>
      </c>
    </row>
    <row r="407" spans="1:26" ht="14.4" x14ac:dyDescent="0.3">
      <c r="A407" s="24" t="s">
        <v>855</v>
      </c>
      <c r="B407" s="4">
        <v>45747</v>
      </c>
      <c r="C407" s="3" t="s">
        <v>49</v>
      </c>
      <c r="D407" s="3" t="s">
        <v>41</v>
      </c>
      <c r="E407" s="3" t="s">
        <v>42</v>
      </c>
      <c r="F407" s="3" t="s">
        <v>42</v>
      </c>
      <c r="G407" s="3" t="s">
        <v>683</v>
      </c>
      <c r="H407" s="3" t="s">
        <v>35</v>
      </c>
      <c r="I407" s="3" t="s">
        <v>52</v>
      </c>
      <c r="J407" s="3" t="s">
        <v>95</v>
      </c>
      <c r="K407" s="3" t="s">
        <v>298</v>
      </c>
      <c r="L407" s="5">
        <v>5</v>
      </c>
      <c r="M407" s="5">
        <v>66722.850000000006</v>
      </c>
      <c r="N407" s="5">
        <v>86641.15</v>
      </c>
      <c r="O407" s="5">
        <v>0</v>
      </c>
      <c r="P407" s="3" t="s">
        <v>55</v>
      </c>
      <c r="Q407" s="3" t="s">
        <v>77</v>
      </c>
      <c r="R407" s="5">
        <v>4</v>
      </c>
      <c r="S407" s="15">
        <v>99591.5</v>
      </c>
      <c r="T407" s="11">
        <f t="shared" si="43"/>
        <v>433205.75</v>
      </c>
      <c r="U407" s="12">
        <f t="shared" si="44"/>
        <v>0</v>
      </c>
      <c r="V407" s="12">
        <f t="shared" si="45"/>
        <v>433205.75</v>
      </c>
      <c r="W407" s="17">
        <f t="shared" si="46"/>
        <v>0.22989422462651984</v>
      </c>
      <c r="X407" s="19">
        <f t="shared" si="47"/>
        <v>1</v>
      </c>
      <c r="Y407" s="17">
        <f t="shared" si="48"/>
        <v>0.22989422462651984</v>
      </c>
      <c r="Z407" s="25">
        <f t="shared" si="42"/>
        <v>0</v>
      </c>
    </row>
    <row r="408" spans="1:26" ht="14.4" x14ac:dyDescent="0.3">
      <c r="A408" s="24" t="s">
        <v>856</v>
      </c>
      <c r="B408" s="6">
        <v>45874</v>
      </c>
      <c r="C408" s="3" t="s">
        <v>49</v>
      </c>
      <c r="D408" s="3" t="s">
        <v>21</v>
      </c>
      <c r="E408" s="3" t="s">
        <v>105</v>
      </c>
      <c r="F408" s="3" t="s">
        <v>106</v>
      </c>
      <c r="G408" s="3" t="s">
        <v>460</v>
      </c>
      <c r="H408" s="3" t="s">
        <v>44</v>
      </c>
      <c r="I408" s="3" t="s">
        <v>45</v>
      </c>
      <c r="J408" s="3" t="s">
        <v>102</v>
      </c>
      <c r="K408" s="3" t="s">
        <v>226</v>
      </c>
      <c r="L408" s="5">
        <v>32</v>
      </c>
      <c r="M408" s="5">
        <v>1455.33</v>
      </c>
      <c r="N408" s="5">
        <v>2139.71</v>
      </c>
      <c r="O408" s="5">
        <v>0.1</v>
      </c>
      <c r="P408" s="3" t="s">
        <v>55</v>
      </c>
      <c r="Q408" s="3" t="s">
        <v>77</v>
      </c>
      <c r="R408" s="5">
        <v>2</v>
      </c>
      <c r="S408" s="15">
        <v>19710.14</v>
      </c>
      <c r="T408" s="11">
        <f t="shared" si="43"/>
        <v>68470.720000000001</v>
      </c>
      <c r="U408" s="12">
        <f t="shared" si="44"/>
        <v>6847.0720000000001</v>
      </c>
      <c r="V408" s="12">
        <f t="shared" si="45"/>
        <v>61623.648000000001</v>
      </c>
      <c r="W408" s="17">
        <f t="shared" si="46"/>
        <v>0.31984701717107039</v>
      </c>
      <c r="X408" s="19">
        <f t="shared" si="47"/>
        <v>1</v>
      </c>
      <c r="Y408" s="17">
        <f t="shared" si="48"/>
        <v>0.31984701717107039</v>
      </c>
      <c r="Z408" s="25">
        <f t="shared" si="42"/>
        <v>0.1111111111111111</v>
      </c>
    </row>
    <row r="409" spans="1:26" ht="14.4" x14ac:dyDescent="0.3">
      <c r="A409" s="24" t="s">
        <v>857</v>
      </c>
      <c r="B409" s="6">
        <v>45876</v>
      </c>
      <c r="C409" s="3" t="s">
        <v>40</v>
      </c>
      <c r="D409" s="3" t="s">
        <v>70</v>
      </c>
      <c r="E409" s="3" t="s">
        <v>125</v>
      </c>
      <c r="F409" s="3" t="s">
        <v>125</v>
      </c>
      <c r="G409" s="3" t="s">
        <v>341</v>
      </c>
      <c r="H409" s="3" t="s">
        <v>44</v>
      </c>
      <c r="I409" s="3" t="s">
        <v>45</v>
      </c>
      <c r="J409" s="3" t="s">
        <v>132</v>
      </c>
      <c r="K409" s="3" t="s">
        <v>241</v>
      </c>
      <c r="L409" s="5">
        <v>45</v>
      </c>
      <c r="M409" s="5">
        <v>22201.64</v>
      </c>
      <c r="N409" s="5">
        <v>27024.55</v>
      </c>
      <c r="O409" s="5">
        <v>0.05</v>
      </c>
      <c r="P409" s="3" t="s">
        <v>28</v>
      </c>
      <c r="Q409" s="3" t="s">
        <v>29</v>
      </c>
      <c r="R409" s="5">
        <v>4</v>
      </c>
      <c r="S409" s="15">
        <v>206179.4</v>
      </c>
      <c r="T409" s="11">
        <f t="shared" si="43"/>
        <v>1216104.75</v>
      </c>
      <c r="U409" s="12">
        <f t="shared" si="44"/>
        <v>60805.237500000003</v>
      </c>
      <c r="V409" s="12">
        <f t="shared" si="45"/>
        <v>1155299.5125</v>
      </c>
      <c r="W409" s="17">
        <f t="shared" si="46"/>
        <v>0.17846402406406278</v>
      </c>
      <c r="X409" s="19">
        <f t="shared" si="47"/>
        <v>0</v>
      </c>
      <c r="Y409" s="17">
        <f t="shared" si="48"/>
        <v>0.17846402406406278</v>
      </c>
      <c r="Z409" s="25">
        <f t="shared" si="42"/>
        <v>5.2631578947368425E-2</v>
      </c>
    </row>
    <row r="410" spans="1:26" ht="14.4" x14ac:dyDescent="0.3">
      <c r="A410" s="24" t="s">
        <v>858</v>
      </c>
      <c r="B410" s="6">
        <v>45871</v>
      </c>
      <c r="C410" s="3" t="s">
        <v>31</v>
      </c>
      <c r="D410" s="3" t="s">
        <v>41</v>
      </c>
      <c r="E410" s="3" t="s">
        <v>42</v>
      </c>
      <c r="F410" s="3" t="s">
        <v>42</v>
      </c>
      <c r="G410" s="3" t="s">
        <v>851</v>
      </c>
      <c r="H410" s="3" t="s">
        <v>35</v>
      </c>
      <c r="I410" s="3" t="s">
        <v>45</v>
      </c>
      <c r="J410" s="3" t="s">
        <v>102</v>
      </c>
      <c r="K410" s="3" t="s">
        <v>226</v>
      </c>
      <c r="L410" s="5">
        <v>35</v>
      </c>
      <c r="M410" s="5">
        <v>14299.07</v>
      </c>
      <c r="N410" s="5">
        <v>19487.97</v>
      </c>
      <c r="O410" s="5">
        <v>0.15</v>
      </c>
      <c r="P410" s="3" t="s">
        <v>28</v>
      </c>
      <c r="Q410" s="3" t="s">
        <v>29</v>
      </c>
      <c r="R410" s="5">
        <v>16</v>
      </c>
      <c r="S410" s="15">
        <v>154369.79999999999</v>
      </c>
      <c r="T410" s="11">
        <f t="shared" si="43"/>
        <v>682078.95000000007</v>
      </c>
      <c r="U410" s="12">
        <f t="shared" si="44"/>
        <v>102311.84250000001</v>
      </c>
      <c r="V410" s="12">
        <f t="shared" si="45"/>
        <v>579767.10750000004</v>
      </c>
      <c r="W410" s="17">
        <f t="shared" si="46"/>
        <v>0.26626174200474106</v>
      </c>
      <c r="X410" s="19">
        <f t="shared" si="47"/>
        <v>0</v>
      </c>
      <c r="Y410" s="17">
        <f t="shared" si="48"/>
        <v>0.26626174200474106</v>
      </c>
      <c r="Z410" s="25">
        <f t="shared" si="42"/>
        <v>0.17647058823529413</v>
      </c>
    </row>
    <row r="411" spans="1:26" ht="14.4" x14ac:dyDescent="0.3">
      <c r="A411" s="24" t="s">
        <v>859</v>
      </c>
      <c r="B411" s="4">
        <v>45683</v>
      </c>
      <c r="C411" s="3" t="s">
        <v>49</v>
      </c>
      <c r="D411" s="3" t="s">
        <v>57</v>
      </c>
      <c r="E411" s="3" t="s">
        <v>58</v>
      </c>
      <c r="F411" s="3" t="s">
        <v>59</v>
      </c>
      <c r="G411" s="3" t="s">
        <v>607</v>
      </c>
      <c r="H411" s="3" t="s">
        <v>24</v>
      </c>
      <c r="I411" s="3" t="s">
        <v>25</v>
      </c>
      <c r="J411" s="3" t="s">
        <v>36</v>
      </c>
      <c r="K411" s="3" t="s">
        <v>169</v>
      </c>
      <c r="L411" s="5">
        <v>45</v>
      </c>
      <c r="M411" s="5">
        <v>21377.360000000001</v>
      </c>
      <c r="N411" s="5">
        <v>29432.04</v>
      </c>
      <c r="O411" s="5">
        <v>0.1</v>
      </c>
      <c r="P411" s="3" t="s">
        <v>28</v>
      </c>
      <c r="Q411" s="3" t="s">
        <v>77</v>
      </c>
      <c r="R411" s="5">
        <v>2</v>
      </c>
      <c r="S411" s="15">
        <v>326214.5</v>
      </c>
      <c r="T411" s="11">
        <f t="shared" si="43"/>
        <v>1324441.8</v>
      </c>
      <c r="U411" s="12">
        <f t="shared" si="44"/>
        <v>132444.18000000002</v>
      </c>
      <c r="V411" s="12">
        <f t="shared" si="45"/>
        <v>1191997.6200000001</v>
      </c>
      <c r="W411" s="17">
        <f t="shared" si="46"/>
        <v>0.27367042897283633</v>
      </c>
      <c r="X411" s="19">
        <f t="shared" si="47"/>
        <v>0</v>
      </c>
      <c r="Y411" s="17">
        <f t="shared" si="48"/>
        <v>0.27367042897283633</v>
      </c>
      <c r="Z411" s="25">
        <f t="shared" si="42"/>
        <v>0.11111111111111112</v>
      </c>
    </row>
    <row r="412" spans="1:26" ht="14.4" x14ac:dyDescent="0.3">
      <c r="A412" s="24" t="s">
        <v>860</v>
      </c>
      <c r="B412" s="6">
        <v>45721</v>
      </c>
      <c r="C412" s="3" t="s">
        <v>49</v>
      </c>
      <c r="D412" s="3" t="s">
        <v>41</v>
      </c>
      <c r="E412" s="3" t="s">
        <v>42</v>
      </c>
      <c r="F412" s="3" t="s">
        <v>42</v>
      </c>
      <c r="G412" s="3" t="s">
        <v>861</v>
      </c>
      <c r="H412" s="3" t="s">
        <v>24</v>
      </c>
      <c r="I412" s="3" t="s">
        <v>25</v>
      </c>
      <c r="J412" s="3" t="s">
        <v>146</v>
      </c>
      <c r="K412" s="3" t="s">
        <v>411</v>
      </c>
      <c r="L412" s="5">
        <v>15</v>
      </c>
      <c r="M412" s="5">
        <v>54426.85</v>
      </c>
      <c r="N412" s="5">
        <v>73050.66</v>
      </c>
      <c r="O412" s="5">
        <v>0</v>
      </c>
      <c r="P412" s="3" t="s">
        <v>28</v>
      </c>
      <c r="Q412" s="3" t="s">
        <v>84</v>
      </c>
      <c r="R412" s="5">
        <v>20</v>
      </c>
      <c r="S412" s="15">
        <v>279357.2</v>
      </c>
      <c r="T412" s="11">
        <f t="shared" si="43"/>
        <v>1095759.9000000001</v>
      </c>
      <c r="U412" s="12">
        <f t="shared" si="44"/>
        <v>0</v>
      </c>
      <c r="V412" s="12">
        <f t="shared" si="45"/>
        <v>1095759.9000000001</v>
      </c>
      <c r="W412" s="17">
        <f t="shared" si="46"/>
        <v>0.25494380657660493</v>
      </c>
      <c r="X412" s="19">
        <f t="shared" si="47"/>
        <v>0</v>
      </c>
      <c r="Y412" s="17">
        <f t="shared" si="48"/>
        <v>0.25494380657660493</v>
      </c>
      <c r="Z412" s="25">
        <f t="shared" si="42"/>
        <v>0</v>
      </c>
    </row>
    <row r="413" spans="1:26" ht="14.4" x14ac:dyDescent="0.3">
      <c r="A413" s="24" t="s">
        <v>862</v>
      </c>
      <c r="B413" s="6">
        <v>45905</v>
      </c>
      <c r="C413" s="3" t="s">
        <v>40</v>
      </c>
      <c r="D413" s="3" t="s">
        <v>21</v>
      </c>
      <c r="E413" s="3" t="s">
        <v>32</v>
      </c>
      <c r="F413" s="3" t="s">
        <v>33</v>
      </c>
      <c r="G413" s="3" t="s">
        <v>863</v>
      </c>
      <c r="H413" s="3" t="s">
        <v>35</v>
      </c>
      <c r="I413" s="3" t="s">
        <v>45</v>
      </c>
      <c r="J413" s="3" t="s">
        <v>46</v>
      </c>
      <c r="K413" s="3" t="s">
        <v>161</v>
      </c>
      <c r="L413" s="5">
        <v>21</v>
      </c>
      <c r="M413" s="5">
        <v>58852.38</v>
      </c>
      <c r="N413" s="5">
        <v>79251.289999999994</v>
      </c>
      <c r="O413" s="5">
        <v>0.1</v>
      </c>
      <c r="P413" s="3" t="s">
        <v>28</v>
      </c>
      <c r="Q413" s="3" t="s">
        <v>84</v>
      </c>
      <c r="R413" s="5">
        <v>7</v>
      </c>
      <c r="S413" s="15">
        <v>385539.4</v>
      </c>
      <c r="T413" s="11">
        <f t="shared" si="43"/>
        <v>1664277.0899999999</v>
      </c>
      <c r="U413" s="12">
        <f t="shared" si="44"/>
        <v>166427.709</v>
      </c>
      <c r="V413" s="12">
        <f t="shared" si="45"/>
        <v>1497849.3809999998</v>
      </c>
      <c r="W413" s="17">
        <f t="shared" si="46"/>
        <v>0.25739530615728851</v>
      </c>
      <c r="X413" s="19">
        <f t="shared" si="47"/>
        <v>0</v>
      </c>
      <c r="Y413" s="17">
        <f t="shared" si="48"/>
        <v>0.25739530615728851</v>
      </c>
      <c r="Z413" s="25">
        <f t="shared" si="42"/>
        <v>0.11111111111111113</v>
      </c>
    </row>
    <row r="414" spans="1:26" ht="14.4" x14ac:dyDescent="0.3">
      <c r="A414" s="24" t="s">
        <v>864</v>
      </c>
      <c r="B414" s="6">
        <v>45720</v>
      </c>
      <c r="C414" s="3" t="s">
        <v>31</v>
      </c>
      <c r="D414" s="3" t="s">
        <v>57</v>
      </c>
      <c r="E414" s="3" t="s">
        <v>58</v>
      </c>
      <c r="F414" s="3" t="s">
        <v>59</v>
      </c>
      <c r="G414" s="3" t="s">
        <v>865</v>
      </c>
      <c r="H414" s="3" t="s">
        <v>44</v>
      </c>
      <c r="I414" s="3" t="s">
        <v>25</v>
      </c>
      <c r="J414" s="3" t="s">
        <v>36</v>
      </c>
      <c r="K414" s="3" t="s">
        <v>136</v>
      </c>
      <c r="L414" s="5">
        <v>48</v>
      </c>
      <c r="M414" s="5">
        <v>70224.94</v>
      </c>
      <c r="N414" s="5">
        <v>104604.1</v>
      </c>
      <c r="O414" s="5">
        <v>0.15</v>
      </c>
      <c r="P414" s="3" t="s">
        <v>55</v>
      </c>
      <c r="Q414" s="3" t="s">
        <v>29</v>
      </c>
      <c r="R414" s="5">
        <v>1</v>
      </c>
      <c r="S414" s="15">
        <v>1402669</v>
      </c>
      <c r="T414" s="11">
        <f t="shared" si="43"/>
        <v>5020996.8000000007</v>
      </c>
      <c r="U414" s="12">
        <f t="shared" si="44"/>
        <v>753149.52000000014</v>
      </c>
      <c r="V414" s="12">
        <f t="shared" si="45"/>
        <v>4267847.28</v>
      </c>
      <c r="W414" s="17">
        <f t="shared" si="46"/>
        <v>0.32865960470825467</v>
      </c>
      <c r="X414" s="19">
        <f t="shared" si="47"/>
        <v>1</v>
      </c>
      <c r="Y414" s="17">
        <f t="shared" si="48"/>
        <v>0.32865960470825467</v>
      </c>
      <c r="Z414" s="25">
        <f t="shared" si="42"/>
        <v>0.17647058823529413</v>
      </c>
    </row>
    <row r="415" spans="1:26" ht="14.4" x14ac:dyDescent="0.3">
      <c r="A415" s="24" t="s">
        <v>866</v>
      </c>
      <c r="B415" s="6">
        <v>45725</v>
      </c>
      <c r="C415" s="3" t="s">
        <v>40</v>
      </c>
      <c r="D415" s="3" t="s">
        <v>21</v>
      </c>
      <c r="E415" s="3" t="s">
        <v>22</v>
      </c>
      <c r="F415" s="3" t="s">
        <v>22</v>
      </c>
      <c r="G415" s="3" t="s">
        <v>867</v>
      </c>
      <c r="H415" s="3" t="s">
        <v>44</v>
      </c>
      <c r="I415" s="3" t="s">
        <v>45</v>
      </c>
      <c r="J415" s="3" t="s">
        <v>102</v>
      </c>
      <c r="K415" s="3" t="s">
        <v>203</v>
      </c>
      <c r="L415" s="5">
        <v>36</v>
      </c>
      <c r="M415" s="5">
        <v>49903.95</v>
      </c>
      <c r="N415" s="5">
        <v>69597.820000000007</v>
      </c>
      <c r="O415" s="5">
        <v>0.05</v>
      </c>
      <c r="P415" s="3" t="s">
        <v>28</v>
      </c>
      <c r="Q415" s="3" t="s">
        <v>38</v>
      </c>
      <c r="R415" s="5">
        <v>7</v>
      </c>
      <c r="S415" s="15">
        <v>673530.4</v>
      </c>
      <c r="T415" s="11">
        <f t="shared" si="43"/>
        <v>2505521.5200000005</v>
      </c>
      <c r="U415" s="12">
        <f t="shared" si="44"/>
        <v>125276.07600000003</v>
      </c>
      <c r="V415" s="12">
        <f t="shared" si="45"/>
        <v>2380245.4440000006</v>
      </c>
      <c r="W415" s="17">
        <f t="shared" si="46"/>
        <v>0.28296678466407765</v>
      </c>
      <c r="X415" s="19">
        <f t="shared" si="47"/>
        <v>0</v>
      </c>
      <c r="Y415" s="17">
        <f t="shared" si="48"/>
        <v>0.28296678466407765</v>
      </c>
      <c r="Z415" s="25">
        <f t="shared" si="42"/>
        <v>5.2631578947368418E-2</v>
      </c>
    </row>
    <row r="416" spans="1:26" ht="14.4" x14ac:dyDescent="0.3">
      <c r="A416" s="24" t="s">
        <v>868</v>
      </c>
      <c r="B416" s="6">
        <v>45817</v>
      </c>
      <c r="C416" s="3" t="s">
        <v>31</v>
      </c>
      <c r="D416" s="3" t="s">
        <v>57</v>
      </c>
      <c r="E416" s="3" t="s">
        <v>92</v>
      </c>
      <c r="F416" s="3" t="s">
        <v>93</v>
      </c>
      <c r="G416" s="3" t="s">
        <v>869</v>
      </c>
      <c r="H416" s="3" t="s">
        <v>44</v>
      </c>
      <c r="I416" s="3" t="s">
        <v>25</v>
      </c>
      <c r="J416" s="3" t="s">
        <v>146</v>
      </c>
      <c r="K416" s="3" t="s">
        <v>177</v>
      </c>
      <c r="L416" s="5">
        <v>16</v>
      </c>
      <c r="M416" s="5">
        <v>28354.49</v>
      </c>
      <c r="N416" s="5">
        <v>34306.5</v>
      </c>
      <c r="O416" s="5">
        <v>0.05</v>
      </c>
      <c r="P416" s="3" t="s">
        <v>55</v>
      </c>
      <c r="Q416" s="3" t="s">
        <v>29</v>
      </c>
      <c r="R416" s="5">
        <v>11</v>
      </c>
      <c r="S416" s="15">
        <v>90470.55</v>
      </c>
      <c r="T416" s="11">
        <f t="shared" si="43"/>
        <v>548904</v>
      </c>
      <c r="U416" s="12">
        <f t="shared" si="44"/>
        <v>27445.200000000001</v>
      </c>
      <c r="V416" s="12">
        <f t="shared" si="45"/>
        <v>521458.8</v>
      </c>
      <c r="W416" s="17">
        <f t="shared" si="46"/>
        <v>0.17349510642067983</v>
      </c>
      <c r="X416" s="19">
        <f t="shared" si="47"/>
        <v>1</v>
      </c>
      <c r="Y416" s="17">
        <f t="shared" si="48"/>
        <v>0.17349510642067983</v>
      </c>
      <c r="Z416" s="25">
        <f t="shared" si="42"/>
        <v>5.2631578947368425E-2</v>
      </c>
    </row>
    <row r="417" spans="1:26" ht="14.4" x14ac:dyDescent="0.3">
      <c r="A417" s="24" t="s">
        <v>870</v>
      </c>
      <c r="B417" s="4">
        <v>45672</v>
      </c>
      <c r="C417" s="3" t="s">
        <v>20</v>
      </c>
      <c r="D417" s="3" t="s">
        <v>21</v>
      </c>
      <c r="E417" s="3" t="s">
        <v>22</v>
      </c>
      <c r="F417" s="3" t="s">
        <v>22</v>
      </c>
      <c r="G417" s="3" t="s">
        <v>871</v>
      </c>
      <c r="H417" s="3" t="s">
        <v>35</v>
      </c>
      <c r="I417" s="3" t="s">
        <v>45</v>
      </c>
      <c r="J417" s="3" t="s">
        <v>102</v>
      </c>
      <c r="K417" s="3" t="s">
        <v>226</v>
      </c>
      <c r="L417" s="5">
        <v>7</v>
      </c>
      <c r="M417" s="5">
        <v>47001.59</v>
      </c>
      <c r="N417" s="5">
        <v>58705.13</v>
      </c>
      <c r="O417" s="5">
        <v>0</v>
      </c>
      <c r="P417" s="3" t="s">
        <v>55</v>
      </c>
      <c r="Q417" s="3" t="s">
        <v>77</v>
      </c>
      <c r="R417" s="5">
        <v>7</v>
      </c>
      <c r="S417" s="15">
        <v>81924.78</v>
      </c>
      <c r="T417" s="11">
        <f t="shared" si="43"/>
        <v>410935.91</v>
      </c>
      <c r="U417" s="12">
        <f t="shared" si="44"/>
        <v>0</v>
      </c>
      <c r="V417" s="12">
        <f t="shared" si="45"/>
        <v>410935.91</v>
      </c>
      <c r="W417" s="17">
        <f t="shared" si="46"/>
        <v>0.19936145273845746</v>
      </c>
      <c r="X417" s="19">
        <f t="shared" si="47"/>
        <v>1</v>
      </c>
      <c r="Y417" s="17">
        <f t="shared" si="48"/>
        <v>0.19936145273845746</v>
      </c>
      <c r="Z417" s="25">
        <f t="shared" si="42"/>
        <v>0</v>
      </c>
    </row>
    <row r="418" spans="1:26" ht="14.4" x14ac:dyDescent="0.3">
      <c r="A418" s="24" t="s">
        <v>872</v>
      </c>
      <c r="B418" s="6">
        <v>45846</v>
      </c>
      <c r="C418" s="3" t="s">
        <v>40</v>
      </c>
      <c r="D418" s="3" t="s">
        <v>57</v>
      </c>
      <c r="E418" s="3" t="s">
        <v>64</v>
      </c>
      <c r="F418" s="3" t="s">
        <v>65</v>
      </c>
      <c r="G418" s="3" t="s">
        <v>873</v>
      </c>
      <c r="H418" s="3" t="s">
        <v>35</v>
      </c>
      <c r="I418" s="3" t="s">
        <v>52</v>
      </c>
      <c r="J418" s="3" t="s">
        <v>157</v>
      </c>
      <c r="K418" s="3" t="s">
        <v>273</v>
      </c>
      <c r="L418" s="5">
        <v>41</v>
      </c>
      <c r="M418" s="5">
        <v>40075.79</v>
      </c>
      <c r="N418" s="5">
        <v>44446.81</v>
      </c>
      <c r="O418" s="5">
        <v>0.15</v>
      </c>
      <c r="P418" s="3" t="s">
        <v>55</v>
      </c>
      <c r="Q418" s="3" t="s">
        <v>38</v>
      </c>
      <c r="R418" s="5">
        <v>13</v>
      </c>
      <c r="S418" s="15">
        <v>152330.1</v>
      </c>
      <c r="T418" s="11">
        <f t="shared" si="43"/>
        <v>1822319.21</v>
      </c>
      <c r="U418" s="12">
        <f t="shared" si="44"/>
        <v>273347.88149999996</v>
      </c>
      <c r="V418" s="12">
        <f t="shared" si="45"/>
        <v>1548971.3285000001</v>
      </c>
      <c r="W418" s="17">
        <f t="shared" si="46"/>
        <v>9.8342749925212705E-2</v>
      </c>
      <c r="X418" s="19">
        <f t="shared" si="47"/>
        <v>1</v>
      </c>
      <c r="Y418" s="17">
        <f t="shared" si="48"/>
        <v>9.8342749925212705E-2</v>
      </c>
      <c r="Z418" s="25">
        <f t="shared" si="42"/>
        <v>0.17647058823529407</v>
      </c>
    </row>
    <row r="419" spans="1:26" ht="14.4" x14ac:dyDescent="0.3">
      <c r="A419" s="24" t="s">
        <v>874</v>
      </c>
      <c r="B419" s="4">
        <v>45856</v>
      </c>
      <c r="C419" s="3" t="s">
        <v>20</v>
      </c>
      <c r="D419" s="3" t="s">
        <v>21</v>
      </c>
      <c r="E419" s="3" t="s">
        <v>105</v>
      </c>
      <c r="F419" s="3" t="s">
        <v>106</v>
      </c>
      <c r="G419" s="3" t="s">
        <v>644</v>
      </c>
      <c r="H419" s="3" t="s">
        <v>44</v>
      </c>
      <c r="I419" s="3" t="s">
        <v>52</v>
      </c>
      <c r="J419" s="3" t="s">
        <v>53</v>
      </c>
      <c r="K419" s="3" t="s">
        <v>90</v>
      </c>
      <c r="L419" s="5">
        <v>42</v>
      </c>
      <c r="M419" s="5">
        <v>79803.94</v>
      </c>
      <c r="N419" s="5">
        <v>88664.97</v>
      </c>
      <c r="O419" s="5">
        <v>0</v>
      </c>
      <c r="P419" s="3" t="s">
        <v>28</v>
      </c>
      <c r="Q419" s="3" t="s">
        <v>38</v>
      </c>
      <c r="R419" s="5">
        <v>18</v>
      </c>
      <c r="S419" s="15">
        <v>372163.3</v>
      </c>
      <c r="T419" s="11">
        <f t="shared" si="43"/>
        <v>3723928.74</v>
      </c>
      <c r="U419" s="12">
        <f t="shared" si="44"/>
        <v>0</v>
      </c>
      <c r="V419" s="12">
        <f t="shared" si="45"/>
        <v>3723928.74</v>
      </c>
      <c r="W419" s="17">
        <f t="shared" si="46"/>
        <v>9.9938351666739991E-2</v>
      </c>
      <c r="X419" s="19">
        <f t="shared" si="47"/>
        <v>0</v>
      </c>
      <c r="Y419" s="17">
        <f t="shared" si="48"/>
        <v>9.9938351666739991E-2</v>
      </c>
      <c r="Z419" s="25">
        <f t="shared" si="42"/>
        <v>0</v>
      </c>
    </row>
    <row r="420" spans="1:26" ht="14.4" x14ac:dyDescent="0.3">
      <c r="A420" s="24" t="s">
        <v>875</v>
      </c>
      <c r="B420" s="6">
        <v>45717</v>
      </c>
      <c r="C420" s="3" t="s">
        <v>20</v>
      </c>
      <c r="D420" s="3" t="s">
        <v>41</v>
      </c>
      <c r="E420" s="3" t="s">
        <v>50</v>
      </c>
      <c r="F420" s="3" t="s">
        <v>50</v>
      </c>
      <c r="G420" s="3" t="s">
        <v>876</v>
      </c>
      <c r="H420" s="3" t="s">
        <v>24</v>
      </c>
      <c r="I420" s="3" t="s">
        <v>52</v>
      </c>
      <c r="J420" s="3" t="s">
        <v>53</v>
      </c>
      <c r="K420" s="3" t="s">
        <v>110</v>
      </c>
      <c r="L420" s="5">
        <v>38</v>
      </c>
      <c r="M420" s="5">
        <v>24153.91</v>
      </c>
      <c r="N420" s="5">
        <v>35805.279999999999</v>
      </c>
      <c r="O420" s="5">
        <v>0.15</v>
      </c>
      <c r="P420" s="3" t="s">
        <v>55</v>
      </c>
      <c r="Q420" s="3" t="s">
        <v>38</v>
      </c>
      <c r="R420" s="5">
        <v>20</v>
      </c>
      <c r="S420" s="15">
        <v>376339.3</v>
      </c>
      <c r="T420" s="11">
        <f t="shared" si="43"/>
        <v>1360600.64</v>
      </c>
      <c r="U420" s="12">
        <f t="shared" si="44"/>
        <v>204090.09599999999</v>
      </c>
      <c r="V420" s="12">
        <f t="shared" si="45"/>
        <v>1156510.544</v>
      </c>
      <c r="W420" s="17">
        <f t="shared" si="46"/>
        <v>0.32540931161627179</v>
      </c>
      <c r="X420" s="19">
        <f t="shared" si="47"/>
        <v>1</v>
      </c>
      <c r="Y420" s="17">
        <f t="shared" si="48"/>
        <v>0.32540931161627179</v>
      </c>
      <c r="Z420" s="25">
        <f t="shared" si="42"/>
        <v>0.1764705882352941</v>
      </c>
    </row>
    <row r="421" spans="1:26" ht="14.4" x14ac:dyDescent="0.3">
      <c r="A421" s="24" t="s">
        <v>877</v>
      </c>
      <c r="B421" s="4">
        <v>45676</v>
      </c>
      <c r="C421" s="3" t="s">
        <v>31</v>
      </c>
      <c r="D421" s="3" t="s">
        <v>57</v>
      </c>
      <c r="E421" s="3" t="s">
        <v>64</v>
      </c>
      <c r="F421" s="3" t="s">
        <v>65</v>
      </c>
      <c r="G421" s="3" t="s">
        <v>878</v>
      </c>
      <c r="H421" s="3" t="s">
        <v>87</v>
      </c>
      <c r="I421" s="3" t="s">
        <v>25</v>
      </c>
      <c r="J421" s="3" t="s">
        <v>26</v>
      </c>
      <c r="K421" s="3" t="s">
        <v>216</v>
      </c>
      <c r="L421" s="5">
        <v>8</v>
      </c>
      <c r="M421" s="5">
        <v>39067.4</v>
      </c>
      <c r="N421" s="5">
        <v>57770.57</v>
      </c>
      <c r="O421" s="5">
        <v>0</v>
      </c>
      <c r="P421" s="3" t="s">
        <v>28</v>
      </c>
      <c r="Q421" s="3" t="s">
        <v>84</v>
      </c>
      <c r="R421" s="5">
        <v>9</v>
      </c>
      <c r="S421" s="15">
        <v>149625.4</v>
      </c>
      <c r="T421" s="11">
        <f t="shared" si="43"/>
        <v>462164.56</v>
      </c>
      <c r="U421" s="12">
        <f t="shared" si="44"/>
        <v>0</v>
      </c>
      <c r="V421" s="12">
        <f t="shared" si="45"/>
        <v>462164.56</v>
      </c>
      <c r="W421" s="17">
        <f t="shared" si="46"/>
        <v>0.32374918578785011</v>
      </c>
      <c r="X421" s="19">
        <f t="shared" si="47"/>
        <v>0</v>
      </c>
      <c r="Y421" s="17">
        <f t="shared" si="48"/>
        <v>0.32374918578785011</v>
      </c>
      <c r="Z421" s="25">
        <f t="shared" si="42"/>
        <v>0</v>
      </c>
    </row>
    <row r="422" spans="1:26" ht="14.4" x14ac:dyDescent="0.3">
      <c r="A422" s="24" t="s">
        <v>879</v>
      </c>
      <c r="B422" s="4">
        <v>45674</v>
      </c>
      <c r="C422" s="3" t="s">
        <v>31</v>
      </c>
      <c r="D422" s="3" t="s">
        <v>70</v>
      </c>
      <c r="E422" s="3" t="s">
        <v>71</v>
      </c>
      <c r="F422" s="3" t="s">
        <v>72</v>
      </c>
      <c r="G422" s="3" t="s">
        <v>880</v>
      </c>
      <c r="H422" s="3" t="s">
        <v>24</v>
      </c>
      <c r="I422" s="3" t="s">
        <v>52</v>
      </c>
      <c r="J422" s="3" t="s">
        <v>157</v>
      </c>
      <c r="K422" s="3" t="s">
        <v>273</v>
      </c>
      <c r="L422" s="5">
        <v>48</v>
      </c>
      <c r="M422" s="5">
        <v>66021.41</v>
      </c>
      <c r="N422" s="5">
        <v>80766.23</v>
      </c>
      <c r="O422" s="5">
        <v>0.15</v>
      </c>
      <c r="P422" s="3" t="s">
        <v>55</v>
      </c>
      <c r="Q422" s="3" t="s">
        <v>84</v>
      </c>
      <c r="R422" s="5">
        <v>10</v>
      </c>
      <c r="S422" s="15">
        <v>601588.69999999995</v>
      </c>
      <c r="T422" s="11">
        <f t="shared" si="43"/>
        <v>3876779.04</v>
      </c>
      <c r="U422" s="12">
        <f t="shared" si="44"/>
        <v>581516.85600000003</v>
      </c>
      <c r="V422" s="12">
        <f t="shared" si="45"/>
        <v>3295262.1839999999</v>
      </c>
      <c r="W422" s="17">
        <f t="shared" si="46"/>
        <v>0.1825617102399279</v>
      </c>
      <c r="X422" s="19">
        <f t="shared" si="47"/>
        <v>1</v>
      </c>
      <c r="Y422" s="17">
        <f t="shared" si="48"/>
        <v>0.1825617102399279</v>
      </c>
      <c r="Z422" s="25">
        <f t="shared" si="42"/>
        <v>0.17647058823529413</v>
      </c>
    </row>
    <row r="423" spans="1:26" ht="14.4" x14ac:dyDescent="0.3">
      <c r="A423" s="24" t="s">
        <v>881</v>
      </c>
      <c r="B423" s="4">
        <v>45829</v>
      </c>
      <c r="C423" s="3" t="s">
        <v>49</v>
      </c>
      <c r="D423" s="3" t="s">
        <v>57</v>
      </c>
      <c r="E423" s="3" t="s">
        <v>64</v>
      </c>
      <c r="F423" s="3" t="s">
        <v>65</v>
      </c>
      <c r="G423" s="3" t="s">
        <v>362</v>
      </c>
      <c r="H423" s="3" t="s">
        <v>87</v>
      </c>
      <c r="I423" s="3" t="s">
        <v>45</v>
      </c>
      <c r="J423" s="3" t="s">
        <v>132</v>
      </c>
      <c r="K423" s="3" t="s">
        <v>248</v>
      </c>
      <c r="L423" s="5">
        <v>28</v>
      </c>
      <c r="M423" s="5">
        <v>5385.2</v>
      </c>
      <c r="N423" s="5">
        <v>7474.71</v>
      </c>
      <c r="O423" s="5">
        <v>0</v>
      </c>
      <c r="P423" s="3" t="s">
        <v>28</v>
      </c>
      <c r="Q423" s="3" t="s">
        <v>77</v>
      </c>
      <c r="R423" s="5">
        <v>17</v>
      </c>
      <c r="S423" s="15">
        <v>58506.28</v>
      </c>
      <c r="T423" s="11">
        <f t="shared" si="43"/>
        <v>209291.88</v>
      </c>
      <c r="U423" s="12">
        <f t="shared" si="44"/>
        <v>0</v>
      </c>
      <c r="V423" s="12">
        <f t="shared" si="45"/>
        <v>209291.88</v>
      </c>
      <c r="W423" s="17">
        <f t="shared" si="46"/>
        <v>0.27954395555145284</v>
      </c>
      <c r="X423" s="19">
        <f t="shared" si="47"/>
        <v>0</v>
      </c>
      <c r="Y423" s="17">
        <f t="shared" si="48"/>
        <v>0.27954395555145284</v>
      </c>
      <c r="Z423" s="25">
        <f t="shared" si="42"/>
        <v>0</v>
      </c>
    </row>
    <row r="424" spans="1:26" ht="14.4" x14ac:dyDescent="0.3">
      <c r="A424" s="24" t="s">
        <v>882</v>
      </c>
      <c r="B424" s="4">
        <v>45866</v>
      </c>
      <c r="C424" s="3" t="s">
        <v>31</v>
      </c>
      <c r="D424" s="3" t="s">
        <v>41</v>
      </c>
      <c r="E424" s="3" t="s">
        <v>50</v>
      </c>
      <c r="F424" s="3" t="s">
        <v>50</v>
      </c>
      <c r="G424" s="3" t="s">
        <v>883</v>
      </c>
      <c r="H424" s="3" t="s">
        <v>35</v>
      </c>
      <c r="I424" s="3" t="s">
        <v>25</v>
      </c>
      <c r="J424" s="3" t="s">
        <v>26</v>
      </c>
      <c r="K424" s="3" t="s">
        <v>127</v>
      </c>
      <c r="L424" s="5">
        <v>32</v>
      </c>
      <c r="M424" s="5">
        <v>55821.69</v>
      </c>
      <c r="N424" s="5">
        <v>70789.429999999993</v>
      </c>
      <c r="O424" s="5">
        <v>0.15</v>
      </c>
      <c r="P424" s="3" t="s">
        <v>55</v>
      </c>
      <c r="Q424" s="3" t="s">
        <v>84</v>
      </c>
      <c r="R424" s="5">
        <v>12</v>
      </c>
      <c r="S424" s="15">
        <v>407122.5</v>
      </c>
      <c r="T424" s="11">
        <f t="shared" si="43"/>
        <v>2265261.7599999998</v>
      </c>
      <c r="U424" s="12">
        <f t="shared" si="44"/>
        <v>339789.26399999997</v>
      </c>
      <c r="V424" s="12">
        <f t="shared" si="45"/>
        <v>1925472.4959999998</v>
      </c>
      <c r="W424" s="17">
        <f t="shared" si="46"/>
        <v>0.21144030924656743</v>
      </c>
      <c r="X424" s="19">
        <f t="shared" si="47"/>
        <v>1</v>
      </c>
      <c r="Y424" s="17">
        <f t="shared" si="48"/>
        <v>0.21144030924656743</v>
      </c>
      <c r="Z424" s="25">
        <f t="shared" si="42"/>
        <v>0.17647058823529413</v>
      </c>
    </row>
    <row r="425" spans="1:26" ht="14.4" x14ac:dyDescent="0.3">
      <c r="A425" s="24" t="s">
        <v>884</v>
      </c>
      <c r="B425" s="6">
        <v>45724</v>
      </c>
      <c r="C425" s="3" t="s">
        <v>31</v>
      </c>
      <c r="D425" s="3" t="s">
        <v>41</v>
      </c>
      <c r="E425" s="3" t="s">
        <v>42</v>
      </c>
      <c r="F425" s="3" t="s">
        <v>42</v>
      </c>
      <c r="G425" s="3" t="s">
        <v>518</v>
      </c>
      <c r="H425" s="3" t="s">
        <v>44</v>
      </c>
      <c r="I425" s="3" t="s">
        <v>52</v>
      </c>
      <c r="J425" s="3" t="s">
        <v>157</v>
      </c>
      <c r="K425" s="3" t="s">
        <v>273</v>
      </c>
      <c r="L425" s="5">
        <v>1</v>
      </c>
      <c r="M425" s="5">
        <v>25480.81</v>
      </c>
      <c r="N425" s="5">
        <v>32290.95</v>
      </c>
      <c r="O425" s="5">
        <v>0.1</v>
      </c>
      <c r="P425" s="3" t="s">
        <v>55</v>
      </c>
      <c r="Q425" s="3" t="s">
        <v>77</v>
      </c>
      <c r="R425" s="5">
        <v>10</v>
      </c>
      <c r="S425" s="15">
        <v>6129.13</v>
      </c>
      <c r="T425" s="11">
        <f t="shared" si="43"/>
        <v>32290.95</v>
      </c>
      <c r="U425" s="12">
        <f t="shared" si="44"/>
        <v>3229.0950000000003</v>
      </c>
      <c r="V425" s="12">
        <f t="shared" si="45"/>
        <v>29061.855</v>
      </c>
      <c r="W425" s="17">
        <f t="shared" si="46"/>
        <v>0.21089947630665695</v>
      </c>
      <c r="X425" s="19">
        <f t="shared" si="47"/>
        <v>1</v>
      </c>
      <c r="Y425" s="17">
        <f t="shared" si="48"/>
        <v>0.21089947630665695</v>
      </c>
      <c r="Z425" s="25">
        <f t="shared" si="42"/>
        <v>0.11111111111111112</v>
      </c>
    </row>
    <row r="426" spans="1:26" ht="14.4" x14ac:dyDescent="0.3">
      <c r="A426" s="24" t="s">
        <v>885</v>
      </c>
      <c r="B426" s="7">
        <v>45801</v>
      </c>
      <c r="C426" s="3" t="s">
        <v>40</v>
      </c>
      <c r="D426" s="3" t="s">
        <v>41</v>
      </c>
      <c r="E426" s="3" t="s">
        <v>50</v>
      </c>
      <c r="F426" s="3" t="s">
        <v>50</v>
      </c>
      <c r="G426" s="3" t="s">
        <v>886</v>
      </c>
      <c r="H426" s="3" t="s">
        <v>35</v>
      </c>
      <c r="I426" s="3" t="s">
        <v>25</v>
      </c>
      <c r="J426" s="3" t="s">
        <v>146</v>
      </c>
      <c r="K426" s="3" t="s">
        <v>411</v>
      </c>
      <c r="L426" s="5">
        <v>47</v>
      </c>
      <c r="M426" s="5">
        <v>63484.480000000003</v>
      </c>
      <c r="N426" s="5">
        <v>71182.91</v>
      </c>
      <c r="O426" s="5">
        <v>0.15</v>
      </c>
      <c r="P426" s="3" t="s">
        <v>28</v>
      </c>
      <c r="Q426" s="3" t="s">
        <v>29</v>
      </c>
      <c r="R426" s="5">
        <v>3</v>
      </c>
      <c r="S426" s="15">
        <v>307552.3</v>
      </c>
      <c r="T426" s="11">
        <f t="shared" si="43"/>
        <v>3345596.77</v>
      </c>
      <c r="U426" s="12">
        <f t="shared" si="44"/>
        <v>501839.51549999998</v>
      </c>
      <c r="V426" s="12">
        <f t="shared" si="45"/>
        <v>2843757.2544999998</v>
      </c>
      <c r="W426" s="17">
        <f t="shared" si="46"/>
        <v>0.10814998344648619</v>
      </c>
      <c r="X426" s="19">
        <f t="shared" si="47"/>
        <v>0</v>
      </c>
      <c r="Y426" s="17">
        <f t="shared" si="48"/>
        <v>0.10814998344648619</v>
      </c>
      <c r="Z426" s="25">
        <f t="shared" si="42"/>
        <v>0.17647058823529413</v>
      </c>
    </row>
    <row r="427" spans="1:26" ht="14.4" x14ac:dyDescent="0.3">
      <c r="A427" s="24" t="s">
        <v>887</v>
      </c>
      <c r="B427" s="8">
        <v>45780</v>
      </c>
      <c r="C427" s="3" t="s">
        <v>40</v>
      </c>
      <c r="D427" s="3" t="s">
        <v>57</v>
      </c>
      <c r="E427" s="3" t="s">
        <v>64</v>
      </c>
      <c r="F427" s="3" t="s">
        <v>65</v>
      </c>
      <c r="G427" s="3" t="s">
        <v>631</v>
      </c>
      <c r="H427" s="3" t="s">
        <v>87</v>
      </c>
      <c r="I427" s="3" t="s">
        <v>25</v>
      </c>
      <c r="J427" s="3" t="s">
        <v>36</v>
      </c>
      <c r="K427" s="3" t="s">
        <v>37</v>
      </c>
      <c r="L427" s="5">
        <v>30</v>
      </c>
      <c r="M427" s="5">
        <v>54776.7</v>
      </c>
      <c r="N427" s="5">
        <v>80027.289999999994</v>
      </c>
      <c r="O427" s="5">
        <v>0</v>
      </c>
      <c r="P427" s="3" t="s">
        <v>55</v>
      </c>
      <c r="Q427" s="3" t="s">
        <v>29</v>
      </c>
      <c r="R427" s="5">
        <v>5</v>
      </c>
      <c r="S427" s="15">
        <v>757517.7</v>
      </c>
      <c r="T427" s="11">
        <f t="shared" si="43"/>
        <v>2400818.6999999997</v>
      </c>
      <c r="U427" s="12">
        <f t="shared" si="44"/>
        <v>0</v>
      </c>
      <c r="V427" s="12">
        <f t="shared" si="45"/>
        <v>2400818.6999999997</v>
      </c>
      <c r="W427" s="17">
        <f t="shared" si="46"/>
        <v>0.31552474162251404</v>
      </c>
      <c r="X427" s="19">
        <f t="shared" si="47"/>
        <v>1</v>
      </c>
      <c r="Y427" s="17">
        <f t="shared" si="48"/>
        <v>0.31552474162251404</v>
      </c>
      <c r="Z427" s="25">
        <f t="shared" si="42"/>
        <v>0</v>
      </c>
    </row>
    <row r="428" spans="1:26" ht="14.4" x14ac:dyDescent="0.3">
      <c r="A428" s="24" t="s">
        <v>888</v>
      </c>
      <c r="B428" s="4">
        <v>45700</v>
      </c>
      <c r="C428" s="3" t="s">
        <v>49</v>
      </c>
      <c r="D428" s="3" t="s">
        <v>70</v>
      </c>
      <c r="E428" s="3" t="s">
        <v>71</v>
      </c>
      <c r="F428" s="3" t="s">
        <v>72</v>
      </c>
      <c r="G428" s="3" t="s">
        <v>889</v>
      </c>
      <c r="H428" s="3" t="s">
        <v>24</v>
      </c>
      <c r="I428" s="3" t="s">
        <v>25</v>
      </c>
      <c r="J428" s="3" t="s">
        <v>146</v>
      </c>
      <c r="K428" s="3" t="s">
        <v>411</v>
      </c>
      <c r="L428" s="5">
        <v>19</v>
      </c>
      <c r="M428" s="5">
        <v>76663.08</v>
      </c>
      <c r="N428" s="5">
        <v>96708.53</v>
      </c>
      <c r="O428" s="5">
        <v>0</v>
      </c>
      <c r="P428" s="3" t="s">
        <v>28</v>
      </c>
      <c r="Q428" s="3" t="s">
        <v>38</v>
      </c>
      <c r="R428" s="5">
        <v>10</v>
      </c>
      <c r="S428" s="15">
        <v>380863.6</v>
      </c>
      <c r="T428" s="11">
        <f t="shared" si="43"/>
        <v>1837462.07</v>
      </c>
      <c r="U428" s="12">
        <f t="shared" si="44"/>
        <v>0</v>
      </c>
      <c r="V428" s="12">
        <f t="shared" si="45"/>
        <v>1837462.07</v>
      </c>
      <c r="W428" s="17">
        <f t="shared" si="46"/>
        <v>0.20727698613120213</v>
      </c>
      <c r="X428" s="19">
        <f t="shared" si="47"/>
        <v>0</v>
      </c>
      <c r="Y428" s="17">
        <f t="shared" si="48"/>
        <v>0.20727698613120213</v>
      </c>
      <c r="Z428" s="25">
        <f t="shared" si="42"/>
        <v>0</v>
      </c>
    </row>
    <row r="429" spans="1:26" ht="14.4" x14ac:dyDescent="0.3">
      <c r="A429" s="24" t="s">
        <v>890</v>
      </c>
      <c r="B429" s="6">
        <v>45661</v>
      </c>
      <c r="C429" s="3" t="s">
        <v>40</v>
      </c>
      <c r="D429" s="3" t="s">
        <v>57</v>
      </c>
      <c r="E429" s="3" t="s">
        <v>92</v>
      </c>
      <c r="F429" s="3" t="s">
        <v>93</v>
      </c>
      <c r="G429" s="3" t="s">
        <v>891</v>
      </c>
      <c r="H429" s="3" t="s">
        <v>24</v>
      </c>
      <c r="I429" s="3" t="s">
        <v>45</v>
      </c>
      <c r="J429" s="3" t="s">
        <v>67</v>
      </c>
      <c r="K429" s="3" t="s">
        <v>68</v>
      </c>
      <c r="L429" s="5">
        <v>9</v>
      </c>
      <c r="M429" s="5">
        <v>72638.17</v>
      </c>
      <c r="N429" s="5">
        <v>105867.5</v>
      </c>
      <c r="O429" s="5">
        <v>0</v>
      </c>
      <c r="P429" s="3" t="s">
        <v>55</v>
      </c>
      <c r="Q429" s="3" t="s">
        <v>29</v>
      </c>
      <c r="R429" s="5">
        <v>20</v>
      </c>
      <c r="S429" s="15">
        <v>299064.2</v>
      </c>
      <c r="T429" s="11">
        <f t="shared" si="43"/>
        <v>952807.5</v>
      </c>
      <c r="U429" s="12">
        <f t="shared" si="44"/>
        <v>0</v>
      </c>
      <c r="V429" s="12">
        <f t="shared" si="45"/>
        <v>952807.5</v>
      </c>
      <c r="W429" s="17">
        <f t="shared" si="46"/>
        <v>0.31387683241368275</v>
      </c>
      <c r="X429" s="19">
        <f t="shared" si="47"/>
        <v>1</v>
      </c>
      <c r="Y429" s="17">
        <f t="shared" si="48"/>
        <v>0.31387683241368275</v>
      </c>
      <c r="Z429" s="25">
        <f t="shared" si="42"/>
        <v>0</v>
      </c>
    </row>
    <row r="430" spans="1:26" ht="14.4" x14ac:dyDescent="0.3">
      <c r="A430" s="24" t="s">
        <v>892</v>
      </c>
      <c r="B430" s="4">
        <v>45837</v>
      </c>
      <c r="C430" s="3" t="s">
        <v>49</v>
      </c>
      <c r="D430" s="3" t="s">
        <v>21</v>
      </c>
      <c r="E430" s="3" t="s">
        <v>105</v>
      </c>
      <c r="F430" s="3" t="s">
        <v>106</v>
      </c>
      <c r="G430" s="3" t="s">
        <v>295</v>
      </c>
      <c r="H430" s="3" t="s">
        <v>35</v>
      </c>
      <c r="I430" s="3" t="s">
        <v>45</v>
      </c>
      <c r="J430" s="3" t="s">
        <v>102</v>
      </c>
      <c r="K430" s="3" t="s">
        <v>226</v>
      </c>
      <c r="L430" s="5">
        <v>11</v>
      </c>
      <c r="M430" s="5">
        <v>11282.81</v>
      </c>
      <c r="N430" s="5">
        <v>15388.14</v>
      </c>
      <c r="O430" s="5">
        <v>0.05</v>
      </c>
      <c r="P430" s="3" t="s">
        <v>28</v>
      </c>
      <c r="Q430" s="3" t="s">
        <v>38</v>
      </c>
      <c r="R430" s="5">
        <v>17</v>
      </c>
      <c r="S430" s="15">
        <v>42900.7</v>
      </c>
      <c r="T430" s="11">
        <f t="shared" si="43"/>
        <v>169269.53999999998</v>
      </c>
      <c r="U430" s="12">
        <f t="shared" si="44"/>
        <v>8463.476999999999</v>
      </c>
      <c r="V430" s="12">
        <f t="shared" si="45"/>
        <v>160806.06299999997</v>
      </c>
      <c r="W430" s="17">
        <f t="shared" si="46"/>
        <v>0.26678533880902244</v>
      </c>
      <c r="X430" s="19">
        <f t="shared" si="47"/>
        <v>0</v>
      </c>
      <c r="Y430" s="17">
        <f t="shared" si="48"/>
        <v>0.26678533880902244</v>
      </c>
      <c r="Z430" s="25">
        <f t="shared" si="42"/>
        <v>5.2631578947368425E-2</v>
      </c>
    </row>
    <row r="431" spans="1:26" ht="14.4" x14ac:dyDescent="0.3">
      <c r="A431" s="24" t="s">
        <v>893</v>
      </c>
      <c r="B431" s="6">
        <v>45664</v>
      </c>
      <c r="C431" s="3" t="s">
        <v>31</v>
      </c>
      <c r="D431" s="3" t="s">
        <v>41</v>
      </c>
      <c r="E431" s="3" t="s">
        <v>42</v>
      </c>
      <c r="F431" s="3" t="s">
        <v>42</v>
      </c>
      <c r="G431" s="3" t="s">
        <v>894</v>
      </c>
      <c r="H431" s="3" t="s">
        <v>44</v>
      </c>
      <c r="I431" s="3" t="s">
        <v>52</v>
      </c>
      <c r="J431" s="3" t="s">
        <v>95</v>
      </c>
      <c r="K431" s="3" t="s">
        <v>298</v>
      </c>
      <c r="L431" s="5">
        <v>6</v>
      </c>
      <c r="M431" s="5">
        <v>60559.97</v>
      </c>
      <c r="N431" s="5">
        <v>82434.289999999994</v>
      </c>
      <c r="O431" s="5">
        <v>0.1</v>
      </c>
      <c r="P431" s="3" t="s">
        <v>55</v>
      </c>
      <c r="Q431" s="3" t="s">
        <v>38</v>
      </c>
      <c r="R431" s="5">
        <v>4</v>
      </c>
      <c r="S431" s="15">
        <v>118121.3</v>
      </c>
      <c r="T431" s="11">
        <f t="shared" si="43"/>
        <v>494605.74</v>
      </c>
      <c r="U431" s="12">
        <f t="shared" si="44"/>
        <v>49460.574000000001</v>
      </c>
      <c r="V431" s="12">
        <f t="shared" si="45"/>
        <v>445145.16599999997</v>
      </c>
      <c r="W431" s="17">
        <f t="shared" si="46"/>
        <v>0.26535456076366787</v>
      </c>
      <c r="X431" s="19">
        <f t="shared" si="47"/>
        <v>1</v>
      </c>
      <c r="Y431" s="17">
        <f t="shared" si="48"/>
        <v>0.26535456076366787</v>
      </c>
      <c r="Z431" s="25">
        <f t="shared" si="42"/>
        <v>0.11111111111111112</v>
      </c>
    </row>
    <row r="432" spans="1:26" ht="14.4" x14ac:dyDescent="0.3">
      <c r="A432" s="24" t="s">
        <v>895</v>
      </c>
      <c r="B432" s="4">
        <v>45886</v>
      </c>
      <c r="C432" s="3" t="s">
        <v>20</v>
      </c>
      <c r="D432" s="3" t="s">
        <v>70</v>
      </c>
      <c r="E432" s="3" t="s">
        <v>71</v>
      </c>
      <c r="F432" s="3" t="s">
        <v>72</v>
      </c>
      <c r="G432" s="3" t="s">
        <v>896</v>
      </c>
      <c r="H432" s="3" t="s">
        <v>87</v>
      </c>
      <c r="I432" s="3" t="s">
        <v>45</v>
      </c>
      <c r="J432" s="3" t="s">
        <v>132</v>
      </c>
      <c r="K432" s="3" t="s">
        <v>248</v>
      </c>
      <c r="L432" s="5">
        <v>38</v>
      </c>
      <c r="M432" s="5">
        <v>49084.15</v>
      </c>
      <c r="N432" s="5">
        <v>70162.899999999994</v>
      </c>
      <c r="O432" s="5">
        <v>0</v>
      </c>
      <c r="P432" s="3" t="s">
        <v>28</v>
      </c>
      <c r="Q432" s="3" t="s">
        <v>84</v>
      </c>
      <c r="R432" s="5">
        <v>8</v>
      </c>
      <c r="S432" s="15">
        <v>800992.5</v>
      </c>
      <c r="T432" s="11">
        <f t="shared" si="43"/>
        <v>2666190.1999999997</v>
      </c>
      <c r="U432" s="12">
        <f t="shared" si="44"/>
        <v>0</v>
      </c>
      <c r="V432" s="12">
        <f t="shared" si="45"/>
        <v>2666190.1999999997</v>
      </c>
      <c r="W432" s="17">
        <f t="shared" si="46"/>
        <v>0.30042586609162397</v>
      </c>
      <c r="X432" s="19">
        <f t="shared" si="47"/>
        <v>0</v>
      </c>
      <c r="Y432" s="17">
        <f t="shared" si="48"/>
        <v>0.30042586609162397</v>
      </c>
      <c r="Z432" s="25">
        <f t="shared" si="42"/>
        <v>0</v>
      </c>
    </row>
    <row r="433" spans="1:26" ht="14.4" x14ac:dyDescent="0.3">
      <c r="A433" s="24" t="s">
        <v>897</v>
      </c>
      <c r="B433" s="6">
        <v>45844</v>
      </c>
      <c r="C433" s="3" t="s">
        <v>20</v>
      </c>
      <c r="D433" s="3" t="s">
        <v>70</v>
      </c>
      <c r="E433" s="3" t="s">
        <v>71</v>
      </c>
      <c r="F433" s="3" t="s">
        <v>72</v>
      </c>
      <c r="G433" s="3" t="s">
        <v>123</v>
      </c>
      <c r="H433" s="3" t="s">
        <v>35</v>
      </c>
      <c r="I433" s="3" t="s">
        <v>25</v>
      </c>
      <c r="J433" s="3" t="s">
        <v>61</v>
      </c>
      <c r="K433" s="3" t="s">
        <v>211</v>
      </c>
      <c r="L433" s="5">
        <v>12</v>
      </c>
      <c r="M433" s="5">
        <v>44098.21</v>
      </c>
      <c r="N433" s="5">
        <v>54071.25</v>
      </c>
      <c r="O433" s="5">
        <v>0</v>
      </c>
      <c r="P433" s="3" t="s">
        <v>55</v>
      </c>
      <c r="Q433" s="3" t="s">
        <v>77</v>
      </c>
      <c r="R433" s="5">
        <v>6</v>
      </c>
      <c r="S433" s="15">
        <v>119676.5</v>
      </c>
      <c r="T433" s="11">
        <f t="shared" si="43"/>
        <v>648855</v>
      </c>
      <c r="U433" s="12">
        <f t="shared" si="44"/>
        <v>0</v>
      </c>
      <c r="V433" s="12">
        <f t="shared" si="45"/>
        <v>648855</v>
      </c>
      <c r="W433" s="17">
        <f t="shared" si="46"/>
        <v>0.18444259503278854</v>
      </c>
      <c r="X433" s="19">
        <f t="shared" si="47"/>
        <v>1</v>
      </c>
      <c r="Y433" s="17">
        <f t="shared" si="48"/>
        <v>0.18444259503278854</v>
      </c>
      <c r="Z433" s="25">
        <f t="shared" si="42"/>
        <v>0</v>
      </c>
    </row>
    <row r="434" spans="1:26" ht="14.4" x14ac:dyDescent="0.3">
      <c r="A434" s="24" t="s">
        <v>898</v>
      </c>
      <c r="B434" s="6">
        <v>45815</v>
      </c>
      <c r="C434" s="3" t="s">
        <v>49</v>
      </c>
      <c r="D434" s="3" t="s">
        <v>21</v>
      </c>
      <c r="E434" s="3" t="s">
        <v>105</v>
      </c>
      <c r="F434" s="3" t="s">
        <v>106</v>
      </c>
      <c r="G434" s="3" t="s">
        <v>899</v>
      </c>
      <c r="H434" s="3" t="s">
        <v>24</v>
      </c>
      <c r="I434" s="3" t="s">
        <v>25</v>
      </c>
      <c r="J434" s="3" t="s">
        <v>36</v>
      </c>
      <c r="K434" s="3" t="s">
        <v>37</v>
      </c>
      <c r="L434" s="5">
        <v>39</v>
      </c>
      <c r="M434" s="5">
        <v>30935.040000000001</v>
      </c>
      <c r="N434" s="5">
        <v>43904.42</v>
      </c>
      <c r="O434" s="5">
        <v>0.05</v>
      </c>
      <c r="P434" s="3" t="s">
        <v>28</v>
      </c>
      <c r="Q434" s="3" t="s">
        <v>29</v>
      </c>
      <c r="R434" s="5">
        <v>5</v>
      </c>
      <c r="S434" s="15">
        <v>480515.5</v>
      </c>
      <c r="T434" s="11">
        <f t="shared" si="43"/>
        <v>1712272.38</v>
      </c>
      <c r="U434" s="12">
        <f t="shared" si="44"/>
        <v>85613.619000000006</v>
      </c>
      <c r="V434" s="12">
        <f t="shared" si="45"/>
        <v>1626658.7609999999</v>
      </c>
      <c r="W434" s="17">
        <f t="shared" si="46"/>
        <v>0.29540030860842609</v>
      </c>
      <c r="X434" s="19">
        <f t="shared" si="47"/>
        <v>0</v>
      </c>
      <c r="Y434" s="17">
        <f t="shared" si="48"/>
        <v>0.29540030860842609</v>
      </c>
      <c r="Z434" s="25">
        <f t="shared" si="42"/>
        <v>5.2631578947368425E-2</v>
      </c>
    </row>
    <row r="435" spans="1:26" ht="14.4" x14ac:dyDescent="0.3">
      <c r="A435" s="24" t="s">
        <v>900</v>
      </c>
      <c r="B435" s="8">
        <v>45783</v>
      </c>
      <c r="C435" s="3" t="s">
        <v>31</v>
      </c>
      <c r="D435" s="3" t="s">
        <v>57</v>
      </c>
      <c r="E435" s="3" t="s">
        <v>58</v>
      </c>
      <c r="F435" s="3" t="s">
        <v>59</v>
      </c>
      <c r="G435" s="3" t="s">
        <v>901</v>
      </c>
      <c r="H435" s="3" t="s">
        <v>44</v>
      </c>
      <c r="I435" s="3" t="s">
        <v>25</v>
      </c>
      <c r="J435" s="3" t="s">
        <v>146</v>
      </c>
      <c r="K435" s="3" t="s">
        <v>416</v>
      </c>
      <c r="L435" s="5">
        <v>12</v>
      </c>
      <c r="M435" s="5">
        <v>55673.15</v>
      </c>
      <c r="N435" s="5">
        <v>64976.71</v>
      </c>
      <c r="O435" s="5">
        <v>0.05</v>
      </c>
      <c r="P435" s="3" t="s">
        <v>55</v>
      </c>
      <c r="Q435" s="3" t="s">
        <v>84</v>
      </c>
      <c r="R435" s="5">
        <v>20</v>
      </c>
      <c r="S435" s="15">
        <v>106060.6</v>
      </c>
      <c r="T435" s="11">
        <f t="shared" si="43"/>
        <v>779720.52</v>
      </c>
      <c r="U435" s="12">
        <f t="shared" si="44"/>
        <v>38986.026000000005</v>
      </c>
      <c r="V435" s="12">
        <f t="shared" si="45"/>
        <v>740734.49400000006</v>
      </c>
      <c r="W435" s="17">
        <f t="shared" si="46"/>
        <v>0.14318301747670467</v>
      </c>
      <c r="X435" s="19">
        <f t="shared" si="47"/>
        <v>1</v>
      </c>
      <c r="Y435" s="17">
        <f t="shared" si="48"/>
        <v>0.14318301747670467</v>
      </c>
      <c r="Z435" s="25">
        <f t="shared" si="42"/>
        <v>5.2631578947368425E-2</v>
      </c>
    </row>
    <row r="436" spans="1:26" ht="14.4" x14ac:dyDescent="0.3">
      <c r="A436" s="24" t="s">
        <v>902</v>
      </c>
      <c r="B436" s="6">
        <v>45878</v>
      </c>
      <c r="C436" s="3" t="s">
        <v>31</v>
      </c>
      <c r="D436" s="3" t="s">
        <v>41</v>
      </c>
      <c r="E436" s="3" t="s">
        <v>50</v>
      </c>
      <c r="F436" s="3" t="s">
        <v>50</v>
      </c>
      <c r="G436" s="3" t="s">
        <v>903</v>
      </c>
      <c r="H436" s="3" t="s">
        <v>87</v>
      </c>
      <c r="I436" s="3" t="s">
        <v>52</v>
      </c>
      <c r="J436" s="3" t="s">
        <v>95</v>
      </c>
      <c r="K436" s="3" t="s">
        <v>96</v>
      </c>
      <c r="L436" s="5">
        <v>35</v>
      </c>
      <c r="M436" s="5">
        <v>35446.74</v>
      </c>
      <c r="N436" s="5">
        <v>47369.95</v>
      </c>
      <c r="O436" s="5">
        <v>0.15</v>
      </c>
      <c r="P436" s="3" t="s">
        <v>28</v>
      </c>
      <c r="Q436" s="3" t="s">
        <v>84</v>
      </c>
      <c r="R436" s="5">
        <v>2</v>
      </c>
      <c r="S436" s="15">
        <v>354715.5</v>
      </c>
      <c r="T436" s="11">
        <f t="shared" si="43"/>
        <v>1657948.25</v>
      </c>
      <c r="U436" s="12">
        <f t="shared" si="44"/>
        <v>248692.23749999999</v>
      </c>
      <c r="V436" s="12">
        <f t="shared" si="45"/>
        <v>1409256.0125</v>
      </c>
      <c r="W436" s="17">
        <f t="shared" si="46"/>
        <v>0.25170408843652176</v>
      </c>
      <c r="X436" s="19">
        <f t="shared" si="47"/>
        <v>0</v>
      </c>
      <c r="Y436" s="17">
        <f t="shared" si="48"/>
        <v>0.25170408843652176</v>
      </c>
      <c r="Z436" s="25">
        <f t="shared" si="42"/>
        <v>0.17647058823529413</v>
      </c>
    </row>
    <row r="437" spans="1:26" ht="14.4" x14ac:dyDescent="0.3">
      <c r="A437" s="24" t="s">
        <v>904</v>
      </c>
      <c r="B437" s="4">
        <v>45679</v>
      </c>
      <c r="C437" s="3" t="s">
        <v>31</v>
      </c>
      <c r="D437" s="3" t="s">
        <v>41</v>
      </c>
      <c r="E437" s="3" t="s">
        <v>50</v>
      </c>
      <c r="F437" s="3" t="s">
        <v>50</v>
      </c>
      <c r="G437" s="3" t="s">
        <v>905</v>
      </c>
      <c r="H437" s="3" t="s">
        <v>44</v>
      </c>
      <c r="I437" s="3" t="s">
        <v>45</v>
      </c>
      <c r="J437" s="3" t="s">
        <v>102</v>
      </c>
      <c r="K437" s="3" t="s">
        <v>103</v>
      </c>
      <c r="L437" s="5">
        <v>26</v>
      </c>
      <c r="M437" s="5">
        <v>78746.3</v>
      </c>
      <c r="N437" s="5">
        <v>88455.45</v>
      </c>
      <c r="O437" s="5">
        <v>0.05</v>
      </c>
      <c r="P437" s="3" t="s">
        <v>55</v>
      </c>
      <c r="Q437" s="3" t="s">
        <v>38</v>
      </c>
      <c r="R437" s="5">
        <v>18</v>
      </c>
      <c r="S437" s="15">
        <v>239816</v>
      </c>
      <c r="T437" s="11">
        <f t="shared" si="43"/>
        <v>2299841.6999999997</v>
      </c>
      <c r="U437" s="12">
        <f t="shared" si="44"/>
        <v>114992.08499999999</v>
      </c>
      <c r="V437" s="12">
        <f t="shared" si="45"/>
        <v>2184849.6149999998</v>
      </c>
      <c r="W437" s="17">
        <f t="shared" si="46"/>
        <v>0.10976316097618463</v>
      </c>
      <c r="X437" s="19">
        <f t="shared" si="47"/>
        <v>1</v>
      </c>
      <c r="Y437" s="17">
        <f t="shared" si="48"/>
        <v>0.10976316097618463</v>
      </c>
      <c r="Z437" s="25">
        <f t="shared" si="42"/>
        <v>5.2631578947368425E-2</v>
      </c>
    </row>
    <row r="438" spans="1:26" ht="14.4" x14ac:dyDescent="0.3">
      <c r="A438" s="24" t="s">
        <v>906</v>
      </c>
      <c r="B438" s="4">
        <v>45818</v>
      </c>
      <c r="C438" s="3" t="s">
        <v>20</v>
      </c>
      <c r="D438" s="3" t="s">
        <v>41</v>
      </c>
      <c r="E438" s="3" t="s">
        <v>50</v>
      </c>
      <c r="F438" s="3" t="s">
        <v>50</v>
      </c>
      <c r="G438" s="3" t="s">
        <v>907</v>
      </c>
      <c r="H438" s="3" t="s">
        <v>24</v>
      </c>
      <c r="I438" s="3" t="s">
        <v>52</v>
      </c>
      <c r="J438" s="3" t="s">
        <v>53</v>
      </c>
      <c r="K438" s="3" t="s">
        <v>54</v>
      </c>
      <c r="L438" s="5">
        <v>22</v>
      </c>
      <c r="M438" s="5">
        <v>51816.09</v>
      </c>
      <c r="N438" s="5">
        <v>73429.039999999994</v>
      </c>
      <c r="O438" s="5">
        <v>0.05</v>
      </c>
      <c r="P438" s="3" t="s">
        <v>55</v>
      </c>
      <c r="Q438" s="3" t="s">
        <v>38</v>
      </c>
      <c r="R438" s="5">
        <v>3</v>
      </c>
      <c r="S438" s="15">
        <v>451710.7</v>
      </c>
      <c r="T438" s="11">
        <f t="shared" si="43"/>
        <v>1615438.88</v>
      </c>
      <c r="U438" s="12">
        <f t="shared" si="44"/>
        <v>80771.944000000003</v>
      </c>
      <c r="V438" s="12">
        <f t="shared" si="45"/>
        <v>1534666.936</v>
      </c>
      <c r="W438" s="17">
        <f t="shared" si="46"/>
        <v>0.2943379370492934</v>
      </c>
      <c r="X438" s="19">
        <f t="shared" si="47"/>
        <v>1</v>
      </c>
      <c r="Y438" s="17">
        <f t="shared" si="48"/>
        <v>0.2943379370492934</v>
      </c>
      <c r="Z438" s="25">
        <f t="shared" si="42"/>
        <v>5.2631578947368425E-2</v>
      </c>
    </row>
    <row r="439" spans="1:26" ht="14.4" x14ac:dyDescent="0.3">
      <c r="A439" s="24" t="s">
        <v>908</v>
      </c>
      <c r="B439" s="7">
        <v>45788</v>
      </c>
      <c r="C439" s="3" t="s">
        <v>49</v>
      </c>
      <c r="D439" s="3" t="s">
        <v>57</v>
      </c>
      <c r="E439" s="3" t="s">
        <v>64</v>
      </c>
      <c r="F439" s="3" t="s">
        <v>65</v>
      </c>
      <c r="G439" s="3" t="s">
        <v>909</v>
      </c>
      <c r="H439" s="3" t="s">
        <v>24</v>
      </c>
      <c r="I439" s="3" t="s">
        <v>52</v>
      </c>
      <c r="J439" s="3" t="s">
        <v>53</v>
      </c>
      <c r="K439" s="3" t="s">
        <v>99</v>
      </c>
      <c r="L439" s="5">
        <v>26</v>
      </c>
      <c r="M439" s="5">
        <v>75597.56</v>
      </c>
      <c r="N439" s="5">
        <v>94834.83</v>
      </c>
      <c r="O439" s="5">
        <v>0.05</v>
      </c>
      <c r="P439" s="3" t="s">
        <v>28</v>
      </c>
      <c r="Q439" s="3" t="s">
        <v>29</v>
      </c>
      <c r="R439" s="5">
        <v>7</v>
      </c>
      <c r="S439" s="15">
        <v>475160.6</v>
      </c>
      <c r="T439" s="11">
        <f t="shared" si="43"/>
        <v>2465705.58</v>
      </c>
      <c r="U439" s="12">
        <f t="shared" si="44"/>
        <v>123285.27900000001</v>
      </c>
      <c r="V439" s="12">
        <f t="shared" si="45"/>
        <v>2342420.301</v>
      </c>
      <c r="W439" s="17">
        <f t="shared" si="46"/>
        <v>0.20285027405079681</v>
      </c>
      <c r="X439" s="19">
        <f t="shared" si="47"/>
        <v>0</v>
      </c>
      <c r="Y439" s="17">
        <f t="shared" si="48"/>
        <v>0.20285027405079681</v>
      </c>
      <c r="Z439" s="25">
        <f t="shared" si="42"/>
        <v>5.2631578947368425E-2</v>
      </c>
    </row>
    <row r="440" spans="1:26" ht="14.4" x14ac:dyDescent="0.3">
      <c r="A440" s="24" t="s">
        <v>910</v>
      </c>
      <c r="B440" s="4">
        <v>45862</v>
      </c>
      <c r="C440" s="3" t="s">
        <v>49</v>
      </c>
      <c r="D440" s="3" t="s">
        <v>41</v>
      </c>
      <c r="E440" s="3" t="s">
        <v>50</v>
      </c>
      <c r="F440" s="3" t="s">
        <v>50</v>
      </c>
      <c r="G440" s="3" t="s">
        <v>911</v>
      </c>
      <c r="H440" s="3" t="s">
        <v>24</v>
      </c>
      <c r="I440" s="3" t="s">
        <v>52</v>
      </c>
      <c r="J440" s="3" t="s">
        <v>157</v>
      </c>
      <c r="K440" s="3" t="s">
        <v>188</v>
      </c>
      <c r="L440" s="5">
        <v>10</v>
      </c>
      <c r="M440" s="5">
        <v>25721.59</v>
      </c>
      <c r="N440" s="5">
        <v>37455.870000000003</v>
      </c>
      <c r="O440" s="5">
        <v>0.1</v>
      </c>
      <c r="P440" s="3" t="s">
        <v>55</v>
      </c>
      <c r="Q440" s="3" t="s">
        <v>29</v>
      </c>
      <c r="R440" s="5">
        <v>10</v>
      </c>
      <c r="S440" s="15">
        <v>105608.5</v>
      </c>
      <c r="T440" s="11">
        <f t="shared" si="43"/>
        <v>374558.7</v>
      </c>
      <c r="U440" s="12">
        <f t="shared" si="44"/>
        <v>37455.870000000003</v>
      </c>
      <c r="V440" s="12">
        <f t="shared" si="45"/>
        <v>337102.83</v>
      </c>
      <c r="W440" s="17">
        <f t="shared" si="46"/>
        <v>0.31328274520863558</v>
      </c>
      <c r="X440" s="19">
        <f t="shared" si="47"/>
        <v>1</v>
      </c>
      <c r="Y440" s="17">
        <f t="shared" si="48"/>
        <v>0.31328274520863558</v>
      </c>
      <c r="Z440" s="25">
        <f t="shared" si="42"/>
        <v>0.11111111111111112</v>
      </c>
    </row>
    <row r="441" spans="1:26" ht="14.4" x14ac:dyDescent="0.3">
      <c r="A441" s="24" t="s">
        <v>912</v>
      </c>
      <c r="B441" s="7">
        <v>45803</v>
      </c>
      <c r="C441" s="3" t="s">
        <v>40</v>
      </c>
      <c r="D441" s="3" t="s">
        <v>21</v>
      </c>
      <c r="E441" s="3" t="s">
        <v>22</v>
      </c>
      <c r="F441" s="3" t="s">
        <v>22</v>
      </c>
      <c r="G441" s="3" t="s">
        <v>101</v>
      </c>
      <c r="H441" s="3" t="s">
        <v>24</v>
      </c>
      <c r="I441" s="3" t="s">
        <v>52</v>
      </c>
      <c r="J441" s="3" t="s">
        <v>53</v>
      </c>
      <c r="K441" s="3" t="s">
        <v>54</v>
      </c>
      <c r="L441" s="5">
        <v>24</v>
      </c>
      <c r="M441" s="5">
        <v>68520.070000000007</v>
      </c>
      <c r="N441" s="5">
        <v>83356.42</v>
      </c>
      <c r="O441" s="5">
        <v>0</v>
      </c>
      <c r="P441" s="3" t="s">
        <v>28</v>
      </c>
      <c r="Q441" s="3" t="s">
        <v>77</v>
      </c>
      <c r="R441" s="5">
        <v>19</v>
      </c>
      <c r="S441" s="15">
        <v>356072.4</v>
      </c>
      <c r="T441" s="11">
        <f t="shared" si="43"/>
        <v>2000554.08</v>
      </c>
      <c r="U441" s="12">
        <f t="shared" si="44"/>
        <v>0</v>
      </c>
      <c r="V441" s="12">
        <f t="shared" si="45"/>
        <v>2000554.08</v>
      </c>
      <c r="W441" s="17">
        <f t="shared" si="46"/>
        <v>0.1779868905118526</v>
      </c>
      <c r="X441" s="19">
        <f t="shared" si="47"/>
        <v>0</v>
      </c>
      <c r="Y441" s="17">
        <f t="shared" si="48"/>
        <v>0.1779868905118526</v>
      </c>
      <c r="Z441" s="25">
        <f t="shared" si="42"/>
        <v>0</v>
      </c>
    </row>
    <row r="442" spans="1:26" ht="14.4" x14ac:dyDescent="0.3">
      <c r="A442" s="24" t="s">
        <v>913</v>
      </c>
      <c r="B442" s="4">
        <v>45678</v>
      </c>
      <c r="C442" s="3" t="s">
        <v>49</v>
      </c>
      <c r="D442" s="3" t="s">
        <v>41</v>
      </c>
      <c r="E442" s="3" t="s">
        <v>42</v>
      </c>
      <c r="F442" s="3" t="s">
        <v>42</v>
      </c>
      <c r="G442" s="3" t="s">
        <v>60</v>
      </c>
      <c r="H442" s="3" t="s">
        <v>44</v>
      </c>
      <c r="I442" s="3" t="s">
        <v>25</v>
      </c>
      <c r="J442" s="3" t="s">
        <v>61</v>
      </c>
      <c r="K442" s="3" t="s">
        <v>154</v>
      </c>
      <c r="L442" s="5">
        <v>24</v>
      </c>
      <c r="M442" s="5">
        <v>64240.03</v>
      </c>
      <c r="N442" s="5">
        <v>94811.13</v>
      </c>
      <c r="O442" s="5">
        <v>0</v>
      </c>
      <c r="P442" s="3" t="s">
        <v>28</v>
      </c>
      <c r="Q442" s="3" t="s">
        <v>38</v>
      </c>
      <c r="R442" s="5">
        <v>20</v>
      </c>
      <c r="S442" s="15">
        <v>733706.4</v>
      </c>
      <c r="T442" s="11">
        <f t="shared" si="43"/>
        <v>2275467.12</v>
      </c>
      <c r="U442" s="12">
        <f t="shared" si="44"/>
        <v>0</v>
      </c>
      <c r="V442" s="12">
        <f t="shared" si="45"/>
        <v>2275467.12</v>
      </c>
      <c r="W442" s="17">
        <f t="shared" si="46"/>
        <v>0.32244210147057628</v>
      </c>
      <c r="X442" s="19">
        <f t="shared" si="47"/>
        <v>0</v>
      </c>
      <c r="Y442" s="17">
        <f t="shared" si="48"/>
        <v>0.32244210147057628</v>
      </c>
      <c r="Z442" s="25">
        <f t="shared" si="42"/>
        <v>0</v>
      </c>
    </row>
    <row r="443" spans="1:26" ht="14.4" x14ac:dyDescent="0.3">
      <c r="A443" s="24" t="s">
        <v>914</v>
      </c>
      <c r="B443" s="4">
        <v>45869</v>
      </c>
      <c r="C443" s="3" t="s">
        <v>49</v>
      </c>
      <c r="D443" s="3" t="s">
        <v>21</v>
      </c>
      <c r="E443" s="3" t="s">
        <v>105</v>
      </c>
      <c r="F443" s="3" t="s">
        <v>106</v>
      </c>
      <c r="G443" s="3" t="s">
        <v>915</v>
      </c>
      <c r="H443" s="3" t="s">
        <v>24</v>
      </c>
      <c r="I443" s="3" t="s">
        <v>45</v>
      </c>
      <c r="J443" s="3" t="s">
        <v>102</v>
      </c>
      <c r="K443" s="3" t="s">
        <v>203</v>
      </c>
      <c r="L443" s="5">
        <v>33</v>
      </c>
      <c r="M443" s="5">
        <v>15513.74</v>
      </c>
      <c r="N443" s="5">
        <v>18450.04</v>
      </c>
      <c r="O443" s="5">
        <v>0.05</v>
      </c>
      <c r="P443" s="3" t="s">
        <v>28</v>
      </c>
      <c r="Q443" s="3" t="s">
        <v>77</v>
      </c>
      <c r="R443" s="5">
        <v>17</v>
      </c>
      <c r="S443" s="15">
        <v>92053.01</v>
      </c>
      <c r="T443" s="11">
        <f t="shared" si="43"/>
        <v>608851.32000000007</v>
      </c>
      <c r="U443" s="12">
        <f t="shared" si="44"/>
        <v>30442.566000000006</v>
      </c>
      <c r="V443" s="12">
        <f t="shared" si="45"/>
        <v>578408.75400000007</v>
      </c>
      <c r="W443" s="17">
        <f t="shared" si="46"/>
        <v>0.15914871509707473</v>
      </c>
      <c r="X443" s="19">
        <f t="shared" si="47"/>
        <v>0</v>
      </c>
      <c r="Y443" s="17">
        <f t="shared" si="48"/>
        <v>0.15914871509707473</v>
      </c>
      <c r="Z443" s="25">
        <f t="shared" si="42"/>
        <v>5.2631578947368425E-2</v>
      </c>
    </row>
    <row r="444" spans="1:26" ht="14.4" x14ac:dyDescent="0.3">
      <c r="A444" s="24" t="s">
        <v>916</v>
      </c>
      <c r="B444" s="4">
        <v>45899</v>
      </c>
      <c r="C444" s="3" t="s">
        <v>40</v>
      </c>
      <c r="D444" s="3" t="s">
        <v>21</v>
      </c>
      <c r="E444" s="3" t="s">
        <v>32</v>
      </c>
      <c r="F444" s="3" t="s">
        <v>33</v>
      </c>
      <c r="G444" s="3" t="s">
        <v>548</v>
      </c>
      <c r="H444" s="3" t="s">
        <v>35</v>
      </c>
      <c r="I444" s="3" t="s">
        <v>45</v>
      </c>
      <c r="J444" s="3" t="s">
        <v>67</v>
      </c>
      <c r="K444" s="3" t="s">
        <v>83</v>
      </c>
      <c r="L444" s="5">
        <v>6</v>
      </c>
      <c r="M444" s="5">
        <v>3965.58</v>
      </c>
      <c r="N444" s="5">
        <v>5484.39</v>
      </c>
      <c r="O444" s="5">
        <v>0.15</v>
      </c>
      <c r="P444" s="3" t="s">
        <v>55</v>
      </c>
      <c r="Q444" s="3" t="s">
        <v>29</v>
      </c>
      <c r="R444" s="5">
        <v>20</v>
      </c>
      <c r="S444" s="15">
        <v>7745.93</v>
      </c>
      <c r="T444" s="11">
        <f t="shared" si="43"/>
        <v>32906.340000000004</v>
      </c>
      <c r="U444" s="12">
        <f t="shared" si="44"/>
        <v>4935.951</v>
      </c>
      <c r="V444" s="12">
        <f t="shared" si="45"/>
        <v>27970.389000000003</v>
      </c>
      <c r="W444" s="17">
        <f t="shared" si="46"/>
        <v>0.27693322391762232</v>
      </c>
      <c r="X444" s="19">
        <f t="shared" si="47"/>
        <v>1</v>
      </c>
      <c r="Y444" s="17">
        <f t="shared" si="48"/>
        <v>0.27693322391762232</v>
      </c>
      <c r="Z444" s="25">
        <f t="shared" si="42"/>
        <v>0.1764705882352941</v>
      </c>
    </row>
    <row r="445" spans="1:26" ht="14.4" x14ac:dyDescent="0.3">
      <c r="A445" s="24" t="s">
        <v>917</v>
      </c>
      <c r="B445" s="4">
        <v>45671</v>
      </c>
      <c r="C445" s="3" t="s">
        <v>40</v>
      </c>
      <c r="D445" s="3" t="s">
        <v>57</v>
      </c>
      <c r="E445" s="3" t="s">
        <v>58</v>
      </c>
      <c r="F445" s="3" t="s">
        <v>59</v>
      </c>
      <c r="G445" s="3" t="s">
        <v>277</v>
      </c>
      <c r="H445" s="3" t="s">
        <v>87</v>
      </c>
      <c r="I445" s="3" t="s">
        <v>52</v>
      </c>
      <c r="J445" s="3" t="s">
        <v>113</v>
      </c>
      <c r="K445" s="3" t="s">
        <v>257</v>
      </c>
      <c r="L445" s="5">
        <v>43</v>
      </c>
      <c r="M445" s="5">
        <v>74374.58</v>
      </c>
      <c r="N445" s="5">
        <v>85536.07</v>
      </c>
      <c r="O445" s="5">
        <v>0.1</v>
      </c>
      <c r="P445" s="3" t="s">
        <v>28</v>
      </c>
      <c r="Q445" s="3" t="s">
        <v>77</v>
      </c>
      <c r="R445" s="5">
        <v>19</v>
      </c>
      <c r="S445" s="15">
        <v>431949.7</v>
      </c>
      <c r="T445" s="11">
        <f t="shared" si="43"/>
        <v>3678051.0100000002</v>
      </c>
      <c r="U445" s="12">
        <f t="shared" si="44"/>
        <v>367805.10100000002</v>
      </c>
      <c r="V445" s="12">
        <f t="shared" si="45"/>
        <v>3310245.909</v>
      </c>
      <c r="W445" s="17">
        <f t="shared" si="46"/>
        <v>0.13048870442694352</v>
      </c>
      <c r="X445" s="19">
        <f t="shared" si="47"/>
        <v>0</v>
      </c>
      <c r="Y445" s="17">
        <f t="shared" si="48"/>
        <v>0.13048870442694352</v>
      </c>
      <c r="Z445" s="25">
        <f t="shared" si="42"/>
        <v>0.11111111111111112</v>
      </c>
    </row>
    <row r="446" spans="1:26" ht="14.4" x14ac:dyDescent="0.3">
      <c r="A446" s="24" t="s">
        <v>918</v>
      </c>
      <c r="B446" s="4">
        <v>45776</v>
      </c>
      <c r="C446" s="3" t="s">
        <v>40</v>
      </c>
      <c r="D446" s="3" t="s">
        <v>21</v>
      </c>
      <c r="E446" s="3" t="s">
        <v>22</v>
      </c>
      <c r="F446" s="3" t="s">
        <v>22</v>
      </c>
      <c r="G446" s="3" t="s">
        <v>462</v>
      </c>
      <c r="H446" s="3" t="s">
        <v>87</v>
      </c>
      <c r="I446" s="3" t="s">
        <v>25</v>
      </c>
      <c r="J446" s="3" t="s">
        <v>61</v>
      </c>
      <c r="K446" s="3" t="s">
        <v>154</v>
      </c>
      <c r="L446" s="5">
        <v>1</v>
      </c>
      <c r="M446" s="5">
        <v>62582.22</v>
      </c>
      <c r="N446" s="5">
        <v>90644.5</v>
      </c>
      <c r="O446" s="5">
        <v>0</v>
      </c>
      <c r="P446" s="3" t="s">
        <v>55</v>
      </c>
      <c r="Q446" s="3" t="s">
        <v>77</v>
      </c>
      <c r="R446" s="5">
        <v>10</v>
      </c>
      <c r="S446" s="15">
        <v>28062.28</v>
      </c>
      <c r="T446" s="11">
        <f t="shared" si="43"/>
        <v>90644.5</v>
      </c>
      <c r="U446" s="12">
        <f t="shared" si="44"/>
        <v>0</v>
      </c>
      <c r="V446" s="12">
        <f t="shared" si="45"/>
        <v>90644.5</v>
      </c>
      <c r="W446" s="17">
        <f t="shared" si="46"/>
        <v>0.30958613043262412</v>
      </c>
      <c r="X446" s="19">
        <f t="shared" si="47"/>
        <v>1</v>
      </c>
      <c r="Y446" s="17">
        <f t="shared" si="48"/>
        <v>0.30958613043262412</v>
      </c>
      <c r="Z446" s="25">
        <f t="shared" si="42"/>
        <v>0</v>
      </c>
    </row>
    <row r="447" spans="1:26" ht="14.4" x14ac:dyDescent="0.3">
      <c r="A447" s="24" t="s">
        <v>919</v>
      </c>
      <c r="B447" s="4">
        <v>45681</v>
      </c>
      <c r="C447" s="3" t="s">
        <v>49</v>
      </c>
      <c r="D447" s="3" t="s">
        <v>21</v>
      </c>
      <c r="E447" s="3" t="s">
        <v>32</v>
      </c>
      <c r="F447" s="3" t="s">
        <v>33</v>
      </c>
      <c r="G447" s="3" t="s">
        <v>920</v>
      </c>
      <c r="H447" s="3" t="s">
        <v>44</v>
      </c>
      <c r="I447" s="3" t="s">
        <v>52</v>
      </c>
      <c r="J447" s="3" t="s">
        <v>113</v>
      </c>
      <c r="K447" s="3" t="s">
        <v>139</v>
      </c>
      <c r="L447" s="5">
        <v>42</v>
      </c>
      <c r="M447" s="5">
        <v>37424.79</v>
      </c>
      <c r="N447" s="5">
        <v>52766.87</v>
      </c>
      <c r="O447" s="5">
        <v>0.15</v>
      </c>
      <c r="P447" s="3" t="s">
        <v>28</v>
      </c>
      <c r="Q447" s="3" t="s">
        <v>38</v>
      </c>
      <c r="R447" s="5">
        <v>5</v>
      </c>
      <c r="S447" s="15">
        <v>547712.30000000005</v>
      </c>
      <c r="T447" s="11">
        <f t="shared" si="43"/>
        <v>2216208.54</v>
      </c>
      <c r="U447" s="12">
        <f t="shared" si="44"/>
        <v>332431.28100000002</v>
      </c>
      <c r="V447" s="12">
        <f t="shared" si="45"/>
        <v>1883777.2590000001</v>
      </c>
      <c r="W447" s="17">
        <f t="shared" si="46"/>
        <v>0.290752156277092</v>
      </c>
      <c r="X447" s="19">
        <f t="shared" si="47"/>
        <v>0</v>
      </c>
      <c r="Y447" s="17">
        <f t="shared" si="48"/>
        <v>0.290752156277092</v>
      </c>
      <c r="Z447" s="25">
        <f t="shared" si="42"/>
        <v>0.17647058823529413</v>
      </c>
    </row>
    <row r="448" spans="1:26" ht="14.4" x14ac:dyDescent="0.3">
      <c r="A448" s="24" t="s">
        <v>921</v>
      </c>
      <c r="B448" s="4">
        <v>45731</v>
      </c>
      <c r="C448" s="3" t="s">
        <v>31</v>
      </c>
      <c r="D448" s="3" t="s">
        <v>21</v>
      </c>
      <c r="E448" s="3" t="s">
        <v>105</v>
      </c>
      <c r="F448" s="3" t="s">
        <v>106</v>
      </c>
      <c r="G448" s="3" t="s">
        <v>922</v>
      </c>
      <c r="H448" s="3" t="s">
        <v>35</v>
      </c>
      <c r="I448" s="3" t="s">
        <v>52</v>
      </c>
      <c r="J448" s="3" t="s">
        <v>95</v>
      </c>
      <c r="K448" s="3" t="s">
        <v>182</v>
      </c>
      <c r="L448" s="5">
        <v>50</v>
      </c>
      <c r="M448" s="5">
        <v>71198.820000000007</v>
      </c>
      <c r="N448" s="5">
        <v>88460.11</v>
      </c>
      <c r="O448" s="5">
        <v>0</v>
      </c>
      <c r="P448" s="3" t="s">
        <v>55</v>
      </c>
      <c r="Q448" s="3" t="s">
        <v>84</v>
      </c>
      <c r="R448" s="5">
        <v>7</v>
      </c>
      <c r="S448" s="15">
        <v>863064.5</v>
      </c>
      <c r="T448" s="11">
        <f t="shared" si="43"/>
        <v>4423005.5</v>
      </c>
      <c r="U448" s="12">
        <f t="shared" si="44"/>
        <v>0</v>
      </c>
      <c r="V448" s="12">
        <f t="shared" si="45"/>
        <v>4423005.5</v>
      </c>
      <c r="W448" s="17">
        <f t="shared" si="46"/>
        <v>0.19513077702480813</v>
      </c>
      <c r="X448" s="19">
        <f t="shared" si="47"/>
        <v>1</v>
      </c>
      <c r="Y448" s="17">
        <f t="shared" si="48"/>
        <v>0.19513077702480813</v>
      </c>
      <c r="Z448" s="25">
        <f t="shared" si="42"/>
        <v>0</v>
      </c>
    </row>
    <row r="449" spans="1:26" ht="14.4" x14ac:dyDescent="0.3">
      <c r="A449" s="24" t="s">
        <v>923</v>
      </c>
      <c r="B449" s="4">
        <v>45711</v>
      </c>
      <c r="C449" s="3" t="s">
        <v>49</v>
      </c>
      <c r="D449" s="3" t="s">
        <v>41</v>
      </c>
      <c r="E449" s="3" t="s">
        <v>42</v>
      </c>
      <c r="F449" s="3" t="s">
        <v>42</v>
      </c>
      <c r="G449" s="3" t="s">
        <v>389</v>
      </c>
      <c r="H449" s="3" t="s">
        <v>44</v>
      </c>
      <c r="I449" s="3" t="s">
        <v>45</v>
      </c>
      <c r="J449" s="3" t="s">
        <v>102</v>
      </c>
      <c r="K449" s="3" t="s">
        <v>226</v>
      </c>
      <c r="L449" s="5">
        <v>16</v>
      </c>
      <c r="M449" s="5">
        <v>27315.21</v>
      </c>
      <c r="N449" s="5">
        <v>37206.550000000003</v>
      </c>
      <c r="O449" s="5">
        <v>0.15</v>
      </c>
      <c r="P449" s="3" t="s">
        <v>28</v>
      </c>
      <c r="Q449" s="3" t="s">
        <v>77</v>
      </c>
      <c r="R449" s="5">
        <v>7</v>
      </c>
      <c r="S449" s="15">
        <v>134522.20000000001</v>
      </c>
      <c r="T449" s="11">
        <f t="shared" si="43"/>
        <v>595304.80000000005</v>
      </c>
      <c r="U449" s="12">
        <f t="shared" si="44"/>
        <v>89295.72</v>
      </c>
      <c r="V449" s="12">
        <f t="shared" si="45"/>
        <v>506009.08000000007</v>
      </c>
      <c r="W449" s="17">
        <f t="shared" si="46"/>
        <v>0.26584937961982813</v>
      </c>
      <c r="X449" s="19">
        <f t="shared" si="47"/>
        <v>0</v>
      </c>
      <c r="Y449" s="17">
        <f t="shared" si="48"/>
        <v>0.26584937961982813</v>
      </c>
      <c r="Z449" s="25">
        <f t="shared" si="42"/>
        <v>0.1764705882352941</v>
      </c>
    </row>
    <row r="450" spans="1:26" ht="14.4" x14ac:dyDescent="0.3">
      <c r="A450" s="24" t="s">
        <v>924</v>
      </c>
      <c r="B450" s="4">
        <v>45828</v>
      </c>
      <c r="C450" s="3" t="s">
        <v>20</v>
      </c>
      <c r="D450" s="3" t="s">
        <v>41</v>
      </c>
      <c r="E450" s="3" t="s">
        <v>42</v>
      </c>
      <c r="F450" s="3" t="s">
        <v>42</v>
      </c>
      <c r="G450" s="3" t="s">
        <v>272</v>
      </c>
      <c r="H450" s="3" t="s">
        <v>87</v>
      </c>
      <c r="I450" s="3" t="s">
        <v>25</v>
      </c>
      <c r="J450" s="3" t="s">
        <v>61</v>
      </c>
      <c r="K450" s="3" t="s">
        <v>211</v>
      </c>
      <c r="L450" s="5">
        <v>48</v>
      </c>
      <c r="M450" s="5">
        <v>32707.7</v>
      </c>
      <c r="N450" s="5">
        <v>39811.620000000003</v>
      </c>
      <c r="O450" s="5">
        <v>0.15</v>
      </c>
      <c r="P450" s="3" t="s">
        <v>28</v>
      </c>
      <c r="Q450" s="3" t="s">
        <v>84</v>
      </c>
      <c r="R450" s="5">
        <v>14</v>
      </c>
      <c r="S450" s="15">
        <v>289839.90000000002</v>
      </c>
      <c r="T450" s="11">
        <f t="shared" si="43"/>
        <v>1910957.7600000002</v>
      </c>
      <c r="U450" s="12">
        <f t="shared" si="44"/>
        <v>286643.66400000005</v>
      </c>
      <c r="V450" s="12">
        <f t="shared" si="45"/>
        <v>1624314.0960000001</v>
      </c>
      <c r="W450" s="17">
        <f t="shared" si="46"/>
        <v>0.17843833327171962</v>
      </c>
      <c r="X450" s="19">
        <f t="shared" si="47"/>
        <v>0</v>
      </c>
      <c r="Y450" s="17">
        <f t="shared" si="48"/>
        <v>0.17843833327171962</v>
      </c>
      <c r="Z450" s="25">
        <f t="shared" ref="Z450:Z513" si="49">U450/V450</f>
        <v>0.17647058823529413</v>
      </c>
    </row>
    <row r="451" spans="1:26" ht="14.4" x14ac:dyDescent="0.3">
      <c r="A451" s="24" t="s">
        <v>925</v>
      </c>
      <c r="B451" s="4">
        <v>45829</v>
      </c>
      <c r="C451" s="3" t="s">
        <v>31</v>
      </c>
      <c r="D451" s="3" t="s">
        <v>57</v>
      </c>
      <c r="E451" s="3" t="s">
        <v>64</v>
      </c>
      <c r="F451" s="3" t="s">
        <v>65</v>
      </c>
      <c r="G451" s="3" t="s">
        <v>926</v>
      </c>
      <c r="H451" s="3" t="s">
        <v>44</v>
      </c>
      <c r="I451" s="3" t="s">
        <v>45</v>
      </c>
      <c r="J451" s="3" t="s">
        <v>46</v>
      </c>
      <c r="K451" s="3" t="s">
        <v>333</v>
      </c>
      <c r="L451" s="5">
        <v>10</v>
      </c>
      <c r="M451" s="5">
        <v>14712.27</v>
      </c>
      <c r="N451" s="5">
        <v>21106.84</v>
      </c>
      <c r="O451" s="5">
        <v>0</v>
      </c>
      <c r="P451" s="3" t="s">
        <v>28</v>
      </c>
      <c r="Q451" s="3" t="s">
        <v>38</v>
      </c>
      <c r="R451" s="5">
        <v>7</v>
      </c>
      <c r="S451" s="15">
        <v>63945.7</v>
      </c>
      <c r="T451" s="11">
        <f t="shared" ref="T451:T514" si="50">L451*N451</f>
        <v>211068.4</v>
      </c>
      <c r="U451" s="12">
        <f t="shared" ref="U451:U514" si="51">IF(O451="","", (L451 * N451) * (O451))</f>
        <v>0</v>
      </c>
      <c r="V451" s="12">
        <f t="shared" ref="V451:V514" si="52">IF(T451="","", T451 - U451)</f>
        <v>211068.4</v>
      </c>
      <c r="W451" s="17">
        <f t="shared" ref="W451:W514" si="53">IF(V451=0,"", S451 / V451)</f>
        <v>0.30296197820232684</v>
      </c>
      <c r="X451" s="19">
        <f t="shared" ref="X451:X514" si="54">IF(TRIM(P451)="Returned",1,0)</f>
        <v>0</v>
      </c>
      <c r="Y451" s="17">
        <f t="shared" ref="Y451:Y514" si="55">S451/V451</f>
        <v>0.30296197820232684</v>
      </c>
      <c r="Z451" s="25">
        <f t="shared" si="49"/>
        <v>0</v>
      </c>
    </row>
    <row r="452" spans="1:26" ht="14.4" x14ac:dyDescent="0.3">
      <c r="A452" s="24" t="s">
        <v>927</v>
      </c>
      <c r="B452" s="4">
        <v>45671</v>
      </c>
      <c r="C452" s="3" t="s">
        <v>49</v>
      </c>
      <c r="D452" s="3" t="s">
        <v>70</v>
      </c>
      <c r="E452" s="3" t="s">
        <v>71</v>
      </c>
      <c r="F452" s="3" t="s">
        <v>72</v>
      </c>
      <c r="G452" s="3" t="s">
        <v>774</v>
      </c>
      <c r="H452" s="3" t="s">
        <v>44</v>
      </c>
      <c r="I452" s="3" t="s">
        <v>25</v>
      </c>
      <c r="J452" s="3" t="s">
        <v>146</v>
      </c>
      <c r="K452" s="3" t="s">
        <v>416</v>
      </c>
      <c r="L452" s="5">
        <v>30</v>
      </c>
      <c r="M452" s="5">
        <v>29379.98</v>
      </c>
      <c r="N452" s="5">
        <v>34557.47</v>
      </c>
      <c r="O452" s="5">
        <v>0</v>
      </c>
      <c r="P452" s="3" t="s">
        <v>55</v>
      </c>
      <c r="Q452" s="3" t="s">
        <v>38</v>
      </c>
      <c r="R452" s="5">
        <v>10</v>
      </c>
      <c r="S452" s="15">
        <v>155324.70000000001</v>
      </c>
      <c r="T452" s="11">
        <f t="shared" si="50"/>
        <v>1036724.1000000001</v>
      </c>
      <c r="U452" s="12">
        <f t="shared" si="51"/>
        <v>0</v>
      </c>
      <c r="V452" s="12">
        <f t="shared" si="52"/>
        <v>1036724.1000000001</v>
      </c>
      <c r="W452" s="17">
        <f t="shared" si="53"/>
        <v>0.14982259986046431</v>
      </c>
      <c r="X452" s="19">
        <f t="shared" si="54"/>
        <v>1</v>
      </c>
      <c r="Y452" s="17">
        <f t="shared" si="55"/>
        <v>0.14982259986046431</v>
      </c>
      <c r="Z452" s="25">
        <f t="shared" si="49"/>
        <v>0</v>
      </c>
    </row>
    <row r="453" spans="1:26" ht="14.4" x14ac:dyDescent="0.3">
      <c r="A453" s="24" t="s">
        <v>928</v>
      </c>
      <c r="B453" s="6">
        <v>45810</v>
      </c>
      <c r="C453" s="3" t="s">
        <v>20</v>
      </c>
      <c r="D453" s="3" t="s">
        <v>57</v>
      </c>
      <c r="E453" s="3" t="s">
        <v>92</v>
      </c>
      <c r="F453" s="3" t="s">
        <v>93</v>
      </c>
      <c r="G453" s="3" t="s">
        <v>398</v>
      </c>
      <c r="H453" s="3" t="s">
        <v>24</v>
      </c>
      <c r="I453" s="3" t="s">
        <v>52</v>
      </c>
      <c r="J453" s="3" t="s">
        <v>113</v>
      </c>
      <c r="K453" s="3" t="s">
        <v>114</v>
      </c>
      <c r="L453" s="5">
        <v>24</v>
      </c>
      <c r="M453" s="5">
        <v>13273.35</v>
      </c>
      <c r="N453" s="5">
        <v>15147.09</v>
      </c>
      <c r="O453" s="5">
        <v>0.1</v>
      </c>
      <c r="P453" s="3" t="s">
        <v>55</v>
      </c>
      <c r="Q453" s="3" t="s">
        <v>77</v>
      </c>
      <c r="R453" s="5">
        <v>9</v>
      </c>
      <c r="S453" s="15">
        <v>40472.78</v>
      </c>
      <c r="T453" s="11">
        <f t="shared" si="50"/>
        <v>363530.16000000003</v>
      </c>
      <c r="U453" s="12">
        <f t="shared" si="51"/>
        <v>36353.016000000003</v>
      </c>
      <c r="V453" s="12">
        <f t="shared" si="52"/>
        <v>327177.14400000003</v>
      </c>
      <c r="W453" s="17">
        <f t="shared" si="53"/>
        <v>0.12370295646324242</v>
      </c>
      <c r="X453" s="19">
        <f t="shared" si="54"/>
        <v>1</v>
      </c>
      <c r="Y453" s="17">
        <f t="shared" si="55"/>
        <v>0.12370295646324242</v>
      </c>
      <c r="Z453" s="25">
        <f t="shared" si="49"/>
        <v>0.1111111111111111</v>
      </c>
    </row>
    <row r="454" spans="1:26" ht="14.4" x14ac:dyDescent="0.3">
      <c r="A454" s="24" t="s">
        <v>929</v>
      </c>
      <c r="B454" s="4">
        <v>45761</v>
      </c>
      <c r="C454" s="3" t="s">
        <v>49</v>
      </c>
      <c r="D454" s="3" t="s">
        <v>70</v>
      </c>
      <c r="E454" s="3" t="s">
        <v>125</v>
      </c>
      <c r="F454" s="3" t="s">
        <v>125</v>
      </c>
      <c r="G454" s="3" t="s">
        <v>930</v>
      </c>
      <c r="H454" s="3" t="s">
        <v>87</v>
      </c>
      <c r="I454" s="3" t="s">
        <v>25</v>
      </c>
      <c r="J454" s="3" t="s">
        <v>26</v>
      </c>
      <c r="K454" s="3" t="s">
        <v>27</v>
      </c>
      <c r="L454" s="5">
        <v>33</v>
      </c>
      <c r="M454" s="5">
        <v>20261.72</v>
      </c>
      <c r="N454" s="5">
        <v>23102.69</v>
      </c>
      <c r="O454" s="5">
        <v>0.15</v>
      </c>
      <c r="P454" s="3" t="s">
        <v>55</v>
      </c>
      <c r="Q454" s="3" t="s">
        <v>29</v>
      </c>
      <c r="R454" s="5">
        <v>13</v>
      </c>
      <c r="S454" s="15">
        <v>79689.210000000006</v>
      </c>
      <c r="T454" s="11">
        <f t="shared" si="50"/>
        <v>762388.7699999999</v>
      </c>
      <c r="U454" s="12">
        <f t="shared" si="51"/>
        <v>114358.31549999998</v>
      </c>
      <c r="V454" s="12">
        <f t="shared" si="52"/>
        <v>648030.45449999988</v>
      </c>
      <c r="W454" s="17">
        <f t="shared" si="53"/>
        <v>0.12297139655494389</v>
      </c>
      <c r="X454" s="19">
        <f t="shared" si="54"/>
        <v>1</v>
      </c>
      <c r="Y454" s="17">
        <f t="shared" si="55"/>
        <v>0.12297139655494389</v>
      </c>
      <c r="Z454" s="25">
        <f t="shared" si="49"/>
        <v>0.17647058823529413</v>
      </c>
    </row>
    <row r="455" spans="1:26" ht="14.4" x14ac:dyDescent="0.3">
      <c r="A455" s="24" t="s">
        <v>931</v>
      </c>
      <c r="B455" s="4">
        <v>45728</v>
      </c>
      <c r="C455" s="3" t="s">
        <v>40</v>
      </c>
      <c r="D455" s="3" t="s">
        <v>21</v>
      </c>
      <c r="E455" s="3" t="s">
        <v>32</v>
      </c>
      <c r="F455" s="3" t="s">
        <v>33</v>
      </c>
      <c r="G455" s="3" t="s">
        <v>932</v>
      </c>
      <c r="H455" s="3" t="s">
        <v>87</v>
      </c>
      <c r="I455" s="3" t="s">
        <v>25</v>
      </c>
      <c r="J455" s="3" t="s">
        <v>26</v>
      </c>
      <c r="K455" s="3" t="s">
        <v>80</v>
      </c>
      <c r="L455" s="5">
        <v>19</v>
      </c>
      <c r="M455" s="5">
        <v>27688.55</v>
      </c>
      <c r="N455" s="5">
        <v>39787.550000000003</v>
      </c>
      <c r="O455" s="5">
        <v>0</v>
      </c>
      <c r="P455" s="3" t="s">
        <v>55</v>
      </c>
      <c r="Q455" s="3" t="s">
        <v>84</v>
      </c>
      <c r="R455" s="5">
        <v>17</v>
      </c>
      <c r="S455" s="15">
        <v>229881</v>
      </c>
      <c r="T455" s="11">
        <f t="shared" si="50"/>
        <v>755963.45000000007</v>
      </c>
      <c r="U455" s="12">
        <f t="shared" si="51"/>
        <v>0</v>
      </c>
      <c r="V455" s="12">
        <f t="shared" si="52"/>
        <v>755963.45000000007</v>
      </c>
      <c r="W455" s="17">
        <f t="shared" si="53"/>
        <v>0.30409009853584851</v>
      </c>
      <c r="X455" s="19">
        <f t="shared" si="54"/>
        <v>1</v>
      </c>
      <c r="Y455" s="17">
        <f t="shared" si="55"/>
        <v>0.30409009853584851</v>
      </c>
      <c r="Z455" s="25">
        <f t="shared" si="49"/>
        <v>0</v>
      </c>
    </row>
    <row r="456" spans="1:26" ht="14.4" x14ac:dyDescent="0.3">
      <c r="A456" s="24" t="s">
        <v>933</v>
      </c>
      <c r="B456" s="6">
        <v>45693</v>
      </c>
      <c r="C456" s="3" t="s">
        <v>40</v>
      </c>
      <c r="D456" s="3" t="s">
        <v>21</v>
      </c>
      <c r="E456" s="3" t="s">
        <v>105</v>
      </c>
      <c r="F456" s="3" t="s">
        <v>106</v>
      </c>
      <c r="G456" s="3" t="s">
        <v>934</v>
      </c>
      <c r="H456" s="3" t="s">
        <v>87</v>
      </c>
      <c r="I456" s="3" t="s">
        <v>45</v>
      </c>
      <c r="J456" s="3" t="s">
        <v>132</v>
      </c>
      <c r="K456" s="3" t="s">
        <v>133</v>
      </c>
      <c r="L456" s="5">
        <v>19</v>
      </c>
      <c r="M456" s="5">
        <v>67694.27</v>
      </c>
      <c r="N456" s="5">
        <v>87151.61</v>
      </c>
      <c r="O456" s="5">
        <v>0</v>
      </c>
      <c r="P456" s="3" t="s">
        <v>28</v>
      </c>
      <c r="Q456" s="3" t="s">
        <v>77</v>
      </c>
      <c r="R456" s="5">
        <v>13</v>
      </c>
      <c r="S456" s="15">
        <v>369689.5</v>
      </c>
      <c r="T456" s="11">
        <f t="shared" si="50"/>
        <v>1655880.59</v>
      </c>
      <c r="U456" s="12">
        <f t="shared" si="51"/>
        <v>0</v>
      </c>
      <c r="V456" s="12">
        <f t="shared" si="52"/>
        <v>1655880.59</v>
      </c>
      <c r="W456" s="17">
        <f t="shared" si="53"/>
        <v>0.22325855030404093</v>
      </c>
      <c r="X456" s="19">
        <f t="shared" si="54"/>
        <v>0</v>
      </c>
      <c r="Y456" s="17">
        <f t="shared" si="55"/>
        <v>0.22325855030404093</v>
      </c>
      <c r="Z456" s="25">
        <f t="shared" si="49"/>
        <v>0</v>
      </c>
    </row>
    <row r="457" spans="1:26" ht="14.4" x14ac:dyDescent="0.3">
      <c r="A457" s="24" t="s">
        <v>935</v>
      </c>
      <c r="B457" s="4">
        <v>45740</v>
      </c>
      <c r="C457" s="3" t="s">
        <v>49</v>
      </c>
      <c r="D457" s="3" t="s">
        <v>41</v>
      </c>
      <c r="E457" s="3" t="s">
        <v>42</v>
      </c>
      <c r="F457" s="3" t="s">
        <v>42</v>
      </c>
      <c r="G457" s="3" t="s">
        <v>514</v>
      </c>
      <c r="H457" s="3" t="s">
        <v>44</v>
      </c>
      <c r="I457" s="3" t="s">
        <v>52</v>
      </c>
      <c r="J457" s="3" t="s">
        <v>53</v>
      </c>
      <c r="K457" s="3" t="s">
        <v>54</v>
      </c>
      <c r="L457" s="5">
        <v>36</v>
      </c>
      <c r="M457" s="5">
        <v>59697.15</v>
      </c>
      <c r="N457" s="5">
        <v>74516.59</v>
      </c>
      <c r="O457" s="5">
        <v>0.05</v>
      </c>
      <c r="P457" s="3" t="s">
        <v>55</v>
      </c>
      <c r="Q457" s="3" t="s">
        <v>84</v>
      </c>
      <c r="R457" s="5">
        <v>5</v>
      </c>
      <c r="S457" s="15">
        <v>506824.9</v>
      </c>
      <c r="T457" s="11">
        <f t="shared" si="50"/>
        <v>2682597.2399999998</v>
      </c>
      <c r="U457" s="12">
        <f t="shared" si="51"/>
        <v>134129.86199999999</v>
      </c>
      <c r="V457" s="12">
        <f t="shared" si="52"/>
        <v>2548467.3779999996</v>
      </c>
      <c r="W457" s="17">
        <f t="shared" si="53"/>
        <v>0.19887439186988884</v>
      </c>
      <c r="X457" s="19">
        <f t="shared" si="54"/>
        <v>1</v>
      </c>
      <c r="Y457" s="17">
        <f t="shared" si="55"/>
        <v>0.19887439186988884</v>
      </c>
      <c r="Z457" s="25">
        <f t="shared" si="49"/>
        <v>5.2631578947368425E-2</v>
      </c>
    </row>
    <row r="458" spans="1:26" ht="14.4" x14ac:dyDescent="0.3">
      <c r="A458" s="24" t="s">
        <v>936</v>
      </c>
      <c r="B458" s="4">
        <v>45678</v>
      </c>
      <c r="C458" s="3" t="s">
        <v>40</v>
      </c>
      <c r="D458" s="3" t="s">
        <v>57</v>
      </c>
      <c r="E458" s="3" t="s">
        <v>64</v>
      </c>
      <c r="F458" s="3" t="s">
        <v>65</v>
      </c>
      <c r="G458" s="3" t="s">
        <v>937</v>
      </c>
      <c r="H458" s="3" t="s">
        <v>24</v>
      </c>
      <c r="I458" s="3" t="s">
        <v>52</v>
      </c>
      <c r="J458" s="3" t="s">
        <v>53</v>
      </c>
      <c r="K458" s="3" t="s">
        <v>99</v>
      </c>
      <c r="L458" s="5">
        <v>22</v>
      </c>
      <c r="M458" s="5">
        <v>55943.57</v>
      </c>
      <c r="N458" s="5">
        <v>79991.960000000006</v>
      </c>
      <c r="O458" s="5">
        <v>0.15</v>
      </c>
      <c r="P458" s="3" t="s">
        <v>28</v>
      </c>
      <c r="Q458" s="3" t="s">
        <v>84</v>
      </c>
      <c r="R458" s="5">
        <v>16</v>
      </c>
      <c r="S458" s="15">
        <v>449704.9</v>
      </c>
      <c r="T458" s="11">
        <f t="shared" si="50"/>
        <v>1759823.12</v>
      </c>
      <c r="U458" s="12">
        <f t="shared" si="51"/>
        <v>263973.46799999999</v>
      </c>
      <c r="V458" s="12">
        <f t="shared" si="52"/>
        <v>1495849.6520000002</v>
      </c>
      <c r="W458" s="17">
        <f t="shared" si="53"/>
        <v>0.30063509350604173</v>
      </c>
      <c r="X458" s="19">
        <f t="shared" si="54"/>
        <v>0</v>
      </c>
      <c r="Y458" s="17">
        <f t="shared" si="55"/>
        <v>0.30063509350604173</v>
      </c>
      <c r="Z458" s="25">
        <f t="shared" si="49"/>
        <v>0.17647058823529407</v>
      </c>
    </row>
    <row r="459" spans="1:26" ht="14.4" x14ac:dyDescent="0.3">
      <c r="A459" s="24" t="s">
        <v>938</v>
      </c>
      <c r="B459" s="4">
        <v>45864</v>
      </c>
      <c r="C459" s="3" t="s">
        <v>31</v>
      </c>
      <c r="D459" s="3" t="s">
        <v>21</v>
      </c>
      <c r="E459" s="3" t="s">
        <v>105</v>
      </c>
      <c r="F459" s="3" t="s">
        <v>106</v>
      </c>
      <c r="G459" s="3" t="s">
        <v>939</v>
      </c>
      <c r="H459" s="3" t="s">
        <v>87</v>
      </c>
      <c r="I459" s="3" t="s">
        <v>25</v>
      </c>
      <c r="J459" s="3" t="s">
        <v>36</v>
      </c>
      <c r="K459" s="3" t="s">
        <v>169</v>
      </c>
      <c r="L459" s="5">
        <v>19</v>
      </c>
      <c r="M459" s="5">
        <v>40289.96</v>
      </c>
      <c r="N459" s="5">
        <v>48127.040000000001</v>
      </c>
      <c r="O459" s="5">
        <v>0.1</v>
      </c>
      <c r="P459" s="3" t="s">
        <v>55</v>
      </c>
      <c r="Q459" s="3" t="s">
        <v>38</v>
      </c>
      <c r="R459" s="5">
        <v>7</v>
      </c>
      <c r="S459" s="15">
        <v>134014.1</v>
      </c>
      <c r="T459" s="11">
        <f t="shared" si="50"/>
        <v>914413.76</v>
      </c>
      <c r="U459" s="12">
        <f t="shared" si="51"/>
        <v>91441.376000000004</v>
      </c>
      <c r="V459" s="12">
        <f t="shared" si="52"/>
        <v>822972.38399999996</v>
      </c>
      <c r="W459" s="17">
        <f t="shared" si="53"/>
        <v>0.16284155167957617</v>
      </c>
      <c r="X459" s="19">
        <f t="shared" si="54"/>
        <v>1</v>
      </c>
      <c r="Y459" s="17">
        <f t="shared" si="55"/>
        <v>0.16284155167957617</v>
      </c>
      <c r="Z459" s="25">
        <f t="shared" si="49"/>
        <v>0.11111111111111112</v>
      </c>
    </row>
    <row r="460" spans="1:26" ht="14.4" x14ac:dyDescent="0.3">
      <c r="A460" s="24" t="s">
        <v>940</v>
      </c>
      <c r="B460" s="8">
        <v>45779</v>
      </c>
      <c r="C460" s="3" t="s">
        <v>40</v>
      </c>
      <c r="D460" s="3" t="s">
        <v>41</v>
      </c>
      <c r="E460" s="3" t="s">
        <v>50</v>
      </c>
      <c r="F460" s="3" t="s">
        <v>50</v>
      </c>
      <c r="G460" s="3" t="s">
        <v>941</v>
      </c>
      <c r="H460" s="3" t="s">
        <v>35</v>
      </c>
      <c r="I460" s="3" t="s">
        <v>52</v>
      </c>
      <c r="J460" s="3" t="s">
        <v>113</v>
      </c>
      <c r="K460" s="3" t="s">
        <v>557</v>
      </c>
      <c r="L460" s="5">
        <v>13</v>
      </c>
      <c r="M460" s="5">
        <v>50736.57</v>
      </c>
      <c r="N460" s="5">
        <v>65136.38</v>
      </c>
      <c r="O460" s="5">
        <v>0</v>
      </c>
      <c r="P460" s="3" t="s">
        <v>55</v>
      </c>
      <c r="Q460" s="3" t="s">
        <v>29</v>
      </c>
      <c r="R460" s="5">
        <v>19</v>
      </c>
      <c r="S460" s="15">
        <v>187197.5</v>
      </c>
      <c r="T460" s="11">
        <f t="shared" si="50"/>
        <v>846772.94</v>
      </c>
      <c r="U460" s="12">
        <f t="shared" si="51"/>
        <v>0</v>
      </c>
      <c r="V460" s="12">
        <f t="shared" si="52"/>
        <v>846772.94</v>
      </c>
      <c r="W460" s="17">
        <f t="shared" si="53"/>
        <v>0.2210716606036088</v>
      </c>
      <c r="X460" s="19">
        <f t="shared" si="54"/>
        <v>1</v>
      </c>
      <c r="Y460" s="17">
        <f t="shared" si="55"/>
        <v>0.2210716606036088</v>
      </c>
      <c r="Z460" s="25">
        <f t="shared" si="49"/>
        <v>0</v>
      </c>
    </row>
    <row r="461" spans="1:26" ht="14.4" x14ac:dyDescent="0.3">
      <c r="A461" s="24" t="s">
        <v>942</v>
      </c>
      <c r="B461" s="4">
        <v>45733</v>
      </c>
      <c r="C461" s="3" t="s">
        <v>20</v>
      </c>
      <c r="D461" s="3" t="s">
        <v>21</v>
      </c>
      <c r="E461" s="3" t="s">
        <v>22</v>
      </c>
      <c r="F461" s="3" t="s">
        <v>22</v>
      </c>
      <c r="G461" s="3" t="s">
        <v>943</v>
      </c>
      <c r="H461" s="3" t="s">
        <v>44</v>
      </c>
      <c r="I461" s="3" t="s">
        <v>45</v>
      </c>
      <c r="J461" s="3" t="s">
        <v>46</v>
      </c>
      <c r="K461" s="3" t="s">
        <v>333</v>
      </c>
      <c r="L461" s="5">
        <v>37</v>
      </c>
      <c r="M461" s="5">
        <v>58832.9</v>
      </c>
      <c r="N461" s="5">
        <v>83284.19</v>
      </c>
      <c r="O461" s="5">
        <v>0</v>
      </c>
      <c r="P461" s="3" t="s">
        <v>55</v>
      </c>
      <c r="Q461" s="3" t="s">
        <v>84</v>
      </c>
      <c r="R461" s="5">
        <v>18</v>
      </c>
      <c r="S461" s="15">
        <v>904697.7</v>
      </c>
      <c r="T461" s="11">
        <f t="shared" si="50"/>
        <v>3081515.0300000003</v>
      </c>
      <c r="U461" s="12">
        <f t="shared" si="51"/>
        <v>0</v>
      </c>
      <c r="V461" s="12">
        <f t="shared" si="52"/>
        <v>3081515.0300000003</v>
      </c>
      <c r="W461" s="17">
        <f t="shared" si="53"/>
        <v>0.29358860534261288</v>
      </c>
      <c r="X461" s="19">
        <f t="shared" si="54"/>
        <v>1</v>
      </c>
      <c r="Y461" s="17">
        <f t="shared" si="55"/>
        <v>0.29358860534261288</v>
      </c>
      <c r="Z461" s="25">
        <f t="shared" si="49"/>
        <v>0</v>
      </c>
    </row>
    <row r="462" spans="1:26" ht="14.4" x14ac:dyDescent="0.3">
      <c r="A462" s="24" t="s">
        <v>944</v>
      </c>
      <c r="B462" s="4">
        <v>45705</v>
      </c>
      <c r="C462" s="3" t="s">
        <v>31</v>
      </c>
      <c r="D462" s="3" t="s">
        <v>70</v>
      </c>
      <c r="E462" s="3" t="s">
        <v>125</v>
      </c>
      <c r="F462" s="3" t="s">
        <v>125</v>
      </c>
      <c r="G462" s="3" t="s">
        <v>945</v>
      </c>
      <c r="H462" s="3" t="s">
        <v>44</v>
      </c>
      <c r="I462" s="3" t="s">
        <v>45</v>
      </c>
      <c r="J462" s="3" t="s">
        <v>46</v>
      </c>
      <c r="K462" s="3" t="s">
        <v>117</v>
      </c>
      <c r="L462" s="5">
        <v>23</v>
      </c>
      <c r="M462" s="5">
        <v>19471.400000000001</v>
      </c>
      <c r="N462" s="5">
        <v>27591.26</v>
      </c>
      <c r="O462" s="5">
        <v>0.1</v>
      </c>
      <c r="P462" s="3" t="s">
        <v>28</v>
      </c>
      <c r="Q462" s="3" t="s">
        <v>77</v>
      </c>
      <c r="R462" s="5">
        <v>5</v>
      </c>
      <c r="S462" s="15">
        <v>168081.1</v>
      </c>
      <c r="T462" s="11">
        <f t="shared" si="50"/>
        <v>634598.98</v>
      </c>
      <c r="U462" s="12">
        <f t="shared" si="51"/>
        <v>63459.898000000001</v>
      </c>
      <c r="V462" s="12">
        <f t="shared" si="52"/>
        <v>571139.08199999994</v>
      </c>
      <c r="W462" s="17">
        <f t="shared" si="53"/>
        <v>0.29429101474095942</v>
      </c>
      <c r="X462" s="19">
        <f t="shared" si="54"/>
        <v>0</v>
      </c>
      <c r="Y462" s="17">
        <f t="shared" si="55"/>
        <v>0.29429101474095942</v>
      </c>
      <c r="Z462" s="25">
        <f t="shared" si="49"/>
        <v>0.11111111111111112</v>
      </c>
    </row>
    <row r="463" spans="1:26" ht="14.4" x14ac:dyDescent="0.3">
      <c r="A463" s="24" t="s">
        <v>946</v>
      </c>
      <c r="B463" s="6">
        <v>45871</v>
      </c>
      <c r="C463" s="3" t="s">
        <v>20</v>
      </c>
      <c r="D463" s="3" t="s">
        <v>70</v>
      </c>
      <c r="E463" s="3" t="s">
        <v>125</v>
      </c>
      <c r="F463" s="3" t="s">
        <v>125</v>
      </c>
      <c r="G463" s="3" t="s">
        <v>947</v>
      </c>
      <c r="H463" s="3" t="s">
        <v>35</v>
      </c>
      <c r="I463" s="3" t="s">
        <v>45</v>
      </c>
      <c r="J463" s="3" t="s">
        <v>46</v>
      </c>
      <c r="K463" s="3" t="s">
        <v>47</v>
      </c>
      <c r="L463" s="5">
        <v>46</v>
      </c>
      <c r="M463" s="5">
        <v>50880.45</v>
      </c>
      <c r="N463" s="5">
        <v>60933.14</v>
      </c>
      <c r="O463" s="5">
        <v>0.05</v>
      </c>
      <c r="P463" s="3" t="s">
        <v>28</v>
      </c>
      <c r="Q463" s="3" t="s">
        <v>29</v>
      </c>
      <c r="R463" s="5">
        <v>10</v>
      </c>
      <c r="S463" s="15">
        <v>439302.6</v>
      </c>
      <c r="T463" s="11">
        <f t="shared" si="50"/>
        <v>2802924.44</v>
      </c>
      <c r="U463" s="12">
        <f t="shared" si="51"/>
        <v>140146.22200000001</v>
      </c>
      <c r="V463" s="12">
        <f t="shared" si="52"/>
        <v>2662778.2179999999</v>
      </c>
      <c r="W463" s="17">
        <f t="shared" si="53"/>
        <v>0.16497904220125328</v>
      </c>
      <c r="X463" s="19">
        <f t="shared" si="54"/>
        <v>0</v>
      </c>
      <c r="Y463" s="17">
        <f t="shared" si="55"/>
        <v>0.16497904220125328</v>
      </c>
      <c r="Z463" s="25">
        <f t="shared" si="49"/>
        <v>5.2631578947368425E-2</v>
      </c>
    </row>
    <row r="464" spans="1:26" ht="14.4" x14ac:dyDescent="0.3">
      <c r="A464" s="24" t="s">
        <v>948</v>
      </c>
      <c r="B464" s="4">
        <v>45764</v>
      </c>
      <c r="C464" s="3" t="s">
        <v>40</v>
      </c>
      <c r="D464" s="3" t="s">
        <v>70</v>
      </c>
      <c r="E464" s="3" t="s">
        <v>125</v>
      </c>
      <c r="F464" s="3" t="s">
        <v>125</v>
      </c>
      <c r="G464" s="3" t="s">
        <v>949</v>
      </c>
      <c r="H464" s="3" t="s">
        <v>87</v>
      </c>
      <c r="I464" s="3" t="s">
        <v>52</v>
      </c>
      <c r="J464" s="3" t="s">
        <v>113</v>
      </c>
      <c r="K464" s="3" t="s">
        <v>557</v>
      </c>
      <c r="L464" s="5">
        <v>40</v>
      </c>
      <c r="M464" s="5">
        <v>7547.29</v>
      </c>
      <c r="N464" s="5">
        <v>9407.1299999999992</v>
      </c>
      <c r="O464" s="5">
        <v>0.1</v>
      </c>
      <c r="P464" s="3" t="s">
        <v>55</v>
      </c>
      <c r="Q464" s="3" t="s">
        <v>84</v>
      </c>
      <c r="R464" s="5">
        <v>3</v>
      </c>
      <c r="S464" s="15">
        <v>66954.240000000005</v>
      </c>
      <c r="T464" s="11">
        <f t="shared" si="50"/>
        <v>376285.19999999995</v>
      </c>
      <c r="U464" s="12">
        <f t="shared" si="51"/>
        <v>37628.519999999997</v>
      </c>
      <c r="V464" s="12">
        <f t="shared" si="52"/>
        <v>338656.67999999993</v>
      </c>
      <c r="W464" s="17">
        <f t="shared" si="53"/>
        <v>0.19770535753199972</v>
      </c>
      <c r="X464" s="19">
        <f t="shared" si="54"/>
        <v>1</v>
      </c>
      <c r="Y464" s="17">
        <f t="shared" si="55"/>
        <v>0.19770535753199972</v>
      </c>
      <c r="Z464" s="25">
        <f t="shared" si="49"/>
        <v>0.11111111111111112</v>
      </c>
    </row>
    <row r="465" spans="1:26" ht="14.4" x14ac:dyDescent="0.3">
      <c r="A465" s="24" t="s">
        <v>950</v>
      </c>
      <c r="B465" s="6">
        <v>45908</v>
      </c>
      <c r="C465" s="3" t="s">
        <v>49</v>
      </c>
      <c r="D465" s="3" t="s">
        <v>41</v>
      </c>
      <c r="E465" s="3" t="s">
        <v>50</v>
      </c>
      <c r="F465" s="3" t="s">
        <v>50</v>
      </c>
      <c r="G465" s="3" t="s">
        <v>951</v>
      </c>
      <c r="H465" s="3" t="s">
        <v>35</v>
      </c>
      <c r="I465" s="3" t="s">
        <v>45</v>
      </c>
      <c r="J465" s="3" t="s">
        <v>46</v>
      </c>
      <c r="K465" s="3" t="s">
        <v>117</v>
      </c>
      <c r="L465" s="5">
        <v>11</v>
      </c>
      <c r="M465" s="5">
        <v>24849.68</v>
      </c>
      <c r="N465" s="5">
        <v>32621.17</v>
      </c>
      <c r="O465" s="5">
        <v>0.1</v>
      </c>
      <c r="P465" s="3" t="s">
        <v>28</v>
      </c>
      <c r="Q465" s="3" t="s">
        <v>77</v>
      </c>
      <c r="R465" s="5">
        <v>1</v>
      </c>
      <c r="S465" s="15">
        <v>76937.75</v>
      </c>
      <c r="T465" s="11">
        <f t="shared" si="50"/>
        <v>358832.87</v>
      </c>
      <c r="U465" s="12">
        <f t="shared" si="51"/>
        <v>35883.287000000004</v>
      </c>
      <c r="V465" s="12">
        <f t="shared" si="52"/>
        <v>322949.58299999998</v>
      </c>
      <c r="W465" s="17">
        <f t="shared" si="53"/>
        <v>0.23823455440101932</v>
      </c>
      <c r="X465" s="19">
        <f t="shared" si="54"/>
        <v>0</v>
      </c>
      <c r="Y465" s="17">
        <f t="shared" si="55"/>
        <v>0.23823455440101932</v>
      </c>
      <c r="Z465" s="25">
        <f t="shared" si="49"/>
        <v>0.11111111111111113</v>
      </c>
    </row>
    <row r="466" spans="1:26" ht="14.4" x14ac:dyDescent="0.3">
      <c r="A466" s="24" t="s">
        <v>952</v>
      </c>
      <c r="B466" s="4">
        <v>45888</v>
      </c>
      <c r="C466" s="3" t="s">
        <v>49</v>
      </c>
      <c r="D466" s="3" t="s">
        <v>57</v>
      </c>
      <c r="E466" s="3" t="s">
        <v>64</v>
      </c>
      <c r="F466" s="3" t="s">
        <v>65</v>
      </c>
      <c r="G466" s="3" t="s">
        <v>953</v>
      </c>
      <c r="H466" s="3" t="s">
        <v>44</v>
      </c>
      <c r="I466" s="3" t="s">
        <v>45</v>
      </c>
      <c r="J466" s="3" t="s">
        <v>132</v>
      </c>
      <c r="K466" s="3" t="s">
        <v>206</v>
      </c>
      <c r="L466" s="5">
        <v>8</v>
      </c>
      <c r="M466" s="5">
        <v>78686.27</v>
      </c>
      <c r="N466" s="5">
        <v>95161.75</v>
      </c>
      <c r="O466" s="5">
        <v>0.05</v>
      </c>
      <c r="P466" s="3" t="s">
        <v>55</v>
      </c>
      <c r="Q466" s="3" t="s">
        <v>77</v>
      </c>
      <c r="R466" s="5">
        <v>14</v>
      </c>
      <c r="S466" s="15">
        <v>125213.7</v>
      </c>
      <c r="T466" s="11">
        <f t="shared" si="50"/>
        <v>761294</v>
      </c>
      <c r="U466" s="12">
        <f t="shared" si="51"/>
        <v>38064.700000000004</v>
      </c>
      <c r="V466" s="12">
        <f t="shared" si="52"/>
        <v>723229.3</v>
      </c>
      <c r="W466" s="17">
        <f t="shared" si="53"/>
        <v>0.17313139829926691</v>
      </c>
      <c r="X466" s="19">
        <f t="shared" si="54"/>
        <v>1</v>
      </c>
      <c r="Y466" s="17">
        <f t="shared" si="55"/>
        <v>0.17313139829926691</v>
      </c>
      <c r="Z466" s="25">
        <f t="shared" si="49"/>
        <v>5.2631578947368425E-2</v>
      </c>
    </row>
    <row r="467" spans="1:26" ht="14.4" x14ac:dyDescent="0.3">
      <c r="A467" s="24" t="s">
        <v>954</v>
      </c>
      <c r="B467" s="4">
        <v>45704</v>
      </c>
      <c r="C467" s="3" t="s">
        <v>20</v>
      </c>
      <c r="D467" s="3" t="s">
        <v>57</v>
      </c>
      <c r="E467" s="3" t="s">
        <v>92</v>
      </c>
      <c r="F467" s="3" t="s">
        <v>93</v>
      </c>
      <c r="G467" s="3" t="s">
        <v>955</v>
      </c>
      <c r="H467" s="3" t="s">
        <v>24</v>
      </c>
      <c r="I467" s="3" t="s">
        <v>52</v>
      </c>
      <c r="J467" s="3" t="s">
        <v>113</v>
      </c>
      <c r="K467" s="3" t="s">
        <v>557</v>
      </c>
      <c r="L467" s="5">
        <v>6</v>
      </c>
      <c r="M467" s="5">
        <v>34849.440000000002</v>
      </c>
      <c r="N467" s="5">
        <v>43132.63</v>
      </c>
      <c r="O467" s="5">
        <v>0.15</v>
      </c>
      <c r="P467" s="3" t="s">
        <v>55</v>
      </c>
      <c r="Q467" s="3" t="s">
        <v>84</v>
      </c>
      <c r="R467" s="5">
        <v>12</v>
      </c>
      <c r="S467" s="15">
        <v>42244.27</v>
      </c>
      <c r="T467" s="11">
        <f t="shared" si="50"/>
        <v>258795.77999999997</v>
      </c>
      <c r="U467" s="12">
        <f t="shared" si="51"/>
        <v>38819.366999999991</v>
      </c>
      <c r="V467" s="12">
        <f t="shared" si="52"/>
        <v>219976.41299999997</v>
      </c>
      <c r="W467" s="17">
        <f t="shared" si="53"/>
        <v>0.19203999839746455</v>
      </c>
      <c r="X467" s="19">
        <f t="shared" si="54"/>
        <v>1</v>
      </c>
      <c r="Y467" s="17">
        <f t="shared" si="55"/>
        <v>0.19203999839746455</v>
      </c>
      <c r="Z467" s="25">
        <f t="shared" si="49"/>
        <v>0.1764705882352941</v>
      </c>
    </row>
    <row r="468" spans="1:26" ht="14.4" x14ac:dyDescent="0.3">
      <c r="A468" s="24" t="s">
        <v>956</v>
      </c>
      <c r="B468" s="6">
        <v>45689</v>
      </c>
      <c r="C468" s="3" t="s">
        <v>20</v>
      </c>
      <c r="D468" s="3" t="s">
        <v>41</v>
      </c>
      <c r="E468" s="3" t="s">
        <v>42</v>
      </c>
      <c r="F468" s="3" t="s">
        <v>42</v>
      </c>
      <c r="G468" s="3" t="s">
        <v>957</v>
      </c>
      <c r="H468" s="3" t="s">
        <v>24</v>
      </c>
      <c r="I468" s="3" t="s">
        <v>52</v>
      </c>
      <c r="J468" s="3" t="s">
        <v>53</v>
      </c>
      <c r="K468" s="3" t="s">
        <v>54</v>
      </c>
      <c r="L468" s="5">
        <v>46</v>
      </c>
      <c r="M468" s="5">
        <v>78176.47</v>
      </c>
      <c r="N468" s="5">
        <v>96481.7</v>
      </c>
      <c r="O468" s="5">
        <v>0.1</v>
      </c>
      <c r="P468" s="3" t="s">
        <v>55</v>
      </c>
      <c r="Q468" s="3" t="s">
        <v>29</v>
      </c>
      <c r="R468" s="5">
        <v>10</v>
      </c>
      <c r="S468" s="15">
        <v>757836.5</v>
      </c>
      <c r="T468" s="11">
        <f t="shared" si="50"/>
        <v>4438158.2</v>
      </c>
      <c r="U468" s="12">
        <f t="shared" si="51"/>
        <v>443815.82000000007</v>
      </c>
      <c r="V468" s="12">
        <f t="shared" si="52"/>
        <v>3994342.38</v>
      </c>
      <c r="W468" s="17">
        <f t="shared" si="53"/>
        <v>0.1897274764913868</v>
      </c>
      <c r="X468" s="19">
        <f t="shared" si="54"/>
        <v>1</v>
      </c>
      <c r="Y468" s="17">
        <f t="shared" si="55"/>
        <v>0.1897274764913868</v>
      </c>
      <c r="Z468" s="25">
        <f t="shared" si="49"/>
        <v>0.11111111111111113</v>
      </c>
    </row>
    <row r="469" spans="1:26" ht="14.4" x14ac:dyDescent="0.3">
      <c r="A469" s="24" t="s">
        <v>958</v>
      </c>
      <c r="B469" s="4">
        <v>45759</v>
      </c>
      <c r="C469" s="3" t="s">
        <v>49</v>
      </c>
      <c r="D469" s="3" t="s">
        <v>21</v>
      </c>
      <c r="E469" s="3" t="s">
        <v>105</v>
      </c>
      <c r="F469" s="3" t="s">
        <v>106</v>
      </c>
      <c r="G469" s="3" t="s">
        <v>959</v>
      </c>
      <c r="H469" s="3" t="s">
        <v>35</v>
      </c>
      <c r="I469" s="3" t="s">
        <v>45</v>
      </c>
      <c r="J469" s="3" t="s">
        <v>102</v>
      </c>
      <c r="K469" s="3" t="s">
        <v>191</v>
      </c>
      <c r="L469" s="5">
        <v>39</v>
      </c>
      <c r="M469" s="5">
        <v>21972.76</v>
      </c>
      <c r="N469" s="5">
        <v>30357.08</v>
      </c>
      <c r="O469" s="5">
        <v>0.15</v>
      </c>
      <c r="P469" s="3" t="s">
        <v>28</v>
      </c>
      <c r="Q469" s="3" t="s">
        <v>84</v>
      </c>
      <c r="R469" s="5">
        <v>9</v>
      </c>
      <c r="S469" s="15">
        <v>277940.2</v>
      </c>
      <c r="T469" s="11">
        <f t="shared" si="50"/>
        <v>1183926.1200000001</v>
      </c>
      <c r="U469" s="12">
        <f t="shared" si="51"/>
        <v>177588.91800000001</v>
      </c>
      <c r="V469" s="12">
        <f t="shared" si="52"/>
        <v>1006337.202</v>
      </c>
      <c r="W469" s="17">
        <f t="shared" si="53"/>
        <v>0.27618992863189412</v>
      </c>
      <c r="X469" s="19">
        <f t="shared" si="54"/>
        <v>0</v>
      </c>
      <c r="Y469" s="17">
        <f t="shared" si="55"/>
        <v>0.27618992863189412</v>
      </c>
      <c r="Z469" s="25">
        <f t="shared" si="49"/>
        <v>0.1764705882352941</v>
      </c>
    </row>
    <row r="470" spans="1:26" ht="14.4" x14ac:dyDescent="0.3">
      <c r="A470" s="24" t="s">
        <v>960</v>
      </c>
      <c r="B470" s="6">
        <v>45753</v>
      </c>
      <c r="C470" s="3" t="s">
        <v>31</v>
      </c>
      <c r="D470" s="3" t="s">
        <v>70</v>
      </c>
      <c r="E470" s="3" t="s">
        <v>125</v>
      </c>
      <c r="F470" s="3" t="s">
        <v>125</v>
      </c>
      <c r="G470" s="3" t="s">
        <v>310</v>
      </c>
      <c r="H470" s="3" t="s">
        <v>35</v>
      </c>
      <c r="I470" s="3" t="s">
        <v>52</v>
      </c>
      <c r="J470" s="3" t="s">
        <v>53</v>
      </c>
      <c r="K470" s="3" t="s">
        <v>99</v>
      </c>
      <c r="L470" s="5">
        <v>9</v>
      </c>
      <c r="M470" s="5">
        <v>70636.259999999995</v>
      </c>
      <c r="N470" s="5">
        <v>95677.34</v>
      </c>
      <c r="O470" s="5">
        <v>0.1</v>
      </c>
      <c r="P470" s="3" t="s">
        <v>55</v>
      </c>
      <c r="Q470" s="3" t="s">
        <v>29</v>
      </c>
      <c r="R470" s="5">
        <v>16</v>
      </c>
      <c r="S470" s="15">
        <v>202832.8</v>
      </c>
      <c r="T470" s="11">
        <f t="shared" si="50"/>
        <v>861096.05999999994</v>
      </c>
      <c r="U470" s="12">
        <f t="shared" si="51"/>
        <v>86109.606</v>
      </c>
      <c r="V470" s="12">
        <f t="shared" si="52"/>
        <v>774986.45399999991</v>
      </c>
      <c r="W470" s="17">
        <f t="shared" si="53"/>
        <v>0.26172431653882822</v>
      </c>
      <c r="X470" s="19">
        <f t="shared" si="54"/>
        <v>1</v>
      </c>
      <c r="Y470" s="17">
        <f t="shared" si="55"/>
        <v>0.26172431653882822</v>
      </c>
      <c r="Z470" s="25">
        <f t="shared" si="49"/>
        <v>0.11111111111111112</v>
      </c>
    </row>
    <row r="471" spans="1:26" ht="14.4" x14ac:dyDescent="0.3">
      <c r="A471" s="24" t="s">
        <v>961</v>
      </c>
      <c r="B471" s="7">
        <v>45788</v>
      </c>
      <c r="C471" s="3" t="s">
        <v>20</v>
      </c>
      <c r="D471" s="3" t="s">
        <v>41</v>
      </c>
      <c r="E471" s="3" t="s">
        <v>50</v>
      </c>
      <c r="F471" s="3" t="s">
        <v>50</v>
      </c>
      <c r="G471" s="3" t="s">
        <v>802</v>
      </c>
      <c r="H471" s="3" t="s">
        <v>44</v>
      </c>
      <c r="I471" s="3" t="s">
        <v>25</v>
      </c>
      <c r="J471" s="3" t="s">
        <v>26</v>
      </c>
      <c r="K471" s="3" t="s">
        <v>216</v>
      </c>
      <c r="L471" s="5">
        <v>28</v>
      </c>
      <c r="M471" s="5">
        <v>30544.31</v>
      </c>
      <c r="N471" s="5">
        <v>38231.199999999997</v>
      </c>
      <c r="O471" s="5">
        <v>0.15</v>
      </c>
      <c r="P471" s="3" t="s">
        <v>55</v>
      </c>
      <c r="Q471" s="3" t="s">
        <v>38</v>
      </c>
      <c r="R471" s="5">
        <v>16</v>
      </c>
      <c r="S471" s="15">
        <v>182948</v>
      </c>
      <c r="T471" s="11">
        <f t="shared" si="50"/>
        <v>1070473.5999999999</v>
      </c>
      <c r="U471" s="12">
        <f t="shared" si="51"/>
        <v>160571.03999999998</v>
      </c>
      <c r="V471" s="12">
        <f t="shared" si="52"/>
        <v>909902.55999999982</v>
      </c>
      <c r="W471" s="17">
        <f t="shared" si="53"/>
        <v>0.20106328747992536</v>
      </c>
      <c r="X471" s="19">
        <f t="shared" si="54"/>
        <v>1</v>
      </c>
      <c r="Y471" s="17">
        <f t="shared" si="55"/>
        <v>0.20106328747992536</v>
      </c>
      <c r="Z471" s="25">
        <f t="shared" si="49"/>
        <v>0.17647058823529413</v>
      </c>
    </row>
    <row r="472" spans="1:26" ht="14.4" x14ac:dyDescent="0.3">
      <c r="A472" s="24" t="s">
        <v>962</v>
      </c>
      <c r="B472" s="4">
        <v>45716</v>
      </c>
      <c r="C472" s="3" t="s">
        <v>31</v>
      </c>
      <c r="D472" s="3" t="s">
        <v>70</v>
      </c>
      <c r="E472" s="3" t="s">
        <v>125</v>
      </c>
      <c r="F472" s="3" t="s">
        <v>125</v>
      </c>
      <c r="G472" s="3" t="s">
        <v>963</v>
      </c>
      <c r="H472" s="3" t="s">
        <v>44</v>
      </c>
      <c r="I472" s="3" t="s">
        <v>52</v>
      </c>
      <c r="J472" s="3" t="s">
        <v>95</v>
      </c>
      <c r="K472" s="3" t="s">
        <v>237</v>
      </c>
      <c r="L472" s="5">
        <v>35</v>
      </c>
      <c r="M472" s="5">
        <v>59633.21</v>
      </c>
      <c r="N472" s="5">
        <v>76355.67</v>
      </c>
      <c r="O472" s="5">
        <v>0.05</v>
      </c>
      <c r="P472" s="3" t="s">
        <v>55</v>
      </c>
      <c r="Q472" s="3" t="s">
        <v>38</v>
      </c>
      <c r="R472" s="5">
        <v>12</v>
      </c>
      <c r="S472" s="15">
        <v>556021.80000000005</v>
      </c>
      <c r="T472" s="11">
        <f t="shared" si="50"/>
        <v>2672448.4499999997</v>
      </c>
      <c r="U472" s="12">
        <f t="shared" si="51"/>
        <v>133622.42249999999</v>
      </c>
      <c r="V472" s="12">
        <f t="shared" si="52"/>
        <v>2538826.0274999999</v>
      </c>
      <c r="W472" s="17">
        <f t="shared" si="53"/>
        <v>0.21900744437676917</v>
      </c>
      <c r="X472" s="19">
        <f t="shared" si="54"/>
        <v>1</v>
      </c>
      <c r="Y472" s="17">
        <f t="shared" si="55"/>
        <v>0.21900744437676917</v>
      </c>
      <c r="Z472" s="25">
        <f t="shared" si="49"/>
        <v>5.2631578947368418E-2</v>
      </c>
    </row>
    <row r="473" spans="1:26" ht="14.4" x14ac:dyDescent="0.3">
      <c r="A473" s="24" t="s">
        <v>964</v>
      </c>
      <c r="B473" s="4">
        <v>45863</v>
      </c>
      <c r="C473" s="3" t="s">
        <v>49</v>
      </c>
      <c r="D473" s="3" t="s">
        <v>57</v>
      </c>
      <c r="E473" s="3" t="s">
        <v>64</v>
      </c>
      <c r="F473" s="3" t="s">
        <v>65</v>
      </c>
      <c r="G473" s="3" t="s">
        <v>129</v>
      </c>
      <c r="H473" s="3" t="s">
        <v>35</v>
      </c>
      <c r="I473" s="3" t="s">
        <v>52</v>
      </c>
      <c r="J473" s="3" t="s">
        <v>113</v>
      </c>
      <c r="K473" s="3" t="s">
        <v>257</v>
      </c>
      <c r="L473" s="5">
        <v>33</v>
      </c>
      <c r="M473" s="5">
        <v>59273.41</v>
      </c>
      <c r="N473" s="5">
        <v>77844.710000000006</v>
      </c>
      <c r="O473" s="5">
        <v>0.1</v>
      </c>
      <c r="P473" s="3" t="s">
        <v>28</v>
      </c>
      <c r="Q473" s="3" t="s">
        <v>38</v>
      </c>
      <c r="R473" s="5">
        <v>3</v>
      </c>
      <c r="S473" s="15">
        <v>551567.6</v>
      </c>
      <c r="T473" s="11">
        <f t="shared" si="50"/>
        <v>2568875.4300000002</v>
      </c>
      <c r="U473" s="12">
        <f t="shared" si="51"/>
        <v>256887.54300000003</v>
      </c>
      <c r="V473" s="12">
        <f t="shared" si="52"/>
        <v>2311987.8870000001</v>
      </c>
      <c r="W473" s="17">
        <f t="shared" si="53"/>
        <v>0.23856855094327747</v>
      </c>
      <c r="X473" s="19">
        <f t="shared" si="54"/>
        <v>0</v>
      </c>
      <c r="Y473" s="17">
        <f t="shared" si="55"/>
        <v>0.23856855094327747</v>
      </c>
      <c r="Z473" s="25">
        <f t="shared" si="49"/>
        <v>0.11111111111111112</v>
      </c>
    </row>
    <row r="474" spans="1:26" ht="14.4" x14ac:dyDescent="0.3">
      <c r="A474" s="24" t="s">
        <v>965</v>
      </c>
      <c r="B474" s="6">
        <v>45719</v>
      </c>
      <c r="C474" s="3" t="s">
        <v>31</v>
      </c>
      <c r="D474" s="3" t="s">
        <v>70</v>
      </c>
      <c r="E474" s="3" t="s">
        <v>125</v>
      </c>
      <c r="F474" s="3" t="s">
        <v>125</v>
      </c>
      <c r="G474" s="3" t="s">
        <v>966</v>
      </c>
      <c r="H474" s="3" t="s">
        <v>87</v>
      </c>
      <c r="I474" s="3" t="s">
        <v>25</v>
      </c>
      <c r="J474" s="3" t="s">
        <v>61</v>
      </c>
      <c r="K474" s="3" t="s">
        <v>211</v>
      </c>
      <c r="L474" s="5">
        <v>30</v>
      </c>
      <c r="M474" s="5">
        <v>49601.440000000002</v>
      </c>
      <c r="N474" s="5">
        <v>56790.77</v>
      </c>
      <c r="O474" s="5">
        <v>0</v>
      </c>
      <c r="P474" s="3" t="s">
        <v>55</v>
      </c>
      <c r="Q474" s="3" t="s">
        <v>29</v>
      </c>
      <c r="R474" s="5">
        <v>18</v>
      </c>
      <c r="S474" s="15">
        <v>215679.9</v>
      </c>
      <c r="T474" s="11">
        <f t="shared" si="50"/>
        <v>1703723.0999999999</v>
      </c>
      <c r="U474" s="12">
        <f t="shared" si="51"/>
        <v>0</v>
      </c>
      <c r="V474" s="12">
        <f t="shared" si="52"/>
        <v>1703723.0999999999</v>
      </c>
      <c r="W474" s="17">
        <f t="shared" si="53"/>
        <v>0.1265932826760405</v>
      </c>
      <c r="X474" s="19">
        <f t="shared" si="54"/>
        <v>1</v>
      </c>
      <c r="Y474" s="17">
        <f t="shared" si="55"/>
        <v>0.1265932826760405</v>
      </c>
      <c r="Z474" s="25">
        <f t="shared" si="49"/>
        <v>0</v>
      </c>
    </row>
    <row r="475" spans="1:26" ht="14.4" x14ac:dyDescent="0.3">
      <c r="A475" s="24" t="s">
        <v>967</v>
      </c>
      <c r="B475" s="6">
        <v>45873</v>
      </c>
      <c r="C475" s="3" t="s">
        <v>20</v>
      </c>
      <c r="D475" s="3" t="s">
        <v>41</v>
      </c>
      <c r="E475" s="3" t="s">
        <v>50</v>
      </c>
      <c r="F475" s="3" t="s">
        <v>50</v>
      </c>
      <c r="G475" s="3" t="s">
        <v>430</v>
      </c>
      <c r="H475" s="3" t="s">
        <v>87</v>
      </c>
      <c r="I475" s="3" t="s">
        <v>25</v>
      </c>
      <c r="J475" s="3" t="s">
        <v>146</v>
      </c>
      <c r="K475" s="3" t="s">
        <v>411</v>
      </c>
      <c r="L475" s="5">
        <v>28</v>
      </c>
      <c r="M475" s="5">
        <v>40166.300000000003</v>
      </c>
      <c r="N475" s="5">
        <v>45521.75</v>
      </c>
      <c r="O475" s="5">
        <v>0.1</v>
      </c>
      <c r="P475" s="3" t="s">
        <v>55</v>
      </c>
      <c r="Q475" s="3" t="s">
        <v>29</v>
      </c>
      <c r="R475" s="5">
        <v>20</v>
      </c>
      <c r="S475" s="15">
        <v>134957.29999999999</v>
      </c>
      <c r="T475" s="11">
        <f t="shared" si="50"/>
        <v>1274609</v>
      </c>
      <c r="U475" s="12">
        <f t="shared" si="51"/>
        <v>127460.90000000001</v>
      </c>
      <c r="V475" s="12">
        <f t="shared" si="52"/>
        <v>1147148.1000000001</v>
      </c>
      <c r="W475" s="17">
        <f t="shared" si="53"/>
        <v>0.1176459255783974</v>
      </c>
      <c r="X475" s="19">
        <f t="shared" si="54"/>
        <v>1</v>
      </c>
      <c r="Y475" s="17">
        <f t="shared" si="55"/>
        <v>0.1176459255783974</v>
      </c>
      <c r="Z475" s="25">
        <f t="shared" si="49"/>
        <v>0.1111111111111111</v>
      </c>
    </row>
    <row r="476" spans="1:26" ht="14.4" x14ac:dyDescent="0.3">
      <c r="A476" s="24" t="s">
        <v>968</v>
      </c>
      <c r="B476" s="4">
        <v>45899</v>
      </c>
      <c r="C476" s="3" t="s">
        <v>31</v>
      </c>
      <c r="D476" s="3" t="s">
        <v>21</v>
      </c>
      <c r="E476" s="3" t="s">
        <v>105</v>
      </c>
      <c r="F476" s="3" t="s">
        <v>106</v>
      </c>
      <c r="G476" s="3" t="s">
        <v>969</v>
      </c>
      <c r="H476" s="3" t="s">
        <v>44</v>
      </c>
      <c r="I476" s="3" t="s">
        <v>25</v>
      </c>
      <c r="J476" s="3" t="s">
        <v>146</v>
      </c>
      <c r="K476" s="3" t="s">
        <v>416</v>
      </c>
      <c r="L476" s="5">
        <v>36</v>
      </c>
      <c r="M476" s="5">
        <v>73371.520000000004</v>
      </c>
      <c r="N476" s="5">
        <v>104147.6</v>
      </c>
      <c r="O476" s="5">
        <v>0.15</v>
      </c>
      <c r="P476" s="3" t="s">
        <v>55</v>
      </c>
      <c r="Q476" s="3" t="s">
        <v>84</v>
      </c>
      <c r="R476" s="5">
        <v>14</v>
      </c>
      <c r="S476" s="15">
        <v>941746.5</v>
      </c>
      <c r="T476" s="11">
        <f t="shared" si="50"/>
        <v>3749313.6</v>
      </c>
      <c r="U476" s="12">
        <f t="shared" si="51"/>
        <v>562397.04</v>
      </c>
      <c r="V476" s="12">
        <f t="shared" si="52"/>
        <v>3186916.56</v>
      </c>
      <c r="W476" s="17">
        <f t="shared" si="53"/>
        <v>0.29550397139986623</v>
      </c>
      <c r="X476" s="19">
        <f t="shared" si="54"/>
        <v>1</v>
      </c>
      <c r="Y476" s="17">
        <f t="shared" si="55"/>
        <v>0.29550397139986623</v>
      </c>
      <c r="Z476" s="25">
        <f t="shared" si="49"/>
        <v>0.17647058823529413</v>
      </c>
    </row>
    <row r="477" spans="1:26" ht="14.4" x14ac:dyDescent="0.3">
      <c r="A477" s="24" t="s">
        <v>970</v>
      </c>
      <c r="B477" s="6">
        <v>45907</v>
      </c>
      <c r="C477" s="3" t="s">
        <v>49</v>
      </c>
      <c r="D477" s="3" t="s">
        <v>57</v>
      </c>
      <c r="E477" s="3" t="s">
        <v>92</v>
      </c>
      <c r="F477" s="3" t="s">
        <v>93</v>
      </c>
      <c r="G477" s="3" t="s">
        <v>607</v>
      </c>
      <c r="H477" s="3" t="s">
        <v>87</v>
      </c>
      <c r="I477" s="3" t="s">
        <v>45</v>
      </c>
      <c r="J477" s="3" t="s">
        <v>46</v>
      </c>
      <c r="K477" s="3" t="s">
        <v>47</v>
      </c>
      <c r="L477" s="5">
        <v>13</v>
      </c>
      <c r="M477" s="5">
        <v>76243.990000000005</v>
      </c>
      <c r="N477" s="5">
        <v>111986.9</v>
      </c>
      <c r="O477" s="5">
        <v>0.05</v>
      </c>
      <c r="P477" s="3" t="s">
        <v>55</v>
      </c>
      <c r="Q477" s="3" t="s">
        <v>84</v>
      </c>
      <c r="R477" s="5">
        <v>4</v>
      </c>
      <c r="S477" s="15">
        <v>441425.4</v>
      </c>
      <c r="T477" s="11">
        <f t="shared" si="50"/>
        <v>1455829.7</v>
      </c>
      <c r="U477" s="12">
        <f t="shared" si="51"/>
        <v>72791.485000000001</v>
      </c>
      <c r="V477" s="12">
        <f t="shared" si="52"/>
        <v>1383038.2149999999</v>
      </c>
      <c r="W477" s="17">
        <f t="shared" si="53"/>
        <v>0.31917079023011674</v>
      </c>
      <c r="X477" s="19">
        <f t="shared" si="54"/>
        <v>1</v>
      </c>
      <c r="Y477" s="17">
        <f t="shared" si="55"/>
        <v>0.31917079023011674</v>
      </c>
      <c r="Z477" s="25">
        <f t="shared" si="49"/>
        <v>5.2631578947368425E-2</v>
      </c>
    </row>
    <row r="478" spans="1:26" ht="14.4" x14ac:dyDescent="0.3">
      <c r="A478" s="24" t="s">
        <v>971</v>
      </c>
      <c r="B478" s="4">
        <v>45682</v>
      </c>
      <c r="C478" s="3" t="s">
        <v>31</v>
      </c>
      <c r="D478" s="3" t="s">
        <v>21</v>
      </c>
      <c r="E478" s="3" t="s">
        <v>32</v>
      </c>
      <c r="F478" s="3" t="s">
        <v>33</v>
      </c>
      <c r="G478" s="3" t="s">
        <v>418</v>
      </c>
      <c r="H478" s="3" t="s">
        <v>24</v>
      </c>
      <c r="I478" s="3" t="s">
        <v>52</v>
      </c>
      <c r="J478" s="3" t="s">
        <v>95</v>
      </c>
      <c r="K478" s="3" t="s">
        <v>298</v>
      </c>
      <c r="L478" s="5">
        <v>25</v>
      </c>
      <c r="M478" s="5">
        <v>20828.310000000001</v>
      </c>
      <c r="N478" s="5">
        <v>24198.560000000001</v>
      </c>
      <c r="O478" s="5">
        <v>0.15</v>
      </c>
      <c r="P478" s="3" t="s">
        <v>28</v>
      </c>
      <c r="Q478" s="3" t="s">
        <v>38</v>
      </c>
      <c r="R478" s="5">
        <v>7</v>
      </c>
      <c r="S478" s="15">
        <v>71617.81</v>
      </c>
      <c r="T478" s="11">
        <f t="shared" si="50"/>
        <v>604964</v>
      </c>
      <c r="U478" s="12">
        <f t="shared" si="51"/>
        <v>90744.599999999991</v>
      </c>
      <c r="V478" s="12">
        <f t="shared" si="52"/>
        <v>514219.4</v>
      </c>
      <c r="W478" s="17">
        <f t="shared" si="53"/>
        <v>0.13927481149097057</v>
      </c>
      <c r="X478" s="19">
        <f t="shared" si="54"/>
        <v>0</v>
      </c>
      <c r="Y478" s="17">
        <f t="shared" si="55"/>
        <v>0.13927481149097057</v>
      </c>
      <c r="Z478" s="25">
        <f t="shared" si="49"/>
        <v>0.1764705882352941</v>
      </c>
    </row>
    <row r="479" spans="1:26" ht="14.4" x14ac:dyDescent="0.3">
      <c r="A479" s="24" t="s">
        <v>972</v>
      </c>
      <c r="B479" s="7">
        <v>45808</v>
      </c>
      <c r="C479" s="3" t="s">
        <v>31</v>
      </c>
      <c r="D479" s="3" t="s">
        <v>70</v>
      </c>
      <c r="E479" s="3" t="s">
        <v>125</v>
      </c>
      <c r="F479" s="3" t="s">
        <v>125</v>
      </c>
      <c r="G479" s="3" t="s">
        <v>554</v>
      </c>
      <c r="H479" s="3" t="s">
        <v>35</v>
      </c>
      <c r="I479" s="3" t="s">
        <v>52</v>
      </c>
      <c r="J479" s="3" t="s">
        <v>113</v>
      </c>
      <c r="K479" s="3" t="s">
        <v>557</v>
      </c>
      <c r="L479" s="5">
        <v>8</v>
      </c>
      <c r="M479" s="5">
        <v>51150.92</v>
      </c>
      <c r="N479" s="5">
        <v>66136</v>
      </c>
      <c r="O479" s="5">
        <v>0.15</v>
      </c>
      <c r="P479" s="3" t="s">
        <v>55</v>
      </c>
      <c r="Q479" s="3" t="s">
        <v>29</v>
      </c>
      <c r="R479" s="5">
        <v>17</v>
      </c>
      <c r="S479" s="15">
        <v>101898.5</v>
      </c>
      <c r="T479" s="11">
        <f t="shared" si="50"/>
        <v>529088</v>
      </c>
      <c r="U479" s="12">
        <f t="shared" si="51"/>
        <v>79363.199999999997</v>
      </c>
      <c r="V479" s="12">
        <f t="shared" si="52"/>
        <v>449724.8</v>
      </c>
      <c r="W479" s="17">
        <f t="shared" si="53"/>
        <v>0.2265796771714613</v>
      </c>
      <c r="X479" s="19">
        <f t="shared" si="54"/>
        <v>1</v>
      </c>
      <c r="Y479" s="17">
        <f t="shared" si="55"/>
        <v>0.2265796771714613</v>
      </c>
      <c r="Z479" s="25">
        <f t="shared" si="49"/>
        <v>0.17647058823529413</v>
      </c>
    </row>
    <row r="480" spans="1:26" ht="14.4" x14ac:dyDescent="0.3">
      <c r="A480" s="24" t="s">
        <v>973</v>
      </c>
      <c r="B480" s="6">
        <v>45815</v>
      </c>
      <c r="C480" s="3" t="s">
        <v>49</v>
      </c>
      <c r="D480" s="3" t="s">
        <v>21</v>
      </c>
      <c r="E480" s="3" t="s">
        <v>105</v>
      </c>
      <c r="F480" s="3" t="s">
        <v>106</v>
      </c>
      <c r="G480" s="3" t="s">
        <v>974</v>
      </c>
      <c r="H480" s="3" t="s">
        <v>44</v>
      </c>
      <c r="I480" s="3" t="s">
        <v>45</v>
      </c>
      <c r="J480" s="3" t="s">
        <v>102</v>
      </c>
      <c r="K480" s="3" t="s">
        <v>191</v>
      </c>
      <c r="L480" s="5">
        <v>38</v>
      </c>
      <c r="M480" s="5">
        <v>72728.039999999994</v>
      </c>
      <c r="N480" s="5">
        <v>99038.99</v>
      </c>
      <c r="O480" s="5">
        <v>0.05</v>
      </c>
      <c r="P480" s="3" t="s">
        <v>28</v>
      </c>
      <c r="Q480" s="3" t="s">
        <v>77</v>
      </c>
      <c r="R480" s="5">
        <v>12</v>
      </c>
      <c r="S480" s="15">
        <v>949825.3</v>
      </c>
      <c r="T480" s="11">
        <f t="shared" si="50"/>
        <v>3763481.62</v>
      </c>
      <c r="U480" s="12">
        <f t="shared" si="51"/>
        <v>188174.08100000001</v>
      </c>
      <c r="V480" s="12">
        <f t="shared" si="52"/>
        <v>3575307.5389999999</v>
      </c>
      <c r="W480" s="17">
        <f t="shared" si="53"/>
        <v>0.26566254500883096</v>
      </c>
      <c r="X480" s="19">
        <f t="shared" si="54"/>
        <v>0</v>
      </c>
      <c r="Y480" s="17">
        <f t="shared" si="55"/>
        <v>0.26566254500883096</v>
      </c>
      <c r="Z480" s="25">
        <f t="shared" si="49"/>
        <v>5.2631578947368425E-2</v>
      </c>
    </row>
    <row r="481" spans="1:26" ht="14.4" x14ac:dyDescent="0.3">
      <c r="A481" s="24" t="s">
        <v>975</v>
      </c>
      <c r="B481" s="4">
        <v>45881</v>
      </c>
      <c r="C481" s="3" t="s">
        <v>49</v>
      </c>
      <c r="D481" s="3" t="s">
        <v>41</v>
      </c>
      <c r="E481" s="3" t="s">
        <v>42</v>
      </c>
      <c r="F481" s="3" t="s">
        <v>42</v>
      </c>
      <c r="G481" s="3" t="s">
        <v>976</v>
      </c>
      <c r="H481" s="3" t="s">
        <v>87</v>
      </c>
      <c r="I481" s="3" t="s">
        <v>52</v>
      </c>
      <c r="J481" s="3" t="s">
        <v>157</v>
      </c>
      <c r="K481" s="3" t="s">
        <v>273</v>
      </c>
      <c r="L481" s="5">
        <v>23</v>
      </c>
      <c r="M481" s="5">
        <v>42227.14</v>
      </c>
      <c r="N481" s="5">
        <v>50362.82</v>
      </c>
      <c r="O481" s="5">
        <v>0.1</v>
      </c>
      <c r="P481" s="3" t="s">
        <v>28</v>
      </c>
      <c r="Q481" s="3" t="s">
        <v>77</v>
      </c>
      <c r="R481" s="5">
        <v>11</v>
      </c>
      <c r="S481" s="15">
        <v>168408.6</v>
      </c>
      <c r="T481" s="11">
        <f t="shared" si="50"/>
        <v>1158344.8600000001</v>
      </c>
      <c r="U481" s="12">
        <f t="shared" si="51"/>
        <v>115834.48600000002</v>
      </c>
      <c r="V481" s="12">
        <f t="shared" si="52"/>
        <v>1042510.3740000001</v>
      </c>
      <c r="W481" s="17">
        <f t="shared" si="53"/>
        <v>0.16154141407133854</v>
      </c>
      <c r="X481" s="19">
        <f t="shared" si="54"/>
        <v>0</v>
      </c>
      <c r="Y481" s="17">
        <f t="shared" si="55"/>
        <v>0.16154141407133854</v>
      </c>
      <c r="Z481" s="25">
        <f t="shared" si="49"/>
        <v>0.11111111111111112</v>
      </c>
    </row>
    <row r="482" spans="1:26" ht="14.4" x14ac:dyDescent="0.3">
      <c r="A482" s="24" t="s">
        <v>977</v>
      </c>
      <c r="B482" s="4">
        <v>45899</v>
      </c>
      <c r="C482" s="3" t="s">
        <v>31</v>
      </c>
      <c r="D482" s="3" t="s">
        <v>57</v>
      </c>
      <c r="E482" s="3" t="s">
        <v>58</v>
      </c>
      <c r="F482" s="3" t="s">
        <v>59</v>
      </c>
      <c r="G482" s="3" t="s">
        <v>978</v>
      </c>
      <c r="H482" s="3" t="s">
        <v>44</v>
      </c>
      <c r="I482" s="3" t="s">
        <v>45</v>
      </c>
      <c r="J482" s="3" t="s">
        <v>102</v>
      </c>
      <c r="K482" s="3" t="s">
        <v>203</v>
      </c>
      <c r="L482" s="5">
        <v>30</v>
      </c>
      <c r="M482" s="5">
        <v>52636.46</v>
      </c>
      <c r="N482" s="5">
        <v>66241.23</v>
      </c>
      <c r="O482" s="5">
        <v>0.15</v>
      </c>
      <c r="P482" s="3" t="s">
        <v>28</v>
      </c>
      <c r="Q482" s="3" t="s">
        <v>77</v>
      </c>
      <c r="R482" s="5">
        <v>20</v>
      </c>
      <c r="S482" s="15">
        <v>346921.6</v>
      </c>
      <c r="T482" s="11">
        <f t="shared" si="50"/>
        <v>1987236.9</v>
      </c>
      <c r="U482" s="12">
        <f t="shared" si="51"/>
        <v>298085.53499999997</v>
      </c>
      <c r="V482" s="12">
        <f t="shared" si="52"/>
        <v>1689151.365</v>
      </c>
      <c r="W482" s="17">
        <f t="shared" si="53"/>
        <v>0.2053821861014806</v>
      </c>
      <c r="X482" s="19">
        <f t="shared" si="54"/>
        <v>0</v>
      </c>
      <c r="Y482" s="17">
        <f t="shared" si="55"/>
        <v>0.2053821861014806</v>
      </c>
      <c r="Z482" s="25">
        <f t="shared" si="49"/>
        <v>0.1764705882352941</v>
      </c>
    </row>
    <row r="483" spans="1:26" ht="14.4" x14ac:dyDescent="0.3">
      <c r="A483" s="24" t="s">
        <v>979</v>
      </c>
      <c r="B483" s="6">
        <v>45906</v>
      </c>
      <c r="C483" s="3" t="s">
        <v>40</v>
      </c>
      <c r="D483" s="3" t="s">
        <v>41</v>
      </c>
      <c r="E483" s="3" t="s">
        <v>42</v>
      </c>
      <c r="F483" s="3" t="s">
        <v>42</v>
      </c>
      <c r="G483" s="3" t="s">
        <v>980</v>
      </c>
      <c r="H483" s="3" t="s">
        <v>35</v>
      </c>
      <c r="I483" s="3" t="s">
        <v>25</v>
      </c>
      <c r="J483" s="3" t="s">
        <v>61</v>
      </c>
      <c r="K483" s="3" t="s">
        <v>154</v>
      </c>
      <c r="L483" s="5">
        <v>45</v>
      </c>
      <c r="M483" s="5">
        <v>39924.65</v>
      </c>
      <c r="N483" s="5">
        <v>46312.28</v>
      </c>
      <c r="O483" s="5">
        <v>0.1</v>
      </c>
      <c r="P483" s="3" t="s">
        <v>28</v>
      </c>
      <c r="Q483" s="3" t="s">
        <v>38</v>
      </c>
      <c r="R483" s="5">
        <v>3</v>
      </c>
      <c r="S483" s="15">
        <v>258699</v>
      </c>
      <c r="T483" s="11">
        <f t="shared" si="50"/>
        <v>2084052.5999999999</v>
      </c>
      <c r="U483" s="12">
        <f t="shared" si="51"/>
        <v>208405.26</v>
      </c>
      <c r="V483" s="12">
        <f t="shared" si="52"/>
        <v>1875647.3399999999</v>
      </c>
      <c r="W483" s="17">
        <f t="shared" si="53"/>
        <v>0.13792518160690059</v>
      </c>
      <c r="X483" s="19">
        <f t="shared" si="54"/>
        <v>0</v>
      </c>
      <c r="Y483" s="17">
        <f t="shared" si="55"/>
        <v>0.13792518160690059</v>
      </c>
      <c r="Z483" s="25">
        <f t="shared" si="49"/>
        <v>0.11111111111111112</v>
      </c>
    </row>
    <row r="484" spans="1:26" ht="14.4" x14ac:dyDescent="0.3">
      <c r="A484" s="24" t="s">
        <v>981</v>
      </c>
      <c r="B484" s="4">
        <v>45869</v>
      </c>
      <c r="C484" s="3" t="s">
        <v>20</v>
      </c>
      <c r="D484" s="3" t="s">
        <v>57</v>
      </c>
      <c r="E484" s="3" t="s">
        <v>58</v>
      </c>
      <c r="F484" s="3" t="s">
        <v>59</v>
      </c>
      <c r="G484" s="3" t="s">
        <v>982</v>
      </c>
      <c r="H484" s="3" t="s">
        <v>44</v>
      </c>
      <c r="I484" s="3" t="s">
        <v>25</v>
      </c>
      <c r="J484" s="3" t="s">
        <v>61</v>
      </c>
      <c r="K484" s="3" t="s">
        <v>154</v>
      </c>
      <c r="L484" s="5">
        <v>18</v>
      </c>
      <c r="M484" s="5">
        <v>23514.95</v>
      </c>
      <c r="N484" s="5">
        <v>25951.13</v>
      </c>
      <c r="O484" s="5">
        <v>0</v>
      </c>
      <c r="P484" s="3" t="s">
        <v>28</v>
      </c>
      <c r="Q484" s="3" t="s">
        <v>77</v>
      </c>
      <c r="R484" s="5">
        <v>20</v>
      </c>
      <c r="S484" s="15">
        <v>43851.24</v>
      </c>
      <c r="T484" s="11">
        <f t="shared" si="50"/>
        <v>467120.34</v>
      </c>
      <c r="U484" s="12">
        <f t="shared" si="51"/>
        <v>0</v>
      </c>
      <c r="V484" s="12">
        <f t="shared" si="52"/>
        <v>467120.34</v>
      </c>
      <c r="W484" s="17">
        <f t="shared" si="53"/>
        <v>9.3875680943373174E-2</v>
      </c>
      <c r="X484" s="19">
        <f t="shared" si="54"/>
        <v>0</v>
      </c>
      <c r="Y484" s="17">
        <f t="shared" si="55"/>
        <v>9.3875680943373174E-2</v>
      </c>
      <c r="Z484" s="25">
        <f t="shared" si="49"/>
        <v>0</v>
      </c>
    </row>
    <row r="485" spans="1:26" ht="14.4" x14ac:dyDescent="0.3">
      <c r="A485" s="24" t="s">
        <v>983</v>
      </c>
      <c r="B485" s="6">
        <v>45662</v>
      </c>
      <c r="C485" s="3" t="s">
        <v>40</v>
      </c>
      <c r="D485" s="3" t="s">
        <v>21</v>
      </c>
      <c r="E485" s="3" t="s">
        <v>32</v>
      </c>
      <c r="F485" s="3" t="s">
        <v>33</v>
      </c>
      <c r="G485" s="3" t="s">
        <v>795</v>
      </c>
      <c r="H485" s="3" t="s">
        <v>24</v>
      </c>
      <c r="I485" s="3" t="s">
        <v>25</v>
      </c>
      <c r="J485" s="3" t="s">
        <v>36</v>
      </c>
      <c r="K485" s="3" t="s">
        <v>136</v>
      </c>
      <c r="L485" s="5">
        <v>29</v>
      </c>
      <c r="M485" s="5">
        <v>79738.2</v>
      </c>
      <c r="N485" s="5">
        <v>101545.1</v>
      </c>
      <c r="O485" s="5">
        <v>0.1</v>
      </c>
      <c r="P485" s="3" t="s">
        <v>28</v>
      </c>
      <c r="Q485" s="3" t="s">
        <v>29</v>
      </c>
      <c r="R485" s="5">
        <v>20</v>
      </c>
      <c r="S485" s="15">
        <v>569160.6</v>
      </c>
      <c r="T485" s="11">
        <f t="shared" si="50"/>
        <v>2944807.9000000004</v>
      </c>
      <c r="U485" s="12">
        <f t="shared" si="51"/>
        <v>294480.79000000004</v>
      </c>
      <c r="V485" s="12">
        <f t="shared" si="52"/>
        <v>2650327.1100000003</v>
      </c>
      <c r="W485" s="17">
        <f t="shared" si="53"/>
        <v>0.21475107651900369</v>
      </c>
      <c r="X485" s="19">
        <f t="shared" si="54"/>
        <v>0</v>
      </c>
      <c r="Y485" s="17">
        <f t="shared" si="55"/>
        <v>0.21475107651900369</v>
      </c>
      <c r="Z485" s="25">
        <f t="shared" si="49"/>
        <v>0.1111111111111111</v>
      </c>
    </row>
    <row r="486" spans="1:26" ht="14.4" x14ac:dyDescent="0.3">
      <c r="A486" s="24" t="s">
        <v>984</v>
      </c>
      <c r="B486" s="4">
        <v>45671</v>
      </c>
      <c r="C486" s="3" t="s">
        <v>20</v>
      </c>
      <c r="D486" s="3" t="s">
        <v>41</v>
      </c>
      <c r="E486" s="3" t="s">
        <v>42</v>
      </c>
      <c r="F486" s="3" t="s">
        <v>42</v>
      </c>
      <c r="G486" s="3" t="s">
        <v>131</v>
      </c>
      <c r="H486" s="3" t="s">
        <v>35</v>
      </c>
      <c r="I486" s="3" t="s">
        <v>52</v>
      </c>
      <c r="J486" s="3" t="s">
        <v>95</v>
      </c>
      <c r="K486" s="3" t="s">
        <v>182</v>
      </c>
      <c r="L486" s="5">
        <v>32</v>
      </c>
      <c r="M486" s="5">
        <v>38869.07</v>
      </c>
      <c r="N486" s="5">
        <v>57154.35</v>
      </c>
      <c r="O486" s="5">
        <v>0</v>
      </c>
      <c r="P486" s="3" t="s">
        <v>55</v>
      </c>
      <c r="Q486" s="3" t="s">
        <v>77</v>
      </c>
      <c r="R486" s="5">
        <v>9</v>
      </c>
      <c r="S486" s="15">
        <v>585129</v>
      </c>
      <c r="T486" s="11">
        <f t="shared" si="50"/>
        <v>1828939.2</v>
      </c>
      <c r="U486" s="12">
        <f t="shared" si="51"/>
        <v>0</v>
      </c>
      <c r="V486" s="12">
        <f t="shared" si="52"/>
        <v>1828939.2</v>
      </c>
      <c r="W486" s="17">
        <f t="shared" si="53"/>
        <v>0.31992807634064602</v>
      </c>
      <c r="X486" s="19">
        <f t="shared" si="54"/>
        <v>1</v>
      </c>
      <c r="Y486" s="17">
        <f t="shared" si="55"/>
        <v>0.31992807634064602</v>
      </c>
      <c r="Z486" s="25">
        <f t="shared" si="49"/>
        <v>0</v>
      </c>
    </row>
    <row r="487" spans="1:26" ht="14.4" x14ac:dyDescent="0.3">
      <c r="A487" s="24" t="s">
        <v>985</v>
      </c>
      <c r="B487" s="6">
        <v>45907</v>
      </c>
      <c r="C487" s="3" t="s">
        <v>49</v>
      </c>
      <c r="D487" s="3" t="s">
        <v>41</v>
      </c>
      <c r="E487" s="3" t="s">
        <v>50</v>
      </c>
      <c r="F487" s="3" t="s">
        <v>50</v>
      </c>
      <c r="G487" s="3" t="s">
        <v>986</v>
      </c>
      <c r="H487" s="3" t="s">
        <v>35</v>
      </c>
      <c r="I487" s="3" t="s">
        <v>52</v>
      </c>
      <c r="J487" s="3" t="s">
        <v>95</v>
      </c>
      <c r="K487" s="3" t="s">
        <v>182</v>
      </c>
      <c r="L487" s="5">
        <v>47</v>
      </c>
      <c r="M487" s="5">
        <v>52990.49</v>
      </c>
      <c r="N487" s="5">
        <v>77720.399999999994</v>
      </c>
      <c r="O487" s="5">
        <v>0.1</v>
      </c>
      <c r="P487" s="3" t="s">
        <v>28</v>
      </c>
      <c r="Q487" s="3" t="s">
        <v>84</v>
      </c>
      <c r="R487" s="5">
        <v>12</v>
      </c>
      <c r="S487" s="15">
        <v>1046075</v>
      </c>
      <c r="T487" s="11">
        <f t="shared" si="50"/>
        <v>3652858.8</v>
      </c>
      <c r="U487" s="12">
        <f t="shared" si="51"/>
        <v>365285.88</v>
      </c>
      <c r="V487" s="12">
        <f t="shared" si="52"/>
        <v>3287572.92</v>
      </c>
      <c r="W487" s="17">
        <f t="shared" si="53"/>
        <v>0.31819066084775999</v>
      </c>
      <c r="X487" s="19">
        <f t="shared" si="54"/>
        <v>0</v>
      </c>
      <c r="Y487" s="17">
        <f t="shared" si="55"/>
        <v>0.31819066084775999</v>
      </c>
      <c r="Z487" s="25">
        <f t="shared" si="49"/>
        <v>0.11111111111111112</v>
      </c>
    </row>
    <row r="488" spans="1:26" ht="14.4" x14ac:dyDescent="0.3">
      <c r="A488" s="24" t="s">
        <v>987</v>
      </c>
      <c r="B488" s="4">
        <v>45741</v>
      </c>
      <c r="C488" s="3" t="s">
        <v>49</v>
      </c>
      <c r="D488" s="3" t="s">
        <v>57</v>
      </c>
      <c r="E488" s="3" t="s">
        <v>64</v>
      </c>
      <c r="F488" s="3" t="s">
        <v>65</v>
      </c>
      <c r="G488" s="3" t="s">
        <v>988</v>
      </c>
      <c r="H488" s="3" t="s">
        <v>35</v>
      </c>
      <c r="I488" s="3" t="s">
        <v>45</v>
      </c>
      <c r="J488" s="3" t="s">
        <v>46</v>
      </c>
      <c r="K488" s="3" t="s">
        <v>333</v>
      </c>
      <c r="L488" s="5">
        <v>50</v>
      </c>
      <c r="M488" s="5">
        <v>62787.85</v>
      </c>
      <c r="N488" s="5">
        <v>78171.19</v>
      </c>
      <c r="O488" s="5">
        <v>0.05</v>
      </c>
      <c r="P488" s="3" t="s">
        <v>28</v>
      </c>
      <c r="Q488" s="3" t="s">
        <v>29</v>
      </c>
      <c r="R488" s="5">
        <v>12</v>
      </c>
      <c r="S488" s="15">
        <v>730708.7</v>
      </c>
      <c r="T488" s="11">
        <f t="shared" si="50"/>
        <v>3908559.5</v>
      </c>
      <c r="U488" s="12">
        <f t="shared" si="51"/>
        <v>195427.97500000001</v>
      </c>
      <c r="V488" s="12">
        <f t="shared" si="52"/>
        <v>3713131.5249999999</v>
      </c>
      <c r="W488" s="17">
        <f t="shared" si="53"/>
        <v>0.19679041668204844</v>
      </c>
      <c r="X488" s="19">
        <f t="shared" si="54"/>
        <v>0</v>
      </c>
      <c r="Y488" s="17">
        <f t="shared" si="55"/>
        <v>0.19679041668204844</v>
      </c>
      <c r="Z488" s="25">
        <f t="shared" si="49"/>
        <v>5.2631578947368425E-2</v>
      </c>
    </row>
    <row r="489" spans="1:26" ht="14.4" x14ac:dyDescent="0.3">
      <c r="A489" s="24" t="s">
        <v>989</v>
      </c>
      <c r="B489" s="4">
        <v>45767</v>
      </c>
      <c r="C489" s="3" t="s">
        <v>40</v>
      </c>
      <c r="D489" s="3" t="s">
        <v>70</v>
      </c>
      <c r="E489" s="3" t="s">
        <v>71</v>
      </c>
      <c r="F489" s="3" t="s">
        <v>72</v>
      </c>
      <c r="G489" s="3" t="s">
        <v>990</v>
      </c>
      <c r="H489" s="3" t="s">
        <v>24</v>
      </c>
      <c r="I489" s="3" t="s">
        <v>25</v>
      </c>
      <c r="J489" s="3" t="s">
        <v>26</v>
      </c>
      <c r="K489" s="3" t="s">
        <v>216</v>
      </c>
      <c r="L489" s="5">
        <v>21</v>
      </c>
      <c r="M489" s="5">
        <v>15245.79</v>
      </c>
      <c r="N489" s="5">
        <v>22710.880000000001</v>
      </c>
      <c r="O489" s="5">
        <v>0</v>
      </c>
      <c r="P489" s="3" t="s">
        <v>28</v>
      </c>
      <c r="Q489" s="3" t="s">
        <v>38</v>
      </c>
      <c r="R489" s="5">
        <v>6</v>
      </c>
      <c r="S489" s="15">
        <v>156766.9</v>
      </c>
      <c r="T489" s="11">
        <f t="shared" si="50"/>
        <v>476928.48000000004</v>
      </c>
      <c r="U489" s="12">
        <f t="shared" si="51"/>
        <v>0</v>
      </c>
      <c r="V489" s="12">
        <f t="shared" si="52"/>
        <v>476928.48000000004</v>
      </c>
      <c r="W489" s="17">
        <f t="shared" si="53"/>
        <v>0.32870106645759545</v>
      </c>
      <c r="X489" s="19">
        <f t="shared" si="54"/>
        <v>0</v>
      </c>
      <c r="Y489" s="17">
        <f t="shared" si="55"/>
        <v>0.32870106645759545</v>
      </c>
      <c r="Z489" s="25">
        <f t="shared" si="49"/>
        <v>0</v>
      </c>
    </row>
    <row r="490" spans="1:26" ht="14.4" x14ac:dyDescent="0.3">
      <c r="A490" s="24" t="s">
        <v>991</v>
      </c>
      <c r="B490" s="4">
        <v>45854</v>
      </c>
      <c r="C490" s="3" t="s">
        <v>20</v>
      </c>
      <c r="D490" s="3" t="s">
        <v>57</v>
      </c>
      <c r="E490" s="3" t="s">
        <v>64</v>
      </c>
      <c r="F490" s="3" t="s">
        <v>65</v>
      </c>
      <c r="G490" s="3" t="s">
        <v>992</v>
      </c>
      <c r="H490" s="3" t="s">
        <v>24</v>
      </c>
      <c r="I490" s="3" t="s">
        <v>52</v>
      </c>
      <c r="J490" s="3" t="s">
        <v>157</v>
      </c>
      <c r="K490" s="3" t="s">
        <v>188</v>
      </c>
      <c r="L490" s="5">
        <v>1</v>
      </c>
      <c r="M490" s="5">
        <v>10152.65</v>
      </c>
      <c r="N490" s="5">
        <v>12398.47</v>
      </c>
      <c r="O490" s="5">
        <v>0.05</v>
      </c>
      <c r="P490" s="3" t="s">
        <v>28</v>
      </c>
      <c r="Q490" s="3" t="s">
        <v>29</v>
      </c>
      <c r="R490" s="5">
        <v>19</v>
      </c>
      <c r="S490" s="15">
        <v>2133.5300000000002</v>
      </c>
      <c r="T490" s="11">
        <f t="shared" si="50"/>
        <v>12398.47</v>
      </c>
      <c r="U490" s="12">
        <f t="shared" si="51"/>
        <v>619.92349999999999</v>
      </c>
      <c r="V490" s="12">
        <f t="shared" si="52"/>
        <v>11778.546499999999</v>
      </c>
      <c r="W490" s="17">
        <f t="shared" si="53"/>
        <v>0.18113695098117585</v>
      </c>
      <c r="X490" s="19">
        <f t="shared" si="54"/>
        <v>0</v>
      </c>
      <c r="Y490" s="17">
        <f t="shared" si="55"/>
        <v>0.18113695098117585</v>
      </c>
      <c r="Z490" s="25">
        <f t="shared" si="49"/>
        <v>5.2631578947368425E-2</v>
      </c>
    </row>
    <row r="491" spans="1:26" ht="14.4" x14ac:dyDescent="0.3">
      <c r="A491" s="24" t="s">
        <v>993</v>
      </c>
      <c r="B491" s="4">
        <v>45698</v>
      </c>
      <c r="C491" s="3" t="s">
        <v>40</v>
      </c>
      <c r="D491" s="3" t="s">
        <v>57</v>
      </c>
      <c r="E491" s="3" t="s">
        <v>92</v>
      </c>
      <c r="F491" s="3" t="s">
        <v>93</v>
      </c>
      <c r="G491" s="3" t="s">
        <v>266</v>
      </c>
      <c r="H491" s="3" t="s">
        <v>44</v>
      </c>
      <c r="I491" s="3" t="s">
        <v>52</v>
      </c>
      <c r="J491" s="3" t="s">
        <v>113</v>
      </c>
      <c r="K491" s="3" t="s">
        <v>257</v>
      </c>
      <c r="L491" s="5">
        <v>29</v>
      </c>
      <c r="M491" s="5">
        <v>1981.96</v>
      </c>
      <c r="N491" s="5">
        <v>2670.87</v>
      </c>
      <c r="O491" s="5">
        <v>0.1</v>
      </c>
      <c r="P491" s="3" t="s">
        <v>55</v>
      </c>
      <c r="Q491" s="3" t="s">
        <v>29</v>
      </c>
      <c r="R491" s="5">
        <v>6</v>
      </c>
      <c r="S491" s="15">
        <v>17980.55</v>
      </c>
      <c r="T491" s="11">
        <f t="shared" si="50"/>
        <v>77455.23</v>
      </c>
      <c r="U491" s="12">
        <f t="shared" si="51"/>
        <v>7745.5230000000001</v>
      </c>
      <c r="V491" s="12">
        <f t="shared" si="52"/>
        <v>69709.706999999995</v>
      </c>
      <c r="W491" s="17">
        <f t="shared" si="53"/>
        <v>0.2579346661147206</v>
      </c>
      <c r="X491" s="19">
        <f t="shared" si="54"/>
        <v>1</v>
      </c>
      <c r="Y491" s="17">
        <f t="shared" si="55"/>
        <v>0.2579346661147206</v>
      </c>
      <c r="Z491" s="25">
        <f t="shared" si="49"/>
        <v>0.11111111111111112</v>
      </c>
    </row>
    <row r="492" spans="1:26" ht="14.4" x14ac:dyDescent="0.3">
      <c r="A492" s="24" t="s">
        <v>994</v>
      </c>
      <c r="B492" s="7">
        <v>45805</v>
      </c>
      <c r="C492" s="3" t="s">
        <v>49</v>
      </c>
      <c r="D492" s="3" t="s">
        <v>41</v>
      </c>
      <c r="E492" s="3" t="s">
        <v>50</v>
      </c>
      <c r="F492" s="3" t="s">
        <v>50</v>
      </c>
      <c r="G492" s="3" t="s">
        <v>995</v>
      </c>
      <c r="H492" s="3" t="s">
        <v>44</v>
      </c>
      <c r="I492" s="3" t="s">
        <v>45</v>
      </c>
      <c r="J492" s="3" t="s">
        <v>102</v>
      </c>
      <c r="K492" s="3" t="s">
        <v>103</v>
      </c>
      <c r="L492" s="5">
        <v>34</v>
      </c>
      <c r="M492" s="5">
        <v>58118.400000000001</v>
      </c>
      <c r="N492" s="5">
        <v>67114.429999999993</v>
      </c>
      <c r="O492" s="5">
        <v>0</v>
      </c>
      <c r="P492" s="3" t="s">
        <v>28</v>
      </c>
      <c r="Q492" s="3" t="s">
        <v>77</v>
      </c>
      <c r="R492" s="5">
        <v>11</v>
      </c>
      <c r="S492" s="15">
        <v>305865</v>
      </c>
      <c r="T492" s="11">
        <f t="shared" si="50"/>
        <v>2281890.6199999996</v>
      </c>
      <c r="U492" s="12">
        <f t="shared" si="51"/>
        <v>0</v>
      </c>
      <c r="V492" s="12">
        <f t="shared" si="52"/>
        <v>2281890.6199999996</v>
      </c>
      <c r="W492" s="17">
        <f t="shared" si="53"/>
        <v>0.1340401670961775</v>
      </c>
      <c r="X492" s="19">
        <f t="shared" si="54"/>
        <v>0</v>
      </c>
      <c r="Y492" s="17">
        <f t="shared" si="55"/>
        <v>0.1340401670961775</v>
      </c>
      <c r="Z492" s="25">
        <f t="shared" si="49"/>
        <v>0</v>
      </c>
    </row>
    <row r="493" spans="1:26" ht="14.4" x14ac:dyDescent="0.3">
      <c r="A493" s="24" t="s">
        <v>996</v>
      </c>
      <c r="B493" s="6">
        <v>45696</v>
      </c>
      <c r="C493" s="3" t="s">
        <v>40</v>
      </c>
      <c r="D493" s="3" t="s">
        <v>21</v>
      </c>
      <c r="E493" s="3" t="s">
        <v>22</v>
      </c>
      <c r="F493" s="3" t="s">
        <v>22</v>
      </c>
      <c r="G493" s="3" t="s">
        <v>997</v>
      </c>
      <c r="H493" s="3" t="s">
        <v>24</v>
      </c>
      <c r="I493" s="3" t="s">
        <v>52</v>
      </c>
      <c r="J493" s="3" t="s">
        <v>53</v>
      </c>
      <c r="K493" s="3" t="s">
        <v>90</v>
      </c>
      <c r="L493" s="5">
        <v>36</v>
      </c>
      <c r="M493" s="5">
        <v>71083.179999999993</v>
      </c>
      <c r="N493" s="5">
        <v>95477.69</v>
      </c>
      <c r="O493" s="5">
        <v>0.1</v>
      </c>
      <c r="P493" s="3" t="s">
        <v>28</v>
      </c>
      <c r="Q493" s="3" t="s">
        <v>84</v>
      </c>
      <c r="R493" s="5">
        <v>7</v>
      </c>
      <c r="S493" s="15">
        <v>790382.1</v>
      </c>
      <c r="T493" s="11">
        <f t="shared" si="50"/>
        <v>3437196.84</v>
      </c>
      <c r="U493" s="12">
        <f t="shared" si="51"/>
        <v>343719.68400000001</v>
      </c>
      <c r="V493" s="12">
        <f t="shared" si="52"/>
        <v>3093477.156</v>
      </c>
      <c r="W493" s="17">
        <f t="shared" si="53"/>
        <v>0.25549957544279989</v>
      </c>
      <c r="X493" s="19">
        <f t="shared" si="54"/>
        <v>0</v>
      </c>
      <c r="Y493" s="17">
        <f t="shared" si="55"/>
        <v>0.25549957544279989</v>
      </c>
      <c r="Z493" s="25">
        <f t="shared" si="49"/>
        <v>0.11111111111111112</v>
      </c>
    </row>
    <row r="494" spans="1:26" ht="14.4" x14ac:dyDescent="0.3">
      <c r="A494" s="24" t="s">
        <v>998</v>
      </c>
      <c r="B494" s="6">
        <v>45692</v>
      </c>
      <c r="C494" s="3" t="s">
        <v>40</v>
      </c>
      <c r="D494" s="3" t="s">
        <v>21</v>
      </c>
      <c r="E494" s="3" t="s">
        <v>22</v>
      </c>
      <c r="F494" s="3" t="s">
        <v>22</v>
      </c>
      <c r="G494" s="3" t="s">
        <v>367</v>
      </c>
      <c r="H494" s="3" t="s">
        <v>87</v>
      </c>
      <c r="I494" s="3" t="s">
        <v>25</v>
      </c>
      <c r="J494" s="3" t="s">
        <v>61</v>
      </c>
      <c r="K494" s="3" t="s">
        <v>154</v>
      </c>
      <c r="L494" s="5">
        <v>47</v>
      </c>
      <c r="M494" s="5">
        <v>77215.88</v>
      </c>
      <c r="N494" s="5">
        <v>109182.39999999999</v>
      </c>
      <c r="O494" s="5">
        <v>0.05</v>
      </c>
      <c r="P494" s="3" t="s">
        <v>55</v>
      </c>
      <c r="Q494" s="3" t="s">
        <v>77</v>
      </c>
      <c r="R494" s="5">
        <v>13</v>
      </c>
      <c r="S494" s="15">
        <v>1427306</v>
      </c>
      <c r="T494" s="11">
        <f t="shared" si="50"/>
        <v>5131572.8</v>
      </c>
      <c r="U494" s="12">
        <f t="shared" si="51"/>
        <v>256578.64</v>
      </c>
      <c r="V494" s="12">
        <f t="shared" si="52"/>
        <v>4874994.16</v>
      </c>
      <c r="W494" s="17">
        <f t="shared" si="53"/>
        <v>0.29278106868542381</v>
      </c>
      <c r="X494" s="19">
        <f t="shared" si="54"/>
        <v>1</v>
      </c>
      <c r="Y494" s="17">
        <f t="shared" si="55"/>
        <v>0.29278106868542381</v>
      </c>
      <c r="Z494" s="25">
        <f t="shared" si="49"/>
        <v>5.2631578947368425E-2</v>
      </c>
    </row>
    <row r="495" spans="1:26" ht="14.4" x14ac:dyDescent="0.3">
      <c r="A495" s="24" t="s">
        <v>999</v>
      </c>
      <c r="B495" s="4">
        <v>45865</v>
      </c>
      <c r="C495" s="3" t="s">
        <v>31</v>
      </c>
      <c r="D495" s="3" t="s">
        <v>57</v>
      </c>
      <c r="E495" s="3" t="s">
        <v>64</v>
      </c>
      <c r="F495" s="3" t="s">
        <v>65</v>
      </c>
      <c r="G495" s="3" t="s">
        <v>833</v>
      </c>
      <c r="H495" s="3" t="s">
        <v>24</v>
      </c>
      <c r="I495" s="3" t="s">
        <v>25</v>
      </c>
      <c r="J495" s="3" t="s">
        <v>26</v>
      </c>
      <c r="K495" s="3" t="s">
        <v>216</v>
      </c>
      <c r="L495" s="5">
        <v>23</v>
      </c>
      <c r="M495" s="5">
        <v>58320.47</v>
      </c>
      <c r="N495" s="5">
        <v>71416.399999999994</v>
      </c>
      <c r="O495" s="5">
        <v>0.05</v>
      </c>
      <c r="P495" s="3" t="s">
        <v>55</v>
      </c>
      <c r="Q495" s="3" t="s">
        <v>29</v>
      </c>
      <c r="R495" s="5">
        <v>1</v>
      </c>
      <c r="S495" s="15">
        <v>286146.09999999998</v>
      </c>
      <c r="T495" s="11">
        <f t="shared" si="50"/>
        <v>1642577.2</v>
      </c>
      <c r="U495" s="12">
        <f t="shared" si="51"/>
        <v>82128.86</v>
      </c>
      <c r="V495" s="12">
        <f t="shared" si="52"/>
        <v>1560448.3399999999</v>
      </c>
      <c r="W495" s="17">
        <f t="shared" si="53"/>
        <v>0.18337428587991578</v>
      </c>
      <c r="X495" s="19">
        <f t="shared" si="54"/>
        <v>1</v>
      </c>
      <c r="Y495" s="17">
        <f t="shared" si="55"/>
        <v>0.18337428587991578</v>
      </c>
      <c r="Z495" s="25">
        <f t="shared" si="49"/>
        <v>5.2631578947368425E-2</v>
      </c>
    </row>
    <row r="496" spans="1:26" ht="14.4" x14ac:dyDescent="0.3">
      <c r="A496" s="24" t="s">
        <v>1000</v>
      </c>
      <c r="B496" s="4">
        <v>45775</v>
      </c>
      <c r="C496" s="3" t="s">
        <v>49</v>
      </c>
      <c r="D496" s="3" t="s">
        <v>70</v>
      </c>
      <c r="E496" s="3" t="s">
        <v>71</v>
      </c>
      <c r="F496" s="3" t="s">
        <v>72</v>
      </c>
      <c r="G496" s="3" t="s">
        <v>583</v>
      </c>
      <c r="H496" s="3" t="s">
        <v>35</v>
      </c>
      <c r="I496" s="3" t="s">
        <v>25</v>
      </c>
      <c r="J496" s="3" t="s">
        <v>36</v>
      </c>
      <c r="K496" s="3" t="s">
        <v>169</v>
      </c>
      <c r="L496" s="5">
        <v>18</v>
      </c>
      <c r="M496" s="5">
        <v>72348.3</v>
      </c>
      <c r="N496" s="5">
        <v>90485.89</v>
      </c>
      <c r="O496" s="5">
        <v>0.05</v>
      </c>
      <c r="P496" s="3" t="s">
        <v>28</v>
      </c>
      <c r="Q496" s="3" t="s">
        <v>77</v>
      </c>
      <c r="R496" s="5">
        <v>11</v>
      </c>
      <c r="S496" s="15">
        <v>310152.8</v>
      </c>
      <c r="T496" s="11">
        <f t="shared" si="50"/>
        <v>1628746.02</v>
      </c>
      <c r="U496" s="12">
        <f t="shared" si="51"/>
        <v>81437.301000000007</v>
      </c>
      <c r="V496" s="12">
        <f t="shared" si="52"/>
        <v>1547308.719</v>
      </c>
      <c r="W496" s="17">
        <f t="shared" si="53"/>
        <v>0.20044661817742912</v>
      </c>
      <c r="X496" s="19">
        <f t="shared" si="54"/>
        <v>0</v>
      </c>
      <c r="Y496" s="17">
        <f t="shared" si="55"/>
        <v>0.20044661817742912</v>
      </c>
      <c r="Z496" s="25">
        <f t="shared" si="49"/>
        <v>5.2631578947368425E-2</v>
      </c>
    </row>
    <row r="497" spans="1:26" ht="14.4" x14ac:dyDescent="0.3">
      <c r="A497" s="24" t="s">
        <v>1001</v>
      </c>
      <c r="B497" s="4">
        <v>45820</v>
      </c>
      <c r="C497" s="3" t="s">
        <v>49</v>
      </c>
      <c r="D497" s="3" t="s">
        <v>41</v>
      </c>
      <c r="E497" s="3" t="s">
        <v>50</v>
      </c>
      <c r="F497" s="3" t="s">
        <v>50</v>
      </c>
      <c r="G497" s="3" t="s">
        <v>1002</v>
      </c>
      <c r="H497" s="3" t="s">
        <v>44</v>
      </c>
      <c r="I497" s="3" t="s">
        <v>52</v>
      </c>
      <c r="J497" s="3" t="s">
        <v>113</v>
      </c>
      <c r="K497" s="3" t="s">
        <v>139</v>
      </c>
      <c r="L497" s="5">
        <v>6</v>
      </c>
      <c r="M497" s="5">
        <v>55933.56</v>
      </c>
      <c r="N497" s="5">
        <v>79729.48</v>
      </c>
      <c r="O497" s="5">
        <v>0.1</v>
      </c>
      <c r="P497" s="3" t="s">
        <v>55</v>
      </c>
      <c r="Q497" s="3" t="s">
        <v>77</v>
      </c>
      <c r="R497" s="5">
        <v>20</v>
      </c>
      <c r="S497" s="15">
        <v>128498</v>
      </c>
      <c r="T497" s="11">
        <f t="shared" si="50"/>
        <v>478376.88</v>
      </c>
      <c r="U497" s="12">
        <f t="shared" si="51"/>
        <v>47837.688000000002</v>
      </c>
      <c r="V497" s="12">
        <f t="shared" si="52"/>
        <v>430539.19199999998</v>
      </c>
      <c r="W497" s="17">
        <f t="shared" si="53"/>
        <v>0.29845831085222085</v>
      </c>
      <c r="X497" s="19">
        <f t="shared" si="54"/>
        <v>1</v>
      </c>
      <c r="Y497" s="17">
        <f t="shared" si="55"/>
        <v>0.29845831085222085</v>
      </c>
      <c r="Z497" s="25">
        <f t="shared" si="49"/>
        <v>0.11111111111111112</v>
      </c>
    </row>
    <row r="498" spans="1:26" ht="14.4" x14ac:dyDescent="0.3">
      <c r="A498" s="24" t="s">
        <v>1003</v>
      </c>
      <c r="B498" s="6">
        <v>45696</v>
      </c>
      <c r="C498" s="3" t="s">
        <v>20</v>
      </c>
      <c r="D498" s="3" t="s">
        <v>70</v>
      </c>
      <c r="E498" s="3" t="s">
        <v>125</v>
      </c>
      <c r="F498" s="3" t="s">
        <v>125</v>
      </c>
      <c r="G498" s="3" t="s">
        <v>153</v>
      </c>
      <c r="H498" s="3" t="s">
        <v>24</v>
      </c>
      <c r="I498" s="3" t="s">
        <v>45</v>
      </c>
      <c r="J498" s="3" t="s">
        <v>67</v>
      </c>
      <c r="K498" s="3" t="s">
        <v>83</v>
      </c>
      <c r="L498" s="5">
        <v>43</v>
      </c>
      <c r="M498" s="5">
        <v>62596.7</v>
      </c>
      <c r="N498" s="5">
        <v>69438.600000000006</v>
      </c>
      <c r="O498" s="5">
        <v>0.05</v>
      </c>
      <c r="P498" s="3" t="s">
        <v>55</v>
      </c>
      <c r="Q498" s="3" t="s">
        <v>77</v>
      </c>
      <c r="R498" s="5">
        <v>16</v>
      </c>
      <c r="S498" s="15">
        <v>279491.59999999998</v>
      </c>
      <c r="T498" s="11">
        <f t="shared" si="50"/>
        <v>2985859.8000000003</v>
      </c>
      <c r="U498" s="12">
        <f t="shared" si="51"/>
        <v>149292.99000000002</v>
      </c>
      <c r="V498" s="12">
        <f t="shared" si="52"/>
        <v>2836566.81</v>
      </c>
      <c r="W498" s="17">
        <f t="shared" si="53"/>
        <v>9.8531647135785244E-2</v>
      </c>
      <c r="X498" s="19">
        <f t="shared" si="54"/>
        <v>1</v>
      </c>
      <c r="Y498" s="17">
        <f t="shared" si="55"/>
        <v>9.8531647135785244E-2</v>
      </c>
      <c r="Z498" s="25">
        <f t="shared" si="49"/>
        <v>5.2631578947368425E-2</v>
      </c>
    </row>
    <row r="499" spans="1:26" ht="14.4" x14ac:dyDescent="0.3">
      <c r="A499" s="24" t="s">
        <v>1004</v>
      </c>
      <c r="B499" s="4">
        <v>45714</v>
      </c>
      <c r="C499" s="3" t="s">
        <v>20</v>
      </c>
      <c r="D499" s="3" t="s">
        <v>21</v>
      </c>
      <c r="E499" s="3" t="s">
        <v>32</v>
      </c>
      <c r="F499" s="3" t="s">
        <v>33</v>
      </c>
      <c r="G499" s="3" t="s">
        <v>1005</v>
      </c>
      <c r="H499" s="3" t="s">
        <v>24</v>
      </c>
      <c r="I499" s="3" t="s">
        <v>52</v>
      </c>
      <c r="J499" s="3" t="s">
        <v>53</v>
      </c>
      <c r="K499" s="3" t="s">
        <v>54</v>
      </c>
      <c r="L499" s="5">
        <v>11</v>
      </c>
      <c r="M499" s="5">
        <v>50252.53</v>
      </c>
      <c r="N499" s="5">
        <v>75333.84</v>
      </c>
      <c r="O499" s="5">
        <v>0.05</v>
      </c>
      <c r="P499" s="3" t="s">
        <v>28</v>
      </c>
      <c r="Q499" s="3" t="s">
        <v>77</v>
      </c>
      <c r="R499" s="5">
        <v>8</v>
      </c>
      <c r="S499" s="15">
        <v>262099.7</v>
      </c>
      <c r="T499" s="11">
        <f t="shared" si="50"/>
        <v>828672.24</v>
      </c>
      <c r="U499" s="12">
        <f t="shared" si="51"/>
        <v>41433.612000000001</v>
      </c>
      <c r="V499" s="12">
        <f t="shared" si="52"/>
        <v>787238.62800000003</v>
      </c>
      <c r="W499" s="17">
        <f t="shared" si="53"/>
        <v>0.33293551748835171</v>
      </c>
      <c r="X499" s="19">
        <f t="shared" si="54"/>
        <v>0</v>
      </c>
      <c r="Y499" s="17">
        <f t="shared" si="55"/>
        <v>0.33293551748835171</v>
      </c>
      <c r="Z499" s="25">
        <f t="shared" si="49"/>
        <v>5.2631578947368418E-2</v>
      </c>
    </row>
    <row r="500" spans="1:26" ht="14.4" x14ac:dyDescent="0.3">
      <c r="A500" s="24" t="s">
        <v>1006</v>
      </c>
      <c r="B500" s="4">
        <v>45821</v>
      </c>
      <c r="C500" s="3" t="s">
        <v>40</v>
      </c>
      <c r="D500" s="3" t="s">
        <v>57</v>
      </c>
      <c r="E500" s="3" t="s">
        <v>64</v>
      </c>
      <c r="F500" s="3" t="s">
        <v>65</v>
      </c>
      <c r="G500" s="3" t="s">
        <v>853</v>
      </c>
      <c r="H500" s="3" t="s">
        <v>35</v>
      </c>
      <c r="I500" s="3" t="s">
        <v>52</v>
      </c>
      <c r="J500" s="3" t="s">
        <v>157</v>
      </c>
      <c r="K500" s="3" t="s">
        <v>273</v>
      </c>
      <c r="L500" s="5">
        <v>37</v>
      </c>
      <c r="M500" s="5">
        <v>46771.92</v>
      </c>
      <c r="N500" s="5">
        <v>56461.46</v>
      </c>
      <c r="O500" s="5">
        <v>0.1</v>
      </c>
      <c r="P500" s="3" t="s">
        <v>28</v>
      </c>
      <c r="Q500" s="3" t="s">
        <v>29</v>
      </c>
      <c r="R500" s="5">
        <v>14</v>
      </c>
      <c r="S500" s="15">
        <v>322661.7</v>
      </c>
      <c r="T500" s="11">
        <f t="shared" si="50"/>
        <v>2089074.02</v>
      </c>
      <c r="U500" s="12">
        <f t="shared" si="51"/>
        <v>208907.402</v>
      </c>
      <c r="V500" s="12">
        <f t="shared" si="52"/>
        <v>1880166.618</v>
      </c>
      <c r="W500" s="17">
        <f t="shared" si="53"/>
        <v>0.17161335432240932</v>
      </c>
      <c r="X500" s="19">
        <f t="shared" si="54"/>
        <v>0</v>
      </c>
      <c r="Y500" s="17">
        <f t="shared" si="55"/>
        <v>0.17161335432240932</v>
      </c>
      <c r="Z500" s="25">
        <f t="shared" si="49"/>
        <v>0.1111111111111111</v>
      </c>
    </row>
    <row r="501" spans="1:26" ht="14.4" x14ac:dyDescent="0.3">
      <c r="A501" s="24" t="s">
        <v>1007</v>
      </c>
      <c r="B501" s="7">
        <v>45802</v>
      </c>
      <c r="C501" s="3" t="s">
        <v>20</v>
      </c>
      <c r="D501" s="3" t="s">
        <v>21</v>
      </c>
      <c r="E501" s="3" t="s">
        <v>22</v>
      </c>
      <c r="F501" s="3" t="s">
        <v>22</v>
      </c>
      <c r="G501" s="3" t="s">
        <v>1008</v>
      </c>
      <c r="H501" s="3" t="s">
        <v>44</v>
      </c>
      <c r="I501" s="3" t="s">
        <v>25</v>
      </c>
      <c r="J501" s="3" t="s">
        <v>146</v>
      </c>
      <c r="K501" s="3" t="s">
        <v>411</v>
      </c>
      <c r="L501" s="5">
        <v>31</v>
      </c>
      <c r="M501" s="5">
        <v>48673.74</v>
      </c>
      <c r="N501" s="5">
        <v>69969.11</v>
      </c>
      <c r="O501" s="5">
        <v>0</v>
      </c>
      <c r="P501" s="3" t="s">
        <v>55</v>
      </c>
      <c r="Q501" s="3" t="s">
        <v>38</v>
      </c>
      <c r="R501" s="5">
        <v>2</v>
      </c>
      <c r="S501" s="15">
        <v>660156.5</v>
      </c>
      <c r="T501" s="11">
        <f t="shared" si="50"/>
        <v>2169042.41</v>
      </c>
      <c r="U501" s="12">
        <f t="shared" si="51"/>
        <v>0</v>
      </c>
      <c r="V501" s="12">
        <f t="shared" si="52"/>
        <v>2169042.41</v>
      </c>
      <c r="W501" s="17">
        <f t="shared" si="53"/>
        <v>0.30435389227820581</v>
      </c>
      <c r="X501" s="19">
        <f t="shared" si="54"/>
        <v>1</v>
      </c>
      <c r="Y501" s="17">
        <f t="shared" si="55"/>
        <v>0.30435389227820581</v>
      </c>
      <c r="Z501" s="25">
        <f t="shared" si="49"/>
        <v>0</v>
      </c>
    </row>
    <row r="502" spans="1:26" ht="14.4" x14ac:dyDescent="0.3">
      <c r="A502" s="24" t="s">
        <v>1009</v>
      </c>
      <c r="B502" s="7">
        <v>45800</v>
      </c>
      <c r="C502" s="3" t="s">
        <v>49</v>
      </c>
      <c r="D502" s="3" t="s">
        <v>70</v>
      </c>
      <c r="E502" s="3" t="s">
        <v>125</v>
      </c>
      <c r="F502" s="3" t="s">
        <v>125</v>
      </c>
      <c r="G502" s="3" t="s">
        <v>270</v>
      </c>
      <c r="H502" s="3" t="s">
        <v>87</v>
      </c>
      <c r="I502" s="3" t="s">
        <v>52</v>
      </c>
      <c r="J502" s="3" t="s">
        <v>53</v>
      </c>
      <c r="K502" s="3" t="s">
        <v>90</v>
      </c>
      <c r="L502" s="5">
        <v>38</v>
      </c>
      <c r="M502" s="5">
        <v>77020.479999999996</v>
      </c>
      <c r="N502" s="5">
        <v>90675.01</v>
      </c>
      <c r="O502" s="5">
        <v>0.15</v>
      </c>
      <c r="P502" s="3" t="s">
        <v>55</v>
      </c>
      <c r="Q502" s="3" t="s">
        <v>77</v>
      </c>
      <c r="R502" s="5">
        <v>19</v>
      </c>
      <c r="S502" s="15">
        <v>441041.3</v>
      </c>
      <c r="T502" s="11">
        <f t="shared" si="50"/>
        <v>3445650.38</v>
      </c>
      <c r="U502" s="12">
        <f t="shared" si="51"/>
        <v>516847.55699999997</v>
      </c>
      <c r="V502" s="12">
        <f t="shared" si="52"/>
        <v>2928802.8229999999</v>
      </c>
      <c r="W502" s="17">
        <f t="shared" si="53"/>
        <v>0.15058756995741943</v>
      </c>
      <c r="X502" s="19">
        <f t="shared" si="54"/>
        <v>1</v>
      </c>
      <c r="Y502" s="17">
        <f t="shared" si="55"/>
        <v>0.15058756995741943</v>
      </c>
      <c r="Z502" s="25">
        <f t="shared" si="49"/>
        <v>0.17647058823529413</v>
      </c>
    </row>
    <row r="503" spans="1:26" ht="14.4" x14ac:dyDescent="0.3">
      <c r="A503" s="24" t="s">
        <v>1010</v>
      </c>
      <c r="B503" s="7">
        <v>45789</v>
      </c>
      <c r="C503" s="3" t="s">
        <v>31</v>
      </c>
      <c r="D503" s="3" t="s">
        <v>21</v>
      </c>
      <c r="E503" s="3" t="s">
        <v>105</v>
      </c>
      <c r="F503" s="3" t="s">
        <v>106</v>
      </c>
      <c r="G503" s="3" t="s">
        <v>1011</v>
      </c>
      <c r="H503" s="3" t="s">
        <v>35</v>
      </c>
      <c r="I503" s="3" t="s">
        <v>25</v>
      </c>
      <c r="J503" s="3" t="s">
        <v>61</v>
      </c>
      <c r="K503" s="3" t="s">
        <v>223</v>
      </c>
      <c r="L503" s="5">
        <v>41</v>
      </c>
      <c r="M503" s="5">
        <v>28599.759999999998</v>
      </c>
      <c r="N503" s="5">
        <v>37106.65</v>
      </c>
      <c r="O503" s="5">
        <v>0.05</v>
      </c>
      <c r="P503" s="3" t="s">
        <v>28</v>
      </c>
      <c r="Q503" s="3" t="s">
        <v>84</v>
      </c>
      <c r="R503" s="5">
        <v>6</v>
      </c>
      <c r="S503" s="15">
        <v>331343.40000000002</v>
      </c>
      <c r="T503" s="11">
        <f t="shared" si="50"/>
        <v>1521372.6500000001</v>
      </c>
      <c r="U503" s="12">
        <f t="shared" si="51"/>
        <v>76068.632500000007</v>
      </c>
      <c r="V503" s="12">
        <f t="shared" si="52"/>
        <v>1445304.0175000001</v>
      </c>
      <c r="W503" s="17">
        <f t="shared" si="53"/>
        <v>0.22925515738421451</v>
      </c>
      <c r="X503" s="19">
        <f t="shared" si="54"/>
        <v>0</v>
      </c>
      <c r="Y503" s="17">
        <f t="shared" si="55"/>
        <v>0.22925515738421451</v>
      </c>
      <c r="Z503" s="25">
        <f t="shared" si="49"/>
        <v>5.2631578947368425E-2</v>
      </c>
    </row>
    <row r="504" spans="1:26" ht="14.4" x14ac:dyDescent="0.3">
      <c r="A504" s="24" t="s">
        <v>1012</v>
      </c>
      <c r="B504" s="7">
        <v>45794</v>
      </c>
      <c r="C504" s="3" t="s">
        <v>20</v>
      </c>
      <c r="D504" s="3" t="s">
        <v>57</v>
      </c>
      <c r="E504" s="3" t="s">
        <v>58</v>
      </c>
      <c r="F504" s="3" t="s">
        <v>59</v>
      </c>
      <c r="G504" s="3" t="s">
        <v>1013</v>
      </c>
      <c r="H504" s="3" t="s">
        <v>87</v>
      </c>
      <c r="I504" s="3" t="s">
        <v>45</v>
      </c>
      <c r="J504" s="3" t="s">
        <v>132</v>
      </c>
      <c r="K504" s="3" t="s">
        <v>206</v>
      </c>
      <c r="L504" s="5">
        <v>24</v>
      </c>
      <c r="M504" s="5">
        <v>36477.72</v>
      </c>
      <c r="N504" s="5">
        <v>51669.81</v>
      </c>
      <c r="O504" s="5">
        <v>0.15</v>
      </c>
      <c r="P504" s="3" t="s">
        <v>55</v>
      </c>
      <c r="Q504" s="3" t="s">
        <v>84</v>
      </c>
      <c r="R504" s="5">
        <v>1</v>
      </c>
      <c r="S504" s="15">
        <v>309918.59999999998</v>
      </c>
      <c r="T504" s="11">
        <f t="shared" si="50"/>
        <v>1240075.44</v>
      </c>
      <c r="U504" s="12">
        <f t="shared" si="51"/>
        <v>186011.31599999999</v>
      </c>
      <c r="V504" s="12">
        <f t="shared" si="52"/>
        <v>1054064.1239999998</v>
      </c>
      <c r="W504" s="17">
        <f t="shared" si="53"/>
        <v>0.29402252950599428</v>
      </c>
      <c r="X504" s="19">
        <f t="shared" si="54"/>
        <v>1</v>
      </c>
      <c r="Y504" s="17">
        <f t="shared" si="55"/>
        <v>0.29402252950599428</v>
      </c>
      <c r="Z504" s="25">
        <f t="shared" si="49"/>
        <v>0.17647058823529413</v>
      </c>
    </row>
    <row r="505" spans="1:26" ht="14.4" x14ac:dyDescent="0.3">
      <c r="A505" s="24" t="s">
        <v>1014</v>
      </c>
      <c r="B505" s="6">
        <v>45844</v>
      </c>
      <c r="C505" s="3" t="s">
        <v>40</v>
      </c>
      <c r="D505" s="3" t="s">
        <v>21</v>
      </c>
      <c r="E505" s="3" t="s">
        <v>32</v>
      </c>
      <c r="F505" s="3" t="s">
        <v>33</v>
      </c>
      <c r="G505" s="3" t="s">
        <v>1015</v>
      </c>
      <c r="H505" s="3" t="s">
        <v>24</v>
      </c>
      <c r="I505" s="3" t="s">
        <v>52</v>
      </c>
      <c r="J505" s="3" t="s">
        <v>113</v>
      </c>
      <c r="K505" s="3" t="s">
        <v>114</v>
      </c>
      <c r="L505" s="5">
        <v>16</v>
      </c>
      <c r="M505" s="5">
        <v>36302.800000000003</v>
      </c>
      <c r="N505" s="5">
        <v>43332.75</v>
      </c>
      <c r="O505" s="5">
        <v>0.05</v>
      </c>
      <c r="P505" s="3" t="s">
        <v>28</v>
      </c>
      <c r="Q505" s="3" t="s">
        <v>38</v>
      </c>
      <c r="R505" s="5">
        <v>17</v>
      </c>
      <c r="S505" s="15">
        <v>106855.2</v>
      </c>
      <c r="T505" s="11">
        <f t="shared" si="50"/>
        <v>693324</v>
      </c>
      <c r="U505" s="12">
        <f t="shared" si="51"/>
        <v>34666.200000000004</v>
      </c>
      <c r="V505" s="12">
        <f t="shared" si="52"/>
        <v>658657.80000000005</v>
      </c>
      <c r="W505" s="17">
        <f t="shared" si="53"/>
        <v>0.16223173854465853</v>
      </c>
      <c r="X505" s="19">
        <f t="shared" si="54"/>
        <v>0</v>
      </c>
      <c r="Y505" s="17">
        <f t="shared" si="55"/>
        <v>0.16223173854465853</v>
      </c>
      <c r="Z505" s="25">
        <f t="shared" si="49"/>
        <v>5.2631578947368425E-2</v>
      </c>
    </row>
    <row r="506" spans="1:26" ht="14.4" x14ac:dyDescent="0.3">
      <c r="A506" s="24" t="s">
        <v>1016</v>
      </c>
      <c r="B506" s="6">
        <v>45906</v>
      </c>
      <c r="C506" s="3" t="s">
        <v>49</v>
      </c>
      <c r="D506" s="3" t="s">
        <v>21</v>
      </c>
      <c r="E506" s="3" t="s">
        <v>32</v>
      </c>
      <c r="F506" s="3" t="s">
        <v>33</v>
      </c>
      <c r="G506" s="3" t="s">
        <v>1017</v>
      </c>
      <c r="H506" s="3" t="s">
        <v>44</v>
      </c>
      <c r="I506" s="3" t="s">
        <v>45</v>
      </c>
      <c r="J506" s="3" t="s">
        <v>132</v>
      </c>
      <c r="K506" s="3" t="s">
        <v>241</v>
      </c>
      <c r="L506" s="5">
        <v>8</v>
      </c>
      <c r="M506" s="5">
        <v>7096.49</v>
      </c>
      <c r="N506" s="5">
        <v>8684.74</v>
      </c>
      <c r="O506" s="5">
        <v>0.1</v>
      </c>
      <c r="P506" s="3" t="s">
        <v>55</v>
      </c>
      <c r="Q506" s="3" t="s">
        <v>38</v>
      </c>
      <c r="R506" s="5">
        <v>15</v>
      </c>
      <c r="S506" s="15">
        <v>11435.4</v>
      </c>
      <c r="T506" s="11">
        <f t="shared" si="50"/>
        <v>69477.919999999998</v>
      </c>
      <c r="U506" s="12">
        <f t="shared" si="51"/>
        <v>6947.7920000000004</v>
      </c>
      <c r="V506" s="12">
        <f t="shared" si="52"/>
        <v>62530.127999999997</v>
      </c>
      <c r="W506" s="17">
        <f t="shared" si="53"/>
        <v>0.1828782439082805</v>
      </c>
      <c r="X506" s="19">
        <f t="shared" si="54"/>
        <v>1</v>
      </c>
      <c r="Y506" s="17">
        <f t="shared" si="55"/>
        <v>0.1828782439082805</v>
      </c>
      <c r="Z506" s="25">
        <f t="shared" si="49"/>
        <v>0.11111111111111112</v>
      </c>
    </row>
    <row r="507" spans="1:26" ht="14.4" x14ac:dyDescent="0.3">
      <c r="A507" s="24" t="s">
        <v>1018</v>
      </c>
      <c r="B507" s="4">
        <v>45686</v>
      </c>
      <c r="C507" s="3" t="s">
        <v>40</v>
      </c>
      <c r="D507" s="3" t="s">
        <v>57</v>
      </c>
      <c r="E507" s="3" t="s">
        <v>64</v>
      </c>
      <c r="F507" s="3" t="s">
        <v>65</v>
      </c>
      <c r="G507" s="3" t="s">
        <v>1019</v>
      </c>
      <c r="H507" s="3" t="s">
        <v>35</v>
      </c>
      <c r="I507" s="3" t="s">
        <v>52</v>
      </c>
      <c r="J507" s="3" t="s">
        <v>157</v>
      </c>
      <c r="K507" s="3" t="s">
        <v>273</v>
      </c>
      <c r="L507" s="5">
        <v>44</v>
      </c>
      <c r="M507" s="5">
        <v>69247.92</v>
      </c>
      <c r="N507" s="5">
        <v>83900.15</v>
      </c>
      <c r="O507" s="5">
        <v>0</v>
      </c>
      <c r="P507" s="3" t="s">
        <v>55</v>
      </c>
      <c r="Q507" s="3" t="s">
        <v>77</v>
      </c>
      <c r="R507" s="5">
        <v>7</v>
      </c>
      <c r="S507" s="15">
        <v>644698.1</v>
      </c>
      <c r="T507" s="11">
        <f t="shared" si="50"/>
        <v>3691606.5999999996</v>
      </c>
      <c r="U507" s="12">
        <f t="shared" si="51"/>
        <v>0</v>
      </c>
      <c r="V507" s="12">
        <f t="shared" si="52"/>
        <v>3691606.5999999996</v>
      </c>
      <c r="W507" s="17">
        <f t="shared" si="53"/>
        <v>0.17463889570465066</v>
      </c>
      <c r="X507" s="19">
        <f t="shared" si="54"/>
        <v>1</v>
      </c>
      <c r="Y507" s="17">
        <f t="shared" si="55"/>
        <v>0.17463889570465066</v>
      </c>
      <c r="Z507" s="25">
        <f t="shared" si="49"/>
        <v>0</v>
      </c>
    </row>
    <row r="508" spans="1:26" ht="14.4" x14ac:dyDescent="0.3">
      <c r="A508" s="24" t="s">
        <v>1020</v>
      </c>
      <c r="B508" s="7">
        <v>45803</v>
      </c>
      <c r="C508" s="3" t="s">
        <v>40</v>
      </c>
      <c r="D508" s="3" t="s">
        <v>70</v>
      </c>
      <c r="E508" s="3" t="s">
        <v>125</v>
      </c>
      <c r="F508" s="3" t="s">
        <v>125</v>
      </c>
      <c r="G508" s="3" t="s">
        <v>498</v>
      </c>
      <c r="H508" s="3" t="s">
        <v>35</v>
      </c>
      <c r="I508" s="3" t="s">
        <v>45</v>
      </c>
      <c r="J508" s="3" t="s">
        <v>132</v>
      </c>
      <c r="K508" s="3" t="s">
        <v>206</v>
      </c>
      <c r="L508" s="5">
        <v>15</v>
      </c>
      <c r="M508" s="5">
        <v>22261.77</v>
      </c>
      <c r="N508" s="5">
        <v>29258.83</v>
      </c>
      <c r="O508" s="5">
        <v>0.15</v>
      </c>
      <c r="P508" s="3" t="s">
        <v>28</v>
      </c>
      <c r="Q508" s="3" t="s">
        <v>29</v>
      </c>
      <c r="R508" s="5">
        <v>12</v>
      </c>
      <c r="S508" s="15">
        <v>89212.52</v>
      </c>
      <c r="T508" s="11">
        <f t="shared" si="50"/>
        <v>438882.45</v>
      </c>
      <c r="U508" s="12">
        <f t="shared" si="51"/>
        <v>65832.367499999993</v>
      </c>
      <c r="V508" s="12">
        <f t="shared" si="52"/>
        <v>373050.08250000002</v>
      </c>
      <c r="W508" s="17">
        <f t="shared" si="53"/>
        <v>0.23914354716702146</v>
      </c>
      <c r="X508" s="19">
        <f t="shared" si="54"/>
        <v>0</v>
      </c>
      <c r="Y508" s="17">
        <f t="shared" si="55"/>
        <v>0.23914354716702146</v>
      </c>
      <c r="Z508" s="25">
        <f t="shared" si="49"/>
        <v>0.1764705882352941</v>
      </c>
    </row>
    <row r="509" spans="1:26" ht="14.4" x14ac:dyDescent="0.3">
      <c r="A509" s="24" t="s">
        <v>1021</v>
      </c>
      <c r="B509" s="7">
        <v>45798</v>
      </c>
      <c r="C509" s="3" t="s">
        <v>20</v>
      </c>
      <c r="D509" s="3" t="s">
        <v>21</v>
      </c>
      <c r="E509" s="3" t="s">
        <v>22</v>
      </c>
      <c r="F509" s="3" t="s">
        <v>22</v>
      </c>
      <c r="G509" s="3" t="s">
        <v>871</v>
      </c>
      <c r="H509" s="3" t="s">
        <v>87</v>
      </c>
      <c r="I509" s="3" t="s">
        <v>52</v>
      </c>
      <c r="J509" s="3" t="s">
        <v>95</v>
      </c>
      <c r="K509" s="3" t="s">
        <v>237</v>
      </c>
      <c r="L509" s="5">
        <v>15</v>
      </c>
      <c r="M509" s="5">
        <v>47717.16</v>
      </c>
      <c r="N509" s="5">
        <v>67453.63</v>
      </c>
      <c r="O509" s="5">
        <v>0</v>
      </c>
      <c r="P509" s="3" t="s">
        <v>28</v>
      </c>
      <c r="Q509" s="3" t="s">
        <v>29</v>
      </c>
      <c r="R509" s="5">
        <v>5</v>
      </c>
      <c r="S509" s="15">
        <v>296047.09999999998</v>
      </c>
      <c r="T509" s="11">
        <f t="shared" si="50"/>
        <v>1011804.4500000001</v>
      </c>
      <c r="U509" s="12">
        <f t="shared" si="51"/>
        <v>0</v>
      </c>
      <c r="V509" s="12">
        <f t="shared" si="52"/>
        <v>1011804.4500000001</v>
      </c>
      <c r="W509" s="17">
        <f t="shared" si="53"/>
        <v>0.29259319822125701</v>
      </c>
      <c r="X509" s="19">
        <f t="shared" si="54"/>
        <v>0</v>
      </c>
      <c r="Y509" s="17">
        <f t="shared" si="55"/>
        <v>0.29259319822125701</v>
      </c>
      <c r="Z509" s="25">
        <f t="shared" si="49"/>
        <v>0</v>
      </c>
    </row>
    <row r="510" spans="1:26" ht="14.4" x14ac:dyDescent="0.3">
      <c r="A510" s="24" t="s">
        <v>1022</v>
      </c>
      <c r="B510" s="4">
        <v>45853</v>
      </c>
      <c r="C510" s="3" t="s">
        <v>31</v>
      </c>
      <c r="D510" s="3" t="s">
        <v>70</v>
      </c>
      <c r="E510" s="3" t="s">
        <v>125</v>
      </c>
      <c r="F510" s="3" t="s">
        <v>125</v>
      </c>
      <c r="G510" s="3" t="s">
        <v>1023</v>
      </c>
      <c r="H510" s="3" t="s">
        <v>35</v>
      </c>
      <c r="I510" s="3" t="s">
        <v>25</v>
      </c>
      <c r="J510" s="3" t="s">
        <v>146</v>
      </c>
      <c r="K510" s="3" t="s">
        <v>411</v>
      </c>
      <c r="L510" s="5">
        <v>19</v>
      </c>
      <c r="M510" s="5">
        <v>34199.93</v>
      </c>
      <c r="N510" s="5">
        <v>48109.87</v>
      </c>
      <c r="O510" s="5">
        <v>0.05</v>
      </c>
      <c r="P510" s="3" t="s">
        <v>28</v>
      </c>
      <c r="Q510" s="3" t="s">
        <v>29</v>
      </c>
      <c r="R510" s="5">
        <v>8</v>
      </c>
      <c r="S510" s="15">
        <v>251074.4</v>
      </c>
      <c r="T510" s="11">
        <f t="shared" si="50"/>
        <v>914087.53</v>
      </c>
      <c r="U510" s="12">
        <f t="shared" si="51"/>
        <v>45704.376500000006</v>
      </c>
      <c r="V510" s="12">
        <f t="shared" si="52"/>
        <v>868383.15350000001</v>
      </c>
      <c r="W510" s="17">
        <f t="shared" si="53"/>
        <v>0.28912859374119582</v>
      </c>
      <c r="X510" s="19">
        <f t="shared" si="54"/>
        <v>0</v>
      </c>
      <c r="Y510" s="17">
        <f t="shared" si="55"/>
        <v>0.28912859374119582</v>
      </c>
      <c r="Z510" s="25">
        <f t="shared" si="49"/>
        <v>5.2631578947368425E-2</v>
      </c>
    </row>
    <row r="511" spans="1:26" ht="14.4" x14ac:dyDescent="0.3">
      <c r="A511" s="24" t="s">
        <v>1024</v>
      </c>
      <c r="B511" s="7">
        <v>45806</v>
      </c>
      <c r="C511" s="3" t="s">
        <v>49</v>
      </c>
      <c r="D511" s="3" t="s">
        <v>57</v>
      </c>
      <c r="E511" s="3" t="s">
        <v>58</v>
      </c>
      <c r="F511" s="3" t="s">
        <v>59</v>
      </c>
      <c r="G511" s="3" t="s">
        <v>995</v>
      </c>
      <c r="H511" s="3" t="s">
        <v>35</v>
      </c>
      <c r="I511" s="3" t="s">
        <v>52</v>
      </c>
      <c r="J511" s="3" t="s">
        <v>53</v>
      </c>
      <c r="K511" s="3" t="s">
        <v>54</v>
      </c>
      <c r="L511" s="5">
        <v>28</v>
      </c>
      <c r="M511" s="5">
        <v>570.45000000000005</v>
      </c>
      <c r="N511" s="5">
        <v>724.14</v>
      </c>
      <c r="O511" s="5">
        <v>0.05</v>
      </c>
      <c r="P511" s="3" t="s">
        <v>55</v>
      </c>
      <c r="Q511" s="3" t="s">
        <v>77</v>
      </c>
      <c r="R511" s="5">
        <v>7</v>
      </c>
      <c r="S511" s="15">
        <v>4088.15</v>
      </c>
      <c r="T511" s="11">
        <f t="shared" si="50"/>
        <v>20275.919999999998</v>
      </c>
      <c r="U511" s="12">
        <f t="shared" si="51"/>
        <v>1013.7959999999999</v>
      </c>
      <c r="V511" s="12">
        <f t="shared" si="52"/>
        <v>19262.124</v>
      </c>
      <c r="W511" s="17">
        <f t="shared" si="53"/>
        <v>0.21223775737296677</v>
      </c>
      <c r="X511" s="19">
        <f t="shared" si="54"/>
        <v>1</v>
      </c>
      <c r="Y511" s="17">
        <f t="shared" si="55"/>
        <v>0.21223775737296677</v>
      </c>
      <c r="Z511" s="25">
        <f t="shared" si="49"/>
        <v>5.2631578947368418E-2</v>
      </c>
    </row>
    <row r="512" spans="1:26" ht="14.4" x14ac:dyDescent="0.3">
      <c r="A512" s="24" t="s">
        <v>1025</v>
      </c>
      <c r="B512" s="4">
        <v>45668</v>
      </c>
      <c r="C512" s="3" t="s">
        <v>31</v>
      </c>
      <c r="D512" s="3" t="s">
        <v>21</v>
      </c>
      <c r="E512" s="3" t="s">
        <v>22</v>
      </c>
      <c r="F512" s="3" t="s">
        <v>22</v>
      </c>
      <c r="G512" s="3" t="s">
        <v>1026</v>
      </c>
      <c r="H512" s="3" t="s">
        <v>44</v>
      </c>
      <c r="I512" s="3" t="s">
        <v>45</v>
      </c>
      <c r="J512" s="3" t="s">
        <v>102</v>
      </c>
      <c r="K512" s="3" t="s">
        <v>103</v>
      </c>
      <c r="L512" s="5">
        <v>18</v>
      </c>
      <c r="M512" s="5">
        <v>71115.88</v>
      </c>
      <c r="N512" s="5">
        <v>93679.14</v>
      </c>
      <c r="O512" s="5">
        <v>0.1</v>
      </c>
      <c r="P512" s="3" t="s">
        <v>55</v>
      </c>
      <c r="Q512" s="3" t="s">
        <v>29</v>
      </c>
      <c r="R512" s="5">
        <v>5</v>
      </c>
      <c r="S512" s="15">
        <v>365524.8</v>
      </c>
      <c r="T512" s="11">
        <f t="shared" si="50"/>
        <v>1686224.52</v>
      </c>
      <c r="U512" s="12">
        <f t="shared" si="51"/>
        <v>168622.45200000002</v>
      </c>
      <c r="V512" s="12">
        <f t="shared" si="52"/>
        <v>1517602.068</v>
      </c>
      <c r="W512" s="17">
        <f t="shared" si="53"/>
        <v>0.24085681464688147</v>
      </c>
      <c r="X512" s="19">
        <f t="shared" si="54"/>
        <v>1</v>
      </c>
      <c r="Y512" s="17">
        <f t="shared" si="55"/>
        <v>0.24085681464688147</v>
      </c>
      <c r="Z512" s="25">
        <f t="shared" si="49"/>
        <v>0.11111111111111113</v>
      </c>
    </row>
    <row r="513" spans="1:26" ht="14.4" x14ac:dyDescent="0.3">
      <c r="A513" s="24" t="s">
        <v>1027</v>
      </c>
      <c r="B513" s="4">
        <v>45855</v>
      </c>
      <c r="C513" s="3" t="s">
        <v>20</v>
      </c>
      <c r="D513" s="3" t="s">
        <v>70</v>
      </c>
      <c r="E513" s="3" t="s">
        <v>71</v>
      </c>
      <c r="F513" s="3" t="s">
        <v>72</v>
      </c>
      <c r="G513" s="3" t="s">
        <v>1028</v>
      </c>
      <c r="H513" s="3" t="s">
        <v>87</v>
      </c>
      <c r="I513" s="3" t="s">
        <v>52</v>
      </c>
      <c r="J513" s="3" t="s">
        <v>113</v>
      </c>
      <c r="K513" s="3" t="s">
        <v>114</v>
      </c>
      <c r="L513" s="5">
        <v>9</v>
      </c>
      <c r="M513" s="5">
        <v>40261.54</v>
      </c>
      <c r="N513" s="5">
        <v>51249.65</v>
      </c>
      <c r="O513" s="5">
        <v>0</v>
      </c>
      <c r="P513" s="3" t="s">
        <v>28</v>
      </c>
      <c r="Q513" s="3" t="s">
        <v>77</v>
      </c>
      <c r="R513" s="5">
        <v>15</v>
      </c>
      <c r="S513" s="15">
        <v>98892.99</v>
      </c>
      <c r="T513" s="11">
        <f t="shared" si="50"/>
        <v>461246.85000000003</v>
      </c>
      <c r="U513" s="12">
        <f t="shared" si="51"/>
        <v>0</v>
      </c>
      <c r="V513" s="12">
        <f t="shared" si="52"/>
        <v>461246.85000000003</v>
      </c>
      <c r="W513" s="17">
        <f t="shared" si="53"/>
        <v>0.21440361056124285</v>
      </c>
      <c r="X513" s="19">
        <f t="shared" si="54"/>
        <v>0</v>
      </c>
      <c r="Y513" s="17">
        <f t="shared" si="55"/>
        <v>0.21440361056124285</v>
      </c>
      <c r="Z513" s="25">
        <f t="shared" si="49"/>
        <v>0</v>
      </c>
    </row>
    <row r="514" spans="1:26" ht="14.4" x14ac:dyDescent="0.3">
      <c r="A514" s="24" t="s">
        <v>1029</v>
      </c>
      <c r="B514" s="6">
        <v>45753</v>
      </c>
      <c r="C514" s="3" t="s">
        <v>49</v>
      </c>
      <c r="D514" s="3" t="s">
        <v>21</v>
      </c>
      <c r="E514" s="3" t="s">
        <v>22</v>
      </c>
      <c r="F514" s="3" t="s">
        <v>22</v>
      </c>
      <c r="G514" s="3" t="s">
        <v>387</v>
      </c>
      <c r="H514" s="3" t="s">
        <v>87</v>
      </c>
      <c r="I514" s="3" t="s">
        <v>25</v>
      </c>
      <c r="J514" s="3" t="s">
        <v>61</v>
      </c>
      <c r="K514" s="3" t="s">
        <v>154</v>
      </c>
      <c r="L514" s="5">
        <v>36</v>
      </c>
      <c r="M514" s="5">
        <v>45240.3</v>
      </c>
      <c r="N514" s="5">
        <v>66598.460000000006</v>
      </c>
      <c r="O514" s="5">
        <v>0.05</v>
      </c>
      <c r="P514" s="3" t="s">
        <v>55</v>
      </c>
      <c r="Q514" s="3" t="s">
        <v>38</v>
      </c>
      <c r="R514" s="5">
        <v>16</v>
      </c>
      <c r="S514" s="15">
        <v>730449.1</v>
      </c>
      <c r="T514" s="11">
        <f t="shared" si="50"/>
        <v>2397544.56</v>
      </c>
      <c r="U514" s="12">
        <f t="shared" si="51"/>
        <v>119877.228</v>
      </c>
      <c r="V514" s="12">
        <f t="shared" si="52"/>
        <v>2277667.3319999999</v>
      </c>
      <c r="W514" s="17">
        <f t="shared" si="53"/>
        <v>0.32070052098372021</v>
      </c>
      <c r="X514" s="19">
        <f t="shared" si="54"/>
        <v>1</v>
      </c>
      <c r="Y514" s="17">
        <f t="shared" si="55"/>
        <v>0.32070052098372021</v>
      </c>
      <c r="Z514" s="25">
        <f t="shared" ref="Z514:Z577" si="56">U514/V514</f>
        <v>5.2631578947368425E-2</v>
      </c>
    </row>
    <row r="515" spans="1:26" ht="14.4" x14ac:dyDescent="0.3">
      <c r="A515" s="24" t="s">
        <v>1030</v>
      </c>
      <c r="B515" s="4">
        <v>45675</v>
      </c>
      <c r="C515" s="3" t="s">
        <v>20</v>
      </c>
      <c r="D515" s="3" t="s">
        <v>41</v>
      </c>
      <c r="E515" s="3" t="s">
        <v>50</v>
      </c>
      <c r="F515" s="3" t="s">
        <v>50</v>
      </c>
      <c r="G515" s="3" t="s">
        <v>1031</v>
      </c>
      <c r="H515" s="3" t="s">
        <v>87</v>
      </c>
      <c r="I515" s="3" t="s">
        <v>25</v>
      </c>
      <c r="J515" s="3" t="s">
        <v>36</v>
      </c>
      <c r="K515" s="3" t="s">
        <v>136</v>
      </c>
      <c r="L515" s="5">
        <v>47</v>
      </c>
      <c r="M515" s="5">
        <v>18125.669999999998</v>
      </c>
      <c r="N515" s="5">
        <v>20993.38</v>
      </c>
      <c r="O515" s="5">
        <v>0</v>
      </c>
      <c r="P515" s="3" t="s">
        <v>55</v>
      </c>
      <c r="Q515" s="3" t="s">
        <v>38</v>
      </c>
      <c r="R515" s="5">
        <v>5</v>
      </c>
      <c r="S515" s="15">
        <v>134782.39999999999</v>
      </c>
      <c r="T515" s="11">
        <f t="shared" ref="T515:T578" si="57">L515*N515</f>
        <v>986688.8600000001</v>
      </c>
      <c r="U515" s="12">
        <f t="shared" ref="U515:U578" si="58">IF(O515="","", (L515 * N515) * (O515))</f>
        <v>0</v>
      </c>
      <c r="V515" s="12">
        <f t="shared" ref="V515:V578" si="59">IF(T515="","", T515 - U515)</f>
        <v>986688.8600000001</v>
      </c>
      <c r="W515" s="17">
        <f t="shared" ref="W515:W578" si="60">IF(V515=0,"", S515 / V515)</f>
        <v>0.13660071119075975</v>
      </c>
      <c r="X515" s="19">
        <f t="shared" ref="X515:X578" si="61">IF(TRIM(P515)="Returned",1,0)</f>
        <v>1</v>
      </c>
      <c r="Y515" s="17">
        <f t="shared" ref="Y515:Y578" si="62">S515/V515</f>
        <v>0.13660071119075975</v>
      </c>
      <c r="Z515" s="25">
        <f t="shared" si="56"/>
        <v>0</v>
      </c>
    </row>
    <row r="516" spans="1:26" ht="14.4" x14ac:dyDescent="0.3">
      <c r="A516" s="24" t="s">
        <v>1032</v>
      </c>
      <c r="B516" s="6">
        <v>45874</v>
      </c>
      <c r="C516" s="3" t="s">
        <v>31</v>
      </c>
      <c r="D516" s="3" t="s">
        <v>70</v>
      </c>
      <c r="E516" s="3" t="s">
        <v>125</v>
      </c>
      <c r="F516" s="3" t="s">
        <v>125</v>
      </c>
      <c r="G516" s="3" t="s">
        <v>1033</v>
      </c>
      <c r="H516" s="3" t="s">
        <v>44</v>
      </c>
      <c r="I516" s="3" t="s">
        <v>52</v>
      </c>
      <c r="J516" s="3" t="s">
        <v>95</v>
      </c>
      <c r="K516" s="3" t="s">
        <v>96</v>
      </c>
      <c r="L516" s="5">
        <v>29</v>
      </c>
      <c r="M516" s="5">
        <v>49002.44</v>
      </c>
      <c r="N516" s="5">
        <v>66280.19</v>
      </c>
      <c r="O516" s="5">
        <v>0.1</v>
      </c>
      <c r="P516" s="3" t="s">
        <v>28</v>
      </c>
      <c r="Q516" s="3" t="s">
        <v>29</v>
      </c>
      <c r="R516" s="5">
        <v>7</v>
      </c>
      <c r="S516" s="15">
        <v>450949.3</v>
      </c>
      <c r="T516" s="11">
        <f t="shared" si="57"/>
        <v>1922125.51</v>
      </c>
      <c r="U516" s="12">
        <f t="shared" si="58"/>
        <v>192212.55100000001</v>
      </c>
      <c r="V516" s="12">
        <f t="shared" si="59"/>
        <v>1729912.959</v>
      </c>
      <c r="W516" s="17">
        <f t="shared" si="60"/>
        <v>0.26067745065085668</v>
      </c>
      <c r="X516" s="19">
        <f t="shared" si="61"/>
        <v>0</v>
      </c>
      <c r="Y516" s="17">
        <f t="shared" si="62"/>
        <v>0.26067745065085668</v>
      </c>
      <c r="Z516" s="25">
        <f t="shared" si="56"/>
        <v>0.11111111111111112</v>
      </c>
    </row>
    <row r="517" spans="1:26" ht="14.4" x14ac:dyDescent="0.3">
      <c r="A517" s="24" t="s">
        <v>1034</v>
      </c>
      <c r="B517" s="4">
        <v>45823</v>
      </c>
      <c r="C517" s="3" t="s">
        <v>40</v>
      </c>
      <c r="D517" s="3" t="s">
        <v>70</v>
      </c>
      <c r="E517" s="3" t="s">
        <v>71</v>
      </c>
      <c r="F517" s="3" t="s">
        <v>72</v>
      </c>
      <c r="G517" s="3" t="s">
        <v>788</v>
      </c>
      <c r="H517" s="3" t="s">
        <v>44</v>
      </c>
      <c r="I517" s="3" t="s">
        <v>45</v>
      </c>
      <c r="J517" s="3" t="s">
        <v>132</v>
      </c>
      <c r="K517" s="3" t="s">
        <v>206</v>
      </c>
      <c r="L517" s="5">
        <v>49</v>
      </c>
      <c r="M517" s="5">
        <v>283.41000000000003</v>
      </c>
      <c r="N517" s="5">
        <v>370.75</v>
      </c>
      <c r="O517" s="5">
        <v>0</v>
      </c>
      <c r="P517" s="3" t="s">
        <v>28</v>
      </c>
      <c r="Q517" s="3" t="s">
        <v>77</v>
      </c>
      <c r="R517" s="5">
        <v>9</v>
      </c>
      <c r="S517" s="15">
        <v>4279.66</v>
      </c>
      <c r="T517" s="11">
        <f t="shared" si="57"/>
        <v>18166.75</v>
      </c>
      <c r="U517" s="12">
        <f t="shared" si="58"/>
        <v>0</v>
      </c>
      <c r="V517" s="12">
        <f t="shared" si="59"/>
        <v>18166.75</v>
      </c>
      <c r="W517" s="17">
        <f t="shared" si="60"/>
        <v>0.23557653405259607</v>
      </c>
      <c r="X517" s="19">
        <f t="shared" si="61"/>
        <v>0</v>
      </c>
      <c r="Y517" s="17">
        <f t="shared" si="62"/>
        <v>0.23557653405259607</v>
      </c>
      <c r="Z517" s="25">
        <f t="shared" si="56"/>
        <v>0</v>
      </c>
    </row>
    <row r="518" spans="1:26" ht="14.4" x14ac:dyDescent="0.3">
      <c r="A518" s="24" t="s">
        <v>1035</v>
      </c>
      <c r="B518" s="6">
        <v>45689</v>
      </c>
      <c r="C518" s="3" t="s">
        <v>31</v>
      </c>
      <c r="D518" s="3" t="s">
        <v>57</v>
      </c>
      <c r="E518" s="3" t="s">
        <v>64</v>
      </c>
      <c r="F518" s="3" t="s">
        <v>65</v>
      </c>
      <c r="G518" s="3" t="s">
        <v>354</v>
      </c>
      <c r="H518" s="3" t="s">
        <v>44</v>
      </c>
      <c r="I518" s="3" t="s">
        <v>25</v>
      </c>
      <c r="J518" s="3" t="s">
        <v>146</v>
      </c>
      <c r="K518" s="3" t="s">
        <v>177</v>
      </c>
      <c r="L518" s="5">
        <v>49</v>
      </c>
      <c r="M518" s="5">
        <v>53997.46</v>
      </c>
      <c r="N518" s="5">
        <v>73322.28</v>
      </c>
      <c r="O518" s="5">
        <v>0.15</v>
      </c>
      <c r="P518" s="3" t="s">
        <v>28</v>
      </c>
      <c r="Q518" s="3" t="s">
        <v>29</v>
      </c>
      <c r="R518" s="5">
        <v>16</v>
      </c>
      <c r="S518" s="15">
        <v>804878.8</v>
      </c>
      <c r="T518" s="11">
        <f t="shared" si="57"/>
        <v>3592791.7199999997</v>
      </c>
      <c r="U518" s="12">
        <f t="shared" si="58"/>
        <v>538918.75799999991</v>
      </c>
      <c r="V518" s="12">
        <f t="shared" si="59"/>
        <v>3053872.9619999998</v>
      </c>
      <c r="W518" s="17">
        <f t="shared" si="60"/>
        <v>0.26356001379732574</v>
      </c>
      <c r="X518" s="19">
        <f t="shared" si="61"/>
        <v>0</v>
      </c>
      <c r="Y518" s="17">
        <f t="shared" si="62"/>
        <v>0.26356001379732574</v>
      </c>
      <c r="Z518" s="25">
        <f t="shared" si="56"/>
        <v>0.1764705882352941</v>
      </c>
    </row>
    <row r="519" spans="1:26" ht="14.4" x14ac:dyDescent="0.3">
      <c r="A519" s="24" t="s">
        <v>1036</v>
      </c>
      <c r="B519" s="4">
        <v>45739</v>
      </c>
      <c r="C519" s="3" t="s">
        <v>31</v>
      </c>
      <c r="D519" s="3" t="s">
        <v>21</v>
      </c>
      <c r="E519" s="3" t="s">
        <v>32</v>
      </c>
      <c r="F519" s="3" t="s">
        <v>33</v>
      </c>
      <c r="G519" s="3" t="s">
        <v>1037</v>
      </c>
      <c r="H519" s="3" t="s">
        <v>24</v>
      </c>
      <c r="I519" s="3" t="s">
        <v>52</v>
      </c>
      <c r="J519" s="3" t="s">
        <v>113</v>
      </c>
      <c r="K519" s="3" t="s">
        <v>257</v>
      </c>
      <c r="L519" s="5">
        <v>24</v>
      </c>
      <c r="M519" s="5">
        <v>50955.1</v>
      </c>
      <c r="N519" s="5">
        <v>69246</v>
      </c>
      <c r="O519" s="5">
        <v>0.05</v>
      </c>
      <c r="P519" s="3" t="s">
        <v>55</v>
      </c>
      <c r="Q519" s="3" t="s">
        <v>77</v>
      </c>
      <c r="R519" s="5">
        <v>15</v>
      </c>
      <c r="S519" s="15">
        <v>417032.5</v>
      </c>
      <c r="T519" s="11">
        <f t="shared" si="57"/>
        <v>1661904</v>
      </c>
      <c r="U519" s="12">
        <f t="shared" si="58"/>
        <v>83095.200000000012</v>
      </c>
      <c r="V519" s="12">
        <f t="shared" si="59"/>
        <v>1578808.8</v>
      </c>
      <c r="W519" s="17">
        <f t="shared" si="60"/>
        <v>0.26414376459011374</v>
      </c>
      <c r="X519" s="19">
        <f t="shared" si="61"/>
        <v>1</v>
      </c>
      <c r="Y519" s="17">
        <f t="shared" si="62"/>
        <v>0.26414376459011374</v>
      </c>
      <c r="Z519" s="25">
        <f t="shared" si="56"/>
        <v>5.2631578947368425E-2</v>
      </c>
    </row>
    <row r="520" spans="1:26" ht="14.4" x14ac:dyDescent="0.3">
      <c r="A520" s="24" t="s">
        <v>1038</v>
      </c>
      <c r="B520" s="4">
        <v>45880</v>
      </c>
      <c r="C520" s="3" t="s">
        <v>49</v>
      </c>
      <c r="D520" s="3" t="s">
        <v>21</v>
      </c>
      <c r="E520" s="3" t="s">
        <v>105</v>
      </c>
      <c r="F520" s="3" t="s">
        <v>106</v>
      </c>
      <c r="G520" s="3" t="s">
        <v>205</v>
      </c>
      <c r="H520" s="3" t="s">
        <v>24</v>
      </c>
      <c r="I520" s="3" t="s">
        <v>52</v>
      </c>
      <c r="J520" s="3" t="s">
        <v>113</v>
      </c>
      <c r="K520" s="3" t="s">
        <v>114</v>
      </c>
      <c r="L520" s="5">
        <v>3</v>
      </c>
      <c r="M520" s="5">
        <v>54299.92</v>
      </c>
      <c r="N520" s="5">
        <v>67764.789999999994</v>
      </c>
      <c r="O520" s="5">
        <v>0.05</v>
      </c>
      <c r="P520" s="3" t="s">
        <v>55</v>
      </c>
      <c r="Q520" s="3" t="s">
        <v>84</v>
      </c>
      <c r="R520" s="5">
        <v>3</v>
      </c>
      <c r="S520" s="15">
        <v>38374.879999999997</v>
      </c>
      <c r="T520" s="11">
        <f t="shared" si="57"/>
        <v>203294.37</v>
      </c>
      <c r="U520" s="12">
        <f t="shared" si="58"/>
        <v>10164.718500000001</v>
      </c>
      <c r="V520" s="12">
        <f t="shared" si="59"/>
        <v>193129.65150000001</v>
      </c>
      <c r="W520" s="17">
        <f t="shared" si="60"/>
        <v>0.19870009448031337</v>
      </c>
      <c r="X520" s="19">
        <f t="shared" si="61"/>
        <v>1</v>
      </c>
      <c r="Y520" s="17">
        <f t="shared" si="62"/>
        <v>0.19870009448031337</v>
      </c>
      <c r="Z520" s="25">
        <f t="shared" si="56"/>
        <v>5.2631578947368425E-2</v>
      </c>
    </row>
    <row r="521" spans="1:26" ht="14.4" x14ac:dyDescent="0.3">
      <c r="A521" s="24" t="s">
        <v>1039</v>
      </c>
      <c r="B521" s="4">
        <v>45671</v>
      </c>
      <c r="C521" s="3" t="s">
        <v>49</v>
      </c>
      <c r="D521" s="3" t="s">
        <v>57</v>
      </c>
      <c r="E521" s="3" t="s">
        <v>64</v>
      </c>
      <c r="F521" s="3" t="s">
        <v>65</v>
      </c>
      <c r="G521" s="3" t="s">
        <v>1040</v>
      </c>
      <c r="H521" s="3" t="s">
        <v>44</v>
      </c>
      <c r="I521" s="3" t="s">
        <v>52</v>
      </c>
      <c r="J521" s="3" t="s">
        <v>95</v>
      </c>
      <c r="K521" s="3" t="s">
        <v>298</v>
      </c>
      <c r="L521" s="5">
        <v>3</v>
      </c>
      <c r="M521" s="5">
        <v>75035.41</v>
      </c>
      <c r="N521" s="5">
        <v>109154.3</v>
      </c>
      <c r="O521" s="5">
        <v>0.15</v>
      </c>
      <c r="P521" s="3" t="s">
        <v>28</v>
      </c>
      <c r="Q521" s="3" t="s">
        <v>38</v>
      </c>
      <c r="R521" s="5">
        <v>9</v>
      </c>
      <c r="S521" s="15">
        <v>87003.14</v>
      </c>
      <c r="T521" s="11">
        <f t="shared" si="57"/>
        <v>327462.90000000002</v>
      </c>
      <c r="U521" s="12">
        <f t="shared" si="58"/>
        <v>49119.435000000005</v>
      </c>
      <c r="V521" s="12">
        <f t="shared" si="59"/>
        <v>278343.46500000003</v>
      </c>
      <c r="W521" s="17">
        <f t="shared" si="60"/>
        <v>0.31257475364115334</v>
      </c>
      <c r="X521" s="19">
        <f t="shared" si="61"/>
        <v>0</v>
      </c>
      <c r="Y521" s="17">
        <f t="shared" si="62"/>
        <v>0.31257475364115334</v>
      </c>
      <c r="Z521" s="25">
        <f t="shared" si="56"/>
        <v>0.17647058823529413</v>
      </c>
    </row>
    <row r="522" spans="1:26" ht="14.4" x14ac:dyDescent="0.3">
      <c r="A522" s="24" t="s">
        <v>1041</v>
      </c>
      <c r="B522" s="4">
        <v>45712</v>
      </c>
      <c r="C522" s="3" t="s">
        <v>31</v>
      </c>
      <c r="D522" s="3" t="s">
        <v>41</v>
      </c>
      <c r="E522" s="3" t="s">
        <v>50</v>
      </c>
      <c r="F522" s="3" t="s">
        <v>50</v>
      </c>
      <c r="G522" s="3" t="s">
        <v>1042</v>
      </c>
      <c r="H522" s="3" t="s">
        <v>35</v>
      </c>
      <c r="I522" s="3" t="s">
        <v>25</v>
      </c>
      <c r="J522" s="3" t="s">
        <v>61</v>
      </c>
      <c r="K522" s="3" t="s">
        <v>223</v>
      </c>
      <c r="L522" s="5">
        <v>34</v>
      </c>
      <c r="M522" s="5">
        <v>44198.23</v>
      </c>
      <c r="N522" s="5">
        <v>61541.18</v>
      </c>
      <c r="O522" s="5">
        <v>0.1</v>
      </c>
      <c r="P522" s="3" t="s">
        <v>28</v>
      </c>
      <c r="Q522" s="3" t="s">
        <v>77</v>
      </c>
      <c r="R522" s="5">
        <v>8</v>
      </c>
      <c r="S522" s="15">
        <v>530694.30000000005</v>
      </c>
      <c r="T522" s="11">
        <f t="shared" si="57"/>
        <v>2092400.12</v>
      </c>
      <c r="U522" s="12">
        <f t="shared" si="58"/>
        <v>209240.01200000002</v>
      </c>
      <c r="V522" s="12">
        <f t="shared" si="59"/>
        <v>1883160.108</v>
      </c>
      <c r="W522" s="17">
        <f t="shared" si="60"/>
        <v>0.28181050445233841</v>
      </c>
      <c r="X522" s="19">
        <f t="shared" si="61"/>
        <v>0</v>
      </c>
      <c r="Y522" s="17">
        <f t="shared" si="62"/>
        <v>0.28181050445233841</v>
      </c>
      <c r="Z522" s="25">
        <f t="shared" si="56"/>
        <v>0.11111111111111112</v>
      </c>
    </row>
    <row r="523" spans="1:26" ht="14.4" x14ac:dyDescent="0.3">
      <c r="A523" s="24" t="s">
        <v>1043</v>
      </c>
      <c r="B523" s="6">
        <v>45844</v>
      </c>
      <c r="C523" s="3" t="s">
        <v>20</v>
      </c>
      <c r="D523" s="3" t="s">
        <v>57</v>
      </c>
      <c r="E523" s="3" t="s">
        <v>58</v>
      </c>
      <c r="F523" s="3" t="s">
        <v>59</v>
      </c>
      <c r="G523" s="3" t="s">
        <v>116</v>
      </c>
      <c r="H523" s="3" t="s">
        <v>35</v>
      </c>
      <c r="I523" s="3" t="s">
        <v>52</v>
      </c>
      <c r="J523" s="3" t="s">
        <v>113</v>
      </c>
      <c r="K523" s="3" t="s">
        <v>139</v>
      </c>
      <c r="L523" s="5">
        <v>27</v>
      </c>
      <c r="M523" s="5">
        <v>1525.57</v>
      </c>
      <c r="N523" s="5">
        <v>1678.53</v>
      </c>
      <c r="O523" s="5">
        <v>0.1</v>
      </c>
      <c r="P523" s="3" t="s">
        <v>28</v>
      </c>
      <c r="Q523" s="3" t="s">
        <v>77</v>
      </c>
      <c r="R523" s="5">
        <v>18</v>
      </c>
      <c r="S523" s="15">
        <v>3716.93</v>
      </c>
      <c r="T523" s="11">
        <f t="shared" si="57"/>
        <v>45320.31</v>
      </c>
      <c r="U523" s="12">
        <f t="shared" si="58"/>
        <v>4532.0309999999999</v>
      </c>
      <c r="V523" s="12">
        <f t="shared" si="59"/>
        <v>40788.278999999995</v>
      </c>
      <c r="W523" s="17">
        <f t="shared" si="60"/>
        <v>9.1127404517361482E-2</v>
      </c>
      <c r="X523" s="19">
        <f t="shared" si="61"/>
        <v>0</v>
      </c>
      <c r="Y523" s="17">
        <f t="shared" si="62"/>
        <v>9.1127404517361482E-2</v>
      </c>
      <c r="Z523" s="25">
        <f t="shared" si="56"/>
        <v>0.11111111111111112</v>
      </c>
    </row>
    <row r="524" spans="1:26" ht="14.4" x14ac:dyDescent="0.3">
      <c r="A524" s="24" t="s">
        <v>1044</v>
      </c>
      <c r="B524" s="4">
        <v>45698</v>
      </c>
      <c r="C524" s="3" t="s">
        <v>31</v>
      </c>
      <c r="D524" s="3" t="s">
        <v>57</v>
      </c>
      <c r="E524" s="3" t="s">
        <v>58</v>
      </c>
      <c r="F524" s="3" t="s">
        <v>59</v>
      </c>
      <c r="G524" s="3" t="s">
        <v>646</v>
      </c>
      <c r="H524" s="3" t="s">
        <v>35</v>
      </c>
      <c r="I524" s="3" t="s">
        <v>45</v>
      </c>
      <c r="J524" s="3" t="s">
        <v>102</v>
      </c>
      <c r="K524" s="3" t="s">
        <v>203</v>
      </c>
      <c r="L524" s="5">
        <v>15</v>
      </c>
      <c r="M524" s="5">
        <v>78041.429999999993</v>
      </c>
      <c r="N524" s="5">
        <v>116935.6</v>
      </c>
      <c r="O524" s="5">
        <v>0.1</v>
      </c>
      <c r="P524" s="3" t="s">
        <v>55</v>
      </c>
      <c r="Q524" s="3" t="s">
        <v>38</v>
      </c>
      <c r="R524" s="5">
        <v>4</v>
      </c>
      <c r="S524" s="15">
        <v>525071.69999999995</v>
      </c>
      <c r="T524" s="11">
        <f t="shared" si="57"/>
        <v>1754034</v>
      </c>
      <c r="U524" s="12">
        <f t="shared" si="58"/>
        <v>175403.40000000002</v>
      </c>
      <c r="V524" s="12">
        <f t="shared" si="59"/>
        <v>1578630.6</v>
      </c>
      <c r="W524" s="17">
        <f t="shared" si="60"/>
        <v>0.33261213864725536</v>
      </c>
      <c r="X524" s="19">
        <f t="shared" si="61"/>
        <v>1</v>
      </c>
      <c r="Y524" s="17">
        <f t="shared" si="62"/>
        <v>0.33261213864725536</v>
      </c>
      <c r="Z524" s="25">
        <f t="shared" si="56"/>
        <v>0.11111111111111112</v>
      </c>
    </row>
    <row r="525" spans="1:26" ht="14.4" x14ac:dyDescent="0.3">
      <c r="A525" s="24" t="s">
        <v>1045</v>
      </c>
      <c r="B525" s="4">
        <v>45673</v>
      </c>
      <c r="C525" s="3" t="s">
        <v>31</v>
      </c>
      <c r="D525" s="3" t="s">
        <v>21</v>
      </c>
      <c r="E525" s="3" t="s">
        <v>22</v>
      </c>
      <c r="F525" s="3" t="s">
        <v>22</v>
      </c>
      <c r="G525" s="3" t="s">
        <v>776</v>
      </c>
      <c r="H525" s="3" t="s">
        <v>35</v>
      </c>
      <c r="I525" s="3" t="s">
        <v>52</v>
      </c>
      <c r="J525" s="3" t="s">
        <v>53</v>
      </c>
      <c r="K525" s="3" t="s">
        <v>110</v>
      </c>
      <c r="L525" s="5">
        <v>37</v>
      </c>
      <c r="M525" s="5">
        <v>57582.61</v>
      </c>
      <c r="N525" s="5">
        <v>69053.16</v>
      </c>
      <c r="O525" s="5">
        <v>0.15</v>
      </c>
      <c r="P525" s="3" t="s">
        <v>55</v>
      </c>
      <c r="Q525" s="3" t="s">
        <v>84</v>
      </c>
      <c r="R525" s="5">
        <v>3</v>
      </c>
      <c r="S525" s="15">
        <v>360748.79999999999</v>
      </c>
      <c r="T525" s="11">
        <f t="shared" si="57"/>
        <v>2554966.92</v>
      </c>
      <c r="U525" s="12">
        <f t="shared" si="58"/>
        <v>383245.038</v>
      </c>
      <c r="V525" s="12">
        <f t="shared" si="59"/>
        <v>2171721.8819999998</v>
      </c>
      <c r="W525" s="17">
        <f t="shared" si="60"/>
        <v>0.16611187785600626</v>
      </c>
      <c r="X525" s="19">
        <f t="shared" si="61"/>
        <v>1</v>
      </c>
      <c r="Y525" s="17">
        <f t="shared" si="62"/>
        <v>0.16611187785600626</v>
      </c>
      <c r="Z525" s="25">
        <f t="shared" si="56"/>
        <v>0.17647058823529413</v>
      </c>
    </row>
    <row r="526" spans="1:26" ht="14.4" x14ac:dyDescent="0.3">
      <c r="A526" s="24" t="s">
        <v>1046</v>
      </c>
      <c r="B526" s="4">
        <v>45770</v>
      </c>
      <c r="C526" s="3" t="s">
        <v>49</v>
      </c>
      <c r="D526" s="3" t="s">
        <v>70</v>
      </c>
      <c r="E526" s="3" t="s">
        <v>71</v>
      </c>
      <c r="F526" s="3" t="s">
        <v>72</v>
      </c>
      <c r="G526" s="3" t="s">
        <v>1047</v>
      </c>
      <c r="H526" s="3" t="s">
        <v>35</v>
      </c>
      <c r="I526" s="3" t="s">
        <v>52</v>
      </c>
      <c r="J526" s="3" t="s">
        <v>157</v>
      </c>
      <c r="K526" s="3" t="s">
        <v>188</v>
      </c>
      <c r="L526" s="5">
        <v>37</v>
      </c>
      <c r="M526" s="5">
        <v>72726.570000000007</v>
      </c>
      <c r="N526" s="5">
        <v>94421.29</v>
      </c>
      <c r="O526" s="5">
        <v>0.05</v>
      </c>
      <c r="P526" s="3" t="s">
        <v>55</v>
      </c>
      <c r="Q526" s="3" t="s">
        <v>38</v>
      </c>
      <c r="R526" s="5">
        <v>20</v>
      </c>
      <c r="S526" s="15">
        <v>762569.4</v>
      </c>
      <c r="T526" s="11">
        <f t="shared" si="57"/>
        <v>3493587.73</v>
      </c>
      <c r="U526" s="12">
        <f t="shared" si="58"/>
        <v>174679.38650000002</v>
      </c>
      <c r="V526" s="12">
        <f t="shared" si="59"/>
        <v>3318908.3435</v>
      </c>
      <c r="W526" s="17">
        <f t="shared" si="60"/>
        <v>0.22976512789016104</v>
      </c>
      <c r="X526" s="19">
        <f t="shared" si="61"/>
        <v>1</v>
      </c>
      <c r="Y526" s="17">
        <f t="shared" si="62"/>
        <v>0.22976512789016104</v>
      </c>
      <c r="Z526" s="25">
        <f t="shared" si="56"/>
        <v>5.2631578947368425E-2</v>
      </c>
    </row>
    <row r="527" spans="1:26" ht="14.4" x14ac:dyDescent="0.3">
      <c r="A527" s="24" t="s">
        <v>1048</v>
      </c>
      <c r="B527" s="4">
        <v>45678</v>
      </c>
      <c r="C527" s="3" t="s">
        <v>40</v>
      </c>
      <c r="D527" s="3" t="s">
        <v>41</v>
      </c>
      <c r="E527" s="3" t="s">
        <v>50</v>
      </c>
      <c r="F527" s="3" t="s">
        <v>50</v>
      </c>
      <c r="G527" s="3" t="s">
        <v>464</v>
      </c>
      <c r="H527" s="3" t="s">
        <v>35</v>
      </c>
      <c r="I527" s="3" t="s">
        <v>45</v>
      </c>
      <c r="J527" s="3" t="s">
        <v>46</v>
      </c>
      <c r="K527" s="3" t="s">
        <v>47</v>
      </c>
      <c r="L527" s="5">
        <v>21</v>
      </c>
      <c r="M527" s="5">
        <v>68762.899999999994</v>
      </c>
      <c r="N527" s="5">
        <v>102140.6</v>
      </c>
      <c r="O527" s="5">
        <v>0.1</v>
      </c>
      <c r="P527" s="3" t="s">
        <v>55</v>
      </c>
      <c r="Q527" s="3" t="s">
        <v>38</v>
      </c>
      <c r="R527" s="5">
        <v>5</v>
      </c>
      <c r="S527" s="15">
        <v>630838.5</v>
      </c>
      <c r="T527" s="11">
        <f t="shared" si="57"/>
        <v>2144952.6</v>
      </c>
      <c r="U527" s="12">
        <f t="shared" si="58"/>
        <v>214495.26</v>
      </c>
      <c r="V527" s="12">
        <f t="shared" si="59"/>
        <v>1930457.34</v>
      </c>
      <c r="W527" s="17">
        <f t="shared" si="60"/>
        <v>0.32678189096890375</v>
      </c>
      <c r="X527" s="19">
        <f t="shared" si="61"/>
        <v>1</v>
      </c>
      <c r="Y527" s="17">
        <f t="shared" si="62"/>
        <v>0.32678189096890375</v>
      </c>
      <c r="Z527" s="25">
        <f t="shared" si="56"/>
        <v>0.1111111111111111</v>
      </c>
    </row>
    <row r="528" spans="1:26" ht="14.4" x14ac:dyDescent="0.3">
      <c r="A528" s="24" t="s">
        <v>1049</v>
      </c>
      <c r="B528" s="4">
        <v>45685</v>
      </c>
      <c r="C528" s="3" t="s">
        <v>49</v>
      </c>
      <c r="D528" s="3" t="s">
        <v>57</v>
      </c>
      <c r="E528" s="3" t="s">
        <v>92</v>
      </c>
      <c r="F528" s="3" t="s">
        <v>93</v>
      </c>
      <c r="G528" s="3" t="s">
        <v>1050</v>
      </c>
      <c r="H528" s="3" t="s">
        <v>24</v>
      </c>
      <c r="I528" s="3" t="s">
        <v>52</v>
      </c>
      <c r="J528" s="3" t="s">
        <v>53</v>
      </c>
      <c r="K528" s="3" t="s">
        <v>110</v>
      </c>
      <c r="L528" s="5">
        <v>23</v>
      </c>
      <c r="M528" s="5">
        <v>54203.02</v>
      </c>
      <c r="N528" s="5">
        <v>76823.33</v>
      </c>
      <c r="O528" s="5">
        <v>0.1</v>
      </c>
      <c r="P528" s="3" t="s">
        <v>28</v>
      </c>
      <c r="Q528" s="3" t="s">
        <v>77</v>
      </c>
      <c r="R528" s="5">
        <v>18</v>
      </c>
      <c r="S528" s="15">
        <v>468240.4</v>
      </c>
      <c r="T528" s="11">
        <f t="shared" si="57"/>
        <v>1766936.59</v>
      </c>
      <c r="U528" s="12">
        <f t="shared" si="58"/>
        <v>176693.65900000001</v>
      </c>
      <c r="V528" s="12">
        <f t="shared" si="59"/>
        <v>1590242.9310000001</v>
      </c>
      <c r="W528" s="17">
        <f t="shared" si="60"/>
        <v>0.29444583017611919</v>
      </c>
      <c r="X528" s="19">
        <f t="shared" si="61"/>
        <v>0</v>
      </c>
      <c r="Y528" s="17">
        <f t="shared" si="62"/>
        <v>0.29444583017611919</v>
      </c>
      <c r="Z528" s="25">
        <f t="shared" si="56"/>
        <v>0.11111111111111112</v>
      </c>
    </row>
    <row r="529" spans="1:26" ht="14.4" x14ac:dyDescent="0.3">
      <c r="A529" s="24" t="s">
        <v>1051</v>
      </c>
      <c r="B529" s="4">
        <v>45764</v>
      </c>
      <c r="C529" s="3" t="s">
        <v>49</v>
      </c>
      <c r="D529" s="3" t="s">
        <v>57</v>
      </c>
      <c r="E529" s="3" t="s">
        <v>64</v>
      </c>
      <c r="F529" s="3" t="s">
        <v>65</v>
      </c>
      <c r="G529" s="3" t="s">
        <v>230</v>
      </c>
      <c r="H529" s="3" t="s">
        <v>44</v>
      </c>
      <c r="I529" s="3" t="s">
        <v>45</v>
      </c>
      <c r="J529" s="3" t="s">
        <v>132</v>
      </c>
      <c r="K529" s="3" t="s">
        <v>133</v>
      </c>
      <c r="L529" s="5">
        <v>45</v>
      </c>
      <c r="M529" s="5">
        <v>44487.94</v>
      </c>
      <c r="N529" s="5">
        <v>57514.21</v>
      </c>
      <c r="O529" s="5">
        <v>0</v>
      </c>
      <c r="P529" s="3" t="s">
        <v>28</v>
      </c>
      <c r="Q529" s="3" t="s">
        <v>84</v>
      </c>
      <c r="R529" s="5">
        <v>5</v>
      </c>
      <c r="S529" s="15">
        <v>586182.19999999995</v>
      </c>
      <c r="T529" s="11">
        <f t="shared" si="57"/>
        <v>2588139.4500000002</v>
      </c>
      <c r="U529" s="12">
        <f t="shared" si="58"/>
        <v>0</v>
      </c>
      <c r="V529" s="12">
        <f t="shared" si="59"/>
        <v>2588139.4500000002</v>
      </c>
      <c r="W529" s="17">
        <f t="shared" si="60"/>
        <v>0.22648787336401055</v>
      </c>
      <c r="X529" s="19">
        <f t="shared" si="61"/>
        <v>0</v>
      </c>
      <c r="Y529" s="17">
        <f t="shared" si="62"/>
        <v>0.22648787336401055</v>
      </c>
      <c r="Z529" s="25">
        <f t="shared" si="56"/>
        <v>0</v>
      </c>
    </row>
    <row r="530" spans="1:26" ht="14.4" x14ac:dyDescent="0.3">
      <c r="A530" s="24" t="s">
        <v>1052</v>
      </c>
      <c r="B530" s="6">
        <v>45870</v>
      </c>
      <c r="C530" s="3" t="s">
        <v>40</v>
      </c>
      <c r="D530" s="3" t="s">
        <v>41</v>
      </c>
      <c r="E530" s="3" t="s">
        <v>42</v>
      </c>
      <c r="F530" s="3" t="s">
        <v>42</v>
      </c>
      <c r="G530" s="3" t="s">
        <v>719</v>
      </c>
      <c r="H530" s="3" t="s">
        <v>24</v>
      </c>
      <c r="I530" s="3" t="s">
        <v>45</v>
      </c>
      <c r="J530" s="3" t="s">
        <v>102</v>
      </c>
      <c r="K530" s="3" t="s">
        <v>203</v>
      </c>
      <c r="L530" s="5">
        <v>36</v>
      </c>
      <c r="M530" s="5">
        <v>2358.91</v>
      </c>
      <c r="N530" s="5">
        <v>2668.56</v>
      </c>
      <c r="O530" s="5">
        <v>0.05</v>
      </c>
      <c r="P530" s="3" t="s">
        <v>28</v>
      </c>
      <c r="Q530" s="3" t="s">
        <v>29</v>
      </c>
      <c r="R530" s="5">
        <v>13</v>
      </c>
      <c r="S530" s="15">
        <v>10590.03</v>
      </c>
      <c r="T530" s="11">
        <f t="shared" si="57"/>
        <v>96068.160000000003</v>
      </c>
      <c r="U530" s="12">
        <f t="shared" si="58"/>
        <v>4803.4080000000004</v>
      </c>
      <c r="V530" s="12">
        <f t="shared" si="59"/>
        <v>91264.752000000008</v>
      </c>
      <c r="W530" s="17">
        <f t="shared" si="60"/>
        <v>0.11603636418143118</v>
      </c>
      <c r="X530" s="19">
        <f t="shared" si="61"/>
        <v>0</v>
      </c>
      <c r="Y530" s="17">
        <f t="shared" si="62"/>
        <v>0.11603636418143118</v>
      </c>
      <c r="Z530" s="25">
        <f t="shared" si="56"/>
        <v>5.2631578947368418E-2</v>
      </c>
    </row>
    <row r="531" spans="1:26" ht="14.4" x14ac:dyDescent="0.3">
      <c r="A531" s="24" t="s">
        <v>1053</v>
      </c>
      <c r="B531" s="6">
        <v>45721</v>
      </c>
      <c r="C531" s="3" t="s">
        <v>40</v>
      </c>
      <c r="D531" s="3" t="s">
        <v>70</v>
      </c>
      <c r="E531" s="3" t="s">
        <v>125</v>
      </c>
      <c r="F531" s="3" t="s">
        <v>125</v>
      </c>
      <c r="G531" s="3" t="s">
        <v>603</v>
      </c>
      <c r="H531" s="3" t="s">
        <v>44</v>
      </c>
      <c r="I531" s="3" t="s">
        <v>52</v>
      </c>
      <c r="J531" s="3" t="s">
        <v>157</v>
      </c>
      <c r="K531" s="3" t="s">
        <v>188</v>
      </c>
      <c r="L531" s="5">
        <v>48</v>
      </c>
      <c r="M531" s="5">
        <v>42940.71</v>
      </c>
      <c r="N531" s="5">
        <v>54294.23</v>
      </c>
      <c r="O531" s="5">
        <v>0</v>
      </c>
      <c r="P531" s="3" t="s">
        <v>55</v>
      </c>
      <c r="Q531" s="3" t="s">
        <v>29</v>
      </c>
      <c r="R531" s="5">
        <v>17</v>
      </c>
      <c r="S531" s="15">
        <v>544969</v>
      </c>
      <c r="T531" s="11">
        <f t="shared" si="57"/>
        <v>2606123.04</v>
      </c>
      <c r="U531" s="12">
        <f t="shared" si="58"/>
        <v>0</v>
      </c>
      <c r="V531" s="12">
        <f t="shared" si="59"/>
        <v>2606123.04</v>
      </c>
      <c r="W531" s="17">
        <f t="shared" si="60"/>
        <v>0.20911100191186674</v>
      </c>
      <c r="X531" s="19">
        <f t="shared" si="61"/>
        <v>1</v>
      </c>
      <c r="Y531" s="17">
        <f t="shared" si="62"/>
        <v>0.20911100191186674</v>
      </c>
      <c r="Z531" s="25">
        <f t="shared" si="56"/>
        <v>0</v>
      </c>
    </row>
    <row r="532" spans="1:26" ht="14.4" x14ac:dyDescent="0.3">
      <c r="A532" s="24" t="s">
        <v>1054</v>
      </c>
      <c r="B532" s="4">
        <v>45742</v>
      </c>
      <c r="C532" s="3" t="s">
        <v>20</v>
      </c>
      <c r="D532" s="3" t="s">
        <v>41</v>
      </c>
      <c r="E532" s="3" t="s">
        <v>50</v>
      </c>
      <c r="F532" s="3" t="s">
        <v>50</v>
      </c>
      <c r="G532" s="3" t="s">
        <v>621</v>
      </c>
      <c r="H532" s="3" t="s">
        <v>87</v>
      </c>
      <c r="I532" s="3" t="s">
        <v>52</v>
      </c>
      <c r="J532" s="3" t="s">
        <v>53</v>
      </c>
      <c r="K532" s="3" t="s">
        <v>110</v>
      </c>
      <c r="L532" s="5">
        <v>41</v>
      </c>
      <c r="M532" s="5">
        <v>45207.72</v>
      </c>
      <c r="N532" s="5">
        <v>66924.12</v>
      </c>
      <c r="O532" s="5">
        <v>0.15</v>
      </c>
      <c r="P532" s="3" t="s">
        <v>55</v>
      </c>
      <c r="Q532" s="3" t="s">
        <v>77</v>
      </c>
      <c r="R532" s="5">
        <v>8</v>
      </c>
      <c r="S532" s="15">
        <v>756816.5</v>
      </c>
      <c r="T532" s="11">
        <f t="shared" si="57"/>
        <v>2743888.92</v>
      </c>
      <c r="U532" s="12">
        <f t="shared" si="58"/>
        <v>411583.33799999999</v>
      </c>
      <c r="V532" s="12">
        <f t="shared" si="59"/>
        <v>2332305.5819999999</v>
      </c>
      <c r="W532" s="17">
        <f t="shared" si="60"/>
        <v>0.32449285627100988</v>
      </c>
      <c r="X532" s="19">
        <f t="shared" si="61"/>
        <v>1</v>
      </c>
      <c r="Y532" s="17">
        <f t="shared" si="62"/>
        <v>0.32449285627100988</v>
      </c>
      <c r="Z532" s="25">
        <f t="shared" si="56"/>
        <v>0.17647058823529413</v>
      </c>
    </row>
    <row r="533" spans="1:26" ht="14.4" x14ac:dyDescent="0.3">
      <c r="A533" s="24" t="s">
        <v>1055</v>
      </c>
      <c r="B533" s="4">
        <v>45883</v>
      </c>
      <c r="C533" s="3" t="s">
        <v>49</v>
      </c>
      <c r="D533" s="3" t="s">
        <v>70</v>
      </c>
      <c r="E533" s="3" t="s">
        <v>71</v>
      </c>
      <c r="F533" s="3" t="s">
        <v>72</v>
      </c>
      <c r="G533" s="3" t="s">
        <v>1056</v>
      </c>
      <c r="H533" s="3" t="s">
        <v>87</v>
      </c>
      <c r="I533" s="3" t="s">
        <v>45</v>
      </c>
      <c r="J533" s="3" t="s">
        <v>67</v>
      </c>
      <c r="K533" s="3" t="s">
        <v>74</v>
      </c>
      <c r="L533" s="5">
        <v>49</v>
      </c>
      <c r="M533" s="5">
        <v>67270.62</v>
      </c>
      <c r="N533" s="5">
        <v>80304.58</v>
      </c>
      <c r="O533" s="5">
        <v>0</v>
      </c>
      <c r="P533" s="3" t="s">
        <v>28</v>
      </c>
      <c r="Q533" s="3" t="s">
        <v>84</v>
      </c>
      <c r="R533" s="5">
        <v>17</v>
      </c>
      <c r="S533" s="15">
        <v>638664</v>
      </c>
      <c r="T533" s="11">
        <f t="shared" si="57"/>
        <v>3934924.42</v>
      </c>
      <c r="U533" s="12">
        <f t="shared" si="58"/>
        <v>0</v>
      </c>
      <c r="V533" s="12">
        <f t="shared" si="59"/>
        <v>3934924.42</v>
      </c>
      <c r="W533" s="17">
        <f t="shared" si="60"/>
        <v>0.16230654819032078</v>
      </c>
      <c r="X533" s="19">
        <f t="shared" si="61"/>
        <v>0</v>
      </c>
      <c r="Y533" s="17">
        <f t="shared" si="62"/>
        <v>0.16230654819032078</v>
      </c>
      <c r="Z533" s="25">
        <f t="shared" si="56"/>
        <v>0</v>
      </c>
    </row>
    <row r="534" spans="1:26" ht="14.4" x14ac:dyDescent="0.3">
      <c r="A534" s="24" t="s">
        <v>1057</v>
      </c>
      <c r="B534" s="7">
        <v>45790</v>
      </c>
      <c r="C534" s="3" t="s">
        <v>20</v>
      </c>
      <c r="D534" s="3" t="s">
        <v>70</v>
      </c>
      <c r="E534" s="3" t="s">
        <v>71</v>
      </c>
      <c r="F534" s="3" t="s">
        <v>72</v>
      </c>
      <c r="G534" s="3" t="s">
        <v>839</v>
      </c>
      <c r="H534" s="3" t="s">
        <v>44</v>
      </c>
      <c r="I534" s="3" t="s">
        <v>45</v>
      </c>
      <c r="J534" s="3" t="s">
        <v>67</v>
      </c>
      <c r="K534" s="3" t="s">
        <v>68</v>
      </c>
      <c r="L534" s="5">
        <v>17</v>
      </c>
      <c r="M534" s="5">
        <v>46722.65</v>
      </c>
      <c r="N534" s="5">
        <v>60094.94</v>
      </c>
      <c r="O534" s="5">
        <v>0</v>
      </c>
      <c r="P534" s="3" t="s">
        <v>28</v>
      </c>
      <c r="Q534" s="3" t="s">
        <v>29</v>
      </c>
      <c r="R534" s="5">
        <v>12</v>
      </c>
      <c r="S534" s="15">
        <v>227328.9</v>
      </c>
      <c r="T534" s="11">
        <f t="shared" si="57"/>
        <v>1021613.98</v>
      </c>
      <c r="U534" s="12">
        <f t="shared" si="58"/>
        <v>0</v>
      </c>
      <c r="V534" s="12">
        <f t="shared" si="59"/>
        <v>1021613.98</v>
      </c>
      <c r="W534" s="17">
        <f t="shared" si="60"/>
        <v>0.2225193707705527</v>
      </c>
      <c r="X534" s="19">
        <f t="shared" si="61"/>
        <v>0</v>
      </c>
      <c r="Y534" s="17">
        <f t="shared" si="62"/>
        <v>0.2225193707705527</v>
      </c>
      <c r="Z534" s="25">
        <f t="shared" si="56"/>
        <v>0</v>
      </c>
    </row>
    <row r="535" spans="1:26" ht="14.4" x14ac:dyDescent="0.3">
      <c r="A535" s="24" t="s">
        <v>1058</v>
      </c>
      <c r="B535" s="4">
        <v>45854</v>
      </c>
      <c r="C535" s="3" t="s">
        <v>20</v>
      </c>
      <c r="D535" s="3" t="s">
        <v>21</v>
      </c>
      <c r="E535" s="3" t="s">
        <v>32</v>
      </c>
      <c r="F535" s="3" t="s">
        <v>33</v>
      </c>
      <c r="G535" s="3" t="s">
        <v>1059</v>
      </c>
      <c r="H535" s="3" t="s">
        <v>44</v>
      </c>
      <c r="I535" s="3" t="s">
        <v>45</v>
      </c>
      <c r="J535" s="3" t="s">
        <v>67</v>
      </c>
      <c r="K535" s="3" t="s">
        <v>83</v>
      </c>
      <c r="L535" s="5">
        <v>34</v>
      </c>
      <c r="M535" s="5">
        <v>64164.44</v>
      </c>
      <c r="N535" s="5">
        <v>84655.58</v>
      </c>
      <c r="O535" s="5">
        <v>0.15</v>
      </c>
      <c r="P535" s="3" t="s">
        <v>28</v>
      </c>
      <c r="Q535" s="3" t="s">
        <v>84</v>
      </c>
      <c r="R535" s="5">
        <v>4</v>
      </c>
      <c r="S535" s="15">
        <v>592194</v>
      </c>
      <c r="T535" s="11">
        <f t="shared" si="57"/>
        <v>2878289.72</v>
      </c>
      <c r="U535" s="12">
        <f t="shared" si="58"/>
        <v>431743.45800000004</v>
      </c>
      <c r="V535" s="12">
        <f t="shared" si="59"/>
        <v>2446546.2620000001</v>
      </c>
      <c r="W535" s="17">
        <f t="shared" si="60"/>
        <v>0.24205305626058093</v>
      </c>
      <c r="X535" s="19">
        <f t="shared" si="61"/>
        <v>0</v>
      </c>
      <c r="Y535" s="17">
        <f t="shared" si="62"/>
        <v>0.24205305626058093</v>
      </c>
      <c r="Z535" s="25">
        <f t="shared" si="56"/>
        <v>0.17647058823529413</v>
      </c>
    </row>
    <row r="536" spans="1:26" ht="14.4" x14ac:dyDescent="0.3">
      <c r="A536" s="24" t="s">
        <v>1060</v>
      </c>
      <c r="B536" s="6">
        <v>45840</v>
      </c>
      <c r="C536" s="3" t="s">
        <v>20</v>
      </c>
      <c r="D536" s="3" t="s">
        <v>41</v>
      </c>
      <c r="E536" s="3" t="s">
        <v>42</v>
      </c>
      <c r="F536" s="3" t="s">
        <v>42</v>
      </c>
      <c r="G536" s="3" t="s">
        <v>1061</v>
      </c>
      <c r="H536" s="3" t="s">
        <v>87</v>
      </c>
      <c r="I536" s="3" t="s">
        <v>25</v>
      </c>
      <c r="J536" s="3" t="s">
        <v>36</v>
      </c>
      <c r="K536" s="3" t="s">
        <v>280</v>
      </c>
      <c r="L536" s="5">
        <v>3</v>
      </c>
      <c r="M536" s="5">
        <v>2328.7600000000002</v>
      </c>
      <c r="N536" s="5">
        <v>3262.95</v>
      </c>
      <c r="O536" s="5">
        <v>0.15</v>
      </c>
      <c r="P536" s="3" t="s">
        <v>28</v>
      </c>
      <c r="Q536" s="3" t="s">
        <v>38</v>
      </c>
      <c r="R536" s="5">
        <v>4</v>
      </c>
      <c r="S536" s="15">
        <v>2382.1799999999998</v>
      </c>
      <c r="T536" s="11">
        <f t="shared" si="57"/>
        <v>9788.8499999999985</v>
      </c>
      <c r="U536" s="12">
        <f t="shared" si="58"/>
        <v>1468.3274999999996</v>
      </c>
      <c r="V536" s="12">
        <f t="shared" si="59"/>
        <v>8320.5224999999991</v>
      </c>
      <c r="W536" s="17">
        <f t="shared" si="60"/>
        <v>0.28630173165206874</v>
      </c>
      <c r="X536" s="19">
        <f t="shared" si="61"/>
        <v>0</v>
      </c>
      <c r="Y536" s="17">
        <f t="shared" si="62"/>
        <v>0.28630173165206874</v>
      </c>
      <c r="Z536" s="25">
        <f t="shared" si="56"/>
        <v>0.1764705882352941</v>
      </c>
    </row>
    <row r="537" spans="1:26" ht="14.4" x14ac:dyDescent="0.3">
      <c r="A537" s="24" t="s">
        <v>1062</v>
      </c>
      <c r="B537" s="6">
        <v>45697</v>
      </c>
      <c r="C537" s="3" t="s">
        <v>49</v>
      </c>
      <c r="D537" s="3" t="s">
        <v>41</v>
      </c>
      <c r="E537" s="3" t="s">
        <v>50</v>
      </c>
      <c r="F537" s="3" t="s">
        <v>50</v>
      </c>
      <c r="G537" s="3" t="s">
        <v>949</v>
      </c>
      <c r="H537" s="3" t="s">
        <v>87</v>
      </c>
      <c r="I537" s="3" t="s">
        <v>52</v>
      </c>
      <c r="J537" s="3" t="s">
        <v>113</v>
      </c>
      <c r="K537" s="3" t="s">
        <v>139</v>
      </c>
      <c r="L537" s="5">
        <v>22</v>
      </c>
      <c r="M537" s="5">
        <v>7516.03</v>
      </c>
      <c r="N537" s="5">
        <v>9820.7199999999993</v>
      </c>
      <c r="O537" s="5">
        <v>0.05</v>
      </c>
      <c r="P537" s="3" t="s">
        <v>55</v>
      </c>
      <c r="Q537" s="3" t="s">
        <v>38</v>
      </c>
      <c r="R537" s="5">
        <v>20</v>
      </c>
      <c r="S537" s="15">
        <v>48168.02</v>
      </c>
      <c r="T537" s="11">
        <f t="shared" si="57"/>
        <v>216055.84</v>
      </c>
      <c r="U537" s="12">
        <f t="shared" si="58"/>
        <v>10802.792000000001</v>
      </c>
      <c r="V537" s="12">
        <f t="shared" si="59"/>
        <v>205253.04800000001</v>
      </c>
      <c r="W537" s="17">
        <f t="shared" si="60"/>
        <v>0.23467627140913394</v>
      </c>
      <c r="X537" s="19">
        <f t="shared" si="61"/>
        <v>1</v>
      </c>
      <c r="Y537" s="17">
        <f t="shared" si="62"/>
        <v>0.23467627140913394</v>
      </c>
      <c r="Z537" s="25">
        <f t="shared" si="56"/>
        <v>5.2631578947368425E-2</v>
      </c>
    </row>
    <row r="538" spans="1:26" ht="14.4" x14ac:dyDescent="0.3">
      <c r="A538" s="24" t="s">
        <v>1063</v>
      </c>
      <c r="B538" s="4">
        <v>45862</v>
      </c>
      <c r="C538" s="3" t="s">
        <v>20</v>
      </c>
      <c r="D538" s="3" t="s">
        <v>41</v>
      </c>
      <c r="E538" s="3" t="s">
        <v>42</v>
      </c>
      <c r="F538" s="3" t="s">
        <v>42</v>
      </c>
      <c r="G538" s="3" t="s">
        <v>1064</v>
      </c>
      <c r="H538" s="3" t="s">
        <v>24</v>
      </c>
      <c r="I538" s="3" t="s">
        <v>25</v>
      </c>
      <c r="J538" s="3" t="s">
        <v>26</v>
      </c>
      <c r="K538" s="3" t="s">
        <v>27</v>
      </c>
      <c r="L538" s="5">
        <v>33</v>
      </c>
      <c r="M538" s="5">
        <v>74911.199999999997</v>
      </c>
      <c r="N538" s="5">
        <v>90743.33</v>
      </c>
      <c r="O538" s="5">
        <v>0.1</v>
      </c>
      <c r="P538" s="3" t="s">
        <v>55</v>
      </c>
      <c r="Q538" s="3" t="s">
        <v>77</v>
      </c>
      <c r="R538" s="5">
        <v>1</v>
      </c>
      <c r="S538" s="15">
        <v>470214.3</v>
      </c>
      <c r="T538" s="11">
        <f t="shared" si="57"/>
        <v>2994529.89</v>
      </c>
      <c r="U538" s="12">
        <f t="shared" si="58"/>
        <v>299452.989</v>
      </c>
      <c r="V538" s="12">
        <f t="shared" si="59"/>
        <v>2695076.9010000001</v>
      </c>
      <c r="W538" s="17">
        <f t="shared" si="60"/>
        <v>0.17447157067226113</v>
      </c>
      <c r="X538" s="19">
        <f t="shared" si="61"/>
        <v>1</v>
      </c>
      <c r="Y538" s="17">
        <f t="shared" si="62"/>
        <v>0.17447157067226113</v>
      </c>
      <c r="Z538" s="25">
        <f t="shared" si="56"/>
        <v>0.1111111111111111</v>
      </c>
    </row>
    <row r="539" spans="1:26" ht="14.4" x14ac:dyDescent="0.3">
      <c r="A539" s="24" t="s">
        <v>1065</v>
      </c>
      <c r="B539" s="7">
        <v>45802</v>
      </c>
      <c r="C539" s="3" t="s">
        <v>31</v>
      </c>
      <c r="D539" s="3" t="s">
        <v>70</v>
      </c>
      <c r="E539" s="3" t="s">
        <v>71</v>
      </c>
      <c r="F539" s="3" t="s">
        <v>72</v>
      </c>
      <c r="G539" s="3" t="s">
        <v>129</v>
      </c>
      <c r="H539" s="3" t="s">
        <v>87</v>
      </c>
      <c r="I539" s="3" t="s">
        <v>25</v>
      </c>
      <c r="J539" s="3" t="s">
        <v>36</v>
      </c>
      <c r="K539" s="3" t="s">
        <v>280</v>
      </c>
      <c r="L539" s="5">
        <v>14</v>
      </c>
      <c r="M539" s="5">
        <v>42028.88</v>
      </c>
      <c r="N539" s="5">
        <v>52685.41</v>
      </c>
      <c r="O539" s="5">
        <v>0.05</v>
      </c>
      <c r="P539" s="3" t="s">
        <v>55</v>
      </c>
      <c r="Q539" s="3" t="s">
        <v>84</v>
      </c>
      <c r="R539" s="5">
        <v>14</v>
      </c>
      <c r="S539" s="15">
        <v>141731.9</v>
      </c>
      <c r="T539" s="11">
        <f t="shared" si="57"/>
        <v>737595.74</v>
      </c>
      <c r="U539" s="12">
        <f t="shared" si="58"/>
        <v>36879.787000000004</v>
      </c>
      <c r="V539" s="12">
        <f t="shared" si="59"/>
        <v>700715.95299999998</v>
      </c>
      <c r="W539" s="17">
        <f t="shared" si="60"/>
        <v>0.20226726592023231</v>
      </c>
      <c r="X539" s="19">
        <f t="shared" si="61"/>
        <v>1</v>
      </c>
      <c r="Y539" s="17">
        <f t="shared" si="62"/>
        <v>0.20226726592023231</v>
      </c>
      <c r="Z539" s="25">
        <f t="shared" si="56"/>
        <v>5.2631578947368425E-2</v>
      </c>
    </row>
    <row r="540" spans="1:26" ht="14.4" x14ac:dyDescent="0.3">
      <c r="A540" s="24" t="s">
        <v>1066</v>
      </c>
      <c r="B540" s="4">
        <v>45726</v>
      </c>
      <c r="C540" s="3" t="s">
        <v>20</v>
      </c>
      <c r="D540" s="3" t="s">
        <v>21</v>
      </c>
      <c r="E540" s="3" t="s">
        <v>105</v>
      </c>
      <c r="F540" s="3" t="s">
        <v>106</v>
      </c>
      <c r="G540" s="3" t="s">
        <v>1067</v>
      </c>
      <c r="H540" s="3" t="s">
        <v>44</v>
      </c>
      <c r="I540" s="3" t="s">
        <v>52</v>
      </c>
      <c r="J540" s="3" t="s">
        <v>95</v>
      </c>
      <c r="K540" s="3" t="s">
        <v>96</v>
      </c>
      <c r="L540" s="5">
        <v>6</v>
      </c>
      <c r="M540" s="5">
        <v>30054.07</v>
      </c>
      <c r="N540" s="5">
        <v>38905.839999999997</v>
      </c>
      <c r="O540" s="5">
        <v>0</v>
      </c>
      <c r="P540" s="3" t="s">
        <v>28</v>
      </c>
      <c r="Q540" s="3" t="s">
        <v>84</v>
      </c>
      <c r="R540" s="5">
        <v>20</v>
      </c>
      <c r="S540" s="15">
        <v>53110.62</v>
      </c>
      <c r="T540" s="11">
        <f t="shared" si="57"/>
        <v>233435.03999999998</v>
      </c>
      <c r="U540" s="12">
        <f t="shared" si="58"/>
        <v>0</v>
      </c>
      <c r="V540" s="12">
        <f t="shared" si="59"/>
        <v>233435.03999999998</v>
      </c>
      <c r="W540" s="17">
        <f t="shared" si="60"/>
        <v>0.22751777111096949</v>
      </c>
      <c r="X540" s="19">
        <f t="shared" si="61"/>
        <v>0</v>
      </c>
      <c r="Y540" s="17">
        <f t="shared" si="62"/>
        <v>0.22751777111096949</v>
      </c>
      <c r="Z540" s="25">
        <f t="shared" si="56"/>
        <v>0</v>
      </c>
    </row>
    <row r="541" spans="1:26" ht="14.4" x14ac:dyDescent="0.3">
      <c r="A541" s="24" t="s">
        <v>1068</v>
      </c>
      <c r="B541" s="4">
        <v>45683</v>
      </c>
      <c r="C541" s="3" t="s">
        <v>40</v>
      </c>
      <c r="D541" s="3" t="s">
        <v>57</v>
      </c>
      <c r="E541" s="3" t="s">
        <v>64</v>
      </c>
      <c r="F541" s="3" t="s">
        <v>65</v>
      </c>
      <c r="G541" s="3" t="s">
        <v>181</v>
      </c>
      <c r="H541" s="3" t="s">
        <v>24</v>
      </c>
      <c r="I541" s="3" t="s">
        <v>25</v>
      </c>
      <c r="J541" s="3" t="s">
        <v>61</v>
      </c>
      <c r="K541" s="3" t="s">
        <v>154</v>
      </c>
      <c r="L541" s="5">
        <v>3</v>
      </c>
      <c r="M541" s="5">
        <v>46908.95</v>
      </c>
      <c r="N541" s="5">
        <v>60056.639999999999</v>
      </c>
      <c r="O541" s="5">
        <v>0.15</v>
      </c>
      <c r="P541" s="3" t="s">
        <v>55</v>
      </c>
      <c r="Q541" s="3" t="s">
        <v>84</v>
      </c>
      <c r="R541" s="5">
        <v>9</v>
      </c>
      <c r="S541" s="15">
        <v>33526.61</v>
      </c>
      <c r="T541" s="11">
        <f t="shared" si="57"/>
        <v>180169.91999999998</v>
      </c>
      <c r="U541" s="12">
        <f t="shared" si="58"/>
        <v>27025.487999999998</v>
      </c>
      <c r="V541" s="12">
        <f t="shared" si="59"/>
        <v>153144.43199999997</v>
      </c>
      <c r="W541" s="17">
        <f t="shared" si="60"/>
        <v>0.21892150803105925</v>
      </c>
      <c r="X541" s="19">
        <f t="shared" si="61"/>
        <v>1</v>
      </c>
      <c r="Y541" s="17">
        <f t="shared" si="62"/>
        <v>0.21892150803105925</v>
      </c>
      <c r="Z541" s="25">
        <f t="shared" si="56"/>
        <v>0.17647058823529413</v>
      </c>
    </row>
    <row r="542" spans="1:26" ht="14.4" x14ac:dyDescent="0.3">
      <c r="A542" s="24" t="s">
        <v>1069</v>
      </c>
      <c r="B542" s="4">
        <v>45848</v>
      </c>
      <c r="C542" s="3" t="s">
        <v>40</v>
      </c>
      <c r="D542" s="3" t="s">
        <v>57</v>
      </c>
      <c r="E542" s="3" t="s">
        <v>58</v>
      </c>
      <c r="F542" s="3" t="s">
        <v>59</v>
      </c>
      <c r="G542" s="3" t="s">
        <v>1070</v>
      </c>
      <c r="H542" s="3" t="s">
        <v>24</v>
      </c>
      <c r="I542" s="3" t="s">
        <v>45</v>
      </c>
      <c r="J542" s="3" t="s">
        <v>102</v>
      </c>
      <c r="K542" s="3" t="s">
        <v>226</v>
      </c>
      <c r="L542" s="5">
        <v>9</v>
      </c>
      <c r="M542" s="5">
        <v>71607.66</v>
      </c>
      <c r="N542" s="5">
        <v>94057.23</v>
      </c>
      <c r="O542" s="5">
        <v>0.15</v>
      </c>
      <c r="P542" s="3" t="s">
        <v>28</v>
      </c>
      <c r="Q542" s="3" t="s">
        <v>84</v>
      </c>
      <c r="R542" s="5">
        <v>2</v>
      </c>
      <c r="S542" s="15">
        <v>171739.2</v>
      </c>
      <c r="T542" s="11">
        <f t="shared" si="57"/>
        <v>846515.07</v>
      </c>
      <c r="U542" s="12">
        <f t="shared" si="58"/>
        <v>126977.26049999999</v>
      </c>
      <c r="V542" s="12">
        <f t="shared" si="59"/>
        <v>719537.80949999997</v>
      </c>
      <c r="W542" s="17">
        <f t="shared" si="60"/>
        <v>0.23867988274214522</v>
      </c>
      <c r="X542" s="19">
        <f t="shared" si="61"/>
        <v>0</v>
      </c>
      <c r="Y542" s="17">
        <f t="shared" si="62"/>
        <v>0.23867988274214522</v>
      </c>
      <c r="Z542" s="25">
        <f t="shared" si="56"/>
        <v>0.1764705882352941</v>
      </c>
    </row>
    <row r="543" spans="1:26" ht="14.4" x14ac:dyDescent="0.3">
      <c r="A543" s="24" t="s">
        <v>1071</v>
      </c>
      <c r="B543" s="4">
        <v>45826</v>
      </c>
      <c r="C543" s="3" t="s">
        <v>40</v>
      </c>
      <c r="D543" s="3" t="s">
        <v>57</v>
      </c>
      <c r="E543" s="3" t="s">
        <v>92</v>
      </c>
      <c r="F543" s="3" t="s">
        <v>93</v>
      </c>
      <c r="G543" s="3" t="s">
        <v>687</v>
      </c>
      <c r="H543" s="3" t="s">
        <v>87</v>
      </c>
      <c r="I543" s="3" t="s">
        <v>45</v>
      </c>
      <c r="J543" s="3" t="s">
        <v>132</v>
      </c>
      <c r="K543" s="3" t="s">
        <v>206</v>
      </c>
      <c r="L543" s="5">
        <v>4</v>
      </c>
      <c r="M543" s="5">
        <v>48778.69</v>
      </c>
      <c r="N543" s="5">
        <v>55595.78</v>
      </c>
      <c r="O543" s="5">
        <v>0.15</v>
      </c>
      <c r="P543" s="3" t="s">
        <v>55</v>
      </c>
      <c r="Q543" s="3" t="s">
        <v>38</v>
      </c>
      <c r="R543" s="5">
        <v>2</v>
      </c>
      <c r="S543" s="15">
        <v>23178.11</v>
      </c>
      <c r="T543" s="11">
        <f t="shared" si="57"/>
        <v>222383.12</v>
      </c>
      <c r="U543" s="12">
        <f t="shared" si="58"/>
        <v>33357.468000000001</v>
      </c>
      <c r="V543" s="12">
        <f t="shared" si="59"/>
        <v>189025.652</v>
      </c>
      <c r="W543" s="17">
        <f t="shared" si="60"/>
        <v>0.12261886021691913</v>
      </c>
      <c r="X543" s="19">
        <f t="shared" si="61"/>
        <v>1</v>
      </c>
      <c r="Y543" s="17">
        <f t="shared" si="62"/>
        <v>0.12261886021691913</v>
      </c>
      <c r="Z543" s="25">
        <f t="shared" si="56"/>
        <v>0.17647058823529413</v>
      </c>
    </row>
    <row r="544" spans="1:26" ht="14.4" x14ac:dyDescent="0.3">
      <c r="A544" s="24" t="s">
        <v>1072</v>
      </c>
      <c r="B544" s="6">
        <v>45661</v>
      </c>
      <c r="C544" s="3" t="s">
        <v>40</v>
      </c>
      <c r="D544" s="3" t="s">
        <v>41</v>
      </c>
      <c r="E544" s="3" t="s">
        <v>42</v>
      </c>
      <c r="F544" s="3" t="s">
        <v>42</v>
      </c>
      <c r="G544" s="3" t="s">
        <v>1073</v>
      </c>
      <c r="H544" s="3" t="s">
        <v>44</v>
      </c>
      <c r="I544" s="3" t="s">
        <v>45</v>
      </c>
      <c r="J544" s="3" t="s">
        <v>67</v>
      </c>
      <c r="K544" s="3" t="s">
        <v>74</v>
      </c>
      <c r="L544" s="5">
        <v>39</v>
      </c>
      <c r="M544" s="5">
        <v>13962.02</v>
      </c>
      <c r="N544" s="5">
        <v>16275.28</v>
      </c>
      <c r="O544" s="5">
        <v>0</v>
      </c>
      <c r="P544" s="3" t="s">
        <v>55</v>
      </c>
      <c r="Q544" s="3" t="s">
        <v>84</v>
      </c>
      <c r="R544" s="5">
        <v>5</v>
      </c>
      <c r="S544" s="15">
        <v>90217.14</v>
      </c>
      <c r="T544" s="11">
        <f t="shared" si="57"/>
        <v>634735.92000000004</v>
      </c>
      <c r="U544" s="12">
        <f t="shared" si="58"/>
        <v>0</v>
      </c>
      <c r="V544" s="12">
        <f t="shared" si="59"/>
        <v>634735.92000000004</v>
      </c>
      <c r="W544" s="17">
        <f t="shared" si="60"/>
        <v>0.14213334578575607</v>
      </c>
      <c r="X544" s="19">
        <f t="shared" si="61"/>
        <v>1</v>
      </c>
      <c r="Y544" s="17">
        <f t="shared" si="62"/>
        <v>0.14213334578575607</v>
      </c>
      <c r="Z544" s="25">
        <f t="shared" si="56"/>
        <v>0</v>
      </c>
    </row>
    <row r="545" spans="1:26" ht="14.4" x14ac:dyDescent="0.3">
      <c r="A545" s="24" t="s">
        <v>1074</v>
      </c>
      <c r="B545" s="4">
        <v>45882</v>
      </c>
      <c r="C545" s="3" t="s">
        <v>31</v>
      </c>
      <c r="D545" s="3" t="s">
        <v>21</v>
      </c>
      <c r="E545" s="3" t="s">
        <v>32</v>
      </c>
      <c r="F545" s="3" t="s">
        <v>33</v>
      </c>
      <c r="G545" s="3" t="s">
        <v>518</v>
      </c>
      <c r="H545" s="3" t="s">
        <v>44</v>
      </c>
      <c r="I545" s="3" t="s">
        <v>45</v>
      </c>
      <c r="J545" s="3" t="s">
        <v>102</v>
      </c>
      <c r="K545" s="3" t="s">
        <v>203</v>
      </c>
      <c r="L545" s="5">
        <v>27</v>
      </c>
      <c r="M545" s="5">
        <v>8813.74</v>
      </c>
      <c r="N545" s="5">
        <v>10411.91</v>
      </c>
      <c r="O545" s="5">
        <v>0.15</v>
      </c>
      <c r="P545" s="3" t="s">
        <v>55</v>
      </c>
      <c r="Q545" s="3" t="s">
        <v>84</v>
      </c>
      <c r="R545" s="5">
        <v>18</v>
      </c>
      <c r="S545" s="15">
        <v>36678</v>
      </c>
      <c r="T545" s="11">
        <f t="shared" si="57"/>
        <v>281121.57</v>
      </c>
      <c r="U545" s="12">
        <f t="shared" si="58"/>
        <v>42168.235500000003</v>
      </c>
      <c r="V545" s="12">
        <f t="shared" si="59"/>
        <v>238953.3345</v>
      </c>
      <c r="W545" s="17">
        <f t="shared" si="60"/>
        <v>0.15349440541077697</v>
      </c>
      <c r="X545" s="19">
        <f t="shared" si="61"/>
        <v>1</v>
      </c>
      <c r="Y545" s="17">
        <f t="shared" si="62"/>
        <v>0.15349440541077697</v>
      </c>
      <c r="Z545" s="25">
        <f t="shared" si="56"/>
        <v>0.17647058823529413</v>
      </c>
    </row>
    <row r="546" spans="1:26" ht="14.4" x14ac:dyDescent="0.3">
      <c r="A546" s="24" t="s">
        <v>1075</v>
      </c>
      <c r="B546" s="6">
        <v>45666</v>
      </c>
      <c r="C546" s="3" t="s">
        <v>20</v>
      </c>
      <c r="D546" s="3" t="s">
        <v>21</v>
      </c>
      <c r="E546" s="3" t="s">
        <v>105</v>
      </c>
      <c r="F546" s="3" t="s">
        <v>106</v>
      </c>
      <c r="G546" s="3" t="s">
        <v>941</v>
      </c>
      <c r="H546" s="3" t="s">
        <v>24</v>
      </c>
      <c r="I546" s="3" t="s">
        <v>52</v>
      </c>
      <c r="J546" s="3" t="s">
        <v>95</v>
      </c>
      <c r="K546" s="3" t="s">
        <v>298</v>
      </c>
      <c r="L546" s="5">
        <v>30</v>
      </c>
      <c r="M546" s="5">
        <v>73385.66</v>
      </c>
      <c r="N546" s="5">
        <v>103478.9</v>
      </c>
      <c r="O546" s="5">
        <v>0.15</v>
      </c>
      <c r="P546" s="3" t="s">
        <v>28</v>
      </c>
      <c r="Q546" s="3" t="s">
        <v>84</v>
      </c>
      <c r="R546" s="5">
        <v>1</v>
      </c>
      <c r="S546" s="15">
        <v>767377.6</v>
      </c>
      <c r="T546" s="11">
        <f t="shared" si="57"/>
        <v>3104367</v>
      </c>
      <c r="U546" s="12">
        <f t="shared" si="58"/>
        <v>465655.05</v>
      </c>
      <c r="V546" s="12">
        <f t="shared" si="59"/>
        <v>2638711.9500000002</v>
      </c>
      <c r="W546" s="17">
        <f t="shared" si="60"/>
        <v>0.29081522141891991</v>
      </c>
      <c r="X546" s="19">
        <f t="shared" si="61"/>
        <v>0</v>
      </c>
      <c r="Y546" s="17">
        <f t="shared" si="62"/>
        <v>0.29081522141891991</v>
      </c>
      <c r="Z546" s="25">
        <f t="shared" si="56"/>
        <v>0.1764705882352941</v>
      </c>
    </row>
    <row r="547" spans="1:26" ht="14.4" x14ac:dyDescent="0.3">
      <c r="A547" s="24" t="s">
        <v>1076</v>
      </c>
      <c r="B547" s="8">
        <v>45786</v>
      </c>
      <c r="C547" s="3" t="s">
        <v>49</v>
      </c>
      <c r="D547" s="3" t="s">
        <v>41</v>
      </c>
      <c r="E547" s="3" t="s">
        <v>42</v>
      </c>
      <c r="F547" s="3" t="s">
        <v>42</v>
      </c>
      <c r="G547" s="3" t="s">
        <v>1077</v>
      </c>
      <c r="H547" s="3" t="s">
        <v>87</v>
      </c>
      <c r="I547" s="3" t="s">
        <v>52</v>
      </c>
      <c r="J547" s="3" t="s">
        <v>53</v>
      </c>
      <c r="K547" s="3" t="s">
        <v>54</v>
      </c>
      <c r="L547" s="5">
        <v>15</v>
      </c>
      <c r="M547" s="5">
        <v>13277.36</v>
      </c>
      <c r="N547" s="5">
        <v>18687.310000000001</v>
      </c>
      <c r="O547" s="5">
        <v>0.05</v>
      </c>
      <c r="P547" s="3" t="s">
        <v>28</v>
      </c>
      <c r="Q547" s="3" t="s">
        <v>29</v>
      </c>
      <c r="R547" s="5">
        <v>5</v>
      </c>
      <c r="S547" s="15">
        <v>77091.789999999994</v>
      </c>
      <c r="T547" s="11">
        <f t="shared" si="57"/>
        <v>280309.65000000002</v>
      </c>
      <c r="U547" s="12">
        <f t="shared" si="58"/>
        <v>14015.482500000002</v>
      </c>
      <c r="V547" s="12">
        <f t="shared" si="59"/>
        <v>266294.16750000004</v>
      </c>
      <c r="W547" s="17">
        <f t="shared" si="60"/>
        <v>0.28949860495911905</v>
      </c>
      <c r="X547" s="19">
        <f t="shared" si="61"/>
        <v>0</v>
      </c>
      <c r="Y547" s="17">
        <f t="shared" si="62"/>
        <v>0.28949860495911905</v>
      </c>
      <c r="Z547" s="25">
        <f t="shared" si="56"/>
        <v>5.2631578947368418E-2</v>
      </c>
    </row>
    <row r="548" spans="1:26" ht="14.4" x14ac:dyDescent="0.3">
      <c r="A548" s="24" t="s">
        <v>1078</v>
      </c>
      <c r="B548" s="4">
        <v>45713</v>
      </c>
      <c r="C548" s="3" t="s">
        <v>31</v>
      </c>
      <c r="D548" s="3" t="s">
        <v>41</v>
      </c>
      <c r="E548" s="3" t="s">
        <v>42</v>
      </c>
      <c r="F548" s="3" t="s">
        <v>42</v>
      </c>
      <c r="G548" s="3" t="s">
        <v>863</v>
      </c>
      <c r="H548" s="3" t="s">
        <v>24</v>
      </c>
      <c r="I548" s="3" t="s">
        <v>25</v>
      </c>
      <c r="J548" s="3" t="s">
        <v>146</v>
      </c>
      <c r="K548" s="3" t="s">
        <v>416</v>
      </c>
      <c r="L548" s="5">
        <v>27</v>
      </c>
      <c r="M548" s="5">
        <v>76839.960000000006</v>
      </c>
      <c r="N548" s="5">
        <v>111562.4</v>
      </c>
      <c r="O548" s="5">
        <v>0.1</v>
      </c>
      <c r="P548" s="3" t="s">
        <v>28</v>
      </c>
      <c r="Q548" s="3" t="s">
        <v>77</v>
      </c>
      <c r="R548" s="5">
        <v>4</v>
      </c>
      <c r="S548" s="15">
        <v>843755.3</v>
      </c>
      <c r="T548" s="11">
        <f t="shared" si="57"/>
        <v>3012184.8</v>
      </c>
      <c r="U548" s="12">
        <f t="shared" si="58"/>
        <v>301218.48</v>
      </c>
      <c r="V548" s="12">
        <f t="shared" si="59"/>
        <v>2710966.32</v>
      </c>
      <c r="W548" s="17">
        <f t="shared" si="60"/>
        <v>0.31123783935464017</v>
      </c>
      <c r="X548" s="19">
        <f t="shared" si="61"/>
        <v>0</v>
      </c>
      <c r="Y548" s="17">
        <f t="shared" si="62"/>
        <v>0.31123783935464017</v>
      </c>
      <c r="Z548" s="25">
        <f t="shared" si="56"/>
        <v>0.1111111111111111</v>
      </c>
    </row>
    <row r="549" spans="1:26" ht="14.4" x14ac:dyDescent="0.3">
      <c r="A549" s="24" t="s">
        <v>1079</v>
      </c>
      <c r="B549" s="4">
        <v>45898</v>
      </c>
      <c r="C549" s="3" t="s">
        <v>40</v>
      </c>
      <c r="D549" s="3" t="s">
        <v>70</v>
      </c>
      <c r="E549" s="3" t="s">
        <v>71</v>
      </c>
      <c r="F549" s="3" t="s">
        <v>72</v>
      </c>
      <c r="G549" s="3" t="s">
        <v>1056</v>
      </c>
      <c r="H549" s="3" t="s">
        <v>24</v>
      </c>
      <c r="I549" s="3" t="s">
        <v>25</v>
      </c>
      <c r="J549" s="3" t="s">
        <v>146</v>
      </c>
      <c r="K549" s="3" t="s">
        <v>416</v>
      </c>
      <c r="L549" s="5">
        <v>14</v>
      </c>
      <c r="M549" s="5">
        <v>9674.5</v>
      </c>
      <c r="N549" s="5">
        <v>11114.77</v>
      </c>
      <c r="O549" s="5">
        <v>0.15</v>
      </c>
      <c r="P549" s="3" t="s">
        <v>55</v>
      </c>
      <c r="Q549" s="3" t="s">
        <v>84</v>
      </c>
      <c r="R549" s="5">
        <v>10</v>
      </c>
      <c r="S549" s="15">
        <v>17139.21</v>
      </c>
      <c r="T549" s="11">
        <f t="shared" si="57"/>
        <v>155606.78</v>
      </c>
      <c r="U549" s="12">
        <f t="shared" si="58"/>
        <v>23341.017</v>
      </c>
      <c r="V549" s="12">
        <f t="shared" si="59"/>
        <v>132265.76300000001</v>
      </c>
      <c r="W549" s="17">
        <f t="shared" si="60"/>
        <v>0.12958160608803956</v>
      </c>
      <c r="X549" s="19">
        <f t="shared" si="61"/>
        <v>1</v>
      </c>
      <c r="Y549" s="17">
        <f t="shared" si="62"/>
        <v>0.12958160608803956</v>
      </c>
      <c r="Z549" s="25">
        <f t="shared" si="56"/>
        <v>0.1764705882352941</v>
      </c>
    </row>
    <row r="550" spans="1:26" ht="14.4" x14ac:dyDescent="0.3">
      <c r="A550" s="24" t="s">
        <v>1080</v>
      </c>
      <c r="B550" s="4">
        <v>45820</v>
      </c>
      <c r="C550" s="3" t="s">
        <v>40</v>
      </c>
      <c r="D550" s="3" t="s">
        <v>57</v>
      </c>
      <c r="E550" s="3" t="s">
        <v>92</v>
      </c>
      <c r="F550" s="3" t="s">
        <v>93</v>
      </c>
      <c r="G550" s="3" t="s">
        <v>1081</v>
      </c>
      <c r="H550" s="3" t="s">
        <v>87</v>
      </c>
      <c r="I550" s="3" t="s">
        <v>25</v>
      </c>
      <c r="J550" s="3" t="s">
        <v>26</v>
      </c>
      <c r="K550" s="3" t="s">
        <v>127</v>
      </c>
      <c r="L550" s="5">
        <v>21</v>
      </c>
      <c r="M550" s="5">
        <v>27197.98</v>
      </c>
      <c r="N550" s="5">
        <v>30343.21</v>
      </c>
      <c r="O550" s="5">
        <v>0</v>
      </c>
      <c r="P550" s="3" t="s">
        <v>55</v>
      </c>
      <c r="Q550" s="3" t="s">
        <v>38</v>
      </c>
      <c r="R550" s="5">
        <v>11</v>
      </c>
      <c r="S550" s="15">
        <v>66049.83</v>
      </c>
      <c r="T550" s="11">
        <f t="shared" si="57"/>
        <v>637207.41</v>
      </c>
      <c r="U550" s="12">
        <f t="shared" si="58"/>
        <v>0</v>
      </c>
      <c r="V550" s="12">
        <f t="shared" si="59"/>
        <v>637207.41</v>
      </c>
      <c r="W550" s="17">
        <f t="shared" si="60"/>
        <v>0.10365515052626272</v>
      </c>
      <c r="X550" s="19">
        <f t="shared" si="61"/>
        <v>1</v>
      </c>
      <c r="Y550" s="17">
        <f t="shared" si="62"/>
        <v>0.10365515052626272</v>
      </c>
      <c r="Z550" s="25">
        <f t="shared" si="56"/>
        <v>0</v>
      </c>
    </row>
    <row r="551" spans="1:26" ht="14.4" x14ac:dyDescent="0.3">
      <c r="A551" s="24" t="s">
        <v>1082</v>
      </c>
      <c r="B551" s="6">
        <v>45809</v>
      </c>
      <c r="C551" s="3" t="s">
        <v>31</v>
      </c>
      <c r="D551" s="3" t="s">
        <v>21</v>
      </c>
      <c r="E551" s="3" t="s">
        <v>32</v>
      </c>
      <c r="F551" s="3" t="s">
        <v>33</v>
      </c>
      <c r="G551" s="3" t="s">
        <v>243</v>
      </c>
      <c r="H551" s="3" t="s">
        <v>44</v>
      </c>
      <c r="I551" s="3" t="s">
        <v>52</v>
      </c>
      <c r="J551" s="3" t="s">
        <v>113</v>
      </c>
      <c r="K551" s="3" t="s">
        <v>257</v>
      </c>
      <c r="L551" s="5">
        <v>14</v>
      </c>
      <c r="M551" s="5">
        <v>52029.26</v>
      </c>
      <c r="N551" s="5">
        <v>60534.18</v>
      </c>
      <c r="O551" s="5">
        <v>0.1</v>
      </c>
      <c r="P551" s="3" t="s">
        <v>55</v>
      </c>
      <c r="Q551" s="3" t="s">
        <v>84</v>
      </c>
      <c r="R551" s="5">
        <v>11</v>
      </c>
      <c r="S551" s="15">
        <v>107162</v>
      </c>
      <c r="T551" s="11">
        <f t="shared" si="57"/>
        <v>847478.52</v>
      </c>
      <c r="U551" s="12">
        <f t="shared" si="58"/>
        <v>84747.852000000014</v>
      </c>
      <c r="V551" s="12">
        <f t="shared" si="59"/>
        <v>762730.66800000006</v>
      </c>
      <c r="W551" s="17">
        <f t="shared" si="60"/>
        <v>0.14049782511170769</v>
      </c>
      <c r="X551" s="19">
        <f t="shared" si="61"/>
        <v>1</v>
      </c>
      <c r="Y551" s="17">
        <f t="shared" si="62"/>
        <v>0.14049782511170769</v>
      </c>
      <c r="Z551" s="25">
        <f t="shared" si="56"/>
        <v>0.11111111111111112</v>
      </c>
    </row>
    <row r="552" spans="1:26" ht="14.4" x14ac:dyDescent="0.3">
      <c r="A552" s="24" t="s">
        <v>1083</v>
      </c>
      <c r="B552" s="7">
        <v>45790</v>
      </c>
      <c r="C552" s="3" t="s">
        <v>40</v>
      </c>
      <c r="D552" s="3" t="s">
        <v>21</v>
      </c>
      <c r="E552" s="3" t="s">
        <v>32</v>
      </c>
      <c r="F552" s="3" t="s">
        <v>33</v>
      </c>
      <c r="G552" s="3" t="s">
        <v>896</v>
      </c>
      <c r="H552" s="3" t="s">
        <v>44</v>
      </c>
      <c r="I552" s="3" t="s">
        <v>25</v>
      </c>
      <c r="J552" s="3" t="s">
        <v>61</v>
      </c>
      <c r="K552" s="3" t="s">
        <v>62</v>
      </c>
      <c r="L552" s="5">
        <v>3</v>
      </c>
      <c r="M552" s="5">
        <v>57931.82</v>
      </c>
      <c r="N552" s="5">
        <v>73205.62</v>
      </c>
      <c r="O552" s="5">
        <v>0.15</v>
      </c>
      <c r="P552" s="3" t="s">
        <v>28</v>
      </c>
      <c r="Q552" s="3" t="s">
        <v>38</v>
      </c>
      <c r="R552" s="5">
        <v>5</v>
      </c>
      <c r="S552" s="15">
        <v>38948.19</v>
      </c>
      <c r="T552" s="11">
        <f t="shared" si="57"/>
        <v>219616.86</v>
      </c>
      <c r="U552" s="12">
        <f t="shared" si="58"/>
        <v>32942.528999999995</v>
      </c>
      <c r="V552" s="12">
        <f t="shared" si="59"/>
        <v>186674.33100000001</v>
      </c>
      <c r="W552" s="17">
        <f t="shared" si="60"/>
        <v>0.20864245122164118</v>
      </c>
      <c r="X552" s="19">
        <f t="shared" si="61"/>
        <v>0</v>
      </c>
      <c r="Y552" s="17">
        <f t="shared" si="62"/>
        <v>0.20864245122164118</v>
      </c>
      <c r="Z552" s="25">
        <f t="shared" si="56"/>
        <v>0.17647058823529407</v>
      </c>
    </row>
    <row r="553" spans="1:26" ht="14.4" x14ac:dyDescent="0.3">
      <c r="A553" s="24" t="s">
        <v>1084</v>
      </c>
      <c r="B553" s="4">
        <v>45864</v>
      </c>
      <c r="C553" s="3" t="s">
        <v>49</v>
      </c>
      <c r="D553" s="3" t="s">
        <v>70</v>
      </c>
      <c r="E553" s="3" t="s">
        <v>125</v>
      </c>
      <c r="F553" s="3" t="s">
        <v>125</v>
      </c>
      <c r="G553" s="3" t="s">
        <v>43</v>
      </c>
      <c r="H553" s="3" t="s">
        <v>87</v>
      </c>
      <c r="I553" s="3" t="s">
        <v>52</v>
      </c>
      <c r="J553" s="3" t="s">
        <v>113</v>
      </c>
      <c r="K553" s="3" t="s">
        <v>557</v>
      </c>
      <c r="L553" s="5">
        <v>6</v>
      </c>
      <c r="M553" s="5">
        <v>72065.39</v>
      </c>
      <c r="N553" s="5">
        <v>91735.33</v>
      </c>
      <c r="O553" s="5">
        <v>0</v>
      </c>
      <c r="P553" s="3" t="s">
        <v>28</v>
      </c>
      <c r="Q553" s="3" t="s">
        <v>38</v>
      </c>
      <c r="R553" s="5">
        <v>18</v>
      </c>
      <c r="S553" s="15">
        <v>118019.6</v>
      </c>
      <c r="T553" s="11">
        <f t="shared" si="57"/>
        <v>550411.98</v>
      </c>
      <c r="U553" s="12">
        <f t="shared" si="58"/>
        <v>0</v>
      </c>
      <c r="V553" s="12">
        <f t="shared" si="59"/>
        <v>550411.98</v>
      </c>
      <c r="W553" s="17">
        <f t="shared" si="60"/>
        <v>0.21442047827520036</v>
      </c>
      <c r="X553" s="19">
        <f t="shared" si="61"/>
        <v>0</v>
      </c>
      <c r="Y553" s="17">
        <f t="shared" si="62"/>
        <v>0.21442047827520036</v>
      </c>
      <c r="Z553" s="25">
        <f t="shared" si="56"/>
        <v>0</v>
      </c>
    </row>
    <row r="554" spans="1:26" ht="14.4" x14ac:dyDescent="0.3">
      <c r="A554" s="24" t="s">
        <v>1085</v>
      </c>
      <c r="B554" s="6">
        <v>45691</v>
      </c>
      <c r="C554" s="3" t="s">
        <v>49</v>
      </c>
      <c r="D554" s="3" t="s">
        <v>70</v>
      </c>
      <c r="E554" s="3" t="s">
        <v>125</v>
      </c>
      <c r="F554" s="3" t="s">
        <v>125</v>
      </c>
      <c r="G554" s="3" t="s">
        <v>766</v>
      </c>
      <c r="H554" s="3" t="s">
        <v>35</v>
      </c>
      <c r="I554" s="3" t="s">
        <v>45</v>
      </c>
      <c r="J554" s="3" t="s">
        <v>102</v>
      </c>
      <c r="K554" s="3" t="s">
        <v>226</v>
      </c>
      <c r="L554" s="5">
        <v>41</v>
      </c>
      <c r="M554" s="5">
        <v>28817.68</v>
      </c>
      <c r="N554" s="5">
        <v>42082.33</v>
      </c>
      <c r="O554" s="5">
        <v>0.15</v>
      </c>
      <c r="P554" s="3" t="s">
        <v>55</v>
      </c>
      <c r="Q554" s="3" t="s">
        <v>77</v>
      </c>
      <c r="R554" s="5">
        <v>12</v>
      </c>
      <c r="S554" s="15">
        <v>462273.1</v>
      </c>
      <c r="T554" s="11">
        <f t="shared" si="57"/>
        <v>1725375.53</v>
      </c>
      <c r="U554" s="12">
        <f t="shared" si="58"/>
        <v>258806.32949999999</v>
      </c>
      <c r="V554" s="12">
        <f t="shared" si="59"/>
        <v>1466569.2005</v>
      </c>
      <c r="W554" s="17">
        <f t="shared" si="60"/>
        <v>0.31520715138596689</v>
      </c>
      <c r="X554" s="19">
        <f t="shared" si="61"/>
        <v>1</v>
      </c>
      <c r="Y554" s="17">
        <f t="shared" si="62"/>
        <v>0.31520715138596689</v>
      </c>
      <c r="Z554" s="25">
        <f t="shared" si="56"/>
        <v>0.1764705882352941</v>
      </c>
    </row>
    <row r="555" spans="1:26" ht="14.4" x14ac:dyDescent="0.3">
      <c r="A555" s="24" t="s">
        <v>1086</v>
      </c>
      <c r="B555" s="4">
        <v>45685</v>
      </c>
      <c r="C555" s="3" t="s">
        <v>31</v>
      </c>
      <c r="D555" s="3" t="s">
        <v>70</v>
      </c>
      <c r="E555" s="3" t="s">
        <v>71</v>
      </c>
      <c r="F555" s="3" t="s">
        <v>72</v>
      </c>
      <c r="G555" s="3" t="s">
        <v>729</v>
      </c>
      <c r="H555" s="3" t="s">
        <v>44</v>
      </c>
      <c r="I555" s="3" t="s">
        <v>45</v>
      </c>
      <c r="J555" s="3" t="s">
        <v>132</v>
      </c>
      <c r="K555" s="3" t="s">
        <v>133</v>
      </c>
      <c r="L555" s="5">
        <v>39</v>
      </c>
      <c r="M555" s="5">
        <v>76517.11</v>
      </c>
      <c r="N555" s="5">
        <v>96507.15</v>
      </c>
      <c r="O555" s="5">
        <v>0.1</v>
      </c>
      <c r="P555" s="3" t="s">
        <v>28</v>
      </c>
      <c r="Q555" s="3" t="s">
        <v>84</v>
      </c>
      <c r="R555" s="5">
        <v>6</v>
      </c>
      <c r="S555" s="15">
        <v>701650.4</v>
      </c>
      <c r="T555" s="11">
        <f t="shared" si="57"/>
        <v>3763778.8499999996</v>
      </c>
      <c r="U555" s="12">
        <f t="shared" si="58"/>
        <v>376377.88500000001</v>
      </c>
      <c r="V555" s="12">
        <f t="shared" si="59"/>
        <v>3387400.9649999999</v>
      </c>
      <c r="W555" s="17">
        <f t="shared" si="60"/>
        <v>0.20713532506182067</v>
      </c>
      <c r="X555" s="19">
        <f t="shared" si="61"/>
        <v>0</v>
      </c>
      <c r="Y555" s="17">
        <f t="shared" si="62"/>
        <v>0.20713532506182067</v>
      </c>
      <c r="Z555" s="25">
        <f t="shared" si="56"/>
        <v>0.11111111111111112</v>
      </c>
    </row>
    <row r="556" spans="1:26" ht="14.4" x14ac:dyDescent="0.3">
      <c r="A556" s="24" t="s">
        <v>1087</v>
      </c>
      <c r="B556" s="4">
        <v>45760</v>
      </c>
      <c r="C556" s="3" t="s">
        <v>49</v>
      </c>
      <c r="D556" s="3" t="s">
        <v>41</v>
      </c>
      <c r="E556" s="3" t="s">
        <v>50</v>
      </c>
      <c r="F556" s="3" t="s">
        <v>50</v>
      </c>
      <c r="G556" s="3" t="s">
        <v>1088</v>
      </c>
      <c r="H556" s="3" t="s">
        <v>24</v>
      </c>
      <c r="I556" s="3" t="s">
        <v>52</v>
      </c>
      <c r="J556" s="3" t="s">
        <v>157</v>
      </c>
      <c r="K556" s="3" t="s">
        <v>188</v>
      </c>
      <c r="L556" s="5">
        <v>5</v>
      </c>
      <c r="M556" s="5">
        <v>56051.78</v>
      </c>
      <c r="N556" s="5">
        <v>72721.48</v>
      </c>
      <c r="O556" s="5">
        <v>0.15</v>
      </c>
      <c r="P556" s="3" t="s">
        <v>28</v>
      </c>
      <c r="Q556" s="3" t="s">
        <v>29</v>
      </c>
      <c r="R556" s="5">
        <v>10</v>
      </c>
      <c r="S556" s="15">
        <v>70846.22</v>
      </c>
      <c r="T556" s="11">
        <f t="shared" si="57"/>
        <v>363607.39999999997</v>
      </c>
      <c r="U556" s="12">
        <f t="shared" si="58"/>
        <v>54541.109999999993</v>
      </c>
      <c r="V556" s="12">
        <f t="shared" si="59"/>
        <v>309066.28999999998</v>
      </c>
      <c r="W556" s="17">
        <f t="shared" si="60"/>
        <v>0.22922661672355146</v>
      </c>
      <c r="X556" s="19">
        <f t="shared" si="61"/>
        <v>0</v>
      </c>
      <c r="Y556" s="17">
        <f t="shared" si="62"/>
        <v>0.22922661672355146</v>
      </c>
      <c r="Z556" s="25">
        <f t="shared" si="56"/>
        <v>0.1764705882352941</v>
      </c>
    </row>
    <row r="557" spans="1:26" ht="14.4" x14ac:dyDescent="0.3">
      <c r="A557" s="24" t="s">
        <v>1089</v>
      </c>
      <c r="B557" s="6">
        <v>45689</v>
      </c>
      <c r="C557" s="3" t="s">
        <v>40</v>
      </c>
      <c r="D557" s="3" t="s">
        <v>70</v>
      </c>
      <c r="E557" s="3" t="s">
        <v>71</v>
      </c>
      <c r="F557" s="3" t="s">
        <v>72</v>
      </c>
      <c r="G557" s="3" t="s">
        <v>1090</v>
      </c>
      <c r="H557" s="3" t="s">
        <v>24</v>
      </c>
      <c r="I557" s="3" t="s">
        <v>52</v>
      </c>
      <c r="J557" s="3" t="s">
        <v>95</v>
      </c>
      <c r="K557" s="3" t="s">
        <v>182</v>
      </c>
      <c r="L557" s="5">
        <v>45</v>
      </c>
      <c r="M557" s="5">
        <v>34280.089999999997</v>
      </c>
      <c r="N557" s="5">
        <v>43007.86</v>
      </c>
      <c r="O557" s="5">
        <v>0.05</v>
      </c>
      <c r="P557" s="3" t="s">
        <v>28</v>
      </c>
      <c r="Q557" s="3" t="s">
        <v>84</v>
      </c>
      <c r="R557" s="5">
        <v>8</v>
      </c>
      <c r="S557" s="15">
        <v>373112.2</v>
      </c>
      <c r="T557" s="11">
        <f t="shared" si="57"/>
        <v>1935353.7</v>
      </c>
      <c r="U557" s="12">
        <f t="shared" si="58"/>
        <v>96767.684999999998</v>
      </c>
      <c r="V557" s="12">
        <f t="shared" si="59"/>
        <v>1838586.0149999999</v>
      </c>
      <c r="W557" s="17">
        <f t="shared" si="60"/>
        <v>0.20293431852303087</v>
      </c>
      <c r="X557" s="19">
        <f t="shared" si="61"/>
        <v>0</v>
      </c>
      <c r="Y557" s="17">
        <f t="shared" si="62"/>
        <v>0.20293431852303087</v>
      </c>
      <c r="Z557" s="25">
        <f t="shared" si="56"/>
        <v>5.2631578947368425E-2</v>
      </c>
    </row>
    <row r="558" spans="1:26" ht="14.4" x14ac:dyDescent="0.3">
      <c r="A558" s="24" t="s">
        <v>1091</v>
      </c>
      <c r="B558" s="4">
        <v>45744</v>
      </c>
      <c r="C558" s="3" t="s">
        <v>31</v>
      </c>
      <c r="D558" s="3" t="s">
        <v>70</v>
      </c>
      <c r="E558" s="3" t="s">
        <v>125</v>
      </c>
      <c r="F558" s="3" t="s">
        <v>125</v>
      </c>
      <c r="G558" s="3" t="s">
        <v>489</v>
      </c>
      <c r="H558" s="3" t="s">
        <v>87</v>
      </c>
      <c r="I558" s="3" t="s">
        <v>45</v>
      </c>
      <c r="J558" s="3" t="s">
        <v>132</v>
      </c>
      <c r="K558" s="3" t="s">
        <v>241</v>
      </c>
      <c r="L558" s="5">
        <v>21</v>
      </c>
      <c r="M558" s="5">
        <v>16632.169999999998</v>
      </c>
      <c r="N558" s="5">
        <v>24076.36</v>
      </c>
      <c r="O558" s="5">
        <v>0.1</v>
      </c>
      <c r="P558" s="3" t="s">
        <v>55</v>
      </c>
      <c r="Q558" s="3" t="s">
        <v>84</v>
      </c>
      <c r="R558" s="5">
        <v>20</v>
      </c>
      <c r="S558" s="15">
        <v>140695.20000000001</v>
      </c>
      <c r="T558" s="11">
        <f t="shared" si="57"/>
        <v>505603.56</v>
      </c>
      <c r="U558" s="12">
        <f t="shared" si="58"/>
        <v>50560.356</v>
      </c>
      <c r="V558" s="12">
        <f t="shared" si="59"/>
        <v>455043.20400000003</v>
      </c>
      <c r="W558" s="17">
        <f t="shared" si="60"/>
        <v>0.30919086091877995</v>
      </c>
      <c r="X558" s="19">
        <f t="shared" si="61"/>
        <v>1</v>
      </c>
      <c r="Y558" s="17">
        <f t="shared" si="62"/>
        <v>0.30919086091877995</v>
      </c>
      <c r="Z558" s="25">
        <f t="shared" si="56"/>
        <v>0.1111111111111111</v>
      </c>
    </row>
    <row r="559" spans="1:26" ht="14.4" x14ac:dyDescent="0.3">
      <c r="A559" s="24" t="s">
        <v>1092</v>
      </c>
      <c r="B559" s="4">
        <v>45686</v>
      </c>
      <c r="C559" s="3" t="s">
        <v>31</v>
      </c>
      <c r="D559" s="3" t="s">
        <v>41</v>
      </c>
      <c r="E559" s="3" t="s">
        <v>50</v>
      </c>
      <c r="F559" s="3" t="s">
        <v>50</v>
      </c>
      <c r="G559" s="3" t="s">
        <v>729</v>
      </c>
      <c r="H559" s="3" t="s">
        <v>24</v>
      </c>
      <c r="I559" s="3" t="s">
        <v>45</v>
      </c>
      <c r="J559" s="3" t="s">
        <v>67</v>
      </c>
      <c r="K559" s="3" t="s">
        <v>199</v>
      </c>
      <c r="L559" s="5">
        <v>20</v>
      </c>
      <c r="M559" s="5">
        <v>47524.04</v>
      </c>
      <c r="N559" s="5">
        <v>56446.05</v>
      </c>
      <c r="O559" s="5">
        <v>0.15</v>
      </c>
      <c r="P559" s="3" t="s">
        <v>28</v>
      </c>
      <c r="Q559" s="3" t="s">
        <v>84</v>
      </c>
      <c r="R559" s="5">
        <v>13</v>
      </c>
      <c r="S559" s="15">
        <v>151674.20000000001</v>
      </c>
      <c r="T559" s="11">
        <f t="shared" si="57"/>
        <v>1128921</v>
      </c>
      <c r="U559" s="12">
        <f t="shared" si="58"/>
        <v>169338.15</v>
      </c>
      <c r="V559" s="12">
        <f t="shared" si="59"/>
        <v>959582.85</v>
      </c>
      <c r="W559" s="17">
        <f t="shared" si="60"/>
        <v>0.15806264149051852</v>
      </c>
      <c r="X559" s="19">
        <f t="shared" si="61"/>
        <v>0</v>
      </c>
      <c r="Y559" s="17">
        <f t="shared" si="62"/>
        <v>0.15806264149051852</v>
      </c>
      <c r="Z559" s="25">
        <f t="shared" si="56"/>
        <v>0.17647058823529413</v>
      </c>
    </row>
    <row r="560" spans="1:26" ht="14.4" x14ac:dyDescent="0.3">
      <c r="A560" s="24" t="s">
        <v>1093</v>
      </c>
      <c r="B560" s="4">
        <v>45685</v>
      </c>
      <c r="C560" s="3" t="s">
        <v>40</v>
      </c>
      <c r="D560" s="3" t="s">
        <v>41</v>
      </c>
      <c r="E560" s="3" t="s">
        <v>50</v>
      </c>
      <c r="F560" s="3" t="s">
        <v>50</v>
      </c>
      <c r="G560" s="3" t="s">
        <v>1094</v>
      </c>
      <c r="H560" s="3" t="s">
        <v>87</v>
      </c>
      <c r="I560" s="3" t="s">
        <v>25</v>
      </c>
      <c r="J560" s="3" t="s">
        <v>26</v>
      </c>
      <c r="K560" s="3" t="s">
        <v>27</v>
      </c>
      <c r="L560" s="5">
        <v>40</v>
      </c>
      <c r="M560" s="5">
        <v>7725.25</v>
      </c>
      <c r="N560" s="5">
        <v>9202.06</v>
      </c>
      <c r="O560" s="5">
        <v>0.05</v>
      </c>
      <c r="P560" s="3" t="s">
        <v>55</v>
      </c>
      <c r="Q560" s="3" t="s">
        <v>29</v>
      </c>
      <c r="R560" s="5">
        <v>13</v>
      </c>
      <c r="S560" s="15">
        <v>56118.78</v>
      </c>
      <c r="T560" s="11">
        <f t="shared" si="57"/>
        <v>368082.39999999997</v>
      </c>
      <c r="U560" s="12">
        <f t="shared" si="58"/>
        <v>18404.12</v>
      </c>
      <c r="V560" s="12">
        <f t="shared" si="59"/>
        <v>349678.27999999997</v>
      </c>
      <c r="W560" s="17">
        <f t="shared" si="60"/>
        <v>0.16048689097875912</v>
      </c>
      <c r="X560" s="19">
        <f t="shared" si="61"/>
        <v>1</v>
      </c>
      <c r="Y560" s="17">
        <f t="shared" si="62"/>
        <v>0.16048689097875912</v>
      </c>
      <c r="Z560" s="25">
        <f t="shared" si="56"/>
        <v>5.2631578947368425E-2</v>
      </c>
    </row>
    <row r="561" spans="1:26" ht="14.4" x14ac:dyDescent="0.3">
      <c r="A561" s="24" t="s">
        <v>1095</v>
      </c>
      <c r="B561" s="6">
        <v>45902</v>
      </c>
      <c r="C561" s="3" t="s">
        <v>40</v>
      </c>
      <c r="D561" s="3" t="s">
        <v>70</v>
      </c>
      <c r="E561" s="3" t="s">
        <v>125</v>
      </c>
      <c r="F561" s="3" t="s">
        <v>125</v>
      </c>
      <c r="G561" s="3" t="s">
        <v>1008</v>
      </c>
      <c r="H561" s="3" t="s">
        <v>44</v>
      </c>
      <c r="I561" s="3" t="s">
        <v>52</v>
      </c>
      <c r="J561" s="3" t="s">
        <v>53</v>
      </c>
      <c r="K561" s="3" t="s">
        <v>110</v>
      </c>
      <c r="L561" s="5">
        <v>2</v>
      </c>
      <c r="M561" s="5">
        <v>72791.070000000007</v>
      </c>
      <c r="N561" s="5">
        <v>104186.7</v>
      </c>
      <c r="O561" s="5">
        <v>0.15</v>
      </c>
      <c r="P561" s="3" t="s">
        <v>28</v>
      </c>
      <c r="Q561" s="3" t="s">
        <v>29</v>
      </c>
      <c r="R561" s="5">
        <v>13</v>
      </c>
      <c r="S561" s="15">
        <v>53372.54</v>
      </c>
      <c r="T561" s="11">
        <f t="shared" si="57"/>
        <v>208373.4</v>
      </c>
      <c r="U561" s="12">
        <f t="shared" si="58"/>
        <v>31256.01</v>
      </c>
      <c r="V561" s="12">
        <f t="shared" si="59"/>
        <v>177117.38999999998</v>
      </c>
      <c r="W561" s="17">
        <f t="shared" si="60"/>
        <v>0.30133991924790676</v>
      </c>
      <c r="X561" s="19">
        <f t="shared" si="61"/>
        <v>0</v>
      </c>
      <c r="Y561" s="17">
        <f t="shared" si="62"/>
        <v>0.30133991924790676</v>
      </c>
      <c r="Z561" s="25">
        <f t="shared" si="56"/>
        <v>0.17647058823529413</v>
      </c>
    </row>
    <row r="562" spans="1:26" ht="14.4" x14ac:dyDescent="0.3">
      <c r="A562" s="24" t="s">
        <v>1096</v>
      </c>
      <c r="B562" s="6">
        <v>45846</v>
      </c>
      <c r="C562" s="3" t="s">
        <v>20</v>
      </c>
      <c r="D562" s="3" t="s">
        <v>41</v>
      </c>
      <c r="E562" s="3" t="s">
        <v>50</v>
      </c>
      <c r="F562" s="3" t="s">
        <v>50</v>
      </c>
      <c r="G562" s="3" t="s">
        <v>1097</v>
      </c>
      <c r="H562" s="3" t="s">
        <v>35</v>
      </c>
      <c r="I562" s="3" t="s">
        <v>52</v>
      </c>
      <c r="J562" s="3" t="s">
        <v>113</v>
      </c>
      <c r="K562" s="3" t="s">
        <v>114</v>
      </c>
      <c r="L562" s="5">
        <v>44</v>
      </c>
      <c r="M562" s="5">
        <v>71923.02</v>
      </c>
      <c r="N562" s="5">
        <v>105795.1</v>
      </c>
      <c r="O562" s="5">
        <v>0</v>
      </c>
      <c r="P562" s="3" t="s">
        <v>55</v>
      </c>
      <c r="Q562" s="3" t="s">
        <v>29</v>
      </c>
      <c r="R562" s="5">
        <v>10</v>
      </c>
      <c r="S562" s="15">
        <v>1490370</v>
      </c>
      <c r="T562" s="11">
        <f t="shared" si="57"/>
        <v>4654984.4000000004</v>
      </c>
      <c r="U562" s="12">
        <f t="shared" si="58"/>
        <v>0</v>
      </c>
      <c r="V562" s="12">
        <f t="shared" si="59"/>
        <v>4654984.4000000004</v>
      </c>
      <c r="W562" s="17">
        <f t="shared" si="60"/>
        <v>0.32016648648704382</v>
      </c>
      <c r="X562" s="19">
        <f t="shared" si="61"/>
        <v>1</v>
      </c>
      <c r="Y562" s="17">
        <f t="shared" si="62"/>
        <v>0.32016648648704382</v>
      </c>
      <c r="Z562" s="25">
        <f t="shared" si="56"/>
        <v>0</v>
      </c>
    </row>
    <row r="563" spans="1:26" ht="14.4" x14ac:dyDescent="0.3">
      <c r="A563" s="24" t="s">
        <v>1098</v>
      </c>
      <c r="B563" s="4">
        <v>45681</v>
      </c>
      <c r="C563" s="3" t="s">
        <v>31</v>
      </c>
      <c r="D563" s="3" t="s">
        <v>57</v>
      </c>
      <c r="E563" s="3" t="s">
        <v>58</v>
      </c>
      <c r="F563" s="3" t="s">
        <v>59</v>
      </c>
      <c r="G563" s="3" t="s">
        <v>894</v>
      </c>
      <c r="H563" s="3" t="s">
        <v>44</v>
      </c>
      <c r="I563" s="3" t="s">
        <v>25</v>
      </c>
      <c r="J563" s="3" t="s">
        <v>146</v>
      </c>
      <c r="K563" s="3" t="s">
        <v>416</v>
      </c>
      <c r="L563" s="5">
        <v>17</v>
      </c>
      <c r="M563" s="5">
        <v>59925.69</v>
      </c>
      <c r="N563" s="5">
        <v>67277.570000000007</v>
      </c>
      <c r="O563" s="5">
        <v>0.15</v>
      </c>
      <c r="P563" s="3" t="s">
        <v>55</v>
      </c>
      <c r="Q563" s="3" t="s">
        <v>29</v>
      </c>
      <c r="R563" s="5">
        <v>10</v>
      </c>
      <c r="S563" s="15">
        <v>106234.7</v>
      </c>
      <c r="T563" s="11">
        <f t="shared" si="57"/>
        <v>1143718.6900000002</v>
      </c>
      <c r="U563" s="12">
        <f t="shared" si="58"/>
        <v>171557.80350000001</v>
      </c>
      <c r="V563" s="12">
        <f t="shared" si="59"/>
        <v>972160.88650000014</v>
      </c>
      <c r="W563" s="17">
        <f t="shared" si="60"/>
        <v>0.10927687122084188</v>
      </c>
      <c r="X563" s="19">
        <f t="shared" si="61"/>
        <v>1</v>
      </c>
      <c r="Y563" s="17">
        <f t="shared" si="62"/>
        <v>0.10927687122084188</v>
      </c>
      <c r="Z563" s="25">
        <f t="shared" si="56"/>
        <v>0.1764705882352941</v>
      </c>
    </row>
    <row r="564" spans="1:26" ht="14.4" x14ac:dyDescent="0.3">
      <c r="A564" s="24" t="s">
        <v>1099</v>
      </c>
      <c r="B564" s="4">
        <v>45868</v>
      </c>
      <c r="C564" s="3" t="s">
        <v>49</v>
      </c>
      <c r="D564" s="3" t="s">
        <v>70</v>
      </c>
      <c r="E564" s="3" t="s">
        <v>71</v>
      </c>
      <c r="F564" s="3" t="s">
        <v>72</v>
      </c>
      <c r="G564" s="3" t="s">
        <v>1100</v>
      </c>
      <c r="H564" s="3" t="s">
        <v>35</v>
      </c>
      <c r="I564" s="3" t="s">
        <v>25</v>
      </c>
      <c r="J564" s="3" t="s">
        <v>61</v>
      </c>
      <c r="K564" s="3" t="s">
        <v>154</v>
      </c>
      <c r="L564" s="5">
        <v>27</v>
      </c>
      <c r="M564" s="5">
        <v>64522.559999999998</v>
      </c>
      <c r="N564" s="5">
        <v>87593.53</v>
      </c>
      <c r="O564" s="5">
        <v>0.15</v>
      </c>
      <c r="P564" s="3" t="s">
        <v>28</v>
      </c>
      <c r="Q564" s="3" t="s">
        <v>77</v>
      </c>
      <c r="R564" s="5">
        <v>8</v>
      </c>
      <c r="S564" s="15">
        <v>529478.80000000005</v>
      </c>
      <c r="T564" s="11">
        <f t="shared" si="57"/>
        <v>2365025.31</v>
      </c>
      <c r="U564" s="12">
        <f t="shared" si="58"/>
        <v>354753.7965</v>
      </c>
      <c r="V564" s="12">
        <f t="shared" si="59"/>
        <v>2010271.5135000001</v>
      </c>
      <c r="W564" s="17">
        <f t="shared" si="60"/>
        <v>0.26338670992663399</v>
      </c>
      <c r="X564" s="19">
        <f t="shared" si="61"/>
        <v>0</v>
      </c>
      <c r="Y564" s="17">
        <f t="shared" si="62"/>
        <v>0.26338670992663399</v>
      </c>
      <c r="Z564" s="25">
        <f t="shared" si="56"/>
        <v>0.1764705882352941</v>
      </c>
    </row>
    <row r="565" spans="1:26" ht="14.4" x14ac:dyDescent="0.3">
      <c r="A565" s="24" t="s">
        <v>1101</v>
      </c>
      <c r="B565" s="4">
        <v>45738</v>
      </c>
      <c r="C565" s="3" t="s">
        <v>40</v>
      </c>
      <c r="D565" s="3" t="s">
        <v>21</v>
      </c>
      <c r="E565" s="3" t="s">
        <v>32</v>
      </c>
      <c r="F565" s="3" t="s">
        <v>33</v>
      </c>
      <c r="G565" s="3" t="s">
        <v>129</v>
      </c>
      <c r="H565" s="3" t="s">
        <v>87</v>
      </c>
      <c r="I565" s="3" t="s">
        <v>25</v>
      </c>
      <c r="J565" s="3" t="s">
        <v>36</v>
      </c>
      <c r="K565" s="3" t="s">
        <v>280</v>
      </c>
      <c r="L565" s="5">
        <v>49</v>
      </c>
      <c r="M565" s="5">
        <v>16825.25</v>
      </c>
      <c r="N565" s="5">
        <v>21953.93</v>
      </c>
      <c r="O565" s="5">
        <v>0.15</v>
      </c>
      <c r="P565" s="3" t="s">
        <v>28</v>
      </c>
      <c r="Q565" s="3" t="s">
        <v>84</v>
      </c>
      <c r="R565" s="5">
        <v>4</v>
      </c>
      <c r="S565" s="15">
        <v>213609.5</v>
      </c>
      <c r="T565" s="11">
        <f t="shared" si="57"/>
        <v>1075742.57</v>
      </c>
      <c r="U565" s="12">
        <f t="shared" si="58"/>
        <v>161361.3855</v>
      </c>
      <c r="V565" s="12">
        <f t="shared" si="59"/>
        <v>914381.18450000009</v>
      </c>
      <c r="W565" s="17">
        <f t="shared" si="60"/>
        <v>0.23361099683695424</v>
      </c>
      <c r="X565" s="19">
        <f t="shared" si="61"/>
        <v>0</v>
      </c>
      <c r="Y565" s="17">
        <f t="shared" si="62"/>
        <v>0.23361099683695424</v>
      </c>
      <c r="Z565" s="25">
        <f t="shared" si="56"/>
        <v>0.1764705882352941</v>
      </c>
    </row>
    <row r="566" spans="1:26" ht="14.4" x14ac:dyDescent="0.3">
      <c r="A566" s="24" t="s">
        <v>1102</v>
      </c>
      <c r="B566" s="4">
        <v>45702</v>
      </c>
      <c r="C566" s="3" t="s">
        <v>20</v>
      </c>
      <c r="D566" s="3" t="s">
        <v>57</v>
      </c>
      <c r="E566" s="3" t="s">
        <v>58</v>
      </c>
      <c r="F566" s="3" t="s">
        <v>59</v>
      </c>
      <c r="G566" s="3" t="s">
        <v>1103</v>
      </c>
      <c r="H566" s="3" t="s">
        <v>44</v>
      </c>
      <c r="I566" s="3" t="s">
        <v>45</v>
      </c>
      <c r="J566" s="3" t="s">
        <v>102</v>
      </c>
      <c r="K566" s="3" t="s">
        <v>191</v>
      </c>
      <c r="L566" s="5">
        <v>46</v>
      </c>
      <c r="M566" s="5">
        <v>10469.030000000001</v>
      </c>
      <c r="N566" s="5">
        <v>15159.82</v>
      </c>
      <c r="O566" s="5">
        <v>0.1</v>
      </c>
      <c r="P566" s="3" t="s">
        <v>55</v>
      </c>
      <c r="Q566" s="3" t="s">
        <v>29</v>
      </c>
      <c r="R566" s="5">
        <v>12</v>
      </c>
      <c r="S566" s="15">
        <v>194198.7</v>
      </c>
      <c r="T566" s="11">
        <f t="shared" si="57"/>
        <v>697351.72</v>
      </c>
      <c r="U566" s="12">
        <f t="shared" si="58"/>
        <v>69735.172000000006</v>
      </c>
      <c r="V566" s="12">
        <f t="shared" si="59"/>
        <v>627616.54799999995</v>
      </c>
      <c r="W566" s="17">
        <f t="shared" si="60"/>
        <v>0.30942252975777185</v>
      </c>
      <c r="X566" s="19">
        <f t="shared" si="61"/>
        <v>1</v>
      </c>
      <c r="Y566" s="17">
        <f t="shared" si="62"/>
        <v>0.30942252975777185</v>
      </c>
      <c r="Z566" s="25">
        <f t="shared" si="56"/>
        <v>0.11111111111111113</v>
      </c>
    </row>
    <row r="567" spans="1:26" ht="14.4" x14ac:dyDescent="0.3">
      <c r="A567" s="24" t="s">
        <v>1104</v>
      </c>
      <c r="B567" s="7">
        <v>45800</v>
      </c>
      <c r="C567" s="3" t="s">
        <v>49</v>
      </c>
      <c r="D567" s="3" t="s">
        <v>70</v>
      </c>
      <c r="E567" s="3" t="s">
        <v>71</v>
      </c>
      <c r="F567" s="3" t="s">
        <v>72</v>
      </c>
      <c r="G567" s="3" t="s">
        <v>1105</v>
      </c>
      <c r="H567" s="3" t="s">
        <v>44</v>
      </c>
      <c r="I567" s="3" t="s">
        <v>45</v>
      </c>
      <c r="J567" s="3" t="s">
        <v>132</v>
      </c>
      <c r="K567" s="3" t="s">
        <v>206</v>
      </c>
      <c r="L567" s="5">
        <v>39</v>
      </c>
      <c r="M567" s="5">
        <v>64454.86</v>
      </c>
      <c r="N567" s="5">
        <v>72513.45</v>
      </c>
      <c r="O567" s="5">
        <v>0.05</v>
      </c>
      <c r="P567" s="3" t="s">
        <v>28</v>
      </c>
      <c r="Q567" s="3" t="s">
        <v>29</v>
      </c>
      <c r="R567" s="5">
        <v>14</v>
      </c>
      <c r="S567" s="15">
        <v>298570.8</v>
      </c>
      <c r="T567" s="11">
        <f t="shared" si="57"/>
        <v>2828024.55</v>
      </c>
      <c r="U567" s="12">
        <f t="shared" si="58"/>
        <v>141401.22750000001</v>
      </c>
      <c r="V567" s="12">
        <f t="shared" si="59"/>
        <v>2686623.3224999998</v>
      </c>
      <c r="W567" s="17">
        <f t="shared" si="60"/>
        <v>0.11113236362519517</v>
      </c>
      <c r="X567" s="19">
        <f t="shared" si="61"/>
        <v>0</v>
      </c>
      <c r="Y567" s="17">
        <f t="shared" si="62"/>
        <v>0.11113236362519517</v>
      </c>
      <c r="Z567" s="25">
        <f t="shared" si="56"/>
        <v>5.2631578947368425E-2</v>
      </c>
    </row>
    <row r="568" spans="1:26" ht="14.4" x14ac:dyDescent="0.3">
      <c r="A568" s="24" t="s">
        <v>1106</v>
      </c>
      <c r="B568" s="4">
        <v>45853</v>
      </c>
      <c r="C568" s="3" t="s">
        <v>31</v>
      </c>
      <c r="D568" s="3" t="s">
        <v>41</v>
      </c>
      <c r="E568" s="3" t="s">
        <v>50</v>
      </c>
      <c r="F568" s="3" t="s">
        <v>50</v>
      </c>
      <c r="G568" s="3" t="s">
        <v>1107</v>
      </c>
      <c r="H568" s="3" t="s">
        <v>35</v>
      </c>
      <c r="I568" s="3" t="s">
        <v>45</v>
      </c>
      <c r="J568" s="3" t="s">
        <v>102</v>
      </c>
      <c r="K568" s="3" t="s">
        <v>226</v>
      </c>
      <c r="L568" s="5">
        <v>37</v>
      </c>
      <c r="M568" s="5">
        <v>50436.160000000003</v>
      </c>
      <c r="N568" s="5">
        <v>71560.02</v>
      </c>
      <c r="O568" s="5">
        <v>0.15</v>
      </c>
      <c r="P568" s="3" t="s">
        <v>28</v>
      </c>
      <c r="Q568" s="3" t="s">
        <v>77</v>
      </c>
      <c r="R568" s="5">
        <v>3</v>
      </c>
      <c r="S568" s="15">
        <v>664345.4</v>
      </c>
      <c r="T568" s="11">
        <f t="shared" si="57"/>
        <v>2647720.7400000002</v>
      </c>
      <c r="U568" s="12">
        <f t="shared" si="58"/>
        <v>397158.11100000003</v>
      </c>
      <c r="V568" s="12">
        <f t="shared" si="59"/>
        <v>2250562.6290000002</v>
      </c>
      <c r="W568" s="17">
        <f t="shared" si="60"/>
        <v>0.29519080759605021</v>
      </c>
      <c r="X568" s="19">
        <f t="shared" si="61"/>
        <v>0</v>
      </c>
      <c r="Y568" s="17">
        <f t="shared" si="62"/>
        <v>0.29519080759605021</v>
      </c>
      <c r="Z568" s="25">
        <f t="shared" si="56"/>
        <v>0.17647058823529413</v>
      </c>
    </row>
    <row r="569" spans="1:26" ht="14.4" x14ac:dyDescent="0.3">
      <c r="A569" s="24" t="s">
        <v>1108</v>
      </c>
      <c r="B569" s="4">
        <v>45820</v>
      </c>
      <c r="C569" s="3" t="s">
        <v>40</v>
      </c>
      <c r="D569" s="3" t="s">
        <v>70</v>
      </c>
      <c r="E569" s="3" t="s">
        <v>71</v>
      </c>
      <c r="F569" s="3" t="s">
        <v>72</v>
      </c>
      <c r="G569" s="3" t="s">
        <v>174</v>
      </c>
      <c r="H569" s="3" t="s">
        <v>35</v>
      </c>
      <c r="I569" s="3" t="s">
        <v>52</v>
      </c>
      <c r="J569" s="3" t="s">
        <v>95</v>
      </c>
      <c r="K569" s="3" t="s">
        <v>182</v>
      </c>
      <c r="L569" s="5">
        <v>16</v>
      </c>
      <c r="M569" s="5">
        <v>66282.19</v>
      </c>
      <c r="N569" s="5">
        <v>73569.84</v>
      </c>
      <c r="O569" s="5">
        <v>0</v>
      </c>
      <c r="P569" s="3" t="s">
        <v>55</v>
      </c>
      <c r="Q569" s="3" t="s">
        <v>77</v>
      </c>
      <c r="R569" s="5">
        <v>2</v>
      </c>
      <c r="S569" s="15">
        <v>116602.4</v>
      </c>
      <c r="T569" s="11">
        <f t="shared" si="57"/>
        <v>1177117.44</v>
      </c>
      <c r="U569" s="12">
        <f t="shared" si="58"/>
        <v>0</v>
      </c>
      <c r="V569" s="12">
        <f t="shared" si="59"/>
        <v>1177117.44</v>
      </c>
      <c r="W569" s="17">
        <f t="shared" si="60"/>
        <v>9.9057575767461228E-2</v>
      </c>
      <c r="X569" s="19">
        <f t="shared" si="61"/>
        <v>1</v>
      </c>
      <c r="Y569" s="17">
        <f t="shared" si="62"/>
        <v>9.9057575767461228E-2</v>
      </c>
      <c r="Z569" s="25">
        <f t="shared" si="56"/>
        <v>0</v>
      </c>
    </row>
    <row r="570" spans="1:26" ht="14.4" x14ac:dyDescent="0.3">
      <c r="A570" s="24" t="s">
        <v>1109</v>
      </c>
      <c r="B570" s="4">
        <v>45776</v>
      </c>
      <c r="C570" s="3" t="s">
        <v>49</v>
      </c>
      <c r="D570" s="3" t="s">
        <v>57</v>
      </c>
      <c r="E570" s="3" t="s">
        <v>58</v>
      </c>
      <c r="F570" s="3" t="s">
        <v>59</v>
      </c>
      <c r="G570" s="3" t="s">
        <v>129</v>
      </c>
      <c r="H570" s="3" t="s">
        <v>44</v>
      </c>
      <c r="I570" s="3" t="s">
        <v>45</v>
      </c>
      <c r="J570" s="3" t="s">
        <v>46</v>
      </c>
      <c r="K570" s="3" t="s">
        <v>117</v>
      </c>
      <c r="L570" s="5">
        <v>16</v>
      </c>
      <c r="M570" s="5">
        <v>5833.05</v>
      </c>
      <c r="N570" s="5">
        <v>7309.96</v>
      </c>
      <c r="O570" s="5">
        <v>0.05</v>
      </c>
      <c r="P570" s="3" t="s">
        <v>28</v>
      </c>
      <c r="Q570" s="3" t="s">
        <v>84</v>
      </c>
      <c r="R570" s="5">
        <v>15</v>
      </c>
      <c r="S570" s="15">
        <v>22449.03</v>
      </c>
      <c r="T570" s="11">
        <f t="shared" si="57"/>
        <v>116959.36</v>
      </c>
      <c r="U570" s="12">
        <f t="shared" si="58"/>
        <v>5847.9680000000008</v>
      </c>
      <c r="V570" s="12">
        <f t="shared" si="59"/>
        <v>111111.39199999999</v>
      </c>
      <c r="W570" s="17">
        <f t="shared" si="60"/>
        <v>0.20204075924096065</v>
      </c>
      <c r="X570" s="19">
        <f t="shared" si="61"/>
        <v>0</v>
      </c>
      <c r="Y570" s="17">
        <f t="shared" si="62"/>
        <v>0.20204075924096065</v>
      </c>
      <c r="Z570" s="25">
        <f t="shared" si="56"/>
        <v>5.2631578947368432E-2</v>
      </c>
    </row>
    <row r="571" spans="1:26" ht="14.4" x14ac:dyDescent="0.3">
      <c r="A571" s="24" t="s">
        <v>1110</v>
      </c>
      <c r="B571" s="6">
        <v>45665</v>
      </c>
      <c r="C571" s="3" t="s">
        <v>20</v>
      </c>
      <c r="D571" s="3" t="s">
        <v>57</v>
      </c>
      <c r="E571" s="3" t="s">
        <v>58</v>
      </c>
      <c r="F571" s="3" t="s">
        <v>59</v>
      </c>
      <c r="G571" s="3" t="s">
        <v>1111</v>
      </c>
      <c r="H571" s="3" t="s">
        <v>87</v>
      </c>
      <c r="I571" s="3" t="s">
        <v>52</v>
      </c>
      <c r="J571" s="3" t="s">
        <v>113</v>
      </c>
      <c r="K571" s="3" t="s">
        <v>557</v>
      </c>
      <c r="L571" s="5">
        <v>15</v>
      </c>
      <c r="M571" s="5">
        <v>23246.07</v>
      </c>
      <c r="N571" s="5">
        <v>29759.25</v>
      </c>
      <c r="O571" s="5">
        <v>0.1</v>
      </c>
      <c r="P571" s="3" t="s">
        <v>55</v>
      </c>
      <c r="Q571" s="3" t="s">
        <v>38</v>
      </c>
      <c r="R571" s="5">
        <v>17</v>
      </c>
      <c r="S571" s="15">
        <v>87927.93</v>
      </c>
      <c r="T571" s="11">
        <f t="shared" si="57"/>
        <v>446388.75</v>
      </c>
      <c r="U571" s="12">
        <f t="shared" si="58"/>
        <v>44638.875</v>
      </c>
      <c r="V571" s="12">
        <f t="shared" si="59"/>
        <v>401749.875</v>
      </c>
      <c r="W571" s="17">
        <f t="shared" si="60"/>
        <v>0.21886237052345067</v>
      </c>
      <c r="X571" s="19">
        <f t="shared" si="61"/>
        <v>1</v>
      </c>
      <c r="Y571" s="17">
        <f t="shared" si="62"/>
        <v>0.21886237052345067</v>
      </c>
      <c r="Z571" s="25">
        <f t="shared" si="56"/>
        <v>0.1111111111111111</v>
      </c>
    </row>
    <row r="572" spans="1:26" ht="14.4" x14ac:dyDescent="0.3">
      <c r="A572" s="24" t="s">
        <v>1112</v>
      </c>
      <c r="B572" s="6">
        <v>45659</v>
      </c>
      <c r="C572" s="3" t="s">
        <v>49</v>
      </c>
      <c r="D572" s="3" t="s">
        <v>21</v>
      </c>
      <c r="E572" s="3" t="s">
        <v>22</v>
      </c>
      <c r="F572" s="3" t="s">
        <v>22</v>
      </c>
      <c r="G572" s="3" t="s">
        <v>1113</v>
      </c>
      <c r="H572" s="3" t="s">
        <v>87</v>
      </c>
      <c r="I572" s="3" t="s">
        <v>45</v>
      </c>
      <c r="J572" s="3" t="s">
        <v>132</v>
      </c>
      <c r="K572" s="3" t="s">
        <v>248</v>
      </c>
      <c r="L572" s="5">
        <v>20</v>
      </c>
      <c r="M572" s="5">
        <v>15263.09</v>
      </c>
      <c r="N572" s="5">
        <v>18001.169999999998</v>
      </c>
      <c r="O572" s="5">
        <v>0.05</v>
      </c>
      <c r="P572" s="3" t="s">
        <v>28</v>
      </c>
      <c r="Q572" s="3" t="s">
        <v>77</v>
      </c>
      <c r="R572" s="5">
        <v>12</v>
      </c>
      <c r="S572" s="15">
        <v>52023.519999999997</v>
      </c>
      <c r="T572" s="11">
        <f t="shared" si="57"/>
        <v>360023.39999999997</v>
      </c>
      <c r="U572" s="12">
        <f t="shared" si="58"/>
        <v>18001.169999999998</v>
      </c>
      <c r="V572" s="12">
        <f t="shared" si="59"/>
        <v>342022.23</v>
      </c>
      <c r="W572" s="17">
        <f t="shared" si="60"/>
        <v>0.15210566868709088</v>
      </c>
      <c r="X572" s="19">
        <f t="shared" si="61"/>
        <v>0</v>
      </c>
      <c r="Y572" s="17">
        <f t="shared" si="62"/>
        <v>0.15210566868709088</v>
      </c>
      <c r="Z572" s="25">
        <f t="shared" si="56"/>
        <v>5.2631578947368418E-2</v>
      </c>
    </row>
    <row r="573" spans="1:26" ht="14.4" x14ac:dyDescent="0.3">
      <c r="A573" s="24" t="s">
        <v>1114</v>
      </c>
      <c r="B573" s="8">
        <v>45785</v>
      </c>
      <c r="C573" s="3" t="s">
        <v>31</v>
      </c>
      <c r="D573" s="3" t="s">
        <v>21</v>
      </c>
      <c r="E573" s="3" t="s">
        <v>32</v>
      </c>
      <c r="F573" s="3" t="s">
        <v>33</v>
      </c>
      <c r="G573" s="3" t="s">
        <v>548</v>
      </c>
      <c r="H573" s="3" t="s">
        <v>35</v>
      </c>
      <c r="I573" s="3" t="s">
        <v>45</v>
      </c>
      <c r="J573" s="3" t="s">
        <v>132</v>
      </c>
      <c r="K573" s="3" t="s">
        <v>248</v>
      </c>
      <c r="L573" s="5">
        <v>43</v>
      </c>
      <c r="M573" s="5">
        <v>28905.65</v>
      </c>
      <c r="N573" s="5">
        <v>37172.26</v>
      </c>
      <c r="O573" s="5">
        <v>0.15</v>
      </c>
      <c r="P573" s="3" t="s">
        <v>28</v>
      </c>
      <c r="Q573" s="3" t="s">
        <v>29</v>
      </c>
      <c r="R573" s="5">
        <v>3</v>
      </c>
      <c r="S573" s="15">
        <v>302144.59999999998</v>
      </c>
      <c r="T573" s="11">
        <f t="shared" si="57"/>
        <v>1598407.1800000002</v>
      </c>
      <c r="U573" s="12">
        <f t="shared" si="58"/>
        <v>239761.07700000002</v>
      </c>
      <c r="V573" s="12">
        <f t="shared" si="59"/>
        <v>1358646.1030000001</v>
      </c>
      <c r="W573" s="17">
        <f t="shared" si="60"/>
        <v>0.2223865356348797</v>
      </c>
      <c r="X573" s="19">
        <f t="shared" si="61"/>
        <v>0</v>
      </c>
      <c r="Y573" s="17">
        <f t="shared" si="62"/>
        <v>0.2223865356348797</v>
      </c>
      <c r="Z573" s="25">
        <f t="shared" si="56"/>
        <v>0.17647058823529413</v>
      </c>
    </row>
    <row r="574" spans="1:26" ht="14.4" x14ac:dyDescent="0.3">
      <c r="A574" s="24" t="s">
        <v>1115</v>
      </c>
      <c r="B574" s="4">
        <v>45777</v>
      </c>
      <c r="C574" s="3" t="s">
        <v>31</v>
      </c>
      <c r="D574" s="3" t="s">
        <v>41</v>
      </c>
      <c r="E574" s="3" t="s">
        <v>42</v>
      </c>
      <c r="F574" s="3" t="s">
        <v>42</v>
      </c>
      <c r="G574" s="3" t="s">
        <v>1116</v>
      </c>
      <c r="H574" s="3" t="s">
        <v>35</v>
      </c>
      <c r="I574" s="3" t="s">
        <v>45</v>
      </c>
      <c r="J574" s="3" t="s">
        <v>67</v>
      </c>
      <c r="K574" s="3" t="s">
        <v>74</v>
      </c>
      <c r="L574" s="5">
        <v>2</v>
      </c>
      <c r="M574" s="5">
        <v>4137.63</v>
      </c>
      <c r="N574" s="5">
        <v>4646.42</v>
      </c>
      <c r="O574" s="5">
        <v>0.1</v>
      </c>
      <c r="P574" s="3" t="s">
        <v>55</v>
      </c>
      <c r="Q574" s="3" t="s">
        <v>29</v>
      </c>
      <c r="R574" s="5">
        <v>6</v>
      </c>
      <c r="S574" s="15">
        <v>915.82</v>
      </c>
      <c r="T574" s="11">
        <f t="shared" si="57"/>
        <v>9292.84</v>
      </c>
      <c r="U574" s="12">
        <f t="shared" si="58"/>
        <v>929.28400000000011</v>
      </c>
      <c r="V574" s="12">
        <f t="shared" si="59"/>
        <v>8363.5560000000005</v>
      </c>
      <c r="W574" s="17">
        <f t="shared" si="60"/>
        <v>0.10950126955567703</v>
      </c>
      <c r="X574" s="19">
        <f t="shared" si="61"/>
        <v>1</v>
      </c>
      <c r="Y574" s="17">
        <f t="shared" si="62"/>
        <v>0.10950126955567703</v>
      </c>
      <c r="Z574" s="25">
        <f t="shared" si="56"/>
        <v>0.11111111111111112</v>
      </c>
    </row>
    <row r="575" spans="1:26" ht="14.4" x14ac:dyDescent="0.3">
      <c r="A575" s="24" t="s">
        <v>1117</v>
      </c>
      <c r="B575" s="4">
        <v>45688</v>
      </c>
      <c r="C575" s="3" t="s">
        <v>20</v>
      </c>
      <c r="D575" s="3" t="s">
        <v>70</v>
      </c>
      <c r="E575" s="3" t="s">
        <v>125</v>
      </c>
      <c r="F575" s="3" t="s">
        <v>125</v>
      </c>
      <c r="G575" s="3" t="s">
        <v>529</v>
      </c>
      <c r="H575" s="3" t="s">
        <v>44</v>
      </c>
      <c r="I575" s="3" t="s">
        <v>45</v>
      </c>
      <c r="J575" s="3" t="s">
        <v>46</v>
      </c>
      <c r="K575" s="3" t="s">
        <v>333</v>
      </c>
      <c r="L575" s="5">
        <v>49</v>
      </c>
      <c r="M575" s="5">
        <v>38869.18</v>
      </c>
      <c r="N575" s="5">
        <v>53212.78</v>
      </c>
      <c r="O575" s="5">
        <v>0.05</v>
      </c>
      <c r="P575" s="3" t="s">
        <v>28</v>
      </c>
      <c r="Q575" s="3" t="s">
        <v>84</v>
      </c>
      <c r="R575" s="5">
        <v>1</v>
      </c>
      <c r="S575" s="15">
        <v>667694.6</v>
      </c>
      <c r="T575" s="11">
        <f t="shared" si="57"/>
        <v>2607426.2199999997</v>
      </c>
      <c r="U575" s="12">
        <f t="shared" si="58"/>
        <v>130371.31099999999</v>
      </c>
      <c r="V575" s="12">
        <f t="shared" si="59"/>
        <v>2477054.909</v>
      </c>
      <c r="W575" s="17">
        <f t="shared" si="60"/>
        <v>0.26955179619718311</v>
      </c>
      <c r="X575" s="19">
        <f t="shared" si="61"/>
        <v>0</v>
      </c>
      <c r="Y575" s="17">
        <f t="shared" si="62"/>
        <v>0.26955179619718311</v>
      </c>
      <c r="Z575" s="25">
        <f t="shared" si="56"/>
        <v>5.2631578947368418E-2</v>
      </c>
    </row>
    <row r="576" spans="1:26" ht="14.4" x14ac:dyDescent="0.3">
      <c r="A576" s="24" t="s">
        <v>1118</v>
      </c>
      <c r="B576" s="4">
        <v>45684</v>
      </c>
      <c r="C576" s="3" t="s">
        <v>49</v>
      </c>
      <c r="D576" s="3" t="s">
        <v>70</v>
      </c>
      <c r="E576" s="3" t="s">
        <v>125</v>
      </c>
      <c r="F576" s="3" t="s">
        <v>125</v>
      </c>
      <c r="G576" s="3" t="s">
        <v>1119</v>
      </c>
      <c r="H576" s="3" t="s">
        <v>35</v>
      </c>
      <c r="I576" s="3" t="s">
        <v>45</v>
      </c>
      <c r="J576" s="3" t="s">
        <v>102</v>
      </c>
      <c r="K576" s="3" t="s">
        <v>226</v>
      </c>
      <c r="L576" s="5">
        <v>29</v>
      </c>
      <c r="M576" s="5">
        <v>8358.3700000000008</v>
      </c>
      <c r="N576" s="5">
        <v>11438.46</v>
      </c>
      <c r="O576" s="5">
        <v>0.05</v>
      </c>
      <c r="P576" s="3" t="s">
        <v>55</v>
      </c>
      <c r="Q576" s="3" t="s">
        <v>84</v>
      </c>
      <c r="R576" s="5">
        <v>11</v>
      </c>
      <c r="S576" s="15">
        <v>84856.48</v>
      </c>
      <c r="T576" s="11">
        <f t="shared" si="57"/>
        <v>331715.33999999997</v>
      </c>
      <c r="U576" s="12">
        <f t="shared" si="58"/>
        <v>16585.767</v>
      </c>
      <c r="V576" s="12">
        <f t="shared" si="59"/>
        <v>315129.57299999997</v>
      </c>
      <c r="W576" s="17">
        <f t="shared" si="60"/>
        <v>0.26927488649248416</v>
      </c>
      <c r="X576" s="19">
        <f t="shared" si="61"/>
        <v>1</v>
      </c>
      <c r="Y576" s="17">
        <f t="shared" si="62"/>
        <v>0.26927488649248416</v>
      </c>
      <c r="Z576" s="25">
        <f t="shared" si="56"/>
        <v>5.2631578947368425E-2</v>
      </c>
    </row>
    <row r="577" spans="1:26" ht="14.4" x14ac:dyDescent="0.3">
      <c r="A577" s="24" t="s">
        <v>1120</v>
      </c>
      <c r="B577" s="6">
        <v>45847</v>
      </c>
      <c r="C577" s="3" t="s">
        <v>40</v>
      </c>
      <c r="D577" s="3" t="s">
        <v>21</v>
      </c>
      <c r="E577" s="3" t="s">
        <v>105</v>
      </c>
      <c r="F577" s="3" t="s">
        <v>106</v>
      </c>
      <c r="G577" s="3" t="s">
        <v>418</v>
      </c>
      <c r="H577" s="3" t="s">
        <v>87</v>
      </c>
      <c r="I577" s="3" t="s">
        <v>45</v>
      </c>
      <c r="J577" s="3" t="s">
        <v>102</v>
      </c>
      <c r="K577" s="3" t="s">
        <v>191</v>
      </c>
      <c r="L577" s="5">
        <v>15</v>
      </c>
      <c r="M577" s="5">
        <v>26512.720000000001</v>
      </c>
      <c r="N577" s="5">
        <v>29897.31</v>
      </c>
      <c r="O577" s="5">
        <v>0.1</v>
      </c>
      <c r="P577" s="3" t="s">
        <v>55</v>
      </c>
      <c r="Q577" s="3" t="s">
        <v>38</v>
      </c>
      <c r="R577" s="5">
        <v>20</v>
      </c>
      <c r="S577" s="15">
        <v>45691.97</v>
      </c>
      <c r="T577" s="11">
        <f t="shared" si="57"/>
        <v>448459.65</v>
      </c>
      <c r="U577" s="12">
        <f t="shared" si="58"/>
        <v>44845.965000000004</v>
      </c>
      <c r="V577" s="12">
        <f t="shared" si="59"/>
        <v>403613.685</v>
      </c>
      <c r="W577" s="17">
        <f t="shared" si="60"/>
        <v>0.11320718721417981</v>
      </c>
      <c r="X577" s="19">
        <f t="shared" si="61"/>
        <v>1</v>
      </c>
      <c r="Y577" s="17">
        <f t="shared" si="62"/>
        <v>0.11320718721417981</v>
      </c>
      <c r="Z577" s="25">
        <f t="shared" si="56"/>
        <v>0.11111111111111112</v>
      </c>
    </row>
    <row r="578" spans="1:26" ht="14.4" x14ac:dyDescent="0.3">
      <c r="A578" s="24" t="s">
        <v>1121</v>
      </c>
      <c r="B578" s="7">
        <v>45794</v>
      </c>
      <c r="C578" s="3" t="s">
        <v>20</v>
      </c>
      <c r="D578" s="3" t="s">
        <v>41</v>
      </c>
      <c r="E578" s="3" t="s">
        <v>42</v>
      </c>
      <c r="F578" s="3" t="s">
        <v>42</v>
      </c>
      <c r="G578" s="3" t="s">
        <v>1122</v>
      </c>
      <c r="H578" s="3" t="s">
        <v>44</v>
      </c>
      <c r="I578" s="3" t="s">
        <v>45</v>
      </c>
      <c r="J578" s="3" t="s">
        <v>102</v>
      </c>
      <c r="K578" s="3" t="s">
        <v>203</v>
      </c>
      <c r="L578" s="5">
        <v>26</v>
      </c>
      <c r="M578" s="5">
        <v>44306.34</v>
      </c>
      <c r="N578" s="5">
        <v>55773.73</v>
      </c>
      <c r="O578" s="5">
        <v>0.05</v>
      </c>
      <c r="P578" s="3" t="s">
        <v>55</v>
      </c>
      <c r="Q578" s="3" t="s">
        <v>29</v>
      </c>
      <c r="R578" s="5">
        <v>2</v>
      </c>
      <c r="S578" s="15">
        <v>283244.5</v>
      </c>
      <c r="T578" s="11">
        <f t="shared" si="57"/>
        <v>1450116.98</v>
      </c>
      <c r="U578" s="12">
        <f t="shared" si="58"/>
        <v>72505.849000000002</v>
      </c>
      <c r="V578" s="12">
        <f t="shared" si="59"/>
        <v>1377611.1310000001</v>
      </c>
      <c r="W578" s="17">
        <f t="shared" si="60"/>
        <v>0.20560555415547088</v>
      </c>
      <c r="X578" s="19">
        <f t="shared" si="61"/>
        <v>1</v>
      </c>
      <c r="Y578" s="17">
        <f t="shared" si="62"/>
        <v>0.20560555415547088</v>
      </c>
      <c r="Z578" s="25">
        <f t="shared" ref="Z578:Z641" si="63">U578/V578</f>
        <v>5.2631578947368418E-2</v>
      </c>
    </row>
    <row r="579" spans="1:26" ht="14.4" x14ac:dyDescent="0.3">
      <c r="A579" s="24" t="s">
        <v>1123</v>
      </c>
      <c r="B579" s="6">
        <v>45662</v>
      </c>
      <c r="C579" s="3" t="s">
        <v>40</v>
      </c>
      <c r="D579" s="3" t="s">
        <v>70</v>
      </c>
      <c r="E579" s="3" t="s">
        <v>71</v>
      </c>
      <c r="F579" s="3" t="s">
        <v>72</v>
      </c>
      <c r="G579" s="3" t="s">
        <v>1124</v>
      </c>
      <c r="H579" s="3" t="s">
        <v>87</v>
      </c>
      <c r="I579" s="3" t="s">
        <v>45</v>
      </c>
      <c r="J579" s="3" t="s">
        <v>102</v>
      </c>
      <c r="K579" s="3" t="s">
        <v>226</v>
      </c>
      <c r="L579" s="5">
        <v>27</v>
      </c>
      <c r="M579" s="5">
        <v>30093.16</v>
      </c>
      <c r="N579" s="5">
        <v>35351.17</v>
      </c>
      <c r="O579" s="5">
        <v>0</v>
      </c>
      <c r="P579" s="3" t="s">
        <v>55</v>
      </c>
      <c r="Q579" s="3" t="s">
        <v>29</v>
      </c>
      <c r="R579" s="5">
        <v>6</v>
      </c>
      <c r="S579" s="15">
        <v>141966.29999999999</v>
      </c>
      <c r="T579" s="11">
        <f t="shared" ref="T579:T642" si="64">L579*N579</f>
        <v>954481.59</v>
      </c>
      <c r="U579" s="12">
        <f t="shared" ref="U579:U642" si="65">IF(O579="","", (L579 * N579) * (O579))</f>
        <v>0</v>
      </c>
      <c r="V579" s="12">
        <f t="shared" ref="V579:V642" si="66">IF(T579="","", T579 - U579)</f>
        <v>954481.59</v>
      </c>
      <c r="W579" s="17">
        <f t="shared" ref="W579:W642" si="67">IF(V579=0,"", S579 / V579)</f>
        <v>0.1487365513252068</v>
      </c>
      <c r="X579" s="19">
        <f t="shared" ref="X579:X642" si="68">IF(TRIM(P579)="Returned",1,0)</f>
        <v>1</v>
      </c>
      <c r="Y579" s="17">
        <f t="shared" ref="Y579:Y642" si="69">S579/V579</f>
        <v>0.1487365513252068</v>
      </c>
      <c r="Z579" s="25">
        <f t="shared" si="63"/>
        <v>0</v>
      </c>
    </row>
    <row r="580" spans="1:26" ht="14.4" x14ac:dyDescent="0.3">
      <c r="A580" s="24" t="s">
        <v>1125</v>
      </c>
      <c r="B580" s="6">
        <v>45751</v>
      </c>
      <c r="C580" s="3" t="s">
        <v>31</v>
      </c>
      <c r="D580" s="3" t="s">
        <v>41</v>
      </c>
      <c r="E580" s="3" t="s">
        <v>42</v>
      </c>
      <c r="F580" s="3" t="s">
        <v>42</v>
      </c>
      <c r="G580" s="3" t="s">
        <v>408</v>
      </c>
      <c r="H580" s="3" t="s">
        <v>87</v>
      </c>
      <c r="I580" s="3" t="s">
        <v>45</v>
      </c>
      <c r="J580" s="3" t="s">
        <v>46</v>
      </c>
      <c r="K580" s="3" t="s">
        <v>333</v>
      </c>
      <c r="L580" s="5">
        <v>33</v>
      </c>
      <c r="M580" s="5">
        <v>34709.65</v>
      </c>
      <c r="N580" s="5">
        <v>41201.75</v>
      </c>
      <c r="O580" s="5">
        <v>0</v>
      </c>
      <c r="P580" s="3" t="s">
        <v>28</v>
      </c>
      <c r="Q580" s="3" t="s">
        <v>84</v>
      </c>
      <c r="R580" s="5">
        <v>16</v>
      </c>
      <c r="S580" s="15">
        <v>214239.3</v>
      </c>
      <c r="T580" s="11">
        <f t="shared" si="64"/>
        <v>1359657.75</v>
      </c>
      <c r="U580" s="12">
        <f t="shared" si="65"/>
        <v>0</v>
      </c>
      <c r="V580" s="12">
        <f t="shared" si="66"/>
        <v>1359657.75</v>
      </c>
      <c r="W580" s="17">
        <f t="shared" si="67"/>
        <v>0.15756854987955607</v>
      </c>
      <c r="X580" s="19">
        <f t="shared" si="68"/>
        <v>0</v>
      </c>
      <c r="Y580" s="17">
        <f t="shared" si="69"/>
        <v>0.15756854987955607</v>
      </c>
      <c r="Z580" s="25">
        <f t="shared" si="63"/>
        <v>0</v>
      </c>
    </row>
    <row r="581" spans="1:26" ht="14.4" x14ac:dyDescent="0.3">
      <c r="A581" s="24" t="s">
        <v>1126</v>
      </c>
      <c r="B581" s="4">
        <v>45727</v>
      </c>
      <c r="C581" s="3" t="s">
        <v>20</v>
      </c>
      <c r="D581" s="3" t="s">
        <v>70</v>
      </c>
      <c r="E581" s="3" t="s">
        <v>71</v>
      </c>
      <c r="F581" s="3" t="s">
        <v>72</v>
      </c>
      <c r="G581" s="3" t="s">
        <v>867</v>
      </c>
      <c r="H581" s="3" t="s">
        <v>44</v>
      </c>
      <c r="I581" s="3" t="s">
        <v>52</v>
      </c>
      <c r="J581" s="3" t="s">
        <v>113</v>
      </c>
      <c r="K581" s="3" t="s">
        <v>557</v>
      </c>
      <c r="L581" s="5">
        <v>37</v>
      </c>
      <c r="M581" s="5">
        <v>72283.16</v>
      </c>
      <c r="N581" s="5">
        <v>96659.14</v>
      </c>
      <c r="O581" s="5">
        <v>0.05</v>
      </c>
      <c r="P581" s="3" t="s">
        <v>28</v>
      </c>
      <c r="Q581" s="3" t="s">
        <v>77</v>
      </c>
      <c r="R581" s="5">
        <v>16</v>
      </c>
      <c r="S581" s="15">
        <v>856815.7</v>
      </c>
      <c r="T581" s="11">
        <f t="shared" si="64"/>
        <v>3576388.18</v>
      </c>
      <c r="U581" s="12">
        <f t="shared" si="65"/>
        <v>178819.40900000001</v>
      </c>
      <c r="V581" s="12">
        <f t="shared" si="66"/>
        <v>3397568.7710000002</v>
      </c>
      <c r="W581" s="17">
        <f t="shared" si="67"/>
        <v>0.25218494686946835</v>
      </c>
      <c r="X581" s="19">
        <f t="shared" si="68"/>
        <v>0</v>
      </c>
      <c r="Y581" s="17">
        <f t="shared" si="69"/>
        <v>0.25218494686946835</v>
      </c>
      <c r="Z581" s="25">
        <f t="shared" si="63"/>
        <v>5.2631578947368425E-2</v>
      </c>
    </row>
    <row r="582" spans="1:26" ht="14.4" x14ac:dyDescent="0.3">
      <c r="A582" s="24" t="s">
        <v>1127</v>
      </c>
      <c r="B582" s="4">
        <v>45745</v>
      </c>
      <c r="C582" s="3" t="s">
        <v>40</v>
      </c>
      <c r="D582" s="3" t="s">
        <v>57</v>
      </c>
      <c r="E582" s="3" t="s">
        <v>92</v>
      </c>
      <c r="F582" s="3" t="s">
        <v>93</v>
      </c>
      <c r="G582" s="3" t="s">
        <v>1128</v>
      </c>
      <c r="H582" s="3" t="s">
        <v>44</v>
      </c>
      <c r="I582" s="3" t="s">
        <v>45</v>
      </c>
      <c r="J582" s="3" t="s">
        <v>46</v>
      </c>
      <c r="K582" s="3" t="s">
        <v>47</v>
      </c>
      <c r="L582" s="5">
        <v>27</v>
      </c>
      <c r="M582" s="5">
        <v>14563.57</v>
      </c>
      <c r="N582" s="5">
        <v>20383.25</v>
      </c>
      <c r="O582" s="5">
        <v>0.05</v>
      </c>
      <c r="P582" s="3" t="s">
        <v>28</v>
      </c>
      <c r="Q582" s="3" t="s">
        <v>29</v>
      </c>
      <c r="R582" s="5">
        <v>4</v>
      </c>
      <c r="S582" s="15">
        <v>149274.79999999999</v>
      </c>
      <c r="T582" s="11">
        <f t="shared" si="64"/>
        <v>550347.75</v>
      </c>
      <c r="U582" s="12">
        <f t="shared" si="65"/>
        <v>27517.387500000001</v>
      </c>
      <c r="V582" s="12">
        <f t="shared" si="66"/>
        <v>522830.36249999999</v>
      </c>
      <c r="W582" s="17">
        <f t="shared" si="67"/>
        <v>0.28551287512495988</v>
      </c>
      <c r="X582" s="19">
        <f t="shared" si="68"/>
        <v>0</v>
      </c>
      <c r="Y582" s="17">
        <f t="shared" si="69"/>
        <v>0.28551287512495988</v>
      </c>
      <c r="Z582" s="25">
        <f t="shared" si="63"/>
        <v>5.2631578947368425E-2</v>
      </c>
    </row>
    <row r="583" spans="1:26" ht="14.4" x14ac:dyDescent="0.3">
      <c r="A583" s="24" t="s">
        <v>1129</v>
      </c>
      <c r="B583" s="6">
        <v>45846</v>
      </c>
      <c r="C583" s="3" t="s">
        <v>31</v>
      </c>
      <c r="D583" s="3" t="s">
        <v>21</v>
      </c>
      <c r="E583" s="3" t="s">
        <v>22</v>
      </c>
      <c r="F583" s="3" t="s">
        <v>22</v>
      </c>
      <c r="G583" s="3" t="s">
        <v>1130</v>
      </c>
      <c r="H583" s="3" t="s">
        <v>35</v>
      </c>
      <c r="I583" s="3" t="s">
        <v>45</v>
      </c>
      <c r="J583" s="3" t="s">
        <v>67</v>
      </c>
      <c r="K583" s="3" t="s">
        <v>83</v>
      </c>
      <c r="L583" s="5">
        <v>26</v>
      </c>
      <c r="M583" s="5">
        <v>3696.31</v>
      </c>
      <c r="N583" s="5">
        <v>5020.0600000000004</v>
      </c>
      <c r="O583" s="5">
        <v>0.15</v>
      </c>
      <c r="P583" s="3" t="s">
        <v>55</v>
      </c>
      <c r="Q583" s="3" t="s">
        <v>77</v>
      </c>
      <c r="R583" s="5">
        <v>16</v>
      </c>
      <c r="S583" s="15">
        <v>29254.880000000001</v>
      </c>
      <c r="T583" s="11">
        <f t="shared" si="64"/>
        <v>130521.56000000001</v>
      </c>
      <c r="U583" s="12">
        <f t="shared" si="65"/>
        <v>19578.234</v>
      </c>
      <c r="V583" s="12">
        <f t="shared" si="66"/>
        <v>110943.32600000002</v>
      </c>
      <c r="W583" s="17">
        <f t="shared" si="67"/>
        <v>0.26369211249354463</v>
      </c>
      <c r="X583" s="19">
        <f t="shared" si="68"/>
        <v>1</v>
      </c>
      <c r="Y583" s="17">
        <f t="shared" si="69"/>
        <v>0.26369211249354463</v>
      </c>
      <c r="Z583" s="25">
        <f t="shared" si="63"/>
        <v>0.1764705882352941</v>
      </c>
    </row>
    <row r="584" spans="1:26" ht="14.4" x14ac:dyDescent="0.3">
      <c r="A584" s="24" t="s">
        <v>1131</v>
      </c>
      <c r="B584" s="8">
        <v>45784</v>
      </c>
      <c r="C584" s="3" t="s">
        <v>31</v>
      </c>
      <c r="D584" s="3" t="s">
        <v>70</v>
      </c>
      <c r="E584" s="3" t="s">
        <v>71</v>
      </c>
      <c r="F584" s="3" t="s">
        <v>72</v>
      </c>
      <c r="G584" s="3" t="s">
        <v>1132</v>
      </c>
      <c r="H584" s="3" t="s">
        <v>35</v>
      </c>
      <c r="I584" s="3" t="s">
        <v>52</v>
      </c>
      <c r="J584" s="3" t="s">
        <v>95</v>
      </c>
      <c r="K584" s="3" t="s">
        <v>182</v>
      </c>
      <c r="L584" s="5">
        <v>48</v>
      </c>
      <c r="M584" s="5">
        <v>26506.07</v>
      </c>
      <c r="N584" s="5">
        <v>39200.39</v>
      </c>
      <c r="O584" s="5">
        <v>0</v>
      </c>
      <c r="P584" s="3" t="s">
        <v>28</v>
      </c>
      <c r="Q584" s="3" t="s">
        <v>84</v>
      </c>
      <c r="R584" s="5">
        <v>1</v>
      </c>
      <c r="S584" s="15">
        <v>609327.4</v>
      </c>
      <c r="T584" s="11">
        <f t="shared" si="64"/>
        <v>1881618.72</v>
      </c>
      <c r="U584" s="12">
        <f t="shared" si="65"/>
        <v>0</v>
      </c>
      <c r="V584" s="12">
        <f t="shared" si="66"/>
        <v>1881618.72</v>
      </c>
      <c r="W584" s="17">
        <f t="shared" si="67"/>
        <v>0.32383149334313599</v>
      </c>
      <c r="X584" s="19">
        <f t="shared" si="68"/>
        <v>0</v>
      </c>
      <c r="Y584" s="17">
        <f t="shared" si="69"/>
        <v>0.32383149334313599</v>
      </c>
      <c r="Z584" s="25">
        <f t="shared" si="63"/>
        <v>0</v>
      </c>
    </row>
    <row r="585" spans="1:26" ht="14.4" x14ac:dyDescent="0.3">
      <c r="A585" s="24" t="s">
        <v>1133</v>
      </c>
      <c r="B585" s="4">
        <v>45705</v>
      </c>
      <c r="C585" s="3" t="s">
        <v>49</v>
      </c>
      <c r="D585" s="3" t="s">
        <v>57</v>
      </c>
      <c r="E585" s="3" t="s">
        <v>64</v>
      </c>
      <c r="F585" s="3" t="s">
        <v>65</v>
      </c>
      <c r="G585" s="3" t="s">
        <v>1134</v>
      </c>
      <c r="H585" s="3" t="s">
        <v>24</v>
      </c>
      <c r="I585" s="3" t="s">
        <v>52</v>
      </c>
      <c r="J585" s="3" t="s">
        <v>95</v>
      </c>
      <c r="K585" s="3" t="s">
        <v>298</v>
      </c>
      <c r="L585" s="5">
        <v>38</v>
      </c>
      <c r="M585" s="5">
        <v>17073.150000000001</v>
      </c>
      <c r="N585" s="5">
        <v>19366.810000000001</v>
      </c>
      <c r="O585" s="5">
        <v>0.1</v>
      </c>
      <c r="P585" s="3" t="s">
        <v>28</v>
      </c>
      <c r="Q585" s="3" t="s">
        <v>38</v>
      </c>
      <c r="R585" s="5">
        <v>2</v>
      </c>
      <c r="S585" s="15">
        <v>78443.17</v>
      </c>
      <c r="T585" s="11">
        <f t="shared" si="64"/>
        <v>735938.78</v>
      </c>
      <c r="U585" s="12">
        <f t="shared" si="65"/>
        <v>73593.878000000012</v>
      </c>
      <c r="V585" s="12">
        <f t="shared" si="66"/>
        <v>662344.902</v>
      </c>
      <c r="W585" s="17">
        <f t="shared" si="67"/>
        <v>0.11843251116319455</v>
      </c>
      <c r="X585" s="19">
        <f t="shared" si="68"/>
        <v>0</v>
      </c>
      <c r="Y585" s="17">
        <f t="shared" si="69"/>
        <v>0.11843251116319455</v>
      </c>
      <c r="Z585" s="25">
        <f t="shared" si="63"/>
        <v>0.11111111111111113</v>
      </c>
    </row>
    <row r="586" spans="1:26" ht="14.4" x14ac:dyDescent="0.3">
      <c r="A586" s="24" t="s">
        <v>1135</v>
      </c>
      <c r="B586" s="6">
        <v>45756</v>
      </c>
      <c r="C586" s="3" t="s">
        <v>20</v>
      </c>
      <c r="D586" s="3" t="s">
        <v>70</v>
      </c>
      <c r="E586" s="3" t="s">
        <v>71</v>
      </c>
      <c r="F586" s="3" t="s">
        <v>72</v>
      </c>
      <c r="G586" s="3" t="s">
        <v>1136</v>
      </c>
      <c r="H586" s="3" t="s">
        <v>35</v>
      </c>
      <c r="I586" s="3" t="s">
        <v>52</v>
      </c>
      <c r="J586" s="3" t="s">
        <v>53</v>
      </c>
      <c r="K586" s="3" t="s">
        <v>110</v>
      </c>
      <c r="L586" s="5">
        <v>26</v>
      </c>
      <c r="M586" s="5">
        <v>34368.25</v>
      </c>
      <c r="N586" s="5">
        <v>43531.97</v>
      </c>
      <c r="O586" s="5">
        <v>0.15</v>
      </c>
      <c r="P586" s="3" t="s">
        <v>55</v>
      </c>
      <c r="Q586" s="3" t="s">
        <v>29</v>
      </c>
      <c r="R586" s="5">
        <v>11</v>
      </c>
      <c r="S586" s="15">
        <v>202518.2</v>
      </c>
      <c r="T586" s="11">
        <f t="shared" si="64"/>
        <v>1131831.22</v>
      </c>
      <c r="U586" s="12">
        <f t="shared" si="65"/>
        <v>169774.68299999999</v>
      </c>
      <c r="V586" s="12">
        <f t="shared" si="66"/>
        <v>962056.53700000001</v>
      </c>
      <c r="W586" s="17">
        <f t="shared" si="67"/>
        <v>0.2105055079522837</v>
      </c>
      <c r="X586" s="19">
        <f t="shared" si="68"/>
        <v>1</v>
      </c>
      <c r="Y586" s="17">
        <f t="shared" si="69"/>
        <v>0.2105055079522837</v>
      </c>
      <c r="Z586" s="25">
        <f t="shared" si="63"/>
        <v>0.1764705882352941</v>
      </c>
    </row>
    <row r="587" spans="1:26" ht="14.4" x14ac:dyDescent="0.3">
      <c r="A587" s="24" t="s">
        <v>1137</v>
      </c>
      <c r="B587" s="6">
        <v>45815</v>
      </c>
      <c r="C587" s="3" t="s">
        <v>49</v>
      </c>
      <c r="D587" s="3" t="s">
        <v>57</v>
      </c>
      <c r="E587" s="3" t="s">
        <v>92</v>
      </c>
      <c r="F587" s="3" t="s">
        <v>93</v>
      </c>
      <c r="G587" s="3" t="s">
        <v>374</v>
      </c>
      <c r="H587" s="3" t="s">
        <v>87</v>
      </c>
      <c r="I587" s="3" t="s">
        <v>25</v>
      </c>
      <c r="J587" s="3" t="s">
        <v>36</v>
      </c>
      <c r="K587" s="3" t="s">
        <v>136</v>
      </c>
      <c r="L587" s="5">
        <v>22</v>
      </c>
      <c r="M587" s="5">
        <v>55620.75</v>
      </c>
      <c r="N587" s="5">
        <v>81205.960000000006</v>
      </c>
      <c r="O587" s="5">
        <v>0.1</v>
      </c>
      <c r="P587" s="3" t="s">
        <v>28</v>
      </c>
      <c r="Q587" s="3" t="s">
        <v>77</v>
      </c>
      <c r="R587" s="5">
        <v>5</v>
      </c>
      <c r="S587" s="15">
        <v>506587.2</v>
      </c>
      <c r="T587" s="11">
        <f t="shared" si="64"/>
        <v>1786531.12</v>
      </c>
      <c r="U587" s="12">
        <f t="shared" si="65"/>
        <v>178653.11200000002</v>
      </c>
      <c r="V587" s="12">
        <f t="shared" si="66"/>
        <v>1607878.0080000001</v>
      </c>
      <c r="W587" s="17">
        <f t="shared" si="67"/>
        <v>0.31506569371524107</v>
      </c>
      <c r="X587" s="19">
        <f t="shared" si="68"/>
        <v>0</v>
      </c>
      <c r="Y587" s="17">
        <f t="shared" si="69"/>
        <v>0.31506569371524107</v>
      </c>
      <c r="Z587" s="25">
        <f t="shared" si="63"/>
        <v>0.11111111111111112</v>
      </c>
    </row>
    <row r="588" spans="1:26" ht="14.4" x14ac:dyDescent="0.3">
      <c r="A588" s="24" t="s">
        <v>1138</v>
      </c>
      <c r="B588" s="4">
        <v>45856</v>
      </c>
      <c r="C588" s="3" t="s">
        <v>40</v>
      </c>
      <c r="D588" s="3" t="s">
        <v>57</v>
      </c>
      <c r="E588" s="3" t="s">
        <v>58</v>
      </c>
      <c r="F588" s="3" t="s">
        <v>59</v>
      </c>
      <c r="G588" s="3" t="s">
        <v>1139</v>
      </c>
      <c r="H588" s="3" t="s">
        <v>35</v>
      </c>
      <c r="I588" s="3" t="s">
        <v>45</v>
      </c>
      <c r="J588" s="3" t="s">
        <v>46</v>
      </c>
      <c r="K588" s="3" t="s">
        <v>117</v>
      </c>
      <c r="L588" s="5">
        <v>49</v>
      </c>
      <c r="M588" s="5">
        <v>78890.89</v>
      </c>
      <c r="N588" s="5">
        <v>114190.6</v>
      </c>
      <c r="O588" s="5">
        <v>0.1</v>
      </c>
      <c r="P588" s="3" t="s">
        <v>28</v>
      </c>
      <c r="Q588" s="3" t="s">
        <v>38</v>
      </c>
      <c r="R588" s="5">
        <v>18</v>
      </c>
      <c r="S588" s="15">
        <v>1556717</v>
      </c>
      <c r="T588" s="11">
        <f t="shared" si="64"/>
        <v>5595339.4000000004</v>
      </c>
      <c r="U588" s="12">
        <f t="shared" si="65"/>
        <v>559533.94000000006</v>
      </c>
      <c r="V588" s="12">
        <f t="shared" si="66"/>
        <v>5035805.46</v>
      </c>
      <c r="W588" s="17">
        <f t="shared" si="67"/>
        <v>0.30912969382260452</v>
      </c>
      <c r="X588" s="19">
        <f t="shared" si="68"/>
        <v>0</v>
      </c>
      <c r="Y588" s="17">
        <f t="shared" si="69"/>
        <v>0.30912969382260452</v>
      </c>
      <c r="Z588" s="25">
        <f t="shared" si="63"/>
        <v>0.11111111111111112</v>
      </c>
    </row>
    <row r="589" spans="1:26" ht="14.4" x14ac:dyDescent="0.3">
      <c r="A589" s="24" t="s">
        <v>1140</v>
      </c>
      <c r="B589" s="6">
        <v>45719</v>
      </c>
      <c r="C589" s="3" t="s">
        <v>49</v>
      </c>
      <c r="D589" s="3" t="s">
        <v>41</v>
      </c>
      <c r="E589" s="3" t="s">
        <v>50</v>
      </c>
      <c r="F589" s="3" t="s">
        <v>50</v>
      </c>
      <c r="G589" s="3" t="s">
        <v>639</v>
      </c>
      <c r="H589" s="3" t="s">
        <v>44</v>
      </c>
      <c r="I589" s="3" t="s">
        <v>52</v>
      </c>
      <c r="J589" s="3" t="s">
        <v>157</v>
      </c>
      <c r="K589" s="3" t="s">
        <v>285</v>
      </c>
      <c r="L589" s="5">
        <v>32</v>
      </c>
      <c r="M589" s="5">
        <v>57334.54</v>
      </c>
      <c r="N589" s="5">
        <v>63562.61</v>
      </c>
      <c r="O589" s="5">
        <v>0.1</v>
      </c>
      <c r="P589" s="3" t="s">
        <v>55</v>
      </c>
      <c r="Q589" s="3" t="s">
        <v>29</v>
      </c>
      <c r="R589" s="5">
        <v>17</v>
      </c>
      <c r="S589" s="15">
        <v>179368.4</v>
      </c>
      <c r="T589" s="11">
        <f t="shared" si="64"/>
        <v>2034003.52</v>
      </c>
      <c r="U589" s="12">
        <f t="shared" si="65"/>
        <v>203400.35200000001</v>
      </c>
      <c r="V589" s="12">
        <f t="shared" si="66"/>
        <v>1830603.1680000001</v>
      </c>
      <c r="W589" s="17">
        <f t="shared" si="67"/>
        <v>9.7983223855100415E-2</v>
      </c>
      <c r="X589" s="19">
        <f t="shared" si="68"/>
        <v>1</v>
      </c>
      <c r="Y589" s="17">
        <f t="shared" si="69"/>
        <v>9.7983223855100415E-2</v>
      </c>
      <c r="Z589" s="25">
        <f t="shared" si="63"/>
        <v>0.11111111111111112</v>
      </c>
    </row>
    <row r="590" spans="1:26" ht="14.4" x14ac:dyDescent="0.3">
      <c r="A590" s="24" t="s">
        <v>1141</v>
      </c>
      <c r="B590" s="6">
        <v>45664</v>
      </c>
      <c r="C590" s="3" t="s">
        <v>20</v>
      </c>
      <c r="D590" s="3" t="s">
        <v>57</v>
      </c>
      <c r="E590" s="3" t="s">
        <v>58</v>
      </c>
      <c r="F590" s="3" t="s">
        <v>59</v>
      </c>
      <c r="G590" s="3" t="s">
        <v>990</v>
      </c>
      <c r="H590" s="3" t="s">
        <v>44</v>
      </c>
      <c r="I590" s="3" t="s">
        <v>45</v>
      </c>
      <c r="J590" s="3" t="s">
        <v>132</v>
      </c>
      <c r="K590" s="3" t="s">
        <v>133</v>
      </c>
      <c r="L590" s="5">
        <v>37</v>
      </c>
      <c r="M590" s="5">
        <v>77814.59</v>
      </c>
      <c r="N590" s="5">
        <v>98236.02</v>
      </c>
      <c r="O590" s="5">
        <v>0.05</v>
      </c>
      <c r="P590" s="3" t="s">
        <v>28</v>
      </c>
      <c r="Q590" s="3" t="s">
        <v>29</v>
      </c>
      <c r="R590" s="5">
        <v>4</v>
      </c>
      <c r="S590" s="15">
        <v>717813.3</v>
      </c>
      <c r="T590" s="11">
        <f t="shared" si="64"/>
        <v>3634732.74</v>
      </c>
      <c r="U590" s="12">
        <f t="shared" si="65"/>
        <v>181736.63700000002</v>
      </c>
      <c r="V590" s="12">
        <f t="shared" si="66"/>
        <v>3452996.1030000001</v>
      </c>
      <c r="W590" s="17">
        <f t="shared" si="67"/>
        <v>0.20788129455934112</v>
      </c>
      <c r="X590" s="19">
        <f t="shared" si="68"/>
        <v>0</v>
      </c>
      <c r="Y590" s="17">
        <f t="shared" si="69"/>
        <v>0.20788129455934112</v>
      </c>
      <c r="Z590" s="25">
        <f t="shared" si="63"/>
        <v>5.2631578947368425E-2</v>
      </c>
    </row>
    <row r="591" spans="1:26" ht="14.4" x14ac:dyDescent="0.3">
      <c r="A591" s="24" t="s">
        <v>1142</v>
      </c>
      <c r="B591" s="4">
        <v>45864</v>
      </c>
      <c r="C591" s="3" t="s">
        <v>49</v>
      </c>
      <c r="D591" s="3" t="s">
        <v>41</v>
      </c>
      <c r="E591" s="3" t="s">
        <v>50</v>
      </c>
      <c r="F591" s="3" t="s">
        <v>50</v>
      </c>
      <c r="G591" s="3" t="s">
        <v>1143</v>
      </c>
      <c r="H591" s="3" t="s">
        <v>35</v>
      </c>
      <c r="I591" s="3" t="s">
        <v>45</v>
      </c>
      <c r="J591" s="3" t="s">
        <v>102</v>
      </c>
      <c r="K591" s="3" t="s">
        <v>103</v>
      </c>
      <c r="L591" s="5">
        <v>50</v>
      </c>
      <c r="M591" s="5">
        <v>54237.47</v>
      </c>
      <c r="N591" s="5">
        <v>72127.22</v>
      </c>
      <c r="O591" s="5">
        <v>0.05</v>
      </c>
      <c r="P591" s="3" t="s">
        <v>28</v>
      </c>
      <c r="Q591" s="3" t="s">
        <v>29</v>
      </c>
      <c r="R591" s="5">
        <v>4</v>
      </c>
      <c r="S591" s="15">
        <v>849763.1</v>
      </c>
      <c r="T591" s="11">
        <f t="shared" si="64"/>
        <v>3606361</v>
      </c>
      <c r="U591" s="12">
        <f t="shared" si="65"/>
        <v>180318.05000000002</v>
      </c>
      <c r="V591" s="12">
        <f t="shared" si="66"/>
        <v>3426042.95</v>
      </c>
      <c r="W591" s="17">
        <f t="shared" si="67"/>
        <v>0.24803048659970825</v>
      </c>
      <c r="X591" s="19">
        <f t="shared" si="68"/>
        <v>0</v>
      </c>
      <c r="Y591" s="17">
        <f t="shared" si="69"/>
        <v>0.24803048659970825</v>
      </c>
      <c r="Z591" s="25">
        <f t="shared" si="63"/>
        <v>5.2631578947368425E-2</v>
      </c>
    </row>
    <row r="592" spans="1:26" ht="14.4" x14ac:dyDescent="0.3">
      <c r="A592" s="24" t="s">
        <v>1144</v>
      </c>
      <c r="B592" s="4">
        <v>45731</v>
      </c>
      <c r="C592" s="3" t="s">
        <v>31</v>
      </c>
      <c r="D592" s="3" t="s">
        <v>21</v>
      </c>
      <c r="E592" s="3" t="s">
        <v>32</v>
      </c>
      <c r="F592" s="3" t="s">
        <v>33</v>
      </c>
      <c r="G592" s="3" t="s">
        <v>1145</v>
      </c>
      <c r="H592" s="3" t="s">
        <v>87</v>
      </c>
      <c r="I592" s="3" t="s">
        <v>25</v>
      </c>
      <c r="J592" s="3" t="s">
        <v>26</v>
      </c>
      <c r="K592" s="3" t="s">
        <v>80</v>
      </c>
      <c r="L592" s="5">
        <v>15</v>
      </c>
      <c r="M592" s="5">
        <v>3073.11</v>
      </c>
      <c r="N592" s="5">
        <v>3425.27</v>
      </c>
      <c r="O592" s="5">
        <v>0.15</v>
      </c>
      <c r="P592" s="3" t="s">
        <v>28</v>
      </c>
      <c r="Q592" s="3" t="s">
        <v>84</v>
      </c>
      <c r="R592" s="5">
        <v>11</v>
      </c>
      <c r="S592" s="15">
        <v>4490.04</v>
      </c>
      <c r="T592" s="11">
        <f t="shared" si="64"/>
        <v>51379.05</v>
      </c>
      <c r="U592" s="12">
        <f t="shared" si="65"/>
        <v>7706.8575000000001</v>
      </c>
      <c r="V592" s="12">
        <f t="shared" si="66"/>
        <v>43672.192500000005</v>
      </c>
      <c r="W592" s="17">
        <f t="shared" si="67"/>
        <v>0.10281233304235869</v>
      </c>
      <c r="X592" s="19">
        <f t="shared" si="68"/>
        <v>0</v>
      </c>
      <c r="Y592" s="17">
        <f t="shared" si="69"/>
        <v>0.10281233304235869</v>
      </c>
      <c r="Z592" s="25">
        <f t="shared" si="63"/>
        <v>0.1764705882352941</v>
      </c>
    </row>
    <row r="593" spans="1:26" ht="14.4" x14ac:dyDescent="0.3">
      <c r="A593" s="24" t="s">
        <v>1146</v>
      </c>
      <c r="B593" s="4">
        <v>45834</v>
      </c>
      <c r="C593" s="3" t="s">
        <v>40</v>
      </c>
      <c r="D593" s="3" t="s">
        <v>70</v>
      </c>
      <c r="E593" s="3" t="s">
        <v>71</v>
      </c>
      <c r="F593" s="3" t="s">
        <v>72</v>
      </c>
      <c r="G593" s="3" t="s">
        <v>496</v>
      </c>
      <c r="H593" s="3" t="s">
        <v>44</v>
      </c>
      <c r="I593" s="3" t="s">
        <v>25</v>
      </c>
      <c r="J593" s="3" t="s">
        <v>36</v>
      </c>
      <c r="K593" s="3" t="s">
        <v>280</v>
      </c>
      <c r="L593" s="5">
        <v>35</v>
      </c>
      <c r="M593" s="5">
        <v>8811.98</v>
      </c>
      <c r="N593" s="5">
        <v>10260.450000000001</v>
      </c>
      <c r="O593" s="5">
        <v>0.05</v>
      </c>
      <c r="P593" s="3" t="s">
        <v>55</v>
      </c>
      <c r="Q593" s="3" t="s">
        <v>77</v>
      </c>
      <c r="R593" s="5">
        <v>20</v>
      </c>
      <c r="S593" s="15">
        <v>48161.63</v>
      </c>
      <c r="T593" s="11">
        <f t="shared" si="64"/>
        <v>359115.75</v>
      </c>
      <c r="U593" s="12">
        <f t="shared" si="65"/>
        <v>17955.787500000002</v>
      </c>
      <c r="V593" s="12">
        <f t="shared" si="66"/>
        <v>341159.96250000002</v>
      </c>
      <c r="W593" s="17">
        <f t="shared" si="67"/>
        <v>0.14117022890691633</v>
      </c>
      <c r="X593" s="19">
        <f t="shared" si="68"/>
        <v>1</v>
      </c>
      <c r="Y593" s="17">
        <f t="shared" si="69"/>
        <v>0.14117022890691633</v>
      </c>
      <c r="Z593" s="25">
        <f t="shared" si="63"/>
        <v>5.2631578947368425E-2</v>
      </c>
    </row>
    <row r="594" spans="1:26" ht="14.4" x14ac:dyDescent="0.3">
      <c r="A594" s="24" t="s">
        <v>1147</v>
      </c>
      <c r="B594" s="4">
        <v>45852</v>
      </c>
      <c r="C594" s="3" t="s">
        <v>40</v>
      </c>
      <c r="D594" s="3" t="s">
        <v>57</v>
      </c>
      <c r="E594" s="3" t="s">
        <v>92</v>
      </c>
      <c r="F594" s="3" t="s">
        <v>93</v>
      </c>
      <c r="G594" s="3" t="s">
        <v>23</v>
      </c>
      <c r="H594" s="3" t="s">
        <v>87</v>
      </c>
      <c r="I594" s="3" t="s">
        <v>25</v>
      </c>
      <c r="J594" s="3" t="s">
        <v>61</v>
      </c>
      <c r="K594" s="3" t="s">
        <v>223</v>
      </c>
      <c r="L594" s="5">
        <v>29</v>
      </c>
      <c r="M594" s="5">
        <v>50411.62</v>
      </c>
      <c r="N594" s="5">
        <v>61744.19</v>
      </c>
      <c r="O594" s="5">
        <v>0.1</v>
      </c>
      <c r="P594" s="3" t="s">
        <v>55</v>
      </c>
      <c r="Q594" s="3" t="s">
        <v>38</v>
      </c>
      <c r="R594" s="5">
        <v>18</v>
      </c>
      <c r="S594" s="15">
        <v>295780.09999999998</v>
      </c>
      <c r="T594" s="11">
        <f t="shared" si="64"/>
        <v>1790581.51</v>
      </c>
      <c r="U594" s="12">
        <f t="shared" si="65"/>
        <v>179058.15100000001</v>
      </c>
      <c r="V594" s="12">
        <f t="shared" si="66"/>
        <v>1611523.3589999999</v>
      </c>
      <c r="W594" s="17">
        <f t="shared" si="67"/>
        <v>0.18354068425265685</v>
      </c>
      <c r="X594" s="19">
        <f t="shared" si="68"/>
        <v>1</v>
      </c>
      <c r="Y594" s="17">
        <f t="shared" si="69"/>
        <v>0.18354068425265685</v>
      </c>
      <c r="Z594" s="25">
        <f t="shared" si="63"/>
        <v>0.11111111111111112</v>
      </c>
    </row>
    <row r="595" spans="1:26" ht="14.4" x14ac:dyDescent="0.3">
      <c r="A595" s="24" t="s">
        <v>1148</v>
      </c>
      <c r="B595" s="4">
        <v>45674</v>
      </c>
      <c r="C595" s="3" t="s">
        <v>40</v>
      </c>
      <c r="D595" s="3" t="s">
        <v>70</v>
      </c>
      <c r="E595" s="3" t="s">
        <v>71</v>
      </c>
      <c r="F595" s="3" t="s">
        <v>72</v>
      </c>
      <c r="G595" s="3" t="s">
        <v>566</v>
      </c>
      <c r="H595" s="3" t="s">
        <v>87</v>
      </c>
      <c r="I595" s="3" t="s">
        <v>25</v>
      </c>
      <c r="J595" s="3" t="s">
        <v>36</v>
      </c>
      <c r="K595" s="3" t="s">
        <v>169</v>
      </c>
      <c r="L595" s="5">
        <v>19</v>
      </c>
      <c r="M595" s="5">
        <v>22030.79</v>
      </c>
      <c r="N595" s="5">
        <v>25816.19</v>
      </c>
      <c r="O595" s="5">
        <v>0.15</v>
      </c>
      <c r="P595" s="3" t="s">
        <v>55</v>
      </c>
      <c r="Q595" s="3" t="s">
        <v>84</v>
      </c>
      <c r="R595" s="5">
        <v>1</v>
      </c>
      <c r="S595" s="15">
        <v>61134.21</v>
      </c>
      <c r="T595" s="11">
        <f t="shared" si="64"/>
        <v>490507.61</v>
      </c>
      <c r="U595" s="12">
        <f t="shared" si="65"/>
        <v>73576.141499999998</v>
      </c>
      <c r="V595" s="12">
        <f t="shared" si="66"/>
        <v>416931.46849999996</v>
      </c>
      <c r="W595" s="17">
        <f t="shared" si="67"/>
        <v>0.14662891774502745</v>
      </c>
      <c r="X595" s="19">
        <f t="shared" si="68"/>
        <v>1</v>
      </c>
      <c r="Y595" s="17">
        <f t="shared" si="69"/>
        <v>0.14662891774502745</v>
      </c>
      <c r="Z595" s="25">
        <f t="shared" si="63"/>
        <v>0.17647058823529413</v>
      </c>
    </row>
    <row r="596" spans="1:26" ht="14.4" x14ac:dyDescent="0.3">
      <c r="A596" s="24" t="s">
        <v>1149</v>
      </c>
      <c r="B596" s="7">
        <v>45793</v>
      </c>
      <c r="C596" s="3" t="s">
        <v>49</v>
      </c>
      <c r="D596" s="3" t="s">
        <v>57</v>
      </c>
      <c r="E596" s="3" t="s">
        <v>58</v>
      </c>
      <c r="F596" s="3" t="s">
        <v>59</v>
      </c>
      <c r="G596" s="3" t="s">
        <v>1150</v>
      </c>
      <c r="H596" s="3" t="s">
        <v>35</v>
      </c>
      <c r="I596" s="3" t="s">
        <v>25</v>
      </c>
      <c r="J596" s="3" t="s">
        <v>36</v>
      </c>
      <c r="K596" s="3" t="s">
        <v>280</v>
      </c>
      <c r="L596" s="5">
        <v>38</v>
      </c>
      <c r="M596" s="5">
        <v>28095.98</v>
      </c>
      <c r="N596" s="5">
        <v>38626.35</v>
      </c>
      <c r="O596" s="5">
        <v>0.1</v>
      </c>
      <c r="P596" s="3" t="s">
        <v>28</v>
      </c>
      <c r="Q596" s="3" t="s">
        <v>38</v>
      </c>
      <c r="R596" s="5">
        <v>10</v>
      </c>
      <c r="S596" s="15">
        <v>360138.7</v>
      </c>
      <c r="T596" s="11">
        <f t="shared" si="64"/>
        <v>1467801.3</v>
      </c>
      <c r="U596" s="12">
        <f t="shared" si="65"/>
        <v>146780.13</v>
      </c>
      <c r="V596" s="12">
        <f t="shared" si="66"/>
        <v>1321021.17</v>
      </c>
      <c r="W596" s="17">
        <f t="shared" si="67"/>
        <v>0.2726214448175725</v>
      </c>
      <c r="X596" s="19">
        <f t="shared" si="68"/>
        <v>0</v>
      </c>
      <c r="Y596" s="17">
        <f t="shared" si="69"/>
        <v>0.2726214448175725</v>
      </c>
      <c r="Z596" s="25">
        <f t="shared" si="63"/>
        <v>0.11111111111111112</v>
      </c>
    </row>
    <row r="597" spans="1:26" ht="14.4" x14ac:dyDescent="0.3">
      <c r="A597" s="24" t="s">
        <v>1151</v>
      </c>
      <c r="B597" s="6">
        <v>45694</v>
      </c>
      <c r="C597" s="3" t="s">
        <v>40</v>
      </c>
      <c r="D597" s="3" t="s">
        <v>21</v>
      </c>
      <c r="E597" s="3" t="s">
        <v>32</v>
      </c>
      <c r="F597" s="3" t="s">
        <v>33</v>
      </c>
      <c r="G597" s="3" t="s">
        <v>1152</v>
      </c>
      <c r="H597" s="3" t="s">
        <v>35</v>
      </c>
      <c r="I597" s="3" t="s">
        <v>25</v>
      </c>
      <c r="J597" s="3" t="s">
        <v>61</v>
      </c>
      <c r="K597" s="3" t="s">
        <v>211</v>
      </c>
      <c r="L597" s="5">
        <v>33</v>
      </c>
      <c r="M597" s="5">
        <v>60768.65</v>
      </c>
      <c r="N597" s="5">
        <v>83871.789999999994</v>
      </c>
      <c r="O597" s="5">
        <v>0.05</v>
      </c>
      <c r="P597" s="3" t="s">
        <v>28</v>
      </c>
      <c r="Q597" s="3" t="s">
        <v>29</v>
      </c>
      <c r="R597" s="5">
        <v>3</v>
      </c>
      <c r="S597" s="15">
        <v>724283.4</v>
      </c>
      <c r="T597" s="11">
        <f t="shared" si="64"/>
        <v>2767769.07</v>
      </c>
      <c r="U597" s="12">
        <f t="shared" si="65"/>
        <v>138388.4535</v>
      </c>
      <c r="V597" s="12">
        <f t="shared" si="66"/>
        <v>2629380.6165</v>
      </c>
      <c r="W597" s="17">
        <f t="shared" si="67"/>
        <v>0.27545780000618636</v>
      </c>
      <c r="X597" s="19">
        <f t="shared" si="68"/>
        <v>0</v>
      </c>
      <c r="Y597" s="17">
        <f t="shared" si="69"/>
        <v>0.27545780000618636</v>
      </c>
      <c r="Z597" s="25">
        <f t="shared" si="63"/>
        <v>5.2631578947368425E-2</v>
      </c>
    </row>
    <row r="598" spans="1:26" ht="14.4" x14ac:dyDescent="0.3">
      <c r="A598" s="24" t="s">
        <v>1153</v>
      </c>
      <c r="B598" s="6">
        <v>45874</v>
      </c>
      <c r="C598" s="3" t="s">
        <v>20</v>
      </c>
      <c r="D598" s="3" t="s">
        <v>57</v>
      </c>
      <c r="E598" s="3" t="s">
        <v>92</v>
      </c>
      <c r="F598" s="3" t="s">
        <v>93</v>
      </c>
      <c r="G598" s="3" t="s">
        <v>611</v>
      </c>
      <c r="H598" s="3" t="s">
        <v>44</v>
      </c>
      <c r="I598" s="3" t="s">
        <v>52</v>
      </c>
      <c r="J598" s="3" t="s">
        <v>157</v>
      </c>
      <c r="K598" s="3" t="s">
        <v>158</v>
      </c>
      <c r="L598" s="5">
        <v>28</v>
      </c>
      <c r="M598" s="5">
        <v>51248.99</v>
      </c>
      <c r="N598" s="5">
        <v>65012.61</v>
      </c>
      <c r="O598" s="5">
        <v>0</v>
      </c>
      <c r="P598" s="3" t="s">
        <v>28</v>
      </c>
      <c r="Q598" s="3" t="s">
        <v>77</v>
      </c>
      <c r="R598" s="5">
        <v>5</v>
      </c>
      <c r="S598" s="15">
        <v>385381.4</v>
      </c>
      <c r="T598" s="11">
        <f t="shared" si="64"/>
        <v>1820353.08</v>
      </c>
      <c r="U598" s="12">
        <f t="shared" si="65"/>
        <v>0</v>
      </c>
      <c r="V598" s="12">
        <f t="shared" si="66"/>
        <v>1820353.08</v>
      </c>
      <c r="W598" s="17">
        <f t="shared" si="67"/>
        <v>0.21170695082956104</v>
      </c>
      <c r="X598" s="19">
        <f t="shared" si="68"/>
        <v>0</v>
      </c>
      <c r="Y598" s="17">
        <f t="shared" si="69"/>
        <v>0.21170695082956104</v>
      </c>
      <c r="Z598" s="25">
        <f t="shared" si="63"/>
        <v>0</v>
      </c>
    </row>
    <row r="599" spans="1:26" ht="14.4" x14ac:dyDescent="0.3">
      <c r="A599" s="24" t="s">
        <v>1154</v>
      </c>
      <c r="B599" s="4">
        <v>45747</v>
      </c>
      <c r="C599" s="3" t="s">
        <v>49</v>
      </c>
      <c r="D599" s="3" t="s">
        <v>57</v>
      </c>
      <c r="E599" s="3" t="s">
        <v>58</v>
      </c>
      <c r="F599" s="3" t="s">
        <v>59</v>
      </c>
      <c r="G599" s="3" t="s">
        <v>579</v>
      </c>
      <c r="H599" s="3" t="s">
        <v>87</v>
      </c>
      <c r="I599" s="3" t="s">
        <v>25</v>
      </c>
      <c r="J599" s="3" t="s">
        <v>146</v>
      </c>
      <c r="K599" s="3" t="s">
        <v>416</v>
      </c>
      <c r="L599" s="5">
        <v>9</v>
      </c>
      <c r="M599" s="5">
        <v>587.36</v>
      </c>
      <c r="N599" s="5">
        <v>651.41</v>
      </c>
      <c r="O599" s="5">
        <v>0.05</v>
      </c>
      <c r="P599" s="3" t="s">
        <v>28</v>
      </c>
      <c r="Q599" s="3" t="s">
        <v>38</v>
      </c>
      <c r="R599" s="5">
        <v>3</v>
      </c>
      <c r="S599" s="15">
        <v>547.63</v>
      </c>
      <c r="T599" s="11">
        <f t="shared" si="64"/>
        <v>5862.69</v>
      </c>
      <c r="U599" s="12">
        <f t="shared" si="65"/>
        <v>293.1345</v>
      </c>
      <c r="V599" s="12">
        <f t="shared" si="66"/>
        <v>5569.5554999999995</v>
      </c>
      <c r="W599" s="17">
        <f t="shared" si="67"/>
        <v>9.8325620419798324E-2</v>
      </c>
      <c r="X599" s="19">
        <f t="shared" si="68"/>
        <v>0</v>
      </c>
      <c r="Y599" s="17">
        <f t="shared" si="69"/>
        <v>9.8325620419798324E-2</v>
      </c>
      <c r="Z599" s="25">
        <f t="shared" si="63"/>
        <v>5.2631578947368425E-2</v>
      </c>
    </row>
    <row r="600" spans="1:26" ht="14.4" x14ac:dyDescent="0.3">
      <c r="A600" s="24" t="s">
        <v>1155</v>
      </c>
      <c r="B600" s="4">
        <v>45759</v>
      </c>
      <c r="C600" s="3" t="s">
        <v>49</v>
      </c>
      <c r="D600" s="3" t="s">
        <v>21</v>
      </c>
      <c r="E600" s="3" t="s">
        <v>22</v>
      </c>
      <c r="F600" s="3" t="s">
        <v>22</v>
      </c>
      <c r="G600" s="3" t="s">
        <v>1156</v>
      </c>
      <c r="H600" s="3" t="s">
        <v>24</v>
      </c>
      <c r="I600" s="3" t="s">
        <v>52</v>
      </c>
      <c r="J600" s="3" t="s">
        <v>157</v>
      </c>
      <c r="K600" s="3" t="s">
        <v>188</v>
      </c>
      <c r="L600" s="5">
        <v>46</v>
      </c>
      <c r="M600" s="5">
        <v>74011.710000000006</v>
      </c>
      <c r="N600" s="5">
        <v>99111.55</v>
      </c>
      <c r="O600" s="5">
        <v>0.15</v>
      </c>
      <c r="P600" s="3" t="s">
        <v>28</v>
      </c>
      <c r="Q600" s="3" t="s">
        <v>38</v>
      </c>
      <c r="R600" s="5">
        <v>9</v>
      </c>
      <c r="S600" s="15">
        <v>981403.7</v>
      </c>
      <c r="T600" s="11">
        <f t="shared" si="64"/>
        <v>4559131.3</v>
      </c>
      <c r="U600" s="12">
        <f t="shared" si="65"/>
        <v>683869.69499999995</v>
      </c>
      <c r="V600" s="12">
        <f t="shared" si="66"/>
        <v>3875261.605</v>
      </c>
      <c r="W600" s="17">
        <f t="shared" si="67"/>
        <v>0.25324837392493921</v>
      </c>
      <c r="X600" s="19">
        <f t="shared" si="68"/>
        <v>0</v>
      </c>
      <c r="Y600" s="17">
        <f t="shared" si="69"/>
        <v>0.25324837392493921</v>
      </c>
      <c r="Z600" s="25">
        <f t="shared" si="63"/>
        <v>0.1764705882352941</v>
      </c>
    </row>
    <row r="601" spans="1:26" ht="14.4" x14ac:dyDescent="0.3">
      <c r="A601" s="24" t="s">
        <v>1157</v>
      </c>
      <c r="B601" s="6">
        <v>45720</v>
      </c>
      <c r="C601" s="3" t="s">
        <v>49</v>
      </c>
      <c r="D601" s="3" t="s">
        <v>57</v>
      </c>
      <c r="E601" s="3" t="s">
        <v>58</v>
      </c>
      <c r="F601" s="3" t="s">
        <v>59</v>
      </c>
      <c r="G601" s="3" t="s">
        <v>533</v>
      </c>
      <c r="H601" s="3" t="s">
        <v>44</v>
      </c>
      <c r="I601" s="3" t="s">
        <v>45</v>
      </c>
      <c r="J601" s="3" t="s">
        <v>67</v>
      </c>
      <c r="K601" s="3" t="s">
        <v>68</v>
      </c>
      <c r="L601" s="5">
        <v>31</v>
      </c>
      <c r="M601" s="5">
        <v>58243.67</v>
      </c>
      <c r="N601" s="5">
        <v>75764.86</v>
      </c>
      <c r="O601" s="5">
        <v>0.1</v>
      </c>
      <c r="P601" s="3" t="s">
        <v>55</v>
      </c>
      <c r="Q601" s="3" t="s">
        <v>84</v>
      </c>
      <c r="R601" s="5">
        <v>11</v>
      </c>
      <c r="S601" s="15">
        <v>488841.2</v>
      </c>
      <c r="T601" s="11">
        <f t="shared" si="64"/>
        <v>2348710.66</v>
      </c>
      <c r="U601" s="12">
        <f t="shared" si="65"/>
        <v>234871.06600000002</v>
      </c>
      <c r="V601" s="12">
        <f t="shared" si="66"/>
        <v>2113839.594</v>
      </c>
      <c r="W601" s="17">
        <f t="shared" si="67"/>
        <v>0.23125747165846683</v>
      </c>
      <c r="X601" s="19">
        <f t="shared" si="68"/>
        <v>1</v>
      </c>
      <c r="Y601" s="17">
        <f t="shared" si="69"/>
        <v>0.23125747165846683</v>
      </c>
      <c r="Z601" s="25">
        <f t="shared" si="63"/>
        <v>0.11111111111111112</v>
      </c>
    </row>
    <row r="602" spans="1:26" ht="14.4" x14ac:dyDescent="0.3">
      <c r="A602" s="24" t="s">
        <v>1158</v>
      </c>
      <c r="B602" s="7">
        <v>45794</v>
      </c>
      <c r="C602" s="3" t="s">
        <v>20</v>
      </c>
      <c r="D602" s="3" t="s">
        <v>41</v>
      </c>
      <c r="E602" s="3" t="s">
        <v>42</v>
      </c>
      <c r="F602" s="3" t="s">
        <v>42</v>
      </c>
      <c r="G602" s="3" t="s">
        <v>1159</v>
      </c>
      <c r="H602" s="3" t="s">
        <v>87</v>
      </c>
      <c r="I602" s="3" t="s">
        <v>45</v>
      </c>
      <c r="J602" s="3" t="s">
        <v>132</v>
      </c>
      <c r="K602" s="3" t="s">
        <v>206</v>
      </c>
      <c r="L602" s="5">
        <v>17</v>
      </c>
      <c r="M602" s="5">
        <v>73666.94</v>
      </c>
      <c r="N602" s="5">
        <v>83821.72</v>
      </c>
      <c r="O602" s="5">
        <v>0.1</v>
      </c>
      <c r="P602" s="3" t="s">
        <v>55</v>
      </c>
      <c r="Q602" s="3" t="s">
        <v>29</v>
      </c>
      <c r="R602" s="5">
        <v>2</v>
      </c>
      <c r="S602" s="15">
        <v>155368.1</v>
      </c>
      <c r="T602" s="11">
        <f t="shared" si="64"/>
        <v>1424969.24</v>
      </c>
      <c r="U602" s="12">
        <f t="shared" si="65"/>
        <v>142496.924</v>
      </c>
      <c r="V602" s="12">
        <f t="shared" si="66"/>
        <v>1282472.3160000001</v>
      </c>
      <c r="W602" s="17">
        <f t="shared" si="67"/>
        <v>0.12114733243099494</v>
      </c>
      <c r="X602" s="19">
        <f t="shared" si="68"/>
        <v>1</v>
      </c>
      <c r="Y602" s="17">
        <f t="shared" si="69"/>
        <v>0.12114733243099494</v>
      </c>
      <c r="Z602" s="25">
        <f t="shared" si="63"/>
        <v>0.1111111111111111</v>
      </c>
    </row>
    <row r="603" spans="1:26" ht="14.4" x14ac:dyDescent="0.3">
      <c r="A603" s="24" t="s">
        <v>1160</v>
      </c>
      <c r="B603" s="7">
        <v>45800</v>
      </c>
      <c r="C603" s="3" t="s">
        <v>20</v>
      </c>
      <c r="D603" s="3" t="s">
        <v>21</v>
      </c>
      <c r="E603" s="3" t="s">
        <v>22</v>
      </c>
      <c r="F603" s="3" t="s">
        <v>22</v>
      </c>
      <c r="G603" s="3" t="s">
        <v>1161</v>
      </c>
      <c r="H603" s="3" t="s">
        <v>87</v>
      </c>
      <c r="I603" s="3" t="s">
        <v>25</v>
      </c>
      <c r="J603" s="3" t="s">
        <v>36</v>
      </c>
      <c r="K603" s="3" t="s">
        <v>280</v>
      </c>
      <c r="L603" s="5">
        <v>15</v>
      </c>
      <c r="M603" s="5">
        <v>34792.75</v>
      </c>
      <c r="N603" s="5">
        <v>38718.5</v>
      </c>
      <c r="O603" s="5">
        <v>0.1</v>
      </c>
      <c r="P603" s="3" t="s">
        <v>28</v>
      </c>
      <c r="Q603" s="3" t="s">
        <v>84</v>
      </c>
      <c r="R603" s="5">
        <v>19</v>
      </c>
      <c r="S603" s="15">
        <v>52997.62</v>
      </c>
      <c r="T603" s="11">
        <f t="shared" si="64"/>
        <v>580777.5</v>
      </c>
      <c r="U603" s="12">
        <f t="shared" si="65"/>
        <v>58077.75</v>
      </c>
      <c r="V603" s="12">
        <f t="shared" si="66"/>
        <v>522699.75</v>
      </c>
      <c r="W603" s="17">
        <f t="shared" si="67"/>
        <v>0.10139208981829435</v>
      </c>
      <c r="X603" s="19">
        <f t="shared" si="68"/>
        <v>0</v>
      </c>
      <c r="Y603" s="17">
        <f t="shared" si="69"/>
        <v>0.10139208981829435</v>
      </c>
      <c r="Z603" s="25">
        <f t="shared" si="63"/>
        <v>0.1111111111111111</v>
      </c>
    </row>
    <row r="604" spans="1:26" ht="14.4" x14ac:dyDescent="0.3">
      <c r="A604" s="24" t="s">
        <v>1162</v>
      </c>
      <c r="B604" s="4">
        <v>45732</v>
      </c>
      <c r="C604" s="3" t="s">
        <v>31</v>
      </c>
      <c r="D604" s="3" t="s">
        <v>21</v>
      </c>
      <c r="E604" s="3" t="s">
        <v>105</v>
      </c>
      <c r="F604" s="3" t="s">
        <v>106</v>
      </c>
      <c r="G604" s="3" t="s">
        <v>1163</v>
      </c>
      <c r="H604" s="3" t="s">
        <v>44</v>
      </c>
      <c r="I604" s="3" t="s">
        <v>45</v>
      </c>
      <c r="J604" s="3" t="s">
        <v>67</v>
      </c>
      <c r="K604" s="3" t="s">
        <v>199</v>
      </c>
      <c r="L604" s="5">
        <v>11</v>
      </c>
      <c r="M604" s="5">
        <v>69273.61</v>
      </c>
      <c r="N604" s="5">
        <v>85962.93</v>
      </c>
      <c r="O604" s="5">
        <v>0.05</v>
      </c>
      <c r="P604" s="3" t="s">
        <v>55</v>
      </c>
      <c r="Q604" s="3" t="s">
        <v>29</v>
      </c>
      <c r="R604" s="5">
        <v>1</v>
      </c>
      <c r="S604" s="15">
        <v>174403.4</v>
      </c>
      <c r="T604" s="11">
        <f t="shared" si="64"/>
        <v>945592.23</v>
      </c>
      <c r="U604" s="12">
        <f t="shared" si="65"/>
        <v>47279.611499999999</v>
      </c>
      <c r="V604" s="12">
        <f t="shared" si="66"/>
        <v>898312.61849999998</v>
      </c>
      <c r="W604" s="17">
        <f t="shared" si="67"/>
        <v>0.19414555290475416</v>
      </c>
      <c r="X604" s="19">
        <f t="shared" si="68"/>
        <v>1</v>
      </c>
      <c r="Y604" s="17">
        <f t="shared" si="69"/>
        <v>0.19414555290475416</v>
      </c>
      <c r="Z604" s="25">
        <f t="shared" si="63"/>
        <v>5.2631578947368418E-2</v>
      </c>
    </row>
    <row r="605" spans="1:26" ht="14.4" x14ac:dyDescent="0.3">
      <c r="A605" s="24" t="s">
        <v>1164</v>
      </c>
      <c r="B605" s="6">
        <v>45718</v>
      </c>
      <c r="C605" s="3" t="s">
        <v>49</v>
      </c>
      <c r="D605" s="3" t="s">
        <v>70</v>
      </c>
      <c r="E605" s="3" t="s">
        <v>71</v>
      </c>
      <c r="F605" s="3" t="s">
        <v>72</v>
      </c>
      <c r="G605" s="3" t="s">
        <v>750</v>
      </c>
      <c r="H605" s="3" t="s">
        <v>24</v>
      </c>
      <c r="I605" s="3" t="s">
        <v>52</v>
      </c>
      <c r="J605" s="3" t="s">
        <v>53</v>
      </c>
      <c r="K605" s="3" t="s">
        <v>110</v>
      </c>
      <c r="L605" s="5">
        <v>44</v>
      </c>
      <c r="M605" s="5">
        <v>48906.42</v>
      </c>
      <c r="N605" s="5">
        <v>54318.59</v>
      </c>
      <c r="O605" s="5">
        <v>0.1</v>
      </c>
      <c r="P605" s="3" t="s">
        <v>55</v>
      </c>
      <c r="Q605" s="3" t="s">
        <v>84</v>
      </c>
      <c r="R605" s="5">
        <v>2</v>
      </c>
      <c r="S605" s="15">
        <v>214321.9</v>
      </c>
      <c r="T605" s="11">
        <f t="shared" si="64"/>
        <v>2390017.96</v>
      </c>
      <c r="U605" s="12">
        <f t="shared" si="65"/>
        <v>239001.796</v>
      </c>
      <c r="V605" s="12">
        <f t="shared" si="66"/>
        <v>2151016.1639999999</v>
      </c>
      <c r="W605" s="17">
        <f t="shared" si="67"/>
        <v>9.9637512533355371E-2</v>
      </c>
      <c r="X605" s="19">
        <f t="shared" si="68"/>
        <v>1</v>
      </c>
      <c r="Y605" s="17">
        <f t="shared" si="69"/>
        <v>9.9637512533355371E-2</v>
      </c>
      <c r="Z605" s="25">
        <f t="shared" si="63"/>
        <v>0.11111111111111112</v>
      </c>
    </row>
    <row r="606" spans="1:26" ht="14.4" x14ac:dyDescent="0.3">
      <c r="A606" s="24" t="s">
        <v>1165</v>
      </c>
      <c r="B606" s="4">
        <v>45759</v>
      </c>
      <c r="C606" s="3" t="s">
        <v>31</v>
      </c>
      <c r="D606" s="3" t="s">
        <v>57</v>
      </c>
      <c r="E606" s="3" t="s">
        <v>92</v>
      </c>
      <c r="F606" s="3" t="s">
        <v>93</v>
      </c>
      <c r="G606" s="3" t="s">
        <v>1166</v>
      </c>
      <c r="H606" s="3" t="s">
        <v>44</v>
      </c>
      <c r="I606" s="3" t="s">
        <v>25</v>
      </c>
      <c r="J606" s="3" t="s">
        <v>61</v>
      </c>
      <c r="K606" s="3" t="s">
        <v>62</v>
      </c>
      <c r="L606" s="5">
        <v>13</v>
      </c>
      <c r="M606" s="5">
        <v>9278.25</v>
      </c>
      <c r="N606" s="5">
        <v>12623.53</v>
      </c>
      <c r="O606" s="5">
        <v>0</v>
      </c>
      <c r="P606" s="3" t="s">
        <v>28</v>
      </c>
      <c r="Q606" s="3" t="s">
        <v>29</v>
      </c>
      <c r="R606" s="5">
        <v>18</v>
      </c>
      <c r="S606" s="15">
        <v>43488.639999999999</v>
      </c>
      <c r="T606" s="11">
        <f t="shared" si="64"/>
        <v>164105.89000000001</v>
      </c>
      <c r="U606" s="12">
        <f t="shared" si="65"/>
        <v>0</v>
      </c>
      <c r="V606" s="12">
        <f t="shared" si="66"/>
        <v>164105.89000000001</v>
      </c>
      <c r="W606" s="17">
        <f t="shared" si="67"/>
        <v>0.26500352912378705</v>
      </c>
      <c r="X606" s="19">
        <f t="shared" si="68"/>
        <v>0</v>
      </c>
      <c r="Y606" s="17">
        <f t="shared" si="69"/>
        <v>0.26500352912378705</v>
      </c>
      <c r="Z606" s="25">
        <f t="shared" si="63"/>
        <v>0</v>
      </c>
    </row>
    <row r="607" spans="1:26" ht="14.4" x14ac:dyDescent="0.3">
      <c r="A607" s="24" t="s">
        <v>1167</v>
      </c>
      <c r="B607" s="4">
        <v>45761</v>
      </c>
      <c r="C607" s="3" t="s">
        <v>31</v>
      </c>
      <c r="D607" s="3" t="s">
        <v>21</v>
      </c>
      <c r="E607" s="3" t="s">
        <v>105</v>
      </c>
      <c r="F607" s="3" t="s">
        <v>106</v>
      </c>
      <c r="G607" s="3" t="s">
        <v>653</v>
      </c>
      <c r="H607" s="3" t="s">
        <v>24</v>
      </c>
      <c r="I607" s="3" t="s">
        <v>52</v>
      </c>
      <c r="J607" s="3" t="s">
        <v>113</v>
      </c>
      <c r="K607" s="3" t="s">
        <v>557</v>
      </c>
      <c r="L607" s="5">
        <v>6</v>
      </c>
      <c r="M607" s="5">
        <v>57421.79</v>
      </c>
      <c r="N607" s="5">
        <v>79165.2</v>
      </c>
      <c r="O607" s="5">
        <v>0.15</v>
      </c>
      <c r="P607" s="3" t="s">
        <v>55</v>
      </c>
      <c r="Q607" s="3" t="s">
        <v>77</v>
      </c>
      <c r="R607" s="5">
        <v>3</v>
      </c>
      <c r="S607" s="15">
        <v>110891.4</v>
      </c>
      <c r="T607" s="11">
        <f t="shared" si="64"/>
        <v>474991.19999999995</v>
      </c>
      <c r="U607" s="12">
        <f t="shared" si="65"/>
        <v>71248.679999999993</v>
      </c>
      <c r="V607" s="12">
        <f t="shared" si="66"/>
        <v>403742.51999999996</v>
      </c>
      <c r="W607" s="17">
        <f t="shared" si="67"/>
        <v>0.27465871070503056</v>
      </c>
      <c r="X607" s="19">
        <f t="shared" si="68"/>
        <v>1</v>
      </c>
      <c r="Y607" s="17">
        <f t="shared" si="69"/>
        <v>0.27465871070503056</v>
      </c>
      <c r="Z607" s="25">
        <f t="shared" si="63"/>
        <v>0.17647058823529413</v>
      </c>
    </row>
    <row r="608" spans="1:26" ht="14.4" x14ac:dyDescent="0.3">
      <c r="A608" s="24" t="s">
        <v>1168</v>
      </c>
      <c r="B608" s="4">
        <v>45732</v>
      </c>
      <c r="C608" s="3" t="s">
        <v>49</v>
      </c>
      <c r="D608" s="3" t="s">
        <v>21</v>
      </c>
      <c r="E608" s="3" t="s">
        <v>22</v>
      </c>
      <c r="F608" s="3" t="s">
        <v>22</v>
      </c>
      <c r="G608" s="3" t="s">
        <v>1169</v>
      </c>
      <c r="H608" s="3" t="s">
        <v>35</v>
      </c>
      <c r="I608" s="3" t="s">
        <v>52</v>
      </c>
      <c r="J608" s="3" t="s">
        <v>95</v>
      </c>
      <c r="K608" s="3" t="s">
        <v>298</v>
      </c>
      <c r="L608" s="5">
        <v>17</v>
      </c>
      <c r="M608" s="5">
        <v>13659.23</v>
      </c>
      <c r="N608" s="5">
        <v>18751.46</v>
      </c>
      <c r="O608" s="5">
        <v>0</v>
      </c>
      <c r="P608" s="3" t="s">
        <v>55</v>
      </c>
      <c r="Q608" s="3" t="s">
        <v>77</v>
      </c>
      <c r="R608" s="5">
        <v>11</v>
      </c>
      <c r="S608" s="15">
        <v>86567.91</v>
      </c>
      <c r="T608" s="11">
        <f t="shared" si="64"/>
        <v>318774.82</v>
      </c>
      <c r="U608" s="12">
        <f t="shared" si="65"/>
        <v>0</v>
      </c>
      <c r="V608" s="12">
        <f t="shared" si="66"/>
        <v>318774.82</v>
      </c>
      <c r="W608" s="17">
        <f t="shared" si="67"/>
        <v>0.27156445418116776</v>
      </c>
      <c r="X608" s="19">
        <f t="shared" si="68"/>
        <v>1</v>
      </c>
      <c r="Y608" s="17">
        <f t="shared" si="69"/>
        <v>0.27156445418116776</v>
      </c>
      <c r="Z608" s="25">
        <f t="shared" si="63"/>
        <v>0</v>
      </c>
    </row>
    <row r="609" spans="1:26" ht="14.4" x14ac:dyDescent="0.3">
      <c r="A609" s="24" t="s">
        <v>1170</v>
      </c>
      <c r="B609" s="4">
        <v>45737</v>
      </c>
      <c r="C609" s="3" t="s">
        <v>31</v>
      </c>
      <c r="D609" s="3" t="s">
        <v>41</v>
      </c>
      <c r="E609" s="3" t="s">
        <v>50</v>
      </c>
      <c r="F609" s="3" t="s">
        <v>50</v>
      </c>
      <c r="G609" s="3" t="s">
        <v>901</v>
      </c>
      <c r="H609" s="3" t="s">
        <v>35</v>
      </c>
      <c r="I609" s="3" t="s">
        <v>25</v>
      </c>
      <c r="J609" s="3" t="s">
        <v>26</v>
      </c>
      <c r="K609" s="3" t="s">
        <v>127</v>
      </c>
      <c r="L609" s="5">
        <v>2</v>
      </c>
      <c r="M609" s="5">
        <v>20648.939999999999</v>
      </c>
      <c r="N609" s="5">
        <v>29542.41</v>
      </c>
      <c r="O609" s="5">
        <v>0.1</v>
      </c>
      <c r="P609" s="3" t="s">
        <v>28</v>
      </c>
      <c r="Q609" s="3" t="s">
        <v>38</v>
      </c>
      <c r="R609" s="5">
        <v>9</v>
      </c>
      <c r="S609" s="15">
        <v>16008.25</v>
      </c>
      <c r="T609" s="11">
        <f t="shared" si="64"/>
        <v>59084.82</v>
      </c>
      <c r="U609" s="12">
        <f t="shared" si="65"/>
        <v>5908.482</v>
      </c>
      <c r="V609" s="12">
        <f t="shared" si="66"/>
        <v>53176.338000000003</v>
      </c>
      <c r="W609" s="17">
        <f t="shared" si="67"/>
        <v>0.30104085016158877</v>
      </c>
      <c r="X609" s="19">
        <f t="shared" si="68"/>
        <v>0</v>
      </c>
      <c r="Y609" s="17">
        <f t="shared" si="69"/>
        <v>0.30104085016158877</v>
      </c>
      <c r="Z609" s="25">
        <f t="shared" si="63"/>
        <v>0.1111111111111111</v>
      </c>
    </row>
    <row r="610" spans="1:26" ht="14.4" x14ac:dyDescent="0.3">
      <c r="A610" s="24" t="s">
        <v>1171</v>
      </c>
      <c r="B610" s="6">
        <v>45720</v>
      </c>
      <c r="C610" s="3" t="s">
        <v>31</v>
      </c>
      <c r="D610" s="3" t="s">
        <v>57</v>
      </c>
      <c r="E610" s="3" t="s">
        <v>58</v>
      </c>
      <c r="F610" s="3" t="s">
        <v>59</v>
      </c>
      <c r="G610" s="3" t="s">
        <v>1172</v>
      </c>
      <c r="H610" s="3" t="s">
        <v>87</v>
      </c>
      <c r="I610" s="3" t="s">
        <v>52</v>
      </c>
      <c r="J610" s="3" t="s">
        <v>113</v>
      </c>
      <c r="K610" s="3" t="s">
        <v>557</v>
      </c>
      <c r="L610" s="5">
        <v>36</v>
      </c>
      <c r="M610" s="5">
        <v>17052.25</v>
      </c>
      <c r="N610" s="5">
        <v>24927.13</v>
      </c>
      <c r="O610" s="5">
        <v>0.15</v>
      </c>
      <c r="P610" s="3" t="s">
        <v>55</v>
      </c>
      <c r="Q610" s="3" t="s">
        <v>84</v>
      </c>
      <c r="R610" s="5">
        <v>13</v>
      </c>
      <c r="S610" s="15">
        <v>240971.3</v>
      </c>
      <c r="T610" s="11">
        <f t="shared" si="64"/>
        <v>897376.68</v>
      </c>
      <c r="U610" s="12">
        <f t="shared" si="65"/>
        <v>134606.50200000001</v>
      </c>
      <c r="V610" s="12">
        <f t="shared" si="66"/>
        <v>762770.17800000007</v>
      </c>
      <c r="W610" s="17">
        <f t="shared" si="67"/>
        <v>0.31591599534191539</v>
      </c>
      <c r="X610" s="19">
        <f t="shared" si="68"/>
        <v>1</v>
      </c>
      <c r="Y610" s="17">
        <f t="shared" si="69"/>
        <v>0.31591599534191539</v>
      </c>
      <c r="Z610" s="25">
        <f t="shared" si="63"/>
        <v>0.1764705882352941</v>
      </c>
    </row>
    <row r="611" spans="1:26" ht="14.4" x14ac:dyDescent="0.3">
      <c r="A611" s="24" t="s">
        <v>1173</v>
      </c>
      <c r="B611" s="4">
        <v>45893</v>
      </c>
      <c r="C611" s="3" t="s">
        <v>40</v>
      </c>
      <c r="D611" s="3" t="s">
        <v>41</v>
      </c>
      <c r="E611" s="3" t="s">
        <v>50</v>
      </c>
      <c r="F611" s="3" t="s">
        <v>50</v>
      </c>
      <c r="G611" s="3" t="s">
        <v>1174</v>
      </c>
      <c r="H611" s="3" t="s">
        <v>24</v>
      </c>
      <c r="I611" s="3" t="s">
        <v>45</v>
      </c>
      <c r="J611" s="3" t="s">
        <v>102</v>
      </c>
      <c r="K611" s="3" t="s">
        <v>103</v>
      </c>
      <c r="L611" s="5">
        <v>8</v>
      </c>
      <c r="M611" s="5">
        <v>43418.14</v>
      </c>
      <c r="N611" s="5">
        <v>58803.91</v>
      </c>
      <c r="O611" s="5">
        <v>0.15</v>
      </c>
      <c r="P611" s="3" t="s">
        <v>55</v>
      </c>
      <c r="Q611" s="3" t="s">
        <v>38</v>
      </c>
      <c r="R611" s="5">
        <v>17</v>
      </c>
      <c r="S611" s="15">
        <v>104623.2</v>
      </c>
      <c r="T611" s="11">
        <f t="shared" si="64"/>
        <v>470431.28</v>
      </c>
      <c r="U611" s="12">
        <f t="shared" si="65"/>
        <v>70564.691999999995</v>
      </c>
      <c r="V611" s="12">
        <f t="shared" si="66"/>
        <v>399866.58800000005</v>
      </c>
      <c r="W611" s="17">
        <f t="shared" si="67"/>
        <v>0.26164526654575099</v>
      </c>
      <c r="X611" s="19">
        <f t="shared" si="68"/>
        <v>1</v>
      </c>
      <c r="Y611" s="17">
        <f t="shared" si="69"/>
        <v>0.26164526654575099</v>
      </c>
      <c r="Z611" s="25">
        <f t="shared" si="63"/>
        <v>0.17647058823529407</v>
      </c>
    </row>
    <row r="612" spans="1:26" ht="14.4" x14ac:dyDescent="0.3">
      <c r="A612" s="24" t="s">
        <v>1175</v>
      </c>
      <c r="B612" s="6">
        <v>45845</v>
      </c>
      <c r="C612" s="3" t="s">
        <v>20</v>
      </c>
      <c r="D612" s="3" t="s">
        <v>41</v>
      </c>
      <c r="E612" s="3" t="s">
        <v>50</v>
      </c>
      <c r="F612" s="3" t="s">
        <v>50</v>
      </c>
      <c r="G612" s="3" t="s">
        <v>1176</v>
      </c>
      <c r="H612" s="3" t="s">
        <v>24</v>
      </c>
      <c r="I612" s="3" t="s">
        <v>52</v>
      </c>
      <c r="J612" s="3" t="s">
        <v>95</v>
      </c>
      <c r="K612" s="3" t="s">
        <v>298</v>
      </c>
      <c r="L612" s="5">
        <v>33</v>
      </c>
      <c r="M612" s="5">
        <v>38586.83</v>
      </c>
      <c r="N612" s="5">
        <v>51228.959999999999</v>
      </c>
      <c r="O612" s="5">
        <v>0.15</v>
      </c>
      <c r="P612" s="3" t="s">
        <v>55</v>
      </c>
      <c r="Q612" s="3" t="s">
        <v>38</v>
      </c>
      <c r="R612" s="5">
        <v>9</v>
      </c>
      <c r="S612" s="15">
        <v>354611.8</v>
      </c>
      <c r="T612" s="11">
        <f t="shared" si="64"/>
        <v>1690555.68</v>
      </c>
      <c r="U612" s="12">
        <f t="shared" si="65"/>
        <v>253583.35199999998</v>
      </c>
      <c r="V612" s="12">
        <f t="shared" si="66"/>
        <v>1436972.328</v>
      </c>
      <c r="W612" s="17">
        <f t="shared" si="67"/>
        <v>0.24677705554257548</v>
      </c>
      <c r="X612" s="19">
        <f t="shared" si="68"/>
        <v>1</v>
      </c>
      <c r="Y612" s="17">
        <f t="shared" si="69"/>
        <v>0.24677705554257548</v>
      </c>
      <c r="Z612" s="25">
        <f t="shared" si="63"/>
        <v>0.1764705882352941</v>
      </c>
    </row>
    <row r="613" spans="1:26" ht="14.4" x14ac:dyDescent="0.3">
      <c r="A613" s="24" t="s">
        <v>1177</v>
      </c>
      <c r="B613" s="4">
        <v>45761</v>
      </c>
      <c r="C613" s="3" t="s">
        <v>49</v>
      </c>
      <c r="D613" s="3" t="s">
        <v>41</v>
      </c>
      <c r="E613" s="3" t="s">
        <v>42</v>
      </c>
      <c r="F613" s="3" t="s">
        <v>42</v>
      </c>
      <c r="G613" s="3" t="s">
        <v>795</v>
      </c>
      <c r="H613" s="3" t="s">
        <v>44</v>
      </c>
      <c r="I613" s="3" t="s">
        <v>52</v>
      </c>
      <c r="J613" s="3" t="s">
        <v>113</v>
      </c>
      <c r="K613" s="3" t="s">
        <v>139</v>
      </c>
      <c r="L613" s="5">
        <v>6</v>
      </c>
      <c r="M613" s="5">
        <v>42959.65</v>
      </c>
      <c r="N613" s="5">
        <v>57848.66</v>
      </c>
      <c r="O613" s="5">
        <v>0.15</v>
      </c>
      <c r="P613" s="3" t="s">
        <v>55</v>
      </c>
      <c r="Q613" s="3" t="s">
        <v>29</v>
      </c>
      <c r="R613" s="5">
        <v>10</v>
      </c>
      <c r="S613" s="15">
        <v>75933.95</v>
      </c>
      <c r="T613" s="11">
        <f t="shared" si="64"/>
        <v>347091.96</v>
      </c>
      <c r="U613" s="12">
        <f t="shared" si="65"/>
        <v>52063.794000000002</v>
      </c>
      <c r="V613" s="12">
        <f t="shared" si="66"/>
        <v>295028.16600000003</v>
      </c>
      <c r="W613" s="17">
        <f t="shared" si="67"/>
        <v>0.25737864634931157</v>
      </c>
      <c r="X613" s="19">
        <f t="shared" si="68"/>
        <v>1</v>
      </c>
      <c r="Y613" s="17">
        <f t="shared" si="69"/>
        <v>0.25737864634931157</v>
      </c>
      <c r="Z613" s="25">
        <f t="shared" si="63"/>
        <v>0.1764705882352941</v>
      </c>
    </row>
    <row r="614" spans="1:26" ht="14.4" x14ac:dyDescent="0.3">
      <c r="A614" s="24" t="s">
        <v>1178</v>
      </c>
      <c r="B614" s="4">
        <v>45865</v>
      </c>
      <c r="C614" s="3" t="s">
        <v>40</v>
      </c>
      <c r="D614" s="3" t="s">
        <v>57</v>
      </c>
      <c r="E614" s="3" t="s">
        <v>58</v>
      </c>
      <c r="F614" s="3" t="s">
        <v>59</v>
      </c>
      <c r="G614" s="3" t="s">
        <v>1179</v>
      </c>
      <c r="H614" s="3" t="s">
        <v>44</v>
      </c>
      <c r="I614" s="3" t="s">
        <v>52</v>
      </c>
      <c r="J614" s="3" t="s">
        <v>53</v>
      </c>
      <c r="K614" s="3" t="s">
        <v>54</v>
      </c>
      <c r="L614" s="5">
        <v>16</v>
      </c>
      <c r="M614" s="5">
        <v>45130.09</v>
      </c>
      <c r="N614" s="5">
        <v>59427.79</v>
      </c>
      <c r="O614" s="5">
        <v>0</v>
      </c>
      <c r="P614" s="3" t="s">
        <v>28</v>
      </c>
      <c r="Q614" s="3" t="s">
        <v>84</v>
      </c>
      <c r="R614" s="5">
        <v>20</v>
      </c>
      <c r="S614" s="15">
        <v>228763.2</v>
      </c>
      <c r="T614" s="11">
        <f t="shared" si="64"/>
        <v>950844.64</v>
      </c>
      <c r="U614" s="12">
        <f t="shared" si="65"/>
        <v>0</v>
      </c>
      <c r="V614" s="12">
        <f t="shared" si="66"/>
        <v>950844.64</v>
      </c>
      <c r="W614" s="17">
        <f t="shared" si="67"/>
        <v>0.24058946159700706</v>
      </c>
      <c r="X614" s="19">
        <f t="shared" si="68"/>
        <v>0</v>
      </c>
      <c r="Y614" s="17">
        <f t="shared" si="69"/>
        <v>0.24058946159700706</v>
      </c>
      <c r="Z614" s="25">
        <f t="shared" si="63"/>
        <v>0</v>
      </c>
    </row>
    <row r="615" spans="1:26" ht="14.4" x14ac:dyDescent="0.3">
      <c r="A615" s="24" t="s">
        <v>1180</v>
      </c>
      <c r="B615" s="6">
        <v>45719</v>
      </c>
      <c r="C615" s="3" t="s">
        <v>49</v>
      </c>
      <c r="D615" s="3" t="s">
        <v>70</v>
      </c>
      <c r="E615" s="3" t="s">
        <v>125</v>
      </c>
      <c r="F615" s="3" t="s">
        <v>125</v>
      </c>
      <c r="G615" s="3" t="s">
        <v>452</v>
      </c>
      <c r="H615" s="3" t="s">
        <v>87</v>
      </c>
      <c r="I615" s="3" t="s">
        <v>45</v>
      </c>
      <c r="J615" s="3" t="s">
        <v>132</v>
      </c>
      <c r="K615" s="3" t="s">
        <v>248</v>
      </c>
      <c r="L615" s="5">
        <v>21</v>
      </c>
      <c r="M615" s="5">
        <v>77965.83</v>
      </c>
      <c r="N615" s="5">
        <v>110931.5</v>
      </c>
      <c r="O615" s="5">
        <v>0.1</v>
      </c>
      <c r="P615" s="3" t="s">
        <v>55</v>
      </c>
      <c r="Q615" s="3" t="s">
        <v>38</v>
      </c>
      <c r="R615" s="5">
        <v>13</v>
      </c>
      <c r="S615" s="15">
        <v>623050.80000000005</v>
      </c>
      <c r="T615" s="11">
        <f t="shared" si="64"/>
        <v>2329561.5</v>
      </c>
      <c r="U615" s="12">
        <f t="shared" si="65"/>
        <v>232956.15000000002</v>
      </c>
      <c r="V615" s="12">
        <f t="shared" si="66"/>
        <v>2096605.35</v>
      </c>
      <c r="W615" s="17">
        <f t="shared" si="67"/>
        <v>0.29717123444333482</v>
      </c>
      <c r="X615" s="19">
        <f t="shared" si="68"/>
        <v>1</v>
      </c>
      <c r="Y615" s="17">
        <f t="shared" si="69"/>
        <v>0.29717123444333482</v>
      </c>
      <c r="Z615" s="25">
        <f t="shared" si="63"/>
        <v>0.11111111111111112</v>
      </c>
    </row>
    <row r="616" spans="1:26" ht="14.4" x14ac:dyDescent="0.3">
      <c r="A616" s="24" t="s">
        <v>1181</v>
      </c>
      <c r="B616" s="4">
        <v>45706</v>
      </c>
      <c r="C616" s="3" t="s">
        <v>31</v>
      </c>
      <c r="D616" s="3" t="s">
        <v>21</v>
      </c>
      <c r="E616" s="3" t="s">
        <v>32</v>
      </c>
      <c r="F616" s="3" t="s">
        <v>33</v>
      </c>
      <c r="G616" s="3" t="s">
        <v>615</v>
      </c>
      <c r="H616" s="3" t="s">
        <v>44</v>
      </c>
      <c r="I616" s="3" t="s">
        <v>45</v>
      </c>
      <c r="J616" s="3" t="s">
        <v>102</v>
      </c>
      <c r="K616" s="3" t="s">
        <v>226</v>
      </c>
      <c r="L616" s="5">
        <v>1</v>
      </c>
      <c r="M616" s="5">
        <v>50405.2</v>
      </c>
      <c r="N616" s="5">
        <v>74876.52</v>
      </c>
      <c r="O616" s="5">
        <v>0.1</v>
      </c>
      <c r="P616" s="3" t="s">
        <v>55</v>
      </c>
      <c r="Q616" s="3" t="s">
        <v>84</v>
      </c>
      <c r="R616" s="5">
        <v>14</v>
      </c>
      <c r="S616" s="15">
        <v>22024.19</v>
      </c>
      <c r="T616" s="11">
        <f t="shared" si="64"/>
        <v>74876.52</v>
      </c>
      <c r="U616" s="12">
        <f t="shared" si="65"/>
        <v>7487.652000000001</v>
      </c>
      <c r="V616" s="12">
        <f t="shared" si="66"/>
        <v>67388.868000000002</v>
      </c>
      <c r="W616" s="17">
        <f t="shared" si="67"/>
        <v>0.32682237665722474</v>
      </c>
      <c r="X616" s="19">
        <f t="shared" si="68"/>
        <v>1</v>
      </c>
      <c r="Y616" s="17">
        <f t="shared" si="69"/>
        <v>0.32682237665722474</v>
      </c>
      <c r="Z616" s="25">
        <f t="shared" si="63"/>
        <v>0.11111111111111112</v>
      </c>
    </row>
    <row r="617" spans="1:26" ht="14.4" x14ac:dyDescent="0.3">
      <c r="A617" s="24" t="s">
        <v>1182</v>
      </c>
      <c r="B617" s="4">
        <v>45713</v>
      </c>
      <c r="C617" s="3" t="s">
        <v>31</v>
      </c>
      <c r="D617" s="3" t="s">
        <v>21</v>
      </c>
      <c r="E617" s="3" t="s">
        <v>22</v>
      </c>
      <c r="F617" s="3" t="s">
        <v>22</v>
      </c>
      <c r="G617" s="3" t="s">
        <v>1183</v>
      </c>
      <c r="H617" s="3" t="s">
        <v>87</v>
      </c>
      <c r="I617" s="3" t="s">
        <v>45</v>
      </c>
      <c r="J617" s="3" t="s">
        <v>102</v>
      </c>
      <c r="K617" s="3" t="s">
        <v>103</v>
      </c>
      <c r="L617" s="5">
        <v>37</v>
      </c>
      <c r="M617" s="5">
        <v>30820.27</v>
      </c>
      <c r="N617" s="5">
        <v>37370.019999999997</v>
      </c>
      <c r="O617" s="5">
        <v>0.15</v>
      </c>
      <c r="P617" s="3" t="s">
        <v>28</v>
      </c>
      <c r="Q617" s="3" t="s">
        <v>38</v>
      </c>
      <c r="R617" s="5">
        <v>5</v>
      </c>
      <c r="S617" s="15">
        <v>205989.6</v>
      </c>
      <c r="T617" s="11">
        <f t="shared" si="64"/>
        <v>1382690.74</v>
      </c>
      <c r="U617" s="12">
        <f t="shared" si="65"/>
        <v>207403.611</v>
      </c>
      <c r="V617" s="12">
        <f t="shared" si="66"/>
        <v>1175287.129</v>
      </c>
      <c r="W617" s="17">
        <f t="shared" si="67"/>
        <v>0.17526746861872594</v>
      </c>
      <c r="X617" s="19">
        <f t="shared" si="68"/>
        <v>0</v>
      </c>
      <c r="Y617" s="17">
        <f t="shared" si="69"/>
        <v>0.17526746861872594</v>
      </c>
      <c r="Z617" s="25">
        <f t="shared" si="63"/>
        <v>0.17647058823529413</v>
      </c>
    </row>
    <row r="618" spans="1:26" ht="14.4" x14ac:dyDescent="0.3">
      <c r="A618" s="24" t="s">
        <v>1184</v>
      </c>
      <c r="B618" s="4">
        <v>45775</v>
      </c>
      <c r="C618" s="3" t="s">
        <v>40</v>
      </c>
      <c r="D618" s="3" t="s">
        <v>21</v>
      </c>
      <c r="E618" s="3" t="s">
        <v>32</v>
      </c>
      <c r="F618" s="3" t="s">
        <v>33</v>
      </c>
      <c r="G618" s="3" t="s">
        <v>190</v>
      </c>
      <c r="H618" s="3" t="s">
        <v>44</v>
      </c>
      <c r="I618" s="3" t="s">
        <v>45</v>
      </c>
      <c r="J618" s="3" t="s">
        <v>67</v>
      </c>
      <c r="K618" s="3" t="s">
        <v>199</v>
      </c>
      <c r="L618" s="5">
        <v>43</v>
      </c>
      <c r="M618" s="5">
        <v>55803.35</v>
      </c>
      <c r="N618" s="5">
        <v>79469.27</v>
      </c>
      <c r="O618" s="5">
        <v>0.1</v>
      </c>
      <c r="P618" s="3" t="s">
        <v>55</v>
      </c>
      <c r="Q618" s="3" t="s">
        <v>29</v>
      </c>
      <c r="R618" s="5">
        <v>2</v>
      </c>
      <c r="S618" s="15">
        <v>915871.1</v>
      </c>
      <c r="T618" s="11">
        <f t="shared" si="64"/>
        <v>3417178.6100000003</v>
      </c>
      <c r="U618" s="12">
        <f t="shared" si="65"/>
        <v>341717.86100000003</v>
      </c>
      <c r="V618" s="12">
        <f t="shared" si="66"/>
        <v>3075460.7490000003</v>
      </c>
      <c r="W618" s="17">
        <f t="shared" si="67"/>
        <v>0.29779963873634202</v>
      </c>
      <c r="X618" s="19">
        <f t="shared" si="68"/>
        <v>1</v>
      </c>
      <c r="Y618" s="17">
        <f t="shared" si="69"/>
        <v>0.29779963873634202</v>
      </c>
      <c r="Z618" s="25">
        <f t="shared" si="63"/>
        <v>0.1111111111111111</v>
      </c>
    </row>
    <row r="619" spans="1:26" ht="14.4" x14ac:dyDescent="0.3">
      <c r="A619" s="24" t="s">
        <v>1185</v>
      </c>
      <c r="B619" s="4">
        <v>45667</v>
      </c>
      <c r="C619" s="3" t="s">
        <v>31</v>
      </c>
      <c r="D619" s="3" t="s">
        <v>57</v>
      </c>
      <c r="E619" s="3" t="s">
        <v>64</v>
      </c>
      <c r="F619" s="3" t="s">
        <v>65</v>
      </c>
      <c r="G619" s="3" t="s">
        <v>1186</v>
      </c>
      <c r="H619" s="3" t="s">
        <v>44</v>
      </c>
      <c r="I619" s="3" t="s">
        <v>25</v>
      </c>
      <c r="J619" s="3" t="s">
        <v>26</v>
      </c>
      <c r="K619" s="3" t="s">
        <v>80</v>
      </c>
      <c r="L619" s="5">
        <v>15</v>
      </c>
      <c r="M619" s="5">
        <v>20197</v>
      </c>
      <c r="N619" s="5">
        <v>29690.46</v>
      </c>
      <c r="O619" s="5">
        <v>0</v>
      </c>
      <c r="P619" s="3" t="s">
        <v>55</v>
      </c>
      <c r="Q619" s="3" t="s">
        <v>38</v>
      </c>
      <c r="R619" s="5">
        <v>13</v>
      </c>
      <c r="S619" s="15">
        <v>142401.9</v>
      </c>
      <c r="T619" s="11">
        <f t="shared" si="64"/>
        <v>445356.89999999997</v>
      </c>
      <c r="U619" s="12">
        <f t="shared" si="65"/>
        <v>0</v>
      </c>
      <c r="V619" s="12">
        <f t="shared" si="66"/>
        <v>445356.89999999997</v>
      </c>
      <c r="W619" s="17">
        <f t="shared" si="67"/>
        <v>0.3197478247221498</v>
      </c>
      <c r="X619" s="19">
        <f t="shared" si="68"/>
        <v>1</v>
      </c>
      <c r="Y619" s="17">
        <f t="shared" si="69"/>
        <v>0.3197478247221498</v>
      </c>
      <c r="Z619" s="25">
        <f t="shared" si="63"/>
        <v>0</v>
      </c>
    </row>
    <row r="620" spans="1:26" ht="14.4" x14ac:dyDescent="0.3">
      <c r="A620" s="24" t="s">
        <v>1187</v>
      </c>
      <c r="B620" s="6">
        <v>45722</v>
      </c>
      <c r="C620" s="3" t="s">
        <v>49</v>
      </c>
      <c r="D620" s="3" t="s">
        <v>70</v>
      </c>
      <c r="E620" s="3" t="s">
        <v>125</v>
      </c>
      <c r="F620" s="3" t="s">
        <v>125</v>
      </c>
      <c r="G620" s="3" t="s">
        <v>1188</v>
      </c>
      <c r="H620" s="3" t="s">
        <v>24</v>
      </c>
      <c r="I620" s="3" t="s">
        <v>52</v>
      </c>
      <c r="J620" s="3" t="s">
        <v>157</v>
      </c>
      <c r="K620" s="3" t="s">
        <v>285</v>
      </c>
      <c r="L620" s="5">
        <v>19</v>
      </c>
      <c r="M620" s="5">
        <v>65756.52</v>
      </c>
      <c r="N620" s="5">
        <v>86517.59</v>
      </c>
      <c r="O620" s="5">
        <v>0.1</v>
      </c>
      <c r="P620" s="3" t="s">
        <v>28</v>
      </c>
      <c r="Q620" s="3" t="s">
        <v>29</v>
      </c>
      <c r="R620" s="5">
        <v>20</v>
      </c>
      <c r="S620" s="15">
        <v>355014.3</v>
      </c>
      <c r="T620" s="11">
        <f t="shared" si="64"/>
        <v>1643834.21</v>
      </c>
      <c r="U620" s="12">
        <f t="shared" si="65"/>
        <v>164383.421</v>
      </c>
      <c r="V620" s="12">
        <f t="shared" si="66"/>
        <v>1479450.7889999999</v>
      </c>
      <c r="W620" s="17">
        <f t="shared" si="67"/>
        <v>0.23996357475327962</v>
      </c>
      <c r="X620" s="19">
        <f t="shared" si="68"/>
        <v>0</v>
      </c>
      <c r="Y620" s="17">
        <f t="shared" si="69"/>
        <v>0.23996357475327962</v>
      </c>
      <c r="Z620" s="25">
        <f t="shared" si="63"/>
        <v>0.11111111111111112</v>
      </c>
    </row>
    <row r="621" spans="1:26" ht="14.4" x14ac:dyDescent="0.3">
      <c r="A621" s="24" t="s">
        <v>1189</v>
      </c>
      <c r="B621" s="6">
        <v>45748</v>
      </c>
      <c r="C621" s="3" t="s">
        <v>40</v>
      </c>
      <c r="D621" s="3" t="s">
        <v>57</v>
      </c>
      <c r="E621" s="3" t="s">
        <v>58</v>
      </c>
      <c r="F621" s="3" t="s">
        <v>59</v>
      </c>
      <c r="G621" s="3" t="s">
        <v>1190</v>
      </c>
      <c r="H621" s="3" t="s">
        <v>24</v>
      </c>
      <c r="I621" s="3" t="s">
        <v>25</v>
      </c>
      <c r="J621" s="3" t="s">
        <v>61</v>
      </c>
      <c r="K621" s="3" t="s">
        <v>62</v>
      </c>
      <c r="L621" s="5">
        <v>15</v>
      </c>
      <c r="M621" s="5">
        <v>26382.33</v>
      </c>
      <c r="N621" s="5">
        <v>36447.769999999997</v>
      </c>
      <c r="O621" s="5">
        <v>0</v>
      </c>
      <c r="P621" s="3" t="s">
        <v>28</v>
      </c>
      <c r="Q621" s="3" t="s">
        <v>77</v>
      </c>
      <c r="R621" s="5">
        <v>5</v>
      </c>
      <c r="S621" s="15">
        <v>150981.6</v>
      </c>
      <c r="T621" s="11">
        <f t="shared" si="64"/>
        <v>546716.54999999993</v>
      </c>
      <c r="U621" s="12">
        <f t="shared" si="65"/>
        <v>0</v>
      </c>
      <c r="V621" s="12">
        <f t="shared" si="66"/>
        <v>546716.54999999993</v>
      </c>
      <c r="W621" s="17">
        <f t="shared" si="67"/>
        <v>0.27616065399885925</v>
      </c>
      <c r="X621" s="19">
        <f t="shared" si="68"/>
        <v>0</v>
      </c>
      <c r="Y621" s="17">
        <f t="shared" si="69"/>
        <v>0.27616065399885925</v>
      </c>
      <c r="Z621" s="25">
        <f t="shared" si="63"/>
        <v>0</v>
      </c>
    </row>
    <row r="622" spans="1:26" ht="14.4" x14ac:dyDescent="0.3">
      <c r="A622" s="24" t="s">
        <v>1191</v>
      </c>
      <c r="B622" s="7">
        <v>45808</v>
      </c>
      <c r="C622" s="3" t="s">
        <v>49</v>
      </c>
      <c r="D622" s="3" t="s">
        <v>70</v>
      </c>
      <c r="E622" s="3" t="s">
        <v>125</v>
      </c>
      <c r="F622" s="3" t="s">
        <v>125</v>
      </c>
      <c r="G622" s="3" t="s">
        <v>764</v>
      </c>
      <c r="H622" s="3" t="s">
        <v>24</v>
      </c>
      <c r="I622" s="3" t="s">
        <v>25</v>
      </c>
      <c r="J622" s="3" t="s">
        <v>146</v>
      </c>
      <c r="K622" s="3" t="s">
        <v>411</v>
      </c>
      <c r="L622" s="5">
        <v>26</v>
      </c>
      <c r="M622" s="5">
        <v>56653.49</v>
      </c>
      <c r="N622" s="5">
        <v>69769.320000000007</v>
      </c>
      <c r="O622" s="5">
        <v>0.1</v>
      </c>
      <c r="P622" s="3" t="s">
        <v>28</v>
      </c>
      <c r="Q622" s="3" t="s">
        <v>77</v>
      </c>
      <c r="R622" s="5">
        <v>11</v>
      </c>
      <c r="S622" s="15">
        <v>306910.40000000002</v>
      </c>
      <c r="T622" s="11">
        <f t="shared" si="64"/>
        <v>1814002.3200000003</v>
      </c>
      <c r="U622" s="12">
        <f t="shared" si="65"/>
        <v>181400.23200000005</v>
      </c>
      <c r="V622" s="12">
        <f t="shared" si="66"/>
        <v>1632602.0880000002</v>
      </c>
      <c r="W622" s="17">
        <f t="shared" si="67"/>
        <v>0.1879884892074204</v>
      </c>
      <c r="X622" s="19">
        <f t="shared" si="68"/>
        <v>0</v>
      </c>
      <c r="Y622" s="17">
        <f t="shared" si="69"/>
        <v>0.1879884892074204</v>
      </c>
      <c r="Z622" s="25">
        <f t="shared" si="63"/>
        <v>0.11111111111111112</v>
      </c>
    </row>
    <row r="623" spans="1:26" ht="14.4" x14ac:dyDescent="0.3">
      <c r="A623" s="24" t="s">
        <v>1192</v>
      </c>
      <c r="B623" s="4">
        <v>45882</v>
      </c>
      <c r="C623" s="3" t="s">
        <v>40</v>
      </c>
      <c r="D623" s="3" t="s">
        <v>21</v>
      </c>
      <c r="E623" s="3" t="s">
        <v>105</v>
      </c>
      <c r="F623" s="3" t="s">
        <v>106</v>
      </c>
      <c r="G623" s="3" t="s">
        <v>1193</v>
      </c>
      <c r="H623" s="3" t="s">
        <v>44</v>
      </c>
      <c r="I623" s="3" t="s">
        <v>45</v>
      </c>
      <c r="J623" s="3" t="s">
        <v>67</v>
      </c>
      <c r="K623" s="3" t="s">
        <v>74</v>
      </c>
      <c r="L623" s="5">
        <v>7</v>
      </c>
      <c r="M623" s="5">
        <v>64508.6</v>
      </c>
      <c r="N623" s="5">
        <v>90458.46</v>
      </c>
      <c r="O623" s="5">
        <v>0.05</v>
      </c>
      <c r="P623" s="3" t="s">
        <v>55</v>
      </c>
      <c r="Q623" s="3" t="s">
        <v>29</v>
      </c>
      <c r="R623" s="5">
        <v>19</v>
      </c>
      <c r="S623" s="15">
        <v>172566.6</v>
      </c>
      <c r="T623" s="11">
        <f t="shared" si="64"/>
        <v>633209.22000000009</v>
      </c>
      <c r="U623" s="12">
        <f t="shared" si="65"/>
        <v>31660.461000000007</v>
      </c>
      <c r="V623" s="12">
        <f t="shared" si="66"/>
        <v>601548.75900000008</v>
      </c>
      <c r="W623" s="17">
        <f t="shared" si="67"/>
        <v>0.28687051118993329</v>
      </c>
      <c r="X623" s="19">
        <f t="shared" si="68"/>
        <v>1</v>
      </c>
      <c r="Y623" s="17">
        <f t="shared" si="69"/>
        <v>0.28687051118993329</v>
      </c>
      <c r="Z623" s="25">
        <f t="shared" si="63"/>
        <v>5.2631578947368425E-2</v>
      </c>
    </row>
    <row r="624" spans="1:26" ht="14.4" x14ac:dyDescent="0.3">
      <c r="A624" s="24" t="s">
        <v>1194</v>
      </c>
      <c r="B624" s="4">
        <v>45732</v>
      </c>
      <c r="C624" s="3" t="s">
        <v>49</v>
      </c>
      <c r="D624" s="3" t="s">
        <v>21</v>
      </c>
      <c r="E624" s="3" t="s">
        <v>32</v>
      </c>
      <c r="F624" s="3" t="s">
        <v>33</v>
      </c>
      <c r="G624" s="3" t="s">
        <v>302</v>
      </c>
      <c r="H624" s="3" t="s">
        <v>44</v>
      </c>
      <c r="I624" s="3" t="s">
        <v>52</v>
      </c>
      <c r="J624" s="3" t="s">
        <v>53</v>
      </c>
      <c r="K624" s="3" t="s">
        <v>99</v>
      </c>
      <c r="L624" s="5">
        <v>8</v>
      </c>
      <c r="M624" s="5">
        <v>39558.81</v>
      </c>
      <c r="N624" s="5">
        <v>47266.94</v>
      </c>
      <c r="O624" s="5">
        <v>0.1</v>
      </c>
      <c r="P624" s="3" t="s">
        <v>55</v>
      </c>
      <c r="Q624" s="3" t="s">
        <v>38</v>
      </c>
      <c r="R624" s="5">
        <v>15</v>
      </c>
      <c r="S624" s="15">
        <v>55498.54</v>
      </c>
      <c r="T624" s="11">
        <f t="shared" si="64"/>
        <v>378135.52</v>
      </c>
      <c r="U624" s="12">
        <f t="shared" si="65"/>
        <v>37813.552000000003</v>
      </c>
      <c r="V624" s="12">
        <f t="shared" si="66"/>
        <v>340321.96799999999</v>
      </c>
      <c r="W624" s="17">
        <f t="shared" si="67"/>
        <v>0.16307657224173081</v>
      </c>
      <c r="X624" s="19">
        <f t="shared" si="68"/>
        <v>1</v>
      </c>
      <c r="Y624" s="17">
        <f t="shared" si="69"/>
        <v>0.16307657224173081</v>
      </c>
      <c r="Z624" s="25">
        <f t="shared" si="63"/>
        <v>0.11111111111111112</v>
      </c>
    </row>
    <row r="625" spans="1:26" ht="14.4" x14ac:dyDescent="0.3">
      <c r="A625" s="24" t="s">
        <v>1195</v>
      </c>
      <c r="B625" s="4">
        <v>45855</v>
      </c>
      <c r="C625" s="3" t="s">
        <v>49</v>
      </c>
      <c r="D625" s="3" t="s">
        <v>41</v>
      </c>
      <c r="E625" s="3" t="s">
        <v>42</v>
      </c>
      <c r="F625" s="3" t="s">
        <v>42</v>
      </c>
      <c r="G625" s="3" t="s">
        <v>1196</v>
      </c>
      <c r="H625" s="3" t="s">
        <v>35</v>
      </c>
      <c r="I625" s="3" t="s">
        <v>45</v>
      </c>
      <c r="J625" s="3" t="s">
        <v>132</v>
      </c>
      <c r="K625" s="3" t="s">
        <v>206</v>
      </c>
      <c r="L625" s="5">
        <v>19</v>
      </c>
      <c r="M625" s="5">
        <v>34647.379999999997</v>
      </c>
      <c r="N625" s="5">
        <v>49880.85</v>
      </c>
      <c r="O625" s="5">
        <v>0.15</v>
      </c>
      <c r="P625" s="3" t="s">
        <v>28</v>
      </c>
      <c r="Q625" s="3" t="s">
        <v>29</v>
      </c>
      <c r="R625" s="5">
        <v>3</v>
      </c>
      <c r="S625" s="15">
        <v>246020.5</v>
      </c>
      <c r="T625" s="11">
        <f t="shared" si="64"/>
        <v>947736.15</v>
      </c>
      <c r="U625" s="12">
        <f t="shared" si="65"/>
        <v>142160.42249999999</v>
      </c>
      <c r="V625" s="12">
        <f t="shared" si="66"/>
        <v>805575.72750000004</v>
      </c>
      <c r="W625" s="17">
        <f t="shared" si="67"/>
        <v>0.30539711116109813</v>
      </c>
      <c r="X625" s="19">
        <f t="shared" si="68"/>
        <v>0</v>
      </c>
      <c r="Y625" s="17">
        <f t="shared" si="69"/>
        <v>0.30539711116109813</v>
      </c>
      <c r="Z625" s="25">
        <f t="shared" si="63"/>
        <v>0.1764705882352941</v>
      </c>
    </row>
    <row r="626" spans="1:26" ht="14.4" x14ac:dyDescent="0.3">
      <c r="A626" s="24" t="s">
        <v>1197</v>
      </c>
      <c r="B626" s="4">
        <v>45768</v>
      </c>
      <c r="C626" s="3" t="s">
        <v>40</v>
      </c>
      <c r="D626" s="3" t="s">
        <v>57</v>
      </c>
      <c r="E626" s="3" t="s">
        <v>92</v>
      </c>
      <c r="F626" s="3" t="s">
        <v>93</v>
      </c>
      <c r="G626" s="3" t="s">
        <v>1198</v>
      </c>
      <c r="H626" s="3" t="s">
        <v>44</v>
      </c>
      <c r="I626" s="3" t="s">
        <v>52</v>
      </c>
      <c r="J626" s="3" t="s">
        <v>113</v>
      </c>
      <c r="K626" s="3" t="s">
        <v>114</v>
      </c>
      <c r="L626" s="5">
        <v>23</v>
      </c>
      <c r="M626" s="5">
        <v>41231.019999999997</v>
      </c>
      <c r="N626" s="5">
        <v>55837.89</v>
      </c>
      <c r="O626" s="5">
        <v>0.05</v>
      </c>
      <c r="P626" s="3" t="s">
        <v>28</v>
      </c>
      <c r="Q626" s="3" t="s">
        <v>84</v>
      </c>
      <c r="R626" s="5">
        <v>8</v>
      </c>
      <c r="S626" s="15">
        <v>319160.09999999998</v>
      </c>
      <c r="T626" s="11">
        <f t="shared" si="64"/>
        <v>1284271.47</v>
      </c>
      <c r="U626" s="12">
        <f t="shared" si="65"/>
        <v>64213.573499999999</v>
      </c>
      <c r="V626" s="12">
        <f t="shared" si="66"/>
        <v>1220057.8965</v>
      </c>
      <c r="W626" s="17">
        <f t="shared" si="67"/>
        <v>0.26159422509012054</v>
      </c>
      <c r="X626" s="19">
        <f t="shared" si="68"/>
        <v>0</v>
      </c>
      <c r="Y626" s="17">
        <f t="shared" si="69"/>
        <v>0.26159422509012054</v>
      </c>
      <c r="Z626" s="25">
        <f t="shared" si="63"/>
        <v>5.2631578947368418E-2</v>
      </c>
    </row>
    <row r="627" spans="1:26" ht="14.4" x14ac:dyDescent="0.3">
      <c r="A627" s="24" t="s">
        <v>1199</v>
      </c>
      <c r="B627" s="4">
        <v>45858</v>
      </c>
      <c r="C627" s="3" t="s">
        <v>49</v>
      </c>
      <c r="D627" s="3" t="s">
        <v>41</v>
      </c>
      <c r="E627" s="3" t="s">
        <v>50</v>
      </c>
      <c r="F627" s="3" t="s">
        <v>50</v>
      </c>
      <c r="G627" s="3" t="s">
        <v>774</v>
      </c>
      <c r="H627" s="3" t="s">
        <v>87</v>
      </c>
      <c r="I627" s="3" t="s">
        <v>25</v>
      </c>
      <c r="J627" s="3" t="s">
        <v>61</v>
      </c>
      <c r="K627" s="3" t="s">
        <v>223</v>
      </c>
      <c r="L627" s="5">
        <v>34</v>
      </c>
      <c r="M627" s="5">
        <v>26427.81</v>
      </c>
      <c r="N627" s="5">
        <v>33982.449999999997</v>
      </c>
      <c r="O627" s="5">
        <v>0.1</v>
      </c>
      <c r="P627" s="3" t="s">
        <v>28</v>
      </c>
      <c r="Q627" s="3" t="s">
        <v>77</v>
      </c>
      <c r="R627" s="5">
        <v>20</v>
      </c>
      <c r="S627" s="15">
        <v>231172</v>
      </c>
      <c r="T627" s="11">
        <f t="shared" si="64"/>
        <v>1155403.2999999998</v>
      </c>
      <c r="U627" s="12">
        <f t="shared" si="65"/>
        <v>115540.32999999999</v>
      </c>
      <c r="V627" s="12">
        <f t="shared" si="66"/>
        <v>1039862.9699999999</v>
      </c>
      <c r="W627" s="17">
        <f t="shared" si="67"/>
        <v>0.22231006071886572</v>
      </c>
      <c r="X627" s="19">
        <f t="shared" si="68"/>
        <v>0</v>
      </c>
      <c r="Y627" s="17">
        <f t="shared" si="69"/>
        <v>0.22231006071886572</v>
      </c>
      <c r="Z627" s="25">
        <f t="shared" si="63"/>
        <v>0.11111111111111112</v>
      </c>
    </row>
    <row r="628" spans="1:26" ht="14.4" x14ac:dyDescent="0.3">
      <c r="A628" s="24" t="s">
        <v>1200</v>
      </c>
      <c r="B628" s="4">
        <v>45837</v>
      </c>
      <c r="C628" s="3" t="s">
        <v>49</v>
      </c>
      <c r="D628" s="3" t="s">
        <v>41</v>
      </c>
      <c r="E628" s="3" t="s">
        <v>42</v>
      </c>
      <c r="F628" s="3" t="s">
        <v>42</v>
      </c>
      <c r="G628" s="3" t="s">
        <v>662</v>
      </c>
      <c r="H628" s="3" t="s">
        <v>44</v>
      </c>
      <c r="I628" s="3" t="s">
        <v>52</v>
      </c>
      <c r="J628" s="3" t="s">
        <v>113</v>
      </c>
      <c r="K628" s="3" t="s">
        <v>557</v>
      </c>
      <c r="L628" s="5">
        <v>49</v>
      </c>
      <c r="M628" s="5">
        <v>46670.74</v>
      </c>
      <c r="N628" s="5">
        <v>69625.67</v>
      </c>
      <c r="O628" s="5">
        <v>0.15</v>
      </c>
      <c r="P628" s="3" t="s">
        <v>55</v>
      </c>
      <c r="Q628" s="3" t="s">
        <v>77</v>
      </c>
      <c r="R628" s="5">
        <v>6</v>
      </c>
      <c r="S628" s="15">
        <v>956072.8</v>
      </c>
      <c r="T628" s="11">
        <f t="shared" si="64"/>
        <v>3411657.83</v>
      </c>
      <c r="U628" s="12">
        <f t="shared" si="65"/>
        <v>511748.67449999996</v>
      </c>
      <c r="V628" s="12">
        <f t="shared" si="66"/>
        <v>2899909.1555000003</v>
      </c>
      <c r="W628" s="17">
        <f t="shared" si="67"/>
        <v>0.32969060364760105</v>
      </c>
      <c r="X628" s="19">
        <f t="shared" si="68"/>
        <v>1</v>
      </c>
      <c r="Y628" s="17">
        <f t="shared" si="69"/>
        <v>0.32969060364760105</v>
      </c>
      <c r="Z628" s="25">
        <f t="shared" si="63"/>
        <v>0.17647058823529407</v>
      </c>
    </row>
    <row r="629" spans="1:26" ht="14.4" x14ac:dyDescent="0.3">
      <c r="A629" s="24" t="s">
        <v>1201</v>
      </c>
      <c r="B629" s="6">
        <v>45666</v>
      </c>
      <c r="C629" s="3" t="s">
        <v>49</v>
      </c>
      <c r="D629" s="3" t="s">
        <v>70</v>
      </c>
      <c r="E629" s="3" t="s">
        <v>71</v>
      </c>
      <c r="F629" s="3" t="s">
        <v>72</v>
      </c>
      <c r="G629" s="3" t="s">
        <v>151</v>
      </c>
      <c r="H629" s="3" t="s">
        <v>87</v>
      </c>
      <c r="I629" s="3" t="s">
        <v>45</v>
      </c>
      <c r="J629" s="3" t="s">
        <v>67</v>
      </c>
      <c r="K629" s="3" t="s">
        <v>68</v>
      </c>
      <c r="L629" s="5">
        <v>10</v>
      </c>
      <c r="M629" s="5">
        <v>20575.91</v>
      </c>
      <c r="N629" s="5">
        <v>25054.17</v>
      </c>
      <c r="O629" s="5">
        <v>0.1</v>
      </c>
      <c r="P629" s="3" t="s">
        <v>55</v>
      </c>
      <c r="Q629" s="3" t="s">
        <v>38</v>
      </c>
      <c r="R629" s="5">
        <v>1</v>
      </c>
      <c r="S629" s="15">
        <v>40304.339999999997</v>
      </c>
      <c r="T629" s="11">
        <f t="shared" si="64"/>
        <v>250541.69999999998</v>
      </c>
      <c r="U629" s="12">
        <f t="shared" si="65"/>
        <v>25054.17</v>
      </c>
      <c r="V629" s="12">
        <f t="shared" si="66"/>
        <v>225487.52999999997</v>
      </c>
      <c r="W629" s="17">
        <f t="shared" si="67"/>
        <v>0.17874309945210717</v>
      </c>
      <c r="X629" s="19">
        <f t="shared" si="68"/>
        <v>1</v>
      </c>
      <c r="Y629" s="17">
        <f t="shared" si="69"/>
        <v>0.17874309945210717</v>
      </c>
      <c r="Z629" s="25">
        <f t="shared" si="63"/>
        <v>0.11111111111111112</v>
      </c>
    </row>
    <row r="630" spans="1:26" ht="14.4" x14ac:dyDescent="0.3">
      <c r="A630" s="24" t="s">
        <v>1202</v>
      </c>
      <c r="B630" s="4">
        <v>45831</v>
      </c>
      <c r="C630" s="3" t="s">
        <v>40</v>
      </c>
      <c r="D630" s="3" t="s">
        <v>21</v>
      </c>
      <c r="E630" s="3" t="s">
        <v>32</v>
      </c>
      <c r="F630" s="3" t="s">
        <v>33</v>
      </c>
      <c r="G630" s="3" t="s">
        <v>1188</v>
      </c>
      <c r="H630" s="3" t="s">
        <v>24</v>
      </c>
      <c r="I630" s="3" t="s">
        <v>52</v>
      </c>
      <c r="J630" s="3" t="s">
        <v>157</v>
      </c>
      <c r="K630" s="3" t="s">
        <v>188</v>
      </c>
      <c r="L630" s="5">
        <v>42</v>
      </c>
      <c r="M630" s="5">
        <v>21569.040000000001</v>
      </c>
      <c r="N630" s="5">
        <v>29578.98</v>
      </c>
      <c r="O630" s="5">
        <v>0</v>
      </c>
      <c r="P630" s="3" t="s">
        <v>28</v>
      </c>
      <c r="Q630" s="3" t="s">
        <v>38</v>
      </c>
      <c r="R630" s="5">
        <v>3</v>
      </c>
      <c r="S630" s="15">
        <v>336417.5</v>
      </c>
      <c r="T630" s="11">
        <f t="shared" si="64"/>
        <v>1242317.1599999999</v>
      </c>
      <c r="U630" s="12">
        <f t="shared" si="65"/>
        <v>0</v>
      </c>
      <c r="V630" s="12">
        <f t="shared" si="66"/>
        <v>1242317.1599999999</v>
      </c>
      <c r="W630" s="17">
        <f t="shared" si="67"/>
        <v>0.27079840062742111</v>
      </c>
      <c r="X630" s="19">
        <f t="shared" si="68"/>
        <v>0</v>
      </c>
      <c r="Y630" s="17">
        <f t="shared" si="69"/>
        <v>0.27079840062742111</v>
      </c>
      <c r="Z630" s="25">
        <f t="shared" si="63"/>
        <v>0</v>
      </c>
    </row>
    <row r="631" spans="1:26" ht="14.4" x14ac:dyDescent="0.3">
      <c r="A631" s="24" t="s">
        <v>1203</v>
      </c>
      <c r="B631" s="4">
        <v>45854</v>
      </c>
      <c r="C631" s="3" t="s">
        <v>31</v>
      </c>
      <c r="D631" s="3" t="s">
        <v>57</v>
      </c>
      <c r="E631" s="3" t="s">
        <v>58</v>
      </c>
      <c r="F631" s="3" t="s">
        <v>59</v>
      </c>
      <c r="G631" s="3" t="s">
        <v>1033</v>
      </c>
      <c r="H631" s="3" t="s">
        <v>87</v>
      </c>
      <c r="I631" s="3" t="s">
        <v>45</v>
      </c>
      <c r="J631" s="3" t="s">
        <v>46</v>
      </c>
      <c r="K631" s="3" t="s">
        <v>117</v>
      </c>
      <c r="L631" s="5">
        <v>44</v>
      </c>
      <c r="M631" s="5">
        <v>69266.48</v>
      </c>
      <c r="N631" s="5">
        <v>89506.85</v>
      </c>
      <c r="O631" s="5">
        <v>0.1</v>
      </c>
      <c r="P631" s="3" t="s">
        <v>28</v>
      </c>
      <c r="Q631" s="3" t="s">
        <v>77</v>
      </c>
      <c r="R631" s="5">
        <v>12</v>
      </c>
      <c r="S631" s="15">
        <v>801518.7</v>
      </c>
      <c r="T631" s="11">
        <f t="shared" si="64"/>
        <v>3938301.4000000004</v>
      </c>
      <c r="U631" s="12">
        <f t="shared" si="65"/>
        <v>393830.14000000007</v>
      </c>
      <c r="V631" s="12">
        <f t="shared" si="66"/>
        <v>3544471.2600000002</v>
      </c>
      <c r="W631" s="17">
        <f t="shared" si="67"/>
        <v>0.22613209170159837</v>
      </c>
      <c r="X631" s="19">
        <f t="shared" si="68"/>
        <v>0</v>
      </c>
      <c r="Y631" s="17">
        <f t="shared" si="69"/>
        <v>0.22613209170159837</v>
      </c>
      <c r="Z631" s="25">
        <f t="shared" si="63"/>
        <v>0.11111111111111112</v>
      </c>
    </row>
    <row r="632" spans="1:26" ht="14.4" x14ac:dyDescent="0.3">
      <c r="A632" s="24" t="s">
        <v>1204</v>
      </c>
      <c r="B632" s="4">
        <v>45769</v>
      </c>
      <c r="C632" s="3" t="s">
        <v>20</v>
      </c>
      <c r="D632" s="3" t="s">
        <v>21</v>
      </c>
      <c r="E632" s="3" t="s">
        <v>105</v>
      </c>
      <c r="F632" s="3" t="s">
        <v>106</v>
      </c>
      <c r="G632" s="3" t="s">
        <v>442</v>
      </c>
      <c r="H632" s="3" t="s">
        <v>35</v>
      </c>
      <c r="I632" s="3" t="s">
        <v>52</v>
      </c>
      <c r="J632" s="3" t="s">
        <v>157</v>
      </c>
      <c r="K632" s="3" t="s">
        <v>285</v>
      </c>
      <c r="L632" s="5">
        <v>8</v>
      </c>
      <c r="M632" s="5">
        <v>30721.43</v>
      </c>
      <c r="N632" s="5">
        <v>34120.21</v>
      </c>
      <c r="O632" s="5">
        <v>0.1</v>
      </c>
      <c r="P632" s="3" t="s">
        <v>55</v>
      </c>
      <c r="Q632" s="3" t="s">
        <v>77</v>
      </c>
      <c r="R632" s="5">
        <v>4</v>
      </c>
      <c r="S632" s="15">
        <v>24471.22</v>
      </c>
      <c r="T632" s="11">
        <f t="shared" si="64"/>
        <v>272961.68</v>
      </c>
      <c r="U632" s="12">
        <f t="shared" si="65"/>
        <v>27296.168000000001</v>
      </c>
      <c r="V632" s="12">
        <f t="shared" si="66"/>
        <v>245665.51199999999</v>
      </c>
      <c r="W632" s="17">
        <f t="shared" si="67"/>
        <v>9.9611947158459918E-2</v>
      </c>
      <c r="X632" s="19">
        <f t="shared" si="68"/>
        <v>1</v>
      </c>
      <c r="Y632" s="17">
        <f t="shared" si="69"/>
        <v>9.9611947158459918E-2</v>
      </c>
      <c r="Z632" s="25">
        <f t="shared" si="63"/>
        <v>0.11111111111111112</v>
      </c>
    </row>
    <row r="633" spans="1:26" ht="14.4" x14ac:dyDescent="0.3">
      <c r="A633" s="24" t="s">
        <v>1205</v>
      </c>
      <c r="B633" s="4">
        <v>45729</v>
      </c>
      <c r="C633" s="3" t="s">
        <v>31</v>
      </c>
      <c r="D633" s="3" t="s">
        <v>70</v>
      </c>
      <c r="E633" s="3" t="s">
        <v>71</v>
      </c>
      <c r="F633" s="3" t="s">
        <v>72</v>
      </c>
      <c r="G633" s="3" t="s">
        <v>1206</v>
      </c>
      <c r="H633" s="3" t="s">
        <v>24</v>
      </c>
      <c r="I633" s="3" t="s">
        <v>25</v>
      </c>
      <c r="J633" s="3" t="s">
        <v>36</v>
      </c>
      <c r="K633" s="3" t="s">
        <v>169</v>
      </c>
      <c r="L633" s="5">
        <v>43</v>
      </c>
      <c r="M633" s="5">
        <v>18793.7</v>
      </c>
      <c r="N633" s="5">
        <v>26149.43</v>
      </c>
      <c r="O633" s="5">
        <v>0.1</v>
      </c>
      <c r="P633" s="3" t="s">
        <v>28</v>
      </c>
      <c r="Q633" s="3" t="s">
        <v>84</v>
      </c>
      <c r="R633" s="5">
        <v>13</v>
      </c>
      <c r="S633" s="15">
        <v>284666.8</v>
      </c>
      <c r="T633" s="11">
        <f t="shared" si="64"/>
        <v>1124425.49</v>
      </c>
      <c r="U633" s="12">
        <f t="shared" si="65"/>
        <v>112442.549</v>
      </c>
      <c r="V633" s="12">
        <f t="shared" si="66"/>
        <v>1011982.941</v>
      </c>
      <c r="W633" s="17">
        <f t="shared" si="67"/>
        <v>0.28129604607633402</v>
      </c>
      <c r="X633" s="19">
        <f t="shared" si="68"/>
        <v>0</v>
      </c>
      <c r="Y633" s="17">
        <f t="shared" si="69"/>
        <v>0.28129604607633402</v>
      </c>
      <c r="Z633" s="25">
        <f t="shared" si="63"/>
        <v>0.1111111111111111</v>
      </c>
    </row>
    <row r="634" spans="1:26" ht="14.4" x14ac:dyDescent="0.3">
      <c r="A634" s="24" t="s">
        <v>1207</v>
      </c>
      <c r="B634" s="4">
        <v>45705</v>
      </c>
      <c r="C634" s="3" t="s">
        <v>49</v>
      </c>
      <c r="D634" s="3" t="s">
        <v>21</v>
      </c>
      <c r="E634" s="3" t="s">
        <v>32</v>
      </c>
      <c r="F634" s="3" t="s">
        <v>33</v>
      </c>
      <c r="G634" s="3" t="s">
        <v>477</v>
      </c>
      <c r="H634" s="3" t="s">
        <v>35</v>
      </c>
      <c r="I634" s="3" t="s">
        <v>25</v>
      </c>
      <c r="J634" s="3" t="s">
        <v>61</v>
      </c>
      <c r="K634" s="3" t="s">
        <v>154</v>
      </c>
      <c r="L634" s="5">
        <v>16</v>
      </c>
      <c r="M634" s="5">
        <v>29177.360000000001</v>
      </c>
      <c r="N634" s="5">
        <v>39291.269999999997</v>
      </c>
      <c r="O634" s="5">
        <v>0.1</v>
      </c>
      <c r="P634" s="3" t="s">
        <v>28</v>
      </c>
      <c r="Q634" s="3" t="s">
        <v>38</v>
      </c>
      <c r="R634" s="5">
        <v>1</v>
      </c>
      <c r="S634" s="15">
        <v>145640.29999999999</v>
      </c>
      <c r="T634" s="11">
        <f t="shared" si="64"/>
        <v>628660.31999999995</v>
      </c>
      <c r="U634" s="12">
        <f t="shared" si="65"/>
        <v>62866.031999999999</v>
      </c>
      <c r="V634" s="12">
        <f t="shared" si="66"/>
        <v>565794.28799999994</v>
      </c>
      <c r="W634" s="17">
        <f t="shared" si="67"/>
        <v>0.25740857249516808</v>
      </c>
      <c r="X634" s="19">
        <f t="shared" si="68"/>
        <v>0</v>
      </c>
      <c r="Y634" s="17">
        <f t="shared" si="69"/>
        <v>0.25740857249516808</v>
      </c>
      <c r="Z634" s="25">
        <f t="shared" si="63"/>
        <v>0.11111111111111112</v>
      </c>
    </row>
    <row r="635" spans="1:26" ht="14.4" x14ac:dyDescent="0.3">
      <c r="A635" s="24" t="s">
        <v>1208</v>
      </c>
      <c r="B635" s="4">
        <v>45867</v>
      </c>
      <c r="C635" s="3" t="s">
        <v>49</v>
      </c>
      <c r="D635" s="3" t="s">
        <v>57</v>
      </c>
      <c r="E635" s="3" t="s">
        <v>58</v>
      </c>
      <c r="F635" s="3" t="s">
        <v>59</v>
      </c>
      <c r="G635" s="3" t="s">
        <v>1209</v>
      </c>
      <c r="H635" s="3" t="s">
        <v>87</v>
      </c>
      <c r="I635" s="3" t="s">
        <v>25</v>
      </c>
      <c r="J635" s="3" t="s">
        <v>146</v>
      </c>
      <c r="K635" s="3" t="s">
        <v>147</v>
      </c>
      <c r="L635" s="5">
        <v>36</v>
      </c>
      <c r="M635" s="5">
        <v>67434.710000000006</v>
      </c>
      <c r="N635" s="5">
        <v>84484.05</v>
      </c>
      <c r="O635" s="5">
        <v>0</v>
      </c>
      <c r="P635" s="3" t="s">
        <v>55</v>
      </c>
      <c r="Q635" s="3" t="s">
        <v>38</v>
      </c>
      <c r="R635" s="5">
        <v>18</v>
      </c>
      <c r="S635" s="15">
        <v>613776.19999999995</v>
      </c>
      <c r="T635" s="11">
        <f t="shared" si="64"/>
        <v>3041425.8000000003</v>
      </c>
      <c r="U635" s="12">
        <f t="shared" si="65"/>
        <v>0</v>
      </c>
      <c r="V635" s="12">
        <f t="shared" si="66"/>
        <v>3041425.8000000003</v>
      </c>
      <c r="W635" s="17">
        <f t="shared" si="67"/>
        <v>0.2018054163938505</v>
      </c>
      <c r="X635" s="19">
        <f t="shared" si="68"/>
        <v>1</v>
      </c>
      <c r="Y635" s="17">
        <f t="shared" si="69"/>
        <v>0.2018054163938505</v>
      </c>
      <c r="Z635" s="25">
        <f t="shared" si="63"/>
        <v>0</v>
      </c>
    </row>
    <row r="636" spans="1:26" ht="14.4" x14ac:dyDescent="0.3">
      <c r="A636" s="24" t="s">
        <v>1210</v>
      </c>
      <c r="B636" s="6">
        <v>45872</v>
      </c>
      <c r="C636" s="3" t="s">
        <v>31</v>
      </c>
      <c r="D636" s="3" t="s">
        <v>57</v>
      </c>
      <c r="E636" s="3" t="s">
        <v>64</v>
      </c>
      <c r="F636" s="3" t="s">
        <v>65</v>
      </c>
      <c r="G636" s="3" t="s">
        <v>1211</v>
      </c>
      <c r="H636" s="3" t="s">
        <v>44</v>
      </c>
      <c r="I636" s="3" t="s">
        <v>25</v>
      </c>
      <c r="J636" s="3" t="s">
        <v>146</v>
      </c>
      <c r="K636" s="3" t="s">
        <v>177</v>
      </c>
      <c r="L636" s="5">
        <v>44</v>
      </c>
      <c r="M636" s="5">
        <v>2498.1999999999998</v>
      </c>
      <c r="N636" s="5">
        <v>3241.29</v>
      </c>
      <c r="O636" s="5">
        <v>0.05</v>
      </c>
      <c r="P636" s="3" t="s">
        <v>28</v>
      </c>
      <c r="Q636" s="3" t="s">
        <v>77</v>
      </c>
      <c r="R636" s="5">
        <v>10</v>
      </c>
      <c r="S636" s="15">
        <v>31061.16</v>
      </c>
      <c r="T636" s="11">
        <f t="shared" si="64"/>
        <v>142616.76</v>
      </c>
      <c r="U636" s="12">
        <f t="shared" si="65"/>
        <v>7130.8380000000006</v>
      </c>
      <c r="V636" s="12">
        <f t="shared" si="66"/>
        <v>135485.92200000002</v>
      </c>
      <c r="W636" s="17">
        <f t="shared" si="67"/>
        <v>0.22925747222652398</v>
      </c>
      <c r="X636" s="19">
        <f t="shared" si="68"/>
        <v>0</v>
      </c>
      <c r="Y636" s="17">
        <f t="shared" si="69"/>
        <v>0.22925747222652398</v>
      </c>
      <c r="Z636" s="25">
        <f t="shared" si="63"/>
        <v>5.2631578947368418E-2</v>
      </c>
    </row>
    <row r="637" spans="1:26" ht="14.4" x14ac:dyDescent="0.3">
      <c r="A637" s="24" t="s">
        <v>1212</v>
      </c>
      <c r="B637" s="4">
        <v>45705</v>
      </c>
      <c r="C637" s="3" t="s">
        <v>40</v>
      </c>
      <c r="D637" s="3" t="s">
        <v>41</v>
      </c>
      <c r="E637" s="3" t="s">
        <v>42</v>
      </c>
      <c r="F637" s="3" t="s">
        <v>42</v>
      </c>
      <c r="G637" s="3" t="s">
        <v>1213</v>
      </c>
      <c r="H637" s="3" t="s">
        <v>24</v>
      </c>
      <c r="I637" s="3" t="s">
        <v>45</v>
      </c>
      <c r="J637" s="3" t="s">
        <v>102</v>
      </c>
      <c r="K637" s="3" t="s">
        <v>191</v>
      </c>
      <c r="L637" s="5">
        <v>31</v>
      </c>
      <c r="M637" s="5">
        <v>16681.560000000001</v>
      </c>
      <c r="N637" s="5">
        <v>24254.1</v>
      </c>
      <c r="O637" s="5">
        <v>0</v>
      </c>
      <c r="P637" s="3" t="s">
        <v>28</v>
      </c>
      <c r="Q637" s="3" t="s">
        <v>38</v>
      </c>
      <c r="R637" s="5">
        <v>10</v>
      </c>
      <c r="S637" s="15">
        <v>234748.7</v>
      </c>
      <c r="T637" s="11">
        <f t="shared" si="64"/>
        <v>751877.1</v>
      </c>
      <c r="U637" s="12">
        <f t="shared" si="65"/>
        <v>0</v>
      </c>
      <c r="V637" s="12">
        <f t="shared" si="66"/>
        <v>751877.1</v>
      </c>
      <c r="W637" s="17">
        <f t="shared" si="67"/>
        <v>0.31221685033365165</v>
      </c>
      <c r="X637" s="19">
        <f t="shared" si="68"/>
        <v>0</v>
      </c>
      <c r="Y637" s="17">
        <f t="shared" si="69"/>
        <v>0.31221685033365165</v>
      </c>
      <c r="Z637" s="25">
        <f t="shared" si="63"/>
        <v>0</v>
      </c>
    </row>
    <row r="638" spans="1:26" ht="14.4" x14ac:dyDescent="0.3">
      <c r="A638" s="24" t="s">
        <v>1214</v>
      </c>
      <c r="B638" s="6">
        <v>45690</v>
      </c>
      <c r="C638" s="3" t="s">
        <v>40</v>
      </c>
      <c r="D638" s="3" t="s">
        <v>41</v>
      </c>
      <c r="E638" s="3" t="s">
        <v>42</v>
      </c>
      <c r="F638" s="3" t="s">
        <v>42</v>
      </c>
      <c r="G638" s="3" t="s">
        <v>619</v>
      </c>
      <c r="H638" s="3" t="s">
        <v>24</v>
      </c>
      <c r="I638" s="3" t="s">
        <v>25</v>
      </c>
      <c r="J638" s="3" t="s">
        <v>61</v>
      </c>
      <c r="K638" s="3" t="s">
        <v>223</v>
      </c>
      <c r="L638" s="5">
        <v>14</v>
      </c>
      <c r="M638" s="5">
        <v>71560.34</v>
      </c>
      <c r="N638" s="5">
        <v>102016.7</v>
      </c>
      <c r="O638" s="5">
        <v>0.15</v>
      </c>
      <c r="P638" s="3" t="s">
        <v>28</v>
      </c>
      <c r="Q638" s="3" t="s">
        <v>29</v>
      </c>
      <c r="R638" s="5">
        <v>9</v>
      </c>
      <c r="S638" s="15">
        <v>362430.9</v>
      </c>
      <c r="T638" s="11">
        <f t="shared" si="64"/>
        <v>1428233.8</v>
      </c>
      <c r="U638" s="12">
        <f t="shared" si="65"/>
        <v>214235.07</v>
      </c>
      <c r="V638" s="12">
        <f t="shared" si="66"/>
        <v>1213998.73</v>
      </c>
      <c r="W638" s="17">
        <f t="shared" si="67"/>
        <v>0.29854306354999238</v>
      </c>
      <c r="X638" s="19">
        <f t="shared" si="68"/>
        <v>0</v>
      </c>
      <c r="Y638" s="17">
        <f t="shared" si="69"/>
        <v>0.29854306354999238</v>
      </c>
      <c r="Z638" s="25">
        <f t="shared" si="63"/>
        <v>0.17647058823529413</v>
      </c>
    </row>
    <row r="639" spans="1:26" ht="14.4" x14ac:dyDescent="0.3">
      <c r="A639" s="24" t="s">
        <v>1215</v>
      </c>
      <c r="B639" s="6">
        <v>45846</v>
      </c>
      <c r="C639" s="3" t="s">
        <v>40</v>
      </c>
      <c r="D639" s="3" t="s">
        <v>57</v>
      </c>
      <c r="E639" s="3" t="s">
        <v>92</v>
      </c>
      <c r="F639" s="3" t="s">
        <v>93</v>
      </c>
      <c r="G639" s="3" t="s">
        <v>1216</v>
      </c>
      <c r="H639" s="3" t="s">
        <v>44</v>
      </c>
      <c r="I639" s="3" t="s">
        <v>52</v>
      </c>
      <c r="J639" s="3" t="s">
        <v>113</v>
      </c>
      <c r="K639" s="3" t="s">
        <v>114</v>
      </c>
      <c r="L639" s="5">
        <v>35</v>
      </c>
      <c r="M639" s="5">
        <v>38855.15</v>
      </c>
      <c r="N639" s="5">
        <v>55727.040000000001</v>
      </c>
      <c r="O639" s="5">
        <v>0</v>
      </c>
      <c r="P639" s="3" t="s">
        <v>28</v>
      </c>
      <c r="Q639" s="3" t="s">
        <v>38</v>
      </c>
      <c r="R639" s="5">
        <v>19</v>
      </c>
      <c r="S639" s="15">
        <v>590516.19999999995</v>
      </c>
      <c r="T639" s="11">
        <f t="shared" si="64"/>
        <v>1950446.4000000001</v>
      </c>
      <c r="U639" s="12">
        <f t="shared" si="65"/>
        <v>0</v>
      </c>
      <c r="V639" s="12">
        <f t="shared" si="66"/>
        <v>1950446.4000000001</v>
      </c>
      <c r="W639" s="17">
        <f t="shared" si="67"/>
        <v>0.30275951187379457</v>
      </c>
      <c r="X639" s="19">
        <f t="shared" si="68"/>
        <v>0</v>
      </c>
      <c r="Y639" s="17">
        <f t="shared" si="69"/>
        <v>0.30275951187379457</v>
      </c>
      <c r="Z639" s="25">
        <f t="shared" si="63"/>
        <v>0</v>
      </c>
    </row>
    <row r="640" spans="1:26" ht="14.4" x14ac:dyDescent="0.3">
      <c r="A640" s="24" t="s">
        <v>1217</v>
      </c>
      <c r="B640" s="4">
        <v>45707</v>
      </c>
      <c r="C640" s="3" t="s">
        <v>20</v>
      </c>
      <c r="D640" s="3" t="s">
        <v>70</v>
      </c>
      <c r="E640" s="3" t="s">
        <v>125</v>
      </c>
      <c r="F640" s="3" t="s">
        <v>125</v>
      </c>
      <c r="G640" s="3" t="s">
        <v>79</v>
      </c>
      <c r="H640" s="3" t="s">
        <v>35</v>
      </c>
      <c r="I640" s="3" t="s">
        <v>25</v>
      </c>
      <c r="J640" s="3" t="s">
        <v>26</v>
      </c>
      <c r="K640" s="3" t="s">
        <v>216</v>
      </c>
      <c r="L640" s="5">
        <v>28</v>
      </c>
      <c r="M640" s="5">
        <v>66329.490000000005</v>
      </c>
      <c r="N640" s="5">
        <v>95094.74</v>
      </c>
      <c r="O640" s="5">
        <v>0.1</v>
      </c>
      <c r="P640" s="3" t="s">
        <v>55</v>
      </c>
      <c r="Q640" s="3" t="s">
        <v>84</v>
      </c>
      <c r="R640" s="5">
        <v>8</v>
      </c>
      <c r="S640" s="15">
        <v>724884.3</v>
      </c>
      <c r="T640" s="11">
        <f t="shared" si="64"/>
        <v>2662652.7200000002</v>
      </c>
      <c r="U640" s="12">
        <f t="shared" si="65"/>
        <v>266265.27200000006</v>
      </c>
      <c r="V640" s="12">
        <f t="shared" si="66"/>
        <v>2396387.4480000003</v>
      </c>
      <c r="W640" s="17">
        <f t="shared" si="67"/>
        <v>0.30249044268904879</v>
      </c>
      <c r="X640" s="19">
        <f t="shared" si="68"/>
        <v>1</v>
      </c>
      <c r="Y640" s="17">
        <f t="shared" si="69"/>
        <v>0.30249044268904879</v>
      </c>
      <c r="Z640" s="25">
        <f t="shared" si="63"/>
        <v>0.11111111111111112</v>
      </c>
    </row>
    <row r="641" spans="1:26" ht="14.4" x14ac:dyDescent="0.3">
      <c r="A641" s="24" t="s">
        <v>1218</v>
      </c>
      <c r="B641" s="6">
        <v>45873</v>
      </c>
      <c r="C641" s="3" t="s">
        <v>31</v>
      </c>
      <c r="D641" s="3" t="s">
        <v>57</v>
      </c>
      <c r="E641" s="3" t="s">
        <v>58</v>
      </c>
      <c r="F641" s="3" t="s">
        <v>59</v>
      </c>
      <c r="G641" s="3" t="s">
        <v>745</v>
      </c>
      <c r="H641" s="3" t="s">
        <v>87</v>
      </c>
      <c r="I641" s="3" t="s">
        <v>52</v>
      </c>
      <c r="J641" s="3" t="s">
        <v>157</v>
      </c>
      <c r="K641" s="3" t="s">
        <v>158</v>
      </c>
      <c r="L641" s="5">
        <v>15</v>
      </c>
      <c r="M641" s="5">
        <v>29121.18</v>
      </c>
      <c r="N641" s="5">
        <v>38687.4</v>
      </c>
      <c r="O641" s="5">
        <v>0</v>
      </c>
      <c r="P641" s="3" t="s">
        <v>55</v>
      </c>
      <c r="Q641" s="3" t="s">
        <v>29</v>
      </c>
      <c r="R641" s="5">
        <v>6</v>
      </c>
      <c r="S641" s="15">
        <v>143493.29999999999</v>
      </c>
      <c r="T641" s="11">
        <f t="shared" si="64"/>
        <v>580311</v>
      </c>
      <c r="U641" s="12">
        <f t="shared" si="65"/>
        <v>0</v>
      </c>
      <c r="V641" s="12">
        <f t="shared" si="66"/>
        <v>580311</v>
      </c>
      <c r="W641" s="17">
        <f t="shared" si="67"/>
        <v>0.24726965368569609</v>
      </c>
      <c r="X641" s="19">
        <f t="shared" si="68"/>
        <v>1</v>
      </c>
      <c r="Y641" s="17">
        <f t="shared" si="69"/>
        <v>0.24726965368569609</v>
      </c>
      <c r="Z641" s="25">
        <f t="shared" si="63"/>
        <v>0</v>
      </c>
    </row>
    <row r="642" spans="1:26" ht="14.4" x14ac:dyDescent="0.3">
      <c r="A642" s="24" t="s">
        <v>1219</v>
      </c>
      <c r="B642" s="4">
        <v>45776</v>
      </c>
      <c r="C642" s="3" t="s">
        <v>31</v>
      </c>
      <c r="D642" s="3" t="s">
        <v>41</v>
      </c>
      <c r="E642" s="3" t="s">
        <v>42</v>
      </c>
      <c r="F642" s="3" t="s">
        <v>42</v>
      </c>
      <c r="G642" s="3" t="s">
        <v>1220</v>
      </c>
      <c r="H642" s="3" t="s">
        <v>87</v>
      </c>
      <c r="I642" s="3" t="s">
        <v>45</v>
      </c>
      <c r="J642" s="3" t="s">
        <v>67</v>
      </c>
      <c r="K642" s="3" t="s">
        <v>68</v>
      </c>
      <c r="L642" s="5">
        <v>2</v>
      </c>
      <c r="M642" s="5">
        <v>39439.29</v>
      </c>
      <c r="N642" s="5">
        <v>52790.43</v>
      </c>
      <c r="O642" s="5">
        <v>0.05</v>
      </c>
      <c r="P642" s="3" t="s">
        <v>55</v>
      </c>
      <c r="Q642" s="3" t="s">
        <v>77</v>
      </c>
      <c r="R642" s="5">
        <v>7</v>
      </c>
      <c r="S642" s="15">
        <v>25367.17</v>
      </c>
      <c r="T642" s="11">
        <f t="shared" si="64"/>
        <v>105580.86</v>
      </c>
      <c r="U642" s="12">
        <f t="shared" si="65"/>
        <v>5279.0430000000006</v>
      </c>
      <c r="V642" s="12">
        <f t="shared" si="66"/>
        <v>100301.817</v>
      </c>
      <c r="W642" s="17">
        <f t="shared" si="67"/>
        <v>0.2529083795161956</v>
      </c>
      <c r="X642" s="19">
        <f t="shared" si="68"/>
        <v>1</v>
      </c>
      <c r="Y642" s="17">
        <f t="shared" si="69"/>
        <v>0.2529083795161956</v>
      </c>
      <c r="Z642" s="25">
        <f t="shared" ref="Z642:Z705" si="70">U642/V642</f>
        <v>5.2631578947368432E-2</v>
      </c>
    </row>
    <row r="643" spans="1:26" ht="14.4" x14ac:dyDescent="0.3">
      <c r="A643" s="24" t="s">
        <v>1221</v>
      </c>
      <c r="B643" s="4">
        <v>45680</v>
      </c>
      <c r="C643" s="3" t="s">
        <v>49</v>
      </c>
      <c r="D643" s="3" t="s">
        <v>70</v>
      </c>
      <c r="E643" s="3" t="s">
        <v>71</v>
      </c>
      <c r="F643" s="3" t="s">
        <v>72</v>
      </c>
      <c r="G643" s="3" t="s">
        <v>107</v>
      </c>
      <c r="H643" s="3" t="s">
        <v>44</v>
      </c>
      <c r="I643" s="3" t="s">
        <v>25</v>
      </c>
      <c r="J643" s="3" t="s">
        <v>26</v>
      </c>
      <c r="K643" s="3" t="s">
        <v>80</v>
      </c>
      <c r="L643" s="5">
        <v>33</v>
      </c>
      <c r="M643" s="5">
        <v>32518.21</v>
      </c>
      <c r="N643" s="5">
        <v>39546.730000000003</v>
      </c>
      <c r="O643" s="5">
        <v>0</v>
      </c>
      <c r="P643" s="3" t="s">
        <v>28</v>
      </c>
      <c r="Q643" s="3" t="s">
        <v>77</v>
      </c>
      <c r="R643" s="5">
        <v>14</v>
      </c>
      <c r="S643" s="15">
        <v>231941.2</v>
      </c>
      <c r="T643" s="11">
        <f t="shared" ref="T643:T706" si="71">L643*N643</f>
        <v>1305042.0900000001</v>
      </c>
      <c r="U643" s="12">
        <f t="shared" ref="U643:U706" si="72">IF(O643="","", (L643 * N643) * (O643))</f>
        <v>0</v>
      </c>
      <c r="V643" s="12">
        <f t="shared" ref="V643:V706" si="73">IF(T643="","", T643 - U643)</f>
        <v>1305042.0900000001</v>
      </c>
      <c r="W643" s="17">
        <f t="shared" ref="W643:W706" si="74">IF(V643=0,"", S643 / V643)</f>
        <v>0.17772698810043744</v>
      </c>
      <c r="X643" s="19">
        <f t="shared" ref="X643:X706" si="75">IF(TRIM(P643)="Returned",1,0)</f>
        <v>0</v>
      </c>
      <c r="Y643" s="17">
        <f t="shared" ref="Y643:Y706" si="76">S643/V643</f>
        <v>0.17772698810043744</v>
      </c>
      <c r="Z643" s="25">
        <f t="shared" si="70"/>
        <v>0</v>
      </c>
    </row>
    <row r="644" spans="1:26" ht="14.4" x14ac:dyDescent="0.3">
      <c r="A644" s="24" t="s">
        <v>1222</v>
      </c>
      <c r="B644" s="4">
        <v>45673</v>
      </c>
      <c r="C644" s="3" t="s">
        <v>49</v>
      </c>
      <c r="D644" s="3" t="s">
        <v>57</v>
      </c>
      <c r="E644" s="3" t="s">
        <v>92</v>
      </c>
      <c r="F644" s="3" t="s">
        <v>93</v>
      </c>
      <c r="G644" s="3" t="s">
        <v>316</v>
      </c>
      <c r="H644" s="3" t="s">
        <v>24</v>
      </c>
      <c r="I644" s="3" t="s">
        <v>52</v>
      </c>
      <c r="J644" s="3" t="s">
        <v>95</v>
      </c>
      <c r="K644" s="3" t="s">
        <v>298</v>
      </c>
      <c r="L644" s="5">
        <v>27</v>
      </c>
      <c r="M644" s="5">
        <v>26816.05</v>
      </c>
      <c r="N644" s="5">
        <v>40026.379999999997</v>
      </c>
      <c r="O644" s="5">
        <v>0.1</v>
      </c>
      <c r="P644" s="3" t="s">
        <v>28</v>
      </c>
      <c r="Q644" s="3" t="s">
        <v>29</v>
      </c>
      <c r="R644" s="5">
        <v>8</v>
      </c>
      <c r="S644" s="15">
        <v>321011</v>
      </c>
      <c r="T644" s="11">
        <f t="shared" si="71"/>
        <v>1080712.26</v>
      </c>
      <c r="U644" s="12">
        <f t="shared" si="72"/>
        <v>108071.22600000001</v>
      </c>
      <c r="V644" s="12">
        <f t="shared" si="73"/>
        <v>972641.03399999999</v>
      </c>
      <c r="W644" s="17">
        <f t="shared" si="74"/>
        <v>0.33004056869761883</v>
      </c>
      <c r="X644" s="19">
        <f t="shared" si="75"/>
        <v>0</v>
      </c>
      <c r="Y644" s="17">
        <f t="shared" si="76"/>
        <v>0.33004056869761883</v>
      </c>
      <c r="Z644" s="25">
        <f t="shared" si="70"/>
        <v>0.11111111111111112</v>
      </c>
    </row>
    <row r="645" spans="1:26" ht="14.4" x14ac:dyDescent="0.3">
      <c r="A645" s="24" t="s">
        <v>1223</v>
      </c>
      <c r="B645" s="7">
        <v>45803</v>
      </c>
      <c r="C645" s="3" t="s">
        <v>31</v>
      </c>
      <c r="D645" s="3" t="s">
        <v>57</v>
      </c>
      <c r="E645" s="3" t="s">
        <v>58</v>
      </c>
      <c r="F645" s="3" t="s">
        <v>59</v>
      </c>
      <c r="G645" s="3" t="s">
        <v>593</v>
      </c>
      <c r="H645" s="3" t="s">
        <v>35</v>
      </c>
      <c r="I645" s="3" t="s">
        <v>52</v>
      </c>
      <c r="J645" s="3" t="s">
        <v>157</v>
      </c>
      <c r="K645" s="3" t="s">
        <v>188</v>
      </c>
      <c r="L645" s="5">
        <v>44</v>
      </c>
      <c r="M645" s="5">
        <v>52757.72</v>
      </c>
      <c r="N645" s="5">
        <v>70581.440000000002</v>
      </c>
      <c r="O645" s="5">
        <v>0</v>
      </c>
      <c r="P645" s="3" t="s">
        <v>28</v>
      </c>
      <c r="Q645" s="3" t="s">
        <v>77</v>
      </c>
      <c r="R645" s="5">
        <v>2</v>
      </c>
      <c r="S645" s="15">
        <v>784243.7</v>
      </c>
      <c r="T645" s="11">
        <f t="shared" si="71"/>
        <v>3105583.3600000003</v>
      </c>
      <c r="U645" s="12">
        <f t="shared" si="72"/>
        <v>0</v>
      </c>
      <c r="V645" s="12">
        <f t="shared" si="73"/>
        <v>3105583.3600000003</v>
      </c>
      <c r="W645" s="17">
        <f t="shared" si="74"/>
        <v>0.25252701637350344</v>
      </c>
      <c r="X645" s="19">
        <f t="shared" si="75"/>
        <v>0</v>
      </c>
      <c r="Y645" s="17">
        <f t="shared" si="76"/>
        <v>0.25252701637350344</v>
      </c>
      <c r="Z645" s="25">
        <f t="shared" si="70"/>
        <v>0</v>
      </c>
    </row>
    <row r="646" spans="1:26" ht="14.4" x14ac:dyDescent="0.3">
      <c r="A646" s="24" t="s">
        <v>1224</v>
      </c>
      <c r="B646" s="4">
        <v>45883</v>
      </c>
      <c r="C646" s="3" t="s">
        <v>40</v>
      </c>
      <c r="D646" s="3" t="s">
        <v>70</v>
      </c>
      <c r="E646" s="3" t="s">
        <v>125</v>
      </c>
      <c r="F646" s="3" t="s">
        <v>125</v>
      </c>
      <c r="G646" s="3" t="s">
        <v>713</v>
      </c>
      <c r="H646" s="3" t="s">
        <v>24</v>
      </c>
      <c r="I646" s="3" t="s">
        <v>25</v>
      </c>
      <c r="J646" s="3" t="s">
        <v>26</v>
      </c>
      <c r="K646" s="3" t="s">
        <v>80</v>
      </c>
      <c r="L646" s="5">
        <v>39</v>
      </c>
      <c r="M646" s="5">
        <v>54593.599999999999</v>
      </c>
      <c r="N646" s="5">
        <v>70901.09</v>
      </c>
      <c r="O646" s="5">
        <v>0.05</v>
      </c>
      <c r="P646" s="3" t="s">
        <v>55</v>
      </c>
      <c r="Q646" s="3" t="s">
        <v>77</v>
      </c>
      <c r="R646" s="5">
        <v>19</v>
      </c>
      <c r="S646" s="15">
        <v>604192.5</v>
      </c>
      <c r="T646" s="11">
        <f t="shared" si="71"/>
        <v>2765142.51</v>
      </c>
      <c r="U646" s="12">
        <f t="shared" si="72"/>
        <v>138257.12549999999</v>
      </c>
      <c r="V646" s="12">
        <f t="shared" si="73"/>
        <v>2626885.3844999997</v>
      </c>
      <c r="W646" s="17">
        <f t="shared" si="74"/>
        <v>0.23000337341136098</v>
      </c>
      <c r="X646" s="19">
        <f t="shared" si="75"/>
        <v>1</v>
      </c>
      <c r="Y646" s="17">
        <f t="shared" si="76"/>
        <v>0.23000337341136098</v>
      </c>
      <c r="Z646" s="25">
        <f t="shared" si="70"/>
        <v>5.2631578947368425E-2</v>
      </c>
    </row>
    <row r="647" spans="1:26" ht="14.4" x14ac:dyDescent="0.3">
      <c r="A647" s="24" t="s">
        <v>1225</v>
      </c>
      <c r="B647" s="4">
        <v>45826</v>
      </c>
      <c r="C647" s="3" t="s">
        <v>20</v>
      </c>
      <c r="D647" s="3" t="s">
        <v>57</v>
      </c>
      <c r="E647" s="3" t="s">
        <v>58</v>
      </c>
      <c r="F647" s="3" t="s">
        <v>59</v>
      </c>
      <c r="G647" s="3" t="s">
        <v>1226</v>
      </c>
      <c r="H647" s="3" t="s">
        <v>35</v>
      </c>
      <c r="I647" s="3" t="s">
        <v>52</v>
      </c>
      <c r="J647" s="3" t="s">
        <v>113</v>
      </c>
      <c r="K647" s="3" t="s">
        <v>257</v>
      </c>
      <c r="L647" s="5">
        <v>38</v>
      </c>
      <c r="M647" s="5">
        <v>78994.64</v>
      </c>
      <c r="N647" s="5">
        <v>105078.3</v>
      </c>
      <c r="O647" s="5">
        <v>0.05</v>
      </c>
      <c r="P647" s="3" t="s">
        <v>28</v>
      </c>
      <c r="Q647" s="3" t="s">
        <v>29</v>
      </c>
      <c r="R647" s="5">
        <v>13</v>
      </c>
      <c r="S647" s="15">
        <v>941618.7</v>
      </c>
      <c r="T647" s="11">
        <f t="shared" si="71"/>
        <v>3992975.4</v>
      </c>
      <c r="U647" s="12">
        <f t="shared" si="72"/>
        <v>199648.77000000002</v>
      </c>
      <c r="V647" s="12">
        <f t="shared" si="73"/>
        <v>3793326.63</v>
      </c>
      <c r="W647" s="17">
        <f t="shared" si="74"/>
        <v>0.24823032442107418</v>
      </c>
      <c r="X647" s="19">
        <f t="shared" si="75"/>
        <v>0</v>
      </c>
      <c r="Y647" s="17">
        <f t="shared" si="76"/>
        <v>0.24823032442107418</v>
      </c>
      <c r="Z647" s="25">
        <f t="shared" si="70"/>
        <v>5.2631578947368425E-2</v>
      </c>
    </row>
    <row r="648" spans="1:26" ht="14.4" x14ac:dyDescent="0.3">
      <c r="A648" s="24" t="s">
        <v>1227</v>
      </c>
      <c r="B648" s="4">
        <v>45688</v>
      </c>
      <c r="C648" s="3" t="s">
        <v>20</v>
      </c>
      <c r="D648" s="3" t="s">
        <v>21</v>
      </c>
      <c r="E648" s="3" t="s">
        <v>105</v>
      </c>
      <c r="F648" s="3" t="s">
        <v>106</v>
      </c>
      <c r="G648" s="3" t="s">
        <v>126</v>
      </c>
      <c r="H648" s="3" t="s">
        <v>35</v>
      </c>
      <c r="I648" s="3" t="s">
        <v>25</v>
      </c>
      <c r="J648" s="3" t="s">
        <v>26</v>
      </c>
      <c r="K648" s="3" t="s">
        <v>127</v>
      </c>
      <c r="L648" s="5">
        <v>12</v>
      </c>
      <c r="M648" s="5">
        <v>21477.759999999998</v>
      </c>
      <c r="N648" s="5">
        <v>27140.85</v>
      </c>
      <c r="O648" s="5">
        <v>0.05</v>
      </c>
      <c r="P648" s="3" t="s">
        <v>55</v>
      </c>
      <c r="Q648" s="3" t="s">
        <v>77</v>
      </c>
      <c r="R648" s="5">
        <v>20</v>
      </c>
      <c r="S648" s="15">
        <v>64559.23</v>
      </c>
      <c r="T648" s="11">
        <f t="shared" si="71"/>
        <v>325690.19999999995</v>
      </c>
      <c r="U648" s="12">
        <f t="shared" si="72"/>
        <v>16284.509999999998</v>
      </c>
      <c r="V648" s="12">
        <f t="shared" si="73"/>
        <v>309405.68999999994</v>
      </c>
      <c r="W648" s="17">
        <f t="shared" si="74"/>
        <v>0.20865560035434388</v>
      </c>
      <c r="X648" s="19">
        <f t="shared" si="75"/>
        <v>1</v>
      </c>
      <c r="Y648" s="17">
        <f t="shared" si="76"/>
        <v>0.20865560035434388</v>
      </c>
      <c r="Z648" s="25">
        <f t="shared" si="70"/>
        <v>5.2631578947368425E-2</v>
      </c>
    </row>
    <row r="649" spans="1:26" ht="14.4" x14ac:dyDescent="0.3">
      <c r="A649" s="24" t="s">
        <v>1228</v>
      </c>
      <c r="B649" s="6">
        <v>45691</v>
      </c>
      <c r="C649" s="3" t="s">
        <v>49</v>
      </c>
      <c r="D649" s="3" t="s">
        <v>41</v>
      </c>
      <c r="E649" s="3" t="s">
        <v>50</v>
      </c>
      <c r="F649" s="3" t="s">
        <v>50</v>
      </c>
      <c r="G649" s="3" t="s">
        <v>1229</v>
      </c>
      <c r="H649" s="3" t="s">
        <v>87</v>
      </c>
      <c r="I649" s="3" t="s">
        <v>25</v>
      </c>
      <c r="J649" s="3" t="s">
        <v>26</v>
      </c>
      <c r="K649" s="3" t="s">
        <v>127</v>
      </c>
      <c r="L649" s="5">
        <v>44</v>
      </c>
      <c r="M649" s="5">
        <v>26922.06</v>
      </c>
      <c r="N649" s="5">
        <v>29891.81</v>
      </c>
      <c r="O649" s="5">
        <v>0.15</v>
      </c>
      <c r="P649" s="3" t="s">
        <v>28</v>
      </c>
      <c r="Q649" s="3" t="s">
        <v>84</v>
      </c>
      <c r="R649" s="5">
        <v>6</v>
      </c>
      <c r="S649" s="15">
        <v>111068.7</v>
      </c>
      <c r="T649" s="11">
        <f t="shared" si="71"/>
        <v>1315239.6400000001</v>
      </c>
      <c r="U649" s="12">
        <f t="shared" si="72"/>
        <v>197285.94600000003</v>
      </c>
      <c r="V649" s="12">
        <f t="shared" si="73"/>
        <v>1117953.6940000001</v>
      </c>
      <c r="W649" s="17">
        <f t="shared" si="74"/>
        <v>9.9350000448229642E-2</v>
      </c>
      <c r="X649" s="19">
        <f t="shared" si="75"/>
        <v>0</v>
      </c>
      <c r="Y649" s="17">
        <f t="shared" si="76"/>
        <v>9.9350000448229642E-2</v>
      </c>
      <c r="Z649" s="25">
        <f t="shared" si="70"/>
        <v>0.17647058823529413</v>
      </c>
    </row>
    <row r="650" spans="1:26" ht="14.4" x14ac:dyDescent="0.3">
      <c r="A650" s="24" t="s">
        <v>1230</v>
      </c>
      <c r="B650" s="4">
        <v>45848</v>
      </c>
      <c r="C650" s="3" t="s">
        <v>31</v>
      </c>
      <c r="D650" s="3" t="s">
        <v>70</v>
      </c>
      <c r="E650" s="3" t="s">
        <v>71</v>
      </c>
      <c r="F650" s="3" t="s">
        <v>72</v>
      </c>
      <c r="G650" s="3" t="s">
        <v>240</v>
      </c>
      <c r="H650" s="3" t="s">
        <v>24</v>
      </c>
      <c r="I650" s="3" t="s">
        <v>45</v>
      </c>
      <c r="J650" s="3" t="s">
        <v>132</v>
      </c>
      <c r="K650" s="3" t="s">
        <v>248</v>
      </c>
      <c r="L650" s="5">
        <v>25</v>
      </c>
      <c r="M650" s="5">
        <v>77758.740000000005</v>
      </c>
      <c r="N650" s="5">
        <v>109817.3</v>
      </c>
      <c r="O650" s="5">
        <v>0</v>
      </c>
      <c r="P650" s="3" t="s">
        <v>28</v>
      </c>
      <c r="Q650" s="3" t="s">
        <v>77</v>
      </c>
      <c r="R650" s="5">
        <v>5</v>
      </c>
      <c r="S650" s="15">
        <v>801464.8</v>
      </c>
      <c r="T650" s="11">
        <f t="shared" si="71"/>
        <v>2745432.5</v>
      </c>
      <c r="U650" s="12">
        <f t="shared" si="72"/>
        <v>0</v>
      </c>
      <c r="V650" s="12">
        <f t="shared" si="73"/>
        <v>2745432.5</v>
      </c>
      <c r="W650" s="17">
        <f t="shared" si="74"/>
        <v>0.291926609013334</v>
      </c>
      <c r="X650" s="19">
        <f t="shared" si="75"/>
        <v>0</v>
      </c>
      <c r="Y650" s="17">
        <f t="shared" si="76"/>
        <v>0.291926609013334</v>
      </c>
      <c r="Z650" s="25">
        <f t="shared" si="70"/>
        <v>0</v>
      </c>
    </row>
    <row r="651" spans="1:26" ht="14.4" x14ac:dyDescent="0.3">
      <c r="A651" s="24" t="s">
        <v>1231</v>
      </c>
      <c r="B651" s="4">
        <v>45879</v>
      </c>
      <c r="C651" s="3" t="s">
        <v>31</v>
      </c>
      <c r="D651" s="3" t="s">
        <v>57</v>
      </c>
      <c r="E651" s="3" t="s">
        <v>64</v>
      </c>
      <c r="F651" s="3" t="s">
        <v>65</v>
      </c>
      <c r="G651" s="3" t="s">
        <v>1232</v>
      </c>
      <c r="H651" s="3" t="s">
        <v>87</v>
      </c>
      <c r="I651" s="3" t="s">
        <v>52</v>
      </c>
      <c r="J651" s="3" t="s">
        <v>113</v>
      </c>
      <c r="K651" s="3" t="s">
        <v>139</v>
      </c>
      <c r="L651" s="5">
        <v>2</v>
      </c>
      <c r="M651" s="5">
        <v>35562.11</v>
      </c>
      <c r="N651" s="5">
        <v>45474.61</v>
      </c>
      <c r="O651" s="5">
        <v>0.05</v>
      </c>
      <c r="P651" s="3" t="s">
        <v>28</v>
      </c>
      <c r="Q651" s="3" t="s">
        <v>38</v>
      </c>
      <c r="R651" s="5">
        <v>17</v>
      </c>
      <c r="S651" s="15">
        <v>18833.75</v>
      </c>
      <c r="T651" s="11">
        <f t="shared" si="71"/>
        <v>90949.22</v>
      </c>
      <c r="U651" s="12">
        <f t="shared" si="72"/>
        <v>4547.4610000000002</v>
      </c>
      <c r="V651" s="12">
        <f t="shared" si="73"/>
        <v>86401.759000000005</v>
      </c>
      <c r="W651" s="17">
        <f t="shared" si="74"/>
        <v>0.21797877980701758</v>
      </c>
      <c r="X651" s="19">
        <f t="shared" si="75"/>
        <v>0</v>
      </c>
      <c r="Y651" s="17">
        <f t="shared" si="76"/>
        <v>0.21797877980701758</v>
      </c>
      <c r="Z651" s="25">
        <f t="shared" si="70"/>
        <v>5.2631578947368418E-2</v>
      </c>
    </row>
    <row r="652" spans="1:26" ht="14.4" x14ac:dyDescent="0.3">
      <c r="A652" s="24" t="s">
        <v>1233</v>
      </c>
      <c r="B652" s="4">
        <v>45898</v>
      </c>
      <c r="C652" s="3" t="s">
        <v>40</v>
      </c>
      <c r="D652" s="3" t="s">
        <v>57</v>
      </c>
      <c r="E652" s="3" t="s">
        <v>92</v>
      </c>
      <c r="F652" s="3" t="s">
        <v>93</v>
      </c>
      <c r="G652" s="3" t="s">
        <v>1107</v>
      </c>
      <c r="H652" s="3" t="s">
        <v>87</v>
      </c>
      <c r="I652" s="3" t="s">
        <v>25</v>
      </c>
      <c r="J652" s="3" t="s">
        <v>61</v>
      </c>
      <c r="K652" s="3" t="s">
        <v>211</v>
      </c>
      <c r="L652" s="5">
        <v>17</v>
      </c>
      <c r="M652" s="5">
        <v>43952.1</v>
      </c>
      <c r="N652" s="5">
        <v>57619.1</v>
      </c>
      <c r="O652" s="5">
        <v>0</v>
      </c>
      <c r="P652" s="3" t="s">
        <v>28</v>
      </c>
      <c r="Q652" s="3" t="s">
        <v>84</v>
      </c>
      <c r="R652" s="5">
        <v>5</v>
      </c>
      <c r="S652" s="15">
        <v>232339</v>
      </c>
      <c r="T652" s="11">
        <f t="shared" si="71"/>
        <v>979524.7</v>
      </c>
      <c r="U652" s="12">
        <f t="shared" si="72"/>
        <v>0</v>
      </c>
      <c r="V652" s="12">
        <f t="shared" si="73"/>
        <v>979524.7</v>
      </c>
      <c r="W652" s="17">
        <f t="shared" si="74"/>
        <v>0.23719565213618402</v>
      </c>
      <c r="X652" s="19">
        <f t="shared" si="75"/>
        <v>0</v>
      </c>
      <c r="Y652" s="17">
        <f t="shared" si="76"/>
        <v>0.23719565213618402</v>
      </c>
      <c r="Z652" s="25">
        <f t="shared" si="70"/>
        <v>0</v>
      </c>
    </row>
    <row r="653" spans="1:26" ht="14.4" x14ac:dyDescent="0.3">
      <c r="A653" s="24" t="s">
        <v>1234</v>
      </c>
      <c r="B653" s="4">
        <v>45864</v>
      </c>
      <c r="C653" s="3" t="s">
        <v>40</v>
      </c>
      <c r="D653" s="3" t="s">
        <v>21</v>
      </c>
      <c r="E653" s="3" t="s">
        <v>32</v>
      </c>
      <c r="F653" s="3" t="s">
        <v>33</v>
      </c>
      <c r="G653" s="3" t="s">
        <v>1235</v>
      </c>
      <c r="H653" s="3" t="s">
        <v>24</v>
      </c>
      <c r="I653" s="3" t="s">
        <v>25</v>
      </c>
      <c r="J653" s="3" t="s">
        <v>146</v>
      </c>
      <c r="K653" s="3" t="s">
        <v>416</v>
      </c>
      <c r="L653" s="5">
        <v>19</v>
      </c>
      <c r="M653" s="5">
        <v>29277.86</v>
      </c>
      <c r="N653" s="5">
        <v>36964.559999999998</v>
      </c>
      <c r="O653" s="5">
        <v>0.1</v>
      </c>
      <c r="P653" s="3" t="s">
        <v>55</v>
      </c>
      <c r="Q653" s="3" t="s">
        <v>29</v>
      </c>
      <c r="R653" s="5">
        <v>20</v>
      </c>
      <c r="S653" s="15">
        <v>131442.6</v>
      </c>
      <c r="T653" s="11">
        <f t="shared" si="71"/>
        <v>702326.6399999999</v>
      </c>
      <c r="U653" s="12">
        <f t="shared" si="72"/>
        <v>70232.66399999999</v>
      </c>
      <c r="V653" s="12">
        <f t="shared" si="73"/>
        <v>632093.97599999991</v>
      </c>
      <c r="W653" s="17">
        <f t="shared" si="74"/>
        <v>0.20794787640880796</v>
      </c>
      <c r="X653" s="19">
        <f t="shared" si="75"/>
        <v>1</v>
      </c>
      <c r="Y653" s="17">
        <f t="shared" si="76"/>
        <v>0.20794787640880796</v>
      </c>
      <c r="Z653" s="25">
        <f t="shared" si="70"/>
        <v>0.1111111111111111</v>
      </c>
    </row>
    <row r="654" spans="1:26" ht="14.4" x14ac:dyDescent="0.3">
      <c r="A654" s="24" t="s">
        <v>1236</v>
      </c>
      <c r="B654" s="7">
        <v>45796</v>
      </c>
      <c r="C654" s="3" t="s">
        <v>31</v>
      </c>
      <c r="D654" s="3" t="s">
        <v>57</v>
      </c>
      <c r="E654" s="3" t="s">
        <v>92</v>
      </c>
      <c r="F654" s="3" t="s">
        <v>93</v>
      </c>
      <c r="G654" s="3" t="s">
        <v>275</v>
      </c>
      <c r="H654" s="3" t="s">
        <v>24</v>
      </c>
      <c r="I654" s="3" t="s">
        <v>52</v>
      </c>
      <c r="J654" s="3" t="s">
        <v>113</v>
      </c>
      <c r="K654" s="3" t="s">
        <v>557</v>
      </c>
      <c r="L654" s="5">
        <v>2</v>
      </c>
      <c r="M654" s="5">
        <v>6162.53</v>
      </c>
      <c r="N654" s="5">
        <v>6815.72</v>
      </c>
      <c r="O654" s="5">
        <v>0</v>
      </c>
      <c r="P654" s="3" t="s">
        <v>28</v>
      </c>
      <c r="Q654" s="3" t="s">
        <v>38</v>
      </c>
      <c r="R654" s="5">
        <v>2</v>
      </c>
      <c r="S654" s="15">
        <v>1306.3800000000001</v>
      </c>
      <c r="T654" s="11">
        <f t="shared" si="71"/>
        <v>13631.44</v>
      </c>
      <c r="U654" s="12">
        <f t="shared" si="72"/>
        <v>0</v>
      </c>
      <c r="V654" s="12">
        <f t="shared" si="73"/>
        <v>13631.44</v>
      </c>
      <c r="W654" s="17">
        <f t="shared" si="74"/>
        <v>9.5835803113977686E-2</v>
      </c>
      <c r="X654" s="19">
        <f t="shared" si="75"/>
        <v>0</v>
      </c>
      <c r="Y654" s="17">
        <f t="shared" si="76"/>
        <v>9.5835803113977686E-2</v>
      </c>
      <c r="Z654" s="25">
        <f t="shared" si="70"/>
        <v>0</v>
      </c>
    </row>
    <row r="655" spans="1:26" ht="14.4" x14ac:dyDescent="0.3">
      <c r="A655" s="24" t="s">
        <v>1237</v>
      </c>
      <c r="B655" s="4">
        <v>45867</v>
      </c>
      <c r="C655" s="3" t="s">
        <v>31</v>
      </c>
      <c r="D655" s="3" t="s">
        <v>70</v>
      </c>
      <c r="E655" s="3" t="s">
        <v>125</v>
      </c>
      <c r="F655" s="3" t="s">
        <v>125</v>
      </c>
      <c r="G655" s="3" t="s">
        <v>1238</v>
      </c>
      <c r="H655" s="3" t="s">
        <v>44</v>
      </c>
      <c r="I655" s="3" t="s">
        <v>25</v>
      </c>
      <c r="J655" s="3" t="s">
        <v>146</v>
      </c>
      <c r="K655" s="3" t="s">
        <v>147</v>
      </c>
      <c r="L655" s="5">
        <v>11</v>
      </c>
      <c r="M655" s="5">
        <v>42299.61</v>
      </c>
      <c r="N655" s="5">
        <v>60250.26</v>
      </c>
      <c r="O655" s="5">
        <v>0.1</v>
      </c>
      <c r="P655" s="3" t="s">
        <v>55</v>
      </c>
      <c r="Q655" s="3" t="s">
        <v>38</v>
      </c>
      <c r="R655" s="5">
        <v>2</v>
      </c>
      <c r="S655" s="15">
        <v>177711.4</v>
      </c>
      <c r="T655" s="11">
        <f t="shared" si="71"/>
        <v>662752.86</v>
      </c>
      <c r="U655" s="12">
        <f t="shared" si="72"/>
        <v>66275.286000000007</v>
      </c>
      <c r="V655" s="12">
        <f t="shared" si="73"/>
        <v>596477.57400000002</v>
      </c>
      <c r="W655" s="17">
        <f t="shared" si="74"/>
        <v>0.29793475521344576</v>
      </c>
      <c r="X655" s="19">
        <f t="shared" si="75"/>
        <v>1</v>
      </c>
      <c r="Y655" s="17">
        <f t="shared" si="76"/>
        <v>0.29793475521344576</v>
      </c>
      <c r="Z655" s="25">
        <f t="shared" si="70"/>
        <v>0.11111111111111112</v>
      </c>
    </row>
    <row r="656" spans="1:26" ht="14.4" x14ac:dyDescent="0.3">
      <c r="A656" s="24" t="s">
        <v>1239</v>
      </c>
      <c r="B656" s="4">
        <v>45704</v>
      </c>
      <c r="C656" s="3" t="s">
        <v>20</v>
      </c>
      <c r="D656" s="3" t="s">
        <v>70</v>
      </c>
      <c r="E656" s="3" t="s">
        <v>125</v>
      </c>
      <c r="F656" s="3" t="s">
        <v>125</v>
      </c>
      <c r="G656" s="3" t="s">
        <v>381</v>
      </c>
      <c r="H656" s="3" t="s">
        <v>35</v>
      </c>
      <c r="I656" s="3" t="s">
        <v>45</v>
      </c>
      <c r="J656" s="3" t="s">
        <v>67</v>
      </c>
      <c r="K656" s="3" t="s">
        <v>74</v>
      </c>
      <c r="L656" s="5">
        <v>44</v>
      </c>
      <c r="M656" s="5">
        <v>27000.41</v>
      </c>
      <c r="N656" s="5">
        <v>30768.79</v>
      </c>
      <c r="O656" s="5">
        <v>0.05</v>
      </c>
      <c r="P656" s="3" t="s">
        <v>55</v>
      </c>
      <c r="Q656" s="3" t="s">
        <v>84</v>
      </c>
      <c r="R656" s="5">
        <v>19</v>
      </c>
      <c r="S656" s="15">
        <v>157518.29999999999</v>
      </c>
      <c r="T656" s="11">
        <f t="shared" si="71"/>
        <v>1353826.76</v>
      </c>
      <c r="U656" s="12">
        <f t="shared" si="72"/>
        <v>67691.338000000003</v>
      </c>
      <c r="V656" s="12">
        <f t="shared" si="73"/>
        <v>1286135.422</v>
      </c>
      <c r="W656" s="17">
        <f t="shared" si="74"/>
        <v>0.12247411688191571</v>
      </c>
      <c r="X656" s="19">
        <f t="shared" si="75"/>
        <v>1</v>
      </c>
      <c r="Y656" s="17">
        <f t="shared" si="76"/>
        <v>0.12247411688191571</v>
      </c>
      <c r="Z656" s="25">
        <f t="shared" si="70"/>
        <v>5.2631578947368425E-2</v>
      </c>
    </row>
    <row r="657" spans="1:26" ht="14.4" x14ac:dyDescent="0.3">
      <c r="A657" s="24" t="s">
        <v>1240</v>
      </c>
      <c r="B657" s="4">
        <v>45884</v>
      </c>
      <c r="C657" s="3" t="s">
        <v>31</v>
      </c>
      <c r="D657" s="3" t="s">
        <v>57</v>
      </c>
      <c r="E657" s="3" t="s">
        <v>92</v>
      </c>
      <c r="F657" s="3" t="s">
        <v>93</v>
      </c>
      <c r="G657" s="3" t="s">
        <v>1241</v>
      </c>
      <c r="H657" s="3" t="s">
        <v>24</v>
      </c>
      <c r="I657" s="3" t="s">
        <v>52</v>
      </c>
      <c r="J657" s="3" t="s">
        <v>53</v>
      </c>
      <c r="K657" s="3" t="s">
        <v>54</v>
      </c>
      <c r="L657" s="5">
        <v>3</v>
      </c>
      <c r="M657" s="5">
        <v>17481.310000000001</v>
      </c>
      <c r="N657" s="5">
        <v>20057.25</v>
      </c>
      <c r="O657" s="5">
        <v>0.15</v>
      </c>
      <c r="P657" s="3" t="s">
        <v>28</v>
      </c>
      <c r="Q657" s="3" t="s">
        <v>77</v>
      </c>
      <c r="R657" s="5">
        <v>20</v>
      </c>
      <c r="S657" s="15">
        <v>6568.65</v>
      </c>
      <c r="T657" s="11">
        <f t="shared" si="71"/>
        <v>60171.75</v>
      </c>
      <c r="U657" s="12">
        <f t="shared" si="72"/>
        <v>9025.7624999999989</v>
      </c>
      <c r="V657" s="12">
        <f t="shared" si="73"/>
        <v>51145.987500000003</v>
      </c>
      <c r="W657" s="17">
        <f t="shared" si="74"/>
        <v>0.12842942958135278</v>
      </c>
      <c r="X657" s="19">
        <f t="shared" si="75"/>
        <v>0</v>
      </c>
      <c r="Y657" s="17">
        <f t="shared" si="76"/>
        <v>0.12842942958135278</v>
      </c>
      <c r="Z657" s="25">
        <f t="shared" si="70"/>
        <v>0.17647058823529407</v>
      </c>
    </row>
    <row r="658" spans="1:26" ht="14.4" x14ac:dyDescent="0.3">
      <c r="A658" s="24" t="s">
        <v>1242</v>
      </c>
      <c r="B658" s="4">
        <v>45886</v>
      </c>
      <c r="C658" s="3" t="s">
        <v>49</v>
      </c>
      <c r="D658" s="3" t="s">
        <v>21</v>
      </c>
      <c r="E658" s="3" t="s">
        <v>32</v>
      </c>
      <c r="F658" s="3" t="s">
        <v>33</v>
      </c>
      <c r="G658" s="3" t="s">
        <v>266</v>
      </c>
      <c r="H658" s="3" t="s">
        <v>24</v>
      </c>
      <c r="I658" s="3" t="s">
        <v>45</v>
      </c>
      <c r="J658" s="3" t="s">
        <v>102</v>
      </c>
      <c r="K658" s="3" t="s">
        <v>203</v>
      </c>
      <c r="L658" s="5">
        <v>15</v>
      </c>
      <c r="M658" s="5">
        <v>68333.72</v>
      </c>
      <c r="N658" s="5">
        <v>84394.11</v>
      </c>
      <c r="O658" s="5">
        <v>0</v>
      </c>
      <c r="P658" s="3" t="s">
        <v>28</v>
      </c>
      <c r="Q658" s="3" t="s">
        <v>38</v>
      </c>
      <c r="R658" s="5">
        <v>4</v>
      </c>
      <c r="S658" s="15">
        <v>240905.9</v>
      </c>
      <c r="T658" s="11">
        <f t="shared" si="71"/>
        <v>1265911.6499999999</v>
      </c>
      <c r="U658" s="12">
        <f t="shared" si="72"/>
        <v>0</v>
      </c>
      <c r="V658" s="12">
        <f t="shared" si="73"/>
        <v>1265911.6499999999</v>
      </c>
      <c r="W658" s="17">
        <f t="shared" si="74"/>
        <v>0.19030230111240387</v>
      </c>
      <c r="X658" s="19">
        <f t="shared" si="75"/>
        <v>0</v>
      </c>
      <c r="Y658" s="17">
        <f t="shared" si="76"/>
        <v>0.19030230111240387</v>
      </c>
      <c r="Z658" s="25">
        <f t="shared" si="70"/>
        <v>0</v>
      </c>
    </row>
    <row r="659" spans="1:26" ht="14.4" x14ac:dyDescent="0.3">
      <c r="A659" s="24" t="s">
        <v>1243</v>
      </c>
      <c r="B659" s="4">
        <v>45676</v>
      </c>
      <c r="C659" s="3" t="s">
        <v>31</v>
      </c>
      <c r="D659" s="3" t="s">
        <v>57</v>
      </c>
      <c r="E659" s="3" t="s">
        <v>58</v>
      </c>
      <c r="F659" s="3" t="s">
        <v>59</v>
      </c>
      <c r="G659" s="3" t="s">
        <v>434</v>
      </c>
      <c r="H659" s="3" t="s">
        <v>87</v>
      </c>
      <c r="I659" s="3" t="s">
        <v>52</v>
      </c>
      <c r="J659" s="3" t="s">
        <v>95</v>
      </c>
      <c r="K659" s="3" t="s">
        <v>96</v>
      </c>
      <c r="L659" s="5">
        <v>46</v>
      </c>
      <c r="M659" s="5">
        <v>67785.55</v>
      </c>
      <c r="N659" s="5">
        <v>84066.08</v>
      </c>
      <c r="O659" s="5">
        <v>0.15</v>
      </c>
      <c r="P659" s="3" t="s">
        <v>28</v>
      </c>
      <c r="Q659" s="3" t="s">
        <v>29</v>
      </c>
      <c r="R659" s="5">
        <v>15</v>
      </c>
      <c r="S659" s="15">
        <v>636568.69999999995</v>
      </c>
      <c r="T659" s="11">
        <f t="shared" si="71"/>
        <v>3867039.68</v>
      </c>
      <c r="U659" s="12">
        <f t="shared" si="72"/>
        <v>580055.95200000005</v>
      </c>
      <c r="V659" s="12">
        <f t="shared" si="73"/>
        <v>3286983.7280000001</v>
      </c>
      <c r="W659" s="17">
        <f t="shared" si="74"/>
        <v>0.19366347772805279</v>
      </c>
      <c r="X659" s="19">
        <f t="shared" si="75"/>
        <v>0</v>
      </c>
      <c r="Y659" s="17">
        <f t="shared" si="76"/>
        <v>0.19366347772805279</v>
      </c>
      <c r="Z659" s="25">
        <f t="shared" si="70"/>
        <v>0.17647058823529413</v>
      </c>
    </row>
    <row r="660" spans="1:26" ht="14.4" x14ac:dyDescent="0.3">
      <c r="A660" s="24" t="s">
        <v>1244</v>
      </c>
      <c r="B660" s="4">
        <v>45837</v>
      </c>
      <c r="C660" s="3" t="s">
        <v>49</v>
      </c>
      <c r="D660" s="3" t="s">
        <v>57</v>
      </c>
      <c r="E660" s="3" t="s">
        <v>64</v>
      </c>
      <c r="F660" s="3" t="s">
        <v>65</v>
      </c>
      <c r="G660" s="3" t="s">
        <v>167</v>
      </c>
      <c r="H660" s="3" t="s">
        <v>87</v>
      </c>
      <c r="I660" s="3" t="s">
        <v>45</v>
      </c>
      <c r="J660" s="3" t="s">
        <v>102</v>
      </c>
      <c r="K660" s="3" t="s">
        <v>103</v>
      </c>
      <c r="L660" s="5">
        <v>26</v>
      </c>
      <c r="M660" s="5">
        <v>25656.66</v>
      </c>
      <c r="N660" s="5">
        <v>31914.32</v>
      </c>
      <c r="O660" s="5">
        <v>0.15</v>
      </c>
      <c r="P660" s="3" t="s">
        <v>28</v>
      </c>
      <c r="Q660" s="3" t="s">
        <v>29</v>
      </c>
      <c r="R660" s="5">
        <v>2</v>
      </c>
      <c r="S660" s="15">
        <v>138294.29999999999</v>
      </c>
      <c r="T660" s="11">
        <f t="shared" si="71"/>
        <v>829772.32</v>
      </c>
      <c r="U660" s="12">
        <f t="shared" si="72"/>
        <v>124465.84799999998</v>
      </c>
      <c r="V660" s="12">
        <f t="shared" si="73"/>
        <v>705306.47199999995</v>
      </c>
      <c r="W660" s="17">
        <f t="shared" si="74"/>
        <v>0.19607689067115211</v>
      </c>
      <c r="X660" s="19">
        <f t="shared" si="75"/>
        <v>0</v>
      </c>
      <c r="Y660" s="17">
        <f t="shared" si="76"/>
        <v>0.19607689067115211</v>
      </c>
      <c r="Z660" s="25">
        <f t="shared" si="70"/>
        <v>0.1764705882352941</v>
      </c>
    </row>
    <row r="661" spans="1:26" ht="14.4" x14ac:dyDescent="0.3">
      <c r="A661" s="24" t="s">
        <v>1245</v>
      </c>
      <c r="B661" s="7">
        <v>45803</v>
      </c>
      <c r="C661" s="3" t="s">
        <v>31</v>
      </c>
      <c r="D661" s="3" t="s">
        <v>57</v>
      </c>
      <c r="E661" s="3" t="s">
        <v>92</v>
      </c>
      <c r="F661" s="3" t="s">
        <v>93</v>
      </c>
      <c r="G661" s="3" t="s">
        <v>562</v>
      </c>
      <c r="H661" s="3" t="s">
        <v>24</v>
      </c>
      <c r="I661" s="3" t="s">
        <v>25</v>
      </c>
      <c r="J661" s="3" t="s">
        <v>26</v>
      </c>
      <c r="K661" s="3" t="s">
        <v>127</v>
      </c>
      <c r="L661" s="5">
        <v>27</v>
      </c>
      <c r="M661" s="5">
        <v>34138.79</v>
      </c>
      <c r="N661" s="5">
        <v>42103.22</v>
      </c>
      <c r="O661" s="5">
        <v>0</v>
      </c>
      <c r="P661" s="3" t="s">
        <v>28</v>
      </c>
      <c r="Q661" s="3" t="s">
        <v>29</v>
      </c>
      <c r="R661" s="5">
        <v>8</v>
      </c>
      <c r="S661" s="15">
        <v>215039.6</v>
      </c>
      <c r="T661" s="11">
        <f t="shared" si="71"/>
        <v>1136786.94</v>
      </c>
      <c r="U661" s="12">
        <f t="shared" si="72"/>
        <v>0</v>
      </c>
      <c r="V661" s="12">
        <f t="shared" si="73"/>
        <v>1136786.94</v>
      </c>
      <c r="W661" s="17">
        <f t="shared" si="74"/>
        <v>0.1891643829053842</v>
      </c>
      <c r="X661" s="19">
        <f t="shared" si="75"/>
        <v>0</v>
      </c>
      <c r="Y661" s="17">
        <f t="shared" si="76"/>
        <v>0.1891643829053842</v>
      </c>
      <c r="Z661" s="25">
        <f t="shared" si="70"/>
        <v>0</v>
      </c>
    </row>
    <row r="662" spans="1:26" ht="14.4" x14ac:dyDescent="0.3">
      <c r="A662" s="24" t="s">
        <v>1246</v>
      </c>
      <c r="B662" s="4">
        <v>45686</v>
      </c>
      <c r="C662" s="3" t="s">
        <v>31</v>
      </c>
      <c r="D662" s="3" t="s">
        <v>57</v>
      </c>
      <c r="E662" s="3" t="s">
        <v>92</v>
      </c>
      <c r="F662" s="3" t="s">
        <v>93</v>
      </c>
      <c r="G662" s="3" t="s">
        <v>1247</v>
      </c>
      <c r="H662" s="3" t="s">
        <v>24</v>
      </c>
      <c r="I662" s="3" t="s">
        <v>25</v>
      </c>
      <c r="J662" s="3" t="s">
        <v>36</v>
      </c>
      <c r="K662" s="3" t="s">
        <v>280</v>
      </c>
      <c r="L662" s="5">
        <v>8</v>
      </c>
      <c r="M662" s="5">
        <v>18470.759999999998</v>
      </c>
      <c r="N662" s="5">
        <v>23199.97</v>
      </c>
      <c r="O662" s="5">
        <v>0</v>
      </c>
      <c r="P662" s="3" t="s">
        <v>55</v>
      </c>
      <c r="Q662" s="3" t="s">
        <v>77</v>
      </c>
      <c r="R662" s="5">
        <v>12</v>
      </c>
      <c r="S662" s="15">
        <v>37833.68</v>
      </c>
      <c r="T662" s="11">
        <f t="shared" si="71"/>
        <v>185599.76</v>
      </c>
      <c r="U662" s="12">
        <f t="shared" si="72"/>
        <v>0</v>
      </c>
      <c r="V662" s="12">
        <f t="shared" si="73"/>
        <v>185599.76</v>
      </c>
      <c r="W662" s="17">
        <f t="shared" si="74"/>
        <v>0.20384552221403734</v>
      </c>
      <c r="X662" s="19">
        <f t="shared" si="75"/>
        <v>1</v>
      </c>
      <c r="Y662" s="17">
        <f t="shared" si="76"/>
        <v>0.20384552221403734</v>
      </c>
      <c r="Z662" s="25">
        <f t="shared" si="70"/>
        <v>0</v>
      </c>
    </row>
    <row r="663" spans="1:26" ht="14.4" x14ac:dyDescent="0.3">
      <c r="A663" s="24" t="s">
        <v>1248</v>
      </c>
      <c r="B663" s="4">
        <v>45890</v>
      </c>
      <c r="C663" s="3" t="s">
        <v>20</v>
      </c>
      <c r="D663" s="3" t="s">
        <v>41</v>
      </c>
      <c r="E663" s="3" t="s">
        <v>42</v>
      </c>
      <c r="F663" s="3" t="s">
        <v>42</v>
      </c>
      <c r="G663" s="3" t="s">
        <v>1249</v>
      </c>
      <c r="H663" s="3" t="s">
        <v>44</v>
      </c>
      <c r="I663" s="3" t="s">
        <v>45</v>
      </c>
      <c r="J663" s="3" t="s">
        <v>67</v>
      </c>
      <c r="K663" s="3" t="s">
        <v>68</v>
      </c>
      <c r="L663" s="5">
        <v>48</v>
      </c>
      <c r="M663" s="5">
        <v>42387.97</v>
      </c>
      <c r="N663" s="5">
        <v>55986.49</v>
      </c>
      <c r="O663" s="5">
        <v>0</v>
      </c>
      <c r="P663" s="3" t="s">
        <v>55</v>
      </c>
      <c r="Q663" s="3" t="s">
        <v>29</v>
      </c>
      <c r="R663" s="5">
        <v>13</v>
      </c>
      <c r="S663" s="15">
        <v>652729</v>
      </c>
      <c r="T663" s="11">
        <f t="shared" si="71"/>
        <v>2687351.52</v>
      </c>
      <c r="U663" s="12">
        <f t="shared" si="72"/>
        <v>0</v>
      </c>
      <c r="V663" s="12">
        <f t="shared" si="73"/>
        <v>2687351.52</v>
      </c>
      <c r="W663" s="17">
        <f t="shared" si="74"/>
        <v>0.24288932621661644</v>
      </c>
      <c r="X663" s="19">
        <f t="shared" si="75"/>
        <v>1</v>
      </c>
      <c r="Y663" s="17">
        <f t="shared" si="76"/>
        <v>0.24288932621661644</v>
      </c>
      <c r="Z663" s="25">
        <f t="shared" si="70"/>
        <v>0</v>
      </c>
    </row>
    <row r="664" spans="1:26" ht="14.4" x14ac:dyDescent="0.3">
      <c r="A664" s="24" t="s">
        <v>1250</v>
      </c>
      <c r="B664" s="6">
        <v>45870</v>
      </c>
      <c r="C664" s="3" t="s">
        <v>31</v>
      </c>
      <c r="D664" s="3" t="s">
        <v>57</v>
      </c>
      <c r="E664" s="3" t="s">
        <v>64</v>
      </c>
      <c r="F664" s="3" t="s">
        <v>65</v>
      </c>
      <c r="G664" s="3" t="s">
        <v>1251</v>
      </c>
      <c r="H664" s="3" t="s">
        <v>24</v>
      </c>
      <c r="I664" s="3" t="s">
        <v>45</v>
      </c>
      <c r="J664" s="3" t="s">
        <v>67</v>
      </c>
      <c r="K664" s="3" t="s">
        <v>199</v>
      </c>
      <c r="L664" s="5">
        <v>1</v>
      </c>
      <c r="M664" s="5">
        <v>14778.75</v>
      </c>
      <c r="N664" s="5">
        <v>17461.16</v>
      </c>
      <c r="O664" s="5">
        <v>0.05</v>
      </c>
      <c r="P664" s="3" t="s">
        <v>55</v>
      </c>
      <c r="Q664" s="3" t="s">
        <v>29</v>
      </c>
      <c r="R664" s="5">
        <v>9</v>
      </c>
      <c r="S664" s="15">
        <v>2548.29</v>
      </c>
      <c r="T664" s="11">
        <f t="shared" si="71"/>
        <v>17461.16</v>
      </c>
      <c r="U664" s="12">
        <f t="shared" si="72"/>
        <v>873.05799999999999</v>
      </c>
      <c r="V664" s="12">
        <f t="shared" si="73"/>
        <v>16588.101999999999</v>
      </c>
      <c r="W664" s="17">
        <f t="shared" si="74"/>
        <v>0.15362155356893756</v>
      </c>
      <c r="X664" s="19">
        <f t="shared" si="75"/>
        <v>1</v>
      </c>
      <c r="Y664" s="17">
        <f t="shared" si="76"/>
        <v>0.15362155356893756</v>
      </c>
      <c r="Z664" s="25">
        <f t="shared" si="70"/>
        <v>5.2631578947368425E-2</v>
      </c>
    </row>
    <row r="665" spans="1:26" ht="14.4" x14ac:dyDescent="0.3">
      <c r="A665" s="24" t="s">
        <v>1252</v>
      </c>
      <c r="B665" s="8">
        <v>45778</v>
      </c>
      <c r="C665" s="3" t="s">
        <v>31</v>
      </c>
      <c r="D665" s="3" t="s">
        <v>21</v>
      </c>
      <c r="E665" s="3" t="s">
        <v>105</v>
      </c>
      <c r="F665" s="3" t="s">
        <v>106</v>
      </c>
      <c r="G665" s="3" t="s">
        <v>748</v>
      </c>
      <c r="H665" s="3" t="s">
        <v>24</v>
      </c>
      <c r="I665" s="3" t="s">
        <v>52</v>
      </c>
      <c r="J665" s="3" t="s">
        <v>95</v>
      </c>
      <c r="K665" s="3" t="s">
        <v>237</v>
      </c>
      <c r="L665" s="5">
        <v>25</v>
      </c>
      <c r="M665" s="5">
        <v>1278.79</v>
      </c>
      <c r="N665" s="5">
        <v>1881.16</v>
      </c>
      <c r="O665" s="5">
        <v>0.15</v>
      </c>
      <c r="P665" s="3" t="s">
        <v>28</v>
      </c>
      <c r="Q665" s="3" t="s">
        <v>84</v>
      </c>
      <c r="R665" s="5">
        <v>14</v>
      </c>
      <c r="S665" s="15">
        <v>12800.36</v>
      </c>
      <c r="T665" s="11">
        <f t="shared" si="71"/>
        <v>47029</v>
      </c>
      <c r="U665" s="12">
        <f t="shared" si="72"/>
        <v>7054.3499999999995</v>
      </c>
      <c r="V665" s="12">
        <f t="shared" si="73"/>
        <v>39974.65</v>
      </c>
      <c r="W665" s="17">
        <f t="shared" si="74"/>
        <v>0.32021193431337108</v>
      </c>
      <c r="X665" s="19">
        <f t="shared" si="75"/>
        <v>0</v>
      </c>
      <c r="Y665" s="17">
        <f t="shared" si="76"/>
        <v>0.32021193431337108</v>
      </c>
      <c r="Z665" s="25">
        <f t="shared" si="70"/>
        <v>0.1764705882352941</v>
      </c>
    </row>
    <row r="666" spans="1:26" ht="14.4" x14ac:dyDescent="0.3">
      <c r="A666" s="24" t="s">
        <v>1253</v>
      </c>
      <c r="B666" s="6">
        <v>45815</v>
      </c>
      <c r="C666" s="3" t="s">
        <v>31</v>
      </c>
      <c r="D666" s="3" t="s">
        <v>21</v>
      </c>
      <c r="E666" s="3" t="s">
        <v>105</v>
      </c>
      <c r="F666" s="3" t="s">
        <v>106</v>
      </c>
      <c r="G666" s="3" t="s">
        <v>1254</v>
      </c>
      <c r="H666" s="3" t="s">
        <v>44</v>
      </c>
      <c r="I666" s="3" t="s">
        <v>45</v>
      </c>
      <c r="J666" s="3" t="s">
        <v>67</v>
      </c>
      <c r="K666" s="3" t="s">
        <v>199</v>
      </c>
      <c r="L666" s="5">
        <v>10</v>
      </c>
      <c r="M666" s="5">
        <v>45061.440000000002</v>
      </c>
      <c r="N666" s="5">
        <v>50553.04</v>
      </c>
      <c r="O666" s="5">
        <v>0.1</v>
      </c>
      <c r="P666" s="3" t="s">
        <v>28</v>
      </c>
      <c r="Q666" s="3" t="s">
        <v>84</v>
      </c>
      <c r="R666" s="5">
        <v>19</v>
      </c>
      <c r="S666" s="15">
        <v>49424.4</v>
      </c>
      <c r="T666" s="11">
        <f t="shared" si="71"/>
        <v>505530.4</v>
      </c>
      <c r="U666" s="12">
        <f t="shared" si="72"/>
        <v>50553.040000000008</v>
      </c>
      <c r="V666" s="12">
        <f t="shared" si="73"/>
        <v>454977.36</v>
      </c>
      <c r="W666" s="17">
        <f t="shared" si="74"/>
        <v>0.10863046020575617</v>
      </c>
      <c r="X666" s="19">
        <f t="shared" si="75"/>
        <v>0</v>
      </c>
      <c r="Y666" s="17">
        <f t="shared" si="76"/>
        <v>0.10863046020575617</v>
      </c>
      <c r="Z666" s="25">
        <f t="shared" si="70"/>
        <v>0.11111111111111113</v>
      </c>
    </row>
    <row r="667" spans="1:26" ht="14.4" x14ac:dyDescent="0.3">
      <c r="A667" s="24" t="s">
        <v>1255</v>
      </c>
      <c r="B667" s="6">
        <v>45664</v>
      </c>
      <c r="C667" s="3" t="s">
        <v>20</v>
      </c>
      <c r="D667" s="3" t="s">
        <v>41</v>
      </c>
      <c r="E667" s="3" t="s">
        <v>42</v>
      </c>
      <c r="F667" s="3" t="s">
        <v>42</v>
      </c>
      <c r="G667" s="3" t="s">
        <v>1256</v>
      </c>
      <c r="H667" s="3" t="s">
        <v>24</v>
      </c>
      <c r="I667" s="3" t="s">
        <v>45</v>
      </c>
      <c r="J667" s="3" t="s">
        <v>46</v>
      </c>
      <c r="K667" s="3" t="s">
        <v>161</v>
      </c>
      <c r="L667" s="5">
        <v>15</v>
      </c>
      <c r="M667" s="5">
        <v>61692.88</v>
      </c>
      <c r="N667" s="5">
        <v>82865.600000000006</v>
      </c>
      <c r="O667" s="5">
        <v>0</v>
      </c>
      <c r="P667" s="3" t="s">
        <v>28</v>
      </c>
      <c r="Q667" s="3" t="s">
        <v>38</v>
      </c>
      <c r="R667" s="5">
        <v>1</v>
      </c>
      <c r="S667" s="15">
        <v>317590.8</v>
      </c>
      <c r="T667" s="11">
        <f t="shared" si="71"/>
        <v>1242984</v>
      </c>
      <c r="U667" s="12">
        <f t="shared" si="72"/>
        <v>0</v>
      </c>
      <c r="V667" s="12">
        <f t="shared" si="73"/>
        <v>1242984</v>
      </c>
      <c r="W667" s="17">
        <f t="shared" si="74"/>
        <v>0.25550674827672759</v>
      </c>
      <c r="X667" s="19">
        <f t="shared" si="75"/>
        <v>0</v>
      </c>
      <c r="Y667" s="17">
        <f t="shared" si="76"/>
        <v>0.25550674827672759</v>
      </c>
      <c r="Z667" s="25">
        <f t="shared" si="70"/>
        <v>0</v>
      </c>
    </row>
    <row r="668" spans="1:26" ht="14.4" x14ac:dyDescent="0.3">
      <c r="A668" s="24" t="s">
        <v>1257</v>
      </c>
      <c r="B668" s="4">
        <v>45884</v>
      </c>
      <c r="C668" s="3" t="s">
        <v>49</v>
      </c>
      <c r="D668" s="3" t="s">
        <v>41</v>
      </c>
      <c r="E668" s="3" t="s">
        <v>42</v>
      </c>
      <c r="F668" s="3" t="s">
        <v>42</v>
      </c>
      <c r="G668" s="3" t="s">
        <v>633</v>
      </c>
      <c r="H668" s="3" t="s">
        <v>44</v>
      </c>
      <c r="I668" s="3" t="s">
        <v>52</v>
      </c>
      <c r="J668" s="3" t="s">
        <v>53</v>
      </c>
      <c r="K668" s="3" t="s">
        <v>110</v>
      </c>
      <c r="L668" s="5">
        <v>22</v>
      </c>
      <c r="M668" s="5">
        <v>27569.49</v>
      </c>
      <c r="N668" s="5">
        <v>37449.4</v>
      </c>
      <c r="O668" s="5">
        <v>0.15</v>
      </c>
      <c r="P668" s="3" t="s">
        <v>28</v>
      </c>
      <c r="Q668" s="3" t="s">
        <v>84</v>
      </c>
      <c r="R668" s="5">
        <v>5</v>
      </c>
      <c r="S668" s="15">
        <v>184754.3</v>
      </c>
      <c r="T668" s="11">
        <f t="shared" si="71"/>
        <v>823886.8</v>
      </c>
      <c r="U668" s="12">
        <f t="shared" si="72"/>
        <v>123583.02</v>
      </c>
      <c r="V668" s="12">
        <f t="shared" si="73"/>
        <v>700303.78</v>
      </c>
      <c r="W668" s="17">
        <f t="shared" si="74"/>
        <v>0.26382022384628567</v>
      </c>
      <c r="X668" s="19">
        <f t="shared" si="75"/>
        <v>0</v>
      </c>
      <c r="Y668" s="17">
        <f t="shared" si="76"/>
        <v>0.26382022384628567</v>
      </c>
      <c r="Z668" s="25">
        <f t="shared" si="70"/>
        <v>0.17647058823529413</v>
      </c>
    </row>
    <row r="669" spans="1:26" ht="14.4" x14ac:dyDescent="0.3">
      <c r="A669" s="24" t="s">
        <v>1258</v>
      </c>
      <c r="B669" s="6">
        <v>45843</v>
      </c>
      <c r="C669" s="3" t="s">
        <v>49</v>
      </c>
      <c r="D669" s="3" t="s">
        <v>70</v>
      </c>
      <c r="E669" s="3" t="s">
        <v>125</v>
      </c>
      <c r="F669" s="3" t="s">
        <v>125</v>
      </c>
      <c r="G669" s="3" t="s">
        <v>703</v>
      </c>
      <c r="H669" s="3" t="s">
        <v>87</v>
      </c>
      <c r="I669" s="3" t="s">
        <v>25</v>
      </c>
      <c r="J669" s="3" t="s">
        <v>146</v>
      </c>
      <c r="K669" s="3" t="s">
        <v>147</v>
      </c>
      <c r="L669" s="5">
        <v>4</v>
      </c>
      <c r="M669" s="5">
        <v>25967.42</v>
      </c>
      <c r="N669" s="5">
        <v>33635.64</v>
      </c>
      <c r="O669" s="5">
        <v>0</v>
      </c>
      <c r="P669" s="3" t="s">
        <v>28</v>
      </c>
      <c r="Q669" s="3" t="s">
        <v>29</v>
      </c>
      <c r="R669" s="5">
        <v>20</v>
      </c>
      <c r="S669" s="15">
        <v>30672.880000000001</v>
      </c>
      <c r="T669" s="11">
        <f t="shared" si="71"/>
        <v>134542.56</v>
      </c>
      <c r="U669" s="12">
        <f t="shared" si="72"/>
        <v>0</v>
      </c>
      <c r="V669" s="12">
        <f t="shared" si="73"/>
        <v>134542.56</v>
      </c>
      <c r="W669" s="17">
        <f t="shared" si="74"/>
        <v>0.22797901273767945</v>
      </c>
      <c r="X669" s="19">
        <f t="shared" si="75"/>
        <v>0</v>
      </c>
      <c r="Y669" s="17">
        <f t="shared" si="76"/>
        <v>0.22797901273767945</v>
      </c>
      <c r="Z669" s="25">
        <f t="shared" si="70"/>
        <v>0</v>
      </c>
    </row>
    <row r="670" spans="1:26" ht="14.4" x14ac:dyDescent="0.3">
      <c r="A670" s="24" t="s">
        <v>1259</v>
      </c>
      <c r="B670" s="7">
        <v>45798</v>
      </c>
      <c r="C670" s="3" t="s">
        <v>20</v>
      </c>
      <c r="D670" s="3" t="s">
        <v>70</v>
      </c>
      <c r="E670" s="3" t="s">
        <v>125</v>
      </c>
      <c r="F670" s="3" t="s">
        <v>125</v>
      </c>
      <c r="G670" s="3" t="s">
        <v>1260</v>
      </c>
      <c r="H670" s="3" t="s">
        <v>44</v>
      </c>
      <c r="I670" s="3" t="s">
        <v>45</v>
      </c>
      <c r="J670" s="3" t="s">
        <v>102</v>
      </c>
      <c r="K670" s="3" t="s">
        <v>226</v>
      </c>
      <c r="L670" s="5">
        <v>44</v>
      </c>
      <c r="M670" s="5">
        <v>48417.61</v>
      </c>
      <c r="N670" s="5">
        <v>54603.64</v>
      </c>
      <c r="O670" s="5">
        <v>0.1</v>
      </c>
      <c r="P670" s="3" t="s">
        <v>55</v>
      </c>
      <c r="Q670" s="3" t="s">
        <v>84</v>
      </c>
      <c r="R670" s="5">
        <v>9</v>
      </c>
      <c r="S670" s="15">
        <v>244966.8</v>
      </c>
      <c r="T670" s="11">
        <f t="shared" si="71"/>
        <v>2402560.16</v>
      </c>
      <c r="U670" s="12">
        <f t="shared" si="72"/>
        <v>240256.01600000003</v>
      </c>
      <c r="V670" s="12">
        <f t="shared" si="73"/>
        <v>2162304.1440000003</v>
      </c>
      <c r="W670" s="17">
        <f t="shared" si="74"/>
        <v>0.11328970565021493</v>
      </c>
      <c r="X670" s="19">
        <f t="shared" si="75"/>
        <v>1</v>
      </c>
      <c r="Y670" s="17">
        <f t="shared" si="76"/>
        <v>0.11328970565021493</v>
      </c>
      <c r="Z670" s="25">
        <f t="shared" si="70"/>
        <v>0.1111111111111111</v>
      </c>
    </row>
    <row r="671" spans="1:26" ht="14.4" x14ac:dyDescent="0.3">
      <c r="A671" s="24" t="s">
        <v>1261</v>
      </c>
      <c r="B671" s="4">
        <v>45897</v>
      </c>
      <c r="C671" s="3" t="s">
        <v>31</v>
      </c>
      <c r="D671" s="3" t="s">
        <v>57</v>
      </c>
      <c r="E671" s="3" t="s">
        <v>92</v>
      </c>
      <c r="F671" s="3" t="s">
        <v>93</v>
      </c>
      <c r="G671" s="3" t="s">
        <v>1017</v>
      </c>
      <c r="H671" s="3" t="s">
        <v>24</v>
      </c>
      <c r="I671" s="3" t="s">
        <v>25</v>
      </c>
      <c r="J671" s="3" t="s">
        <v>146</v>
      </c>
      <c r="K671" s="3" t="s">
        <v>147</v>
      </c>
      <c r="L671" s="5">
        <v>38</v>
      </c>
      <c r="M671" s="5">
        <v>23042.21</v>
      </c>
      <c r="N671" s="5">
        <v>26191.56</v>
      </c>
      <c r="O671" s="5">
        <v>0.15</v>
      </c>
      <c r="P671" s="3" t="s">
        <v>28</v>
      </c>
      <c r="Q671" s="3" t="s">
        <v>77</v>
      </c>
      <c r="R671" s="5">
        <v>9</v>
      </c>
      <c r="S671" s="15">
        <v>101724</v>
      </c>
      <c r="T671" s="11">
        <f t="shared" si="71"/>
        <v>995279.28</v>
      </c>
      <c r="U671" s="12">
        <f t="shared" si="72"/>
        <v>149291.89199999999</v>
      </c>
      <c r="V671" s="12">
        <f t="shared" si="73"/>
        <v>845987.38800000004</v>
      </c>
      <c r="W671" s="17">
        <f t="shared" si="74"/>
        <v>0.12024292730945535</v>
      </c>
      <c r="X671" s="19">
        <f t="shared" si="75"/>
        <v>0</v>
      </c>
      <c r="Y671" s="17">
        <f t="shared" si="76"/>
        <v>0.12024292730945535</v>
      </c>
      <c r="Z671" s="25">
        <f t="shared" si="70"/>
        <v>0.1764705882352941</v>
      </c>
    </row>
    <row r="672" spans="1:26" ht="14.4" x14ac:dyDescent="0.3">
      <c r="A672" s="24" t="s">
        <v>1262</v>
      </c>
      <c r="B672" s="4">
        <v>45676</v>
      </c>
      <c r="C672" s="3" t="s">
        <v>20</v>
      </c>
      <c r="D672" s="3" t="s">
        <v>57</v>
      </c>
      <c r="E672" s="3" t="s">
        <v>64</v>
      </c>
      <c r="F672" s="3" t="s">
        <v>65</v>
      </c>
      <c r="G672" s="3" t="s">
        <v>1263</v>
      </c>
      <c r="H672" s="3" t="s">
        <v>44</v>
      </c>
      <c r="I672" s="3" t="s">
        <v>45</v>
      </c>
      <c r="J672" s="3" t="s">
        <v>102</v>
      </c>
      <c r="K672" s="3" t="s">
        <v>103</v>
      </c>
      <c r="L672" s="5">
        <v>46</v>
      </c>
      <c r="M672" s="5">
        <v>56464.38</v>
      </c>
      <c r="N672" s="5">
        <v>71787.12</v>
      </c>
      <c r="O672" s="5">
        <v>0.15</v>
      </c>
      <c r="P672" s="3" t="s">
        <v>55</v>
      </c>
      <c r="Q672" s="3" t="s">
        <v>29</v>
      </c>
      <c r="R672" s="5">
        <v>10</v>
      </c>
      <c r="S672" s="15">
        <v>599119.1</v>
      </c>
      <c r="T672" s="11">
        <f t="shared" si="71"/>
        <v>3302207.5199999996</v>
      </c>
      <c r="U672" s="12">
        <f t="shared" si="72"/>
        <v>495331.12799999991</v>
      </c>
      <c r="V672" s="12">
        <f t="shared" si="73"/>
        <v>2806876.3919999995</v>
      </c>
      <c r="W672" s="17">
        <f t="shared" si="74"/>
        <v>0.21344691262770793</v>
      </c>
      <c r="X672" s="19">
        <f t="shared" si="75"/>
        <v>1</v>
      </c>
      <c r="Y672" s="17">
        <f t="shared" si="76"/>
        <v>0.21344691262770793</v>
      </c>
      <c r="Z672" s="25">
        <f t="shared" si="70"/>
        <v>0.17647058823529413</v>
      </c>
    </row>
    <row r="673" spans="1:26" ht="14.4" x14ac:dyDescent="0.3">
      <c r="A673" s="24" t="s">
        <v>1264</v>
      </c>
      <c r="B673" s="4">
        <v>45685</v>
      </c>
      <c r="C673" s="3" t="s">
        <v>20</v>
      </c>
      <c r="D673" s="3" t="s">
        <v>57</v>
      </c>
      <c r="E673" s="3" t="s">
        <v>58</v>
      </c>
      <c r="F673" s="3" t="s">
        <v>59</v>
      </c>
      <c r="G673" s="3" t="s">
        <v>1265</v>
      </c>
      <c r="H673" s="3" t="s">
        <v>24</v>
      </c>
      <c r="I673" s="3" t="s">
        <v>25</v>
      </c>
      <c r="J673" s="3" t="s">
        <v>36</v>
      </c>
      <c r="K673" s="3" t="s">
        <v>280</v>
      </c>
      <c r="L673" s="5">
        <v>12</v>
      </c>
      <c r="M673" s="5">
        <v>8583.32</v>
      </c>
      <c r="N673" s="5">
        <v>9514.83</v>
      </c>
      <c r="O673" s="5">
        <v>0</v>
      </c>
      <c r="P673" s="3" t="s">
        <v>28</v>
      </c>
      <c r="Q673" s="3" t="s">
        <v>29</v>
      </c>
      <c r="R673" s="5">
        <v>4</v>
      </c>
      <c r="S673" s="15">
        <v>11178.12</v>
      </c>
      <c r="T673" s="11">
        <f t="shared" si="71"/>
        <v>114177.95999999999</v>
      </c>
      <c r="U673" s="12">
        <f t="shared" si="72"/>
        <v>0</v>
      </c>
      <c r="V673" s="12">
        <f t="shared" si="73"/>
        <v>114177.95999999999</v>
      </c>
      <c r="W673" s="17">
        <f t="shared" si="74"/>
        <v>9.79008558219117E-2</v>
      </c>
      <c r="X673" s="19">
        <f t="shared" si="75"/>
        <v>0</v>
      </c>
      <c r="Y673" s="17">
        <f t="shared" si="76"/>
        <v>9.79008558219117E-2</v>
      </c>
      <c r="Z673" s="25">
        <f t="shared" si="70"/>
        <v>0</v>
      </c>
    </row>
    <row r="674" spans="1:26" ht="14.4" x14ac:dyDescent="0.3">
      <c r="A674" s="24" t="s">
        <v>1266</v>
      </c>
      <c r="B674" s="6">
        <v>45842</v>
      </c>
      <c r="C674" s="3" t="s">
        <v>49</v>
      </c>
      <c r="D674" s="3" t="s">
        <v>57</v>
      </c>
      <c r="E674" s="3" t="s">
        <v>58</v>
      </c>
      <c r="F674" s="3" t="s">
        <v>59</v>
      </c>
      <c r="G674" s="3" t="s">
        <v>1267</v>
      </c>
      <c r="H674" s="3" t="s">
        <v>87</v>
      </c>
      <c r="I674" s="3" t="s">
        <v>45</v>
      </c>
      <c r="J674" s="3" t="s">
        <v>67</v>
      </c>
      <c r="K674" s="3" t="s">
        <v>68</v>
      </c>
      <c r="L674" s="5">
        <v>39</v>
      </c>
      <c r="M674" s="5">
        <v>31632.2</v>
      </c>
      <c r="N674" s="5">
        <v>35909.589999999997</v>
      </c>
      <c r="O674" s="5">
        <v>0.05</v>
      </c>
      <c r="P674" s="3" t="s">
        <v>55</v>
      </c>
      <c r="Q674" s="3" t="s">
        <v>77</v>
      </c>
      <c r="R674" s="5">
        <v>7</v>
      </c>
      <c r="S674" s="15">
        <v>158477.29999999999</v>
      </c>
      <c r="T674" s="11">
        <f t="shared" si="71"/>
        <v>1400474.0099999998</v>
      </c>
      <c r="U674" s="12">
        <f t="shared" si="72"/>
        <v>70023.700499999992</v>
      </c>
      <c r="V674" s="12">
        <f t="shared" si="73"/>
        <v>1330450.3094999997</v>
      </c>
      <c r="W674" s="17">
        <f t="shared" si="74"/>
        <v>0.11911553469408248</v>
      </c>
      <c r="X674" s="19">
        <f t="shared" si="75"/>
        <v>1</v>
      </c>
      <c r="Y674" s="17">
        <f t="shared" si="76"/>
        <v>0.11911553469408248</v>
      </c>
      <c r="Z674" s="25">
        <f t="shared" si="70"/>
        <v>5.2631578947368425E-2</v>
      </c>
    </row>
    <row r="675" spans="1:26" ht="14.4" x14ac:dyDescent="0.3">
      <c r="A675" s="24" t="s">
        <v>1268</v>
      </c>
      <c r="B675" s="4">
        <v>45730</v>
      </c>
      <c r="C675" s="3" t="s">
        <v>40</v>
      </c>
      <c r="D675" s="3" t="s">
        <v>41</v>
      </c>
      <c r="E675" s="3" t="s">
        <v>42</v>
      </c>
      <c r="F675" s="3" t="s">
        <v>42</v>
      </c>
      <c r="G675" s="3" t="s">
        <v>232</v>
      </c>
      <c r="H675" s="3" t="s">
        <v>87</v>
      </c>
      <c r="I675" s="3" t="s">
        <v>45</v>
      </c>
      <c r="J675" s="3" t="s">
        <v>132</v>
      </c>
      <c r="K675" s="3" t="s">
        <v>248</v>
      </c>
      <c r="L675" s="5">
        <v>2</v>
      </c>
      <c r="M675" s="5">
        <v>15619.37</v>
      </c>
      <c r="N675" s="5">
        <v>20615.740000000002</v>
      </c>
      <c r="O675" s="5">
        <v>0.15</v>
      </c>
      <c r="P675" s="3" t="s">
        <v>55</v>
      </c>
      <c r="Q675" s="3" t="s">
        <v>84</v>
      </c>
      <c r="R675" s="5">
        <v>5</v>
      </c>
      <c r="S675" s="15">
        <v>8493.83</v>
      </c>
      <c r="T675" s="11">
        <f t="shared" si="71"/>
        <v>41231.480000000003</v>
      </c>
      <c r="U675" s="12">
        <f t="shared" si="72"/>
        <v>6184.7220000000007</v>
      </c>
      <c r="V675" s="12">
        <f t="shared" si="73"/>
        <v>35046.758000000002</v>
      </c>
      <c r="W675" s="17">
        <f t="shared" si="74"/>
        <v>0.24235708193037425</v>
      </c>
      <c r="X675" s="19">
        <f t="shared" si="75"/>
        <v>1</v>
      </c>
      <c r="Y675" s="17">
        <f t="shared" si="76"/>
        <v>0.24235708193037425</v>
      </c>
      <c r="Z675" s="25">
        <f t="shared" si="70"/>
        <v>0.17647058823529413</v>
      </c>
    </row>
    <row r="676" spans="1:26" ht="14.4" x14ac:dyDescent="0.3">
      <c r="A676" s="24" t="s">
        <v>1269</v>
      </c>
      <c r="B676" s="4">
        <v>45705</v>
      </c>
      <c r="C676" s="3" t="s">
        <v>20</v>
      </c>
      <c r="D676" s="3" t="s">
        <v>57</v>
      </c>
      <c r="E676" s="3" t="s">
        <v>64</v>
      </c>
      <c r="F676" s="3" t="s">
        <v>65</v>
      </c>
      <c r="G676" s="3" t="s">
        <v>1270</v>
      </c>
      <c r="H676" s="3" t="s">
        <v>87</v>
      </c>
      <c r="I676" s="3" t="s">
        <v>45</v>
      </c>
      <c r="J676" s="3" t="s">
        <v>46</v>
      </c>
      <c r="K676" s="3" t="s">
        <v>117</v>
      </c>
      <c r="L676" s="5">
        <v>24</v>
      </c>
      <c r="M676" s="5">
        <v>35796.35</v>
      </c>
      <c r="N676" s="5">
        <v>41050.58</v>
      </c>
      <c r="O676" s="5">
        <v>0</v>
      </c>
      <c r="P676" s="3" t="s">
        <v>55</v>
      </c>
      <c r="Q676" s="3" t="s">
        <v>29</v>
      </c>
      <c r="R676" s="5">
        <v>9</v>
      </c>
      <c r="S676" s="15">
        <v>126101.5</v>
      </c>
      <c r="T676" s="11">
        <f t="shared" si="71"/>
        <v>985213.92</v>
      </c>
      <c r="U676" s="12">
        <f t="shared" si="72"/>
        <v>0</v>
      </c>
      <c r="V676" s="12">
        <f t="shared" si="73"/>
        <v>985213.92</v>
      </c>
      <c r="W676" s="17">
        <f t="shared" si="74"/>
        <v>0.12799402996660866</v>
      </c>
      <c r="X676" s="19">
        <f t="shared" si="75"/>
        <v>1</v>
      </c>
      <c r="Y676" s="17">
        <f t="shared" si="76"/>
        <v>0.12799402996660866</v>
      </c>
      <c r="Z676" s="25">
        <f t="shared" si="70"/>
        <v>0</v>
      </c>
    </row>
    <row r="677" spans="1:26" ht="14.4" x14ac:dyDescent="0.3">
      <c r="A677" s="24" t="s">
        <v>1271</v>
      </c>
      <c r="B677" s="4">
        <v>45868</v>
      </c>
      <c r="C677" s="3" t="s">
        <v>40</v>
      </c>
      <c r="D677" s="3" t="s">
        <v>21</v>
      </c>
      <c r="E677" s="3" t="s">
        <v>22</v>
      </c>
      <c r="F677" s="3" t="s">
        <v>22</v>
      </c>
      <c r="G677" s="3" t="s">
        <v>657</v>
      </c>
      <c r="H677" s="3" t="s">
        <v>44</v>
      </c>
      <c r="I677" s="3" t="s">
        <v>25</v>
      </c>
      <c r="J677" s="3" t="s">
        <v>26</v>
      </c>
      <c r="K677" s="3" t="s">
        <v>216</v>
      </c>
      <c r="L677" s="5">
        <v>34</v>
      </c>
      <c r="M677" s="5">
        <v>48758.720000000001</v>
      </c>
      <c r="N677" s="5">
        <v>65351.92</v>
      </c>
      <c r="O677" s="5">
        <v>0</v>
      </c>
      <c r="P677" s="3" t="s">
        <v>55</v>
      </c>
      <c r="Q677" s="3" t="s">
        <v>77</v>
      </c>
      <c r="R677" s="5">
        <v>4</v>
      </c>
      <c r="S677" s="15">
        <v>564168.80000000005</v>
      </c>
      <c r="T677" s="11">
        <f t="shared" si="71"/>
        <v>2221965.2799999998</v>
      </c>
      <c r="U677" s="12">
        <f t="shared" si="72"/>
        <v>0</v>
      </c>
      <c r="V677" s="12">
        <f t="shared" si="73"/>
        <v>2221965.2799999998</v>
      </c>
      <c r="W677" s="17">
        <f t="shared" si="74"/>
        <v>0.25390531754843626</v>
      </c>
      <c r="X677" s="19">
        <f t="shared" si="75"/>
        <v>1</v>
      </c>
      <c r="Y677" s="17">
        <f t="shared" si="76"/>
        <v>0.25390531754843626</v>
      </c>
      <c r="Z677" s="25">
        <f t="shared" si="70"/>
        <v>0</v>
      </c>
    </row>
    <row r="678" spans="1:26" ht="14.4" x14ac:dyDescent="0.3">
      <c r="A678" s="24" t="s">
        <v>1272</v>
      </c>
      <c r="B678" s="4">
        <v>45713</v>
      </c>
      <c r="C678" s="3" t="s">
        <v>31</v>
      </c>
      <c r="D678" s="3" t="s">
        <v>57</v>
      </c>
      <c r="E678" s="3" t="s">
        <v>58</v>
      </c>
      <c r="F678" s="3" t="s">
        <v>59</v>
      </c>
      <c r="G678" s="3" t="s">
        <v>903</v>
      </c>
      <c r="H678" s="3" t="s">
        <v>87</v>
      </c>
      <c r="I678" s="3" t="s">
        <v>52</v>
      </c>
      <c r="J678" s="3" t="s">
        <v>157</v>
      </c>
      <c r="K678" s="3" t="s">
        <v>158</v>
      </c>
      <c r="L678" s="5">
        <v>5</v>
      </c>
      <c r="M678" s="5">
        <v>54423.9</v>
      </c>
      <c r="N678" s="5">
        <v>62961.279999999999</v>
      </c>
      <c r="O678" s="5">
        <v>0.15</v>
      </c>
      <c r="P678" s="3" t="s">
        <v>28</v>
      </c>
      <c r="Q678" s="3" t="s">
        <v>77</v>
      </c>
      <c r="R678" s="5">
        <v>2</v>
      </c>
      <c r="S678" s="15">
        <v>36283.86</v>
      </c>
      <c r="T678" s="11">
        <f t="shared" si="71"/>
        <v>314806.40000000002</v>
      </c>
      <c r="U678" s="12">
        <f t="shared" si="72"/>
        <v>47220.959999999999</v>
      </c>
      <c r="V678" s="12">
        <f t="shared" si="73"/>
        <v>267585.44</v>
      </c>
      <c r="W678" s="17">
        <f t="shared" si="74"/>
        <v>0.13559728810356797</v>
      </c>
      <c r="X678" s="19">
        <f t="shared" si="75"/>
        <v>0</v>
      </c>
      <c r="Y678" s="17">
        <f t="shared" si="76"/>
        <v>0.13559728810356797</v>
      </c>
      <c r="Z678" s="25">
        <f t="shared" si="70"/>
        <v>0.1764705882352941</v>
      </c>
    </row>
    <row r="679" spans="1:26" ht="14.4" x14ac:dyDescent="0.3">
      <c r="A679" s="24" t="s">
        <v>1273</v>
      </c>
      <c r="B679" s="6">
        <v>45872</v>
      </c>
      <c r="C679" s="3" t="s">
        <v>40</v>
      </c>
      <c r="D679" s="3" t="s">
        <v>57</v>
      </c>
      <c r="E679" s="3" t="s">
        <v>58</v>
      </c>
      <c r="F679" s="3" t="s">
        <v>59</v>
      </c>
      <c r="G679" s="3" t="s">
        <v>589</v>
      </c>
      <c r="H679" s="3" t="s">
        <v>35</v>
      </c>
      <c r="I679" s="3" t="s">
        <v>25</v>
      </c>
      <c r="J679" s="3" t="s">
        <v>61</v>
      </c>
      <c r="K679" s="3" t="s">
        <v>154</v>
      </c>
      <c r="L679" s="5">
        <v>7</v>
      </c>
      <c r="M679" s="5">
        <v>61995.24</v>
      </c>
      <c r="N679" s="5">
        <v>90805.84</v>
      </c>
      <c r="O679" s="5">
        <v>0.15</v>
      </c>
      <c r="P679" s="3" t="s">
        <v>28</v>
      </c>
      <c r="Q679" s="3" t="s">
        <v>29</v>
      </c>
      <c r="R679" s="5">
        <v>12</v>
      </c>
      <c r="S679" s="15">
        <v>171423.1</v>
      </c>
      <c r="T679" s="11">
        <f t="shared" si="71"/>
        <v>635640.88</v>
      </c>
      <c r="U679" s="12">
        <f t="shared" si="72"/>
        <v>95346.131999999998</v>
      </c>
      <c r="V679" s="12">
        <f t="shared" si="73"/>
        <v>540294.74800000002</v>
      </c>
      <c r="W679" s="17">
        <f t="shared" si="74"/>
        <v>0.31727700599451319</v>
      </c>
      <c r="X679" s="19">
        <f t="shared" si="75"/>
        <v>0</v>
      </c>
      <c r="Y679" s="17">
        <f t="shared" si="76"/>
        <v>0.31727700599451319</v>
      </c>
      <c r="Z679" s="25">
        <f t="shared" si="70"/>
        <v>0.1764705882352941</v>
      </c>
    </row>
    <row r="680" spans="1:26" ht="14.4" x14ac:dyDescent="0.3">
      <c r="A680" s="24" t="s">
        <v>1274</v>
      </c>
      <c r="B680" s="4">
        <v>45825</v>
      </c>
      <c r="C680" s="3" t="s">
        <v>40</v>
      </c>
      <c r="D680" s="3" t="s">
        <v>41</v>
      </c>
      <c r="E680" s="3" t="s">
        <v>50</v>
      </c>
      <c r="F680" s="3" t="s">
        <v>50</v>
      </c>
      <c r="G680" s="3" t="s">
        <v>1260</v>
      </c>
      <c r="H680" s="3" t="s">
        <v>24</v>
      </c>
      <c r="I680" s="3" t="s">
        <v>45</v>
      </c>
      <c r="J680" s="3" t="s">
        <v>67</v>
      </c>
      <c r="K680" s="3" t="s">
        <v>83</v>
      </c>
      <c r="L680" s="5">
        <v>41</v>
      </c>
      <c r="M680" s="5">
        <v>68832.52</v>
      </c>
      <c r="N680" s="5">
        <v>92706.12</v>
      </c>
      <c r="O680" s="5">
        <v>0.15</v>
      </c>
      <c r="P680" s="3" t="s">
        <v>55</v>
      </c>
      <c r="Q680" s="3" t="s">
        <v>29</v>
      </c>
      <c r="R680" s="5">
        <v>15</v>
      </c>
      <c r="S680" s="15">
        <v>831995</v>
      </c>
      <c r="T680" s="11">
        <f t="shared" si="71"/>
        <v>3800950.92</v>
      </c>
      <c r="U680" s="12">
        <f t="shared" si="72"/>
        <v>570142.63799999992</v>
      </c>
      <c r="V680" s="12">
        <f t="shared" si="73"/>
        <v>3230808.2820000001</v>
      </c>
      <c r="W680" s="17">
        <f t="shared" si="74"/>
        <v>0.25751914919722863</v>
      </c>
      <c r="X680" s="19">
        <f t="shared" si="75"/>
        <v>1</v>
      </c>
      <c r="Y680" s="17">
        <f t="shared" si="76"/>
        <v>0.25751914919722863</v>
      </c>
      <c r="Z680" s="25">
        <f t="shared" si="70"/>
        <v>0.17647058823529407</v>
      </c>
    </row>
    <row r="681" spans="1:26" ht="14.4" x14ac:dyDescent="0.3">
      <c r="A681" s="24" t="s">
        <v>1275</v>
      </c>
      <c r="B681" s="4">
        <v>45672</v>
      </c>
      <c r="C681" s="3" t="s">
        <v>40</v>
      </c>
      <c r="D681" s="3" t="s">
        <v>21</v>
      </c>
      <c r="E681" s="3" t="s">
        <v>105</v>
      </c>
      <c r="F681" s="3" t="s">
        <v>106</v>
      </c>
      <c r="G681" s="3" t="s">
        <v>1276</v>
      </c>
      <c r="H681" s="3" t="s">
        <v>35</v>
      </c>
      <c r="I681" s="3" t="s">
        <v>52</v>
      </c>
      <c r="J681" s="3" t="s">
        <v>53</v>
      </c>
      <c r="K681" s="3" t="s">
        <v>110</v>
      </c>
      <c r="L681" s="5">
        <v>19</v>
      </c>
      <c r="M681" s="5">
        <v>70362.44</v>
      </c>
      <c r="N681" s="5">
        <v>79904.88</v>
      </c>
      <c r="O681" s="5">
        <v>0.1</v>
      </c>
      <c r="P681" s="3" t="s">
        <v>55</v>
      </c>
      <c r="Q681" s="3" t="s">
        <v>29</v>
      </c>
      <c r="R681" s="5">
        <v>11</v>
      </c>
      <c r="S681" s="15">
        <v>163175.70000000001</v>
      </c>
      <c r="T681" s="11">
        <f t="shared" si="71"/>
        <v>1518192.7200000002</v>
      </c>
      <c r="U681" s="12">
        <f t="shared" si="72"/>
        <v>151819.27200000003</v>
      </c>
      <c r="V681" s="12">
        <f t="shared" si="73"/>
        <v>1366373.4480000001</v>
      </c>
      <c r="W681" s="17">
        <f t="shared" si="74"/>
        <v>0.11942247577984258</v>
      </c>
      <c r="X681" s="19">
        <f t="shared" si="75"/>
        <v>1</v>
      </c>
      <c r="Y681" s="17">
        <f t="shared" si="76"/>
        <v>0.11942247577984258</v>
      </c>
      <c r="Z681" s="25">
        <f t="shared" si="70"/>
        <v>0.11111111111111112</v>
      </c>
    </row>
    <row r="682" spans="1:26" ht="14.4" x14ac:dyDescent="0.3">
      <c r="A682" s="24" t="s">
        <v>1277</v>
      </c>
      <c r="B682" s="6">
        <v>45724</v>
      </c>
      <c r="C682" s="3" t="s">
        <v>40</v>
      </c>
      <c r="D682" s="3" t="s">
        <v>21</v>
      </c>
      <c r="E682" s="3" t="s">
        <v>32</v>
      </c>
      <c r="F682" s="3" t="s">
        <v>33</v>
      </c>
      <c r="G682" s="3" t="s">
        <v>675</v>
      </c>
      <c r="H682" s="3" t="s">
        <v>44</v>
      </c>
      <c r="I682" s="3" t="s">
        <v>45</v>
      </c>
      <c r="J682" s="3" t="s">
        <v>46</v>
      </c>
      <c r="K682" s="3" t="s">
        <v>47</v>
      </c>
      <c r="L682" s="5">
        <v>26</v>
      </c>
      <c r="M682" s="5">
        <v>31595.68</v>
      </c>
      <c r="N682" s="5">
        <v>40092.39</v>
      </c>
      <c r="O682" s="5">
        <v>0.05</v>
      </c>
      <c r="P682" s="3" t="s">
        <v>55</v>
      </c>
      <c r="Q682" s="3" t="s">
        <v>29</v>
      </c>
      <c r="R682" s="5">
        <v>11</v>
      </c>
      <c r="S682" s="15">
        <v>209868.7</v>
      </c>
      <c r="T682" s="11">
        <f t="shared" si="71"/>
        <v>1042402.14</v>
      </c>
      <c r="U682" s="12">
        <f t="shared" si="72"/>
        <v>52120.107000000004</v>
      </c>
      <c r="V682" s="12">
        <f t="shared" si="73"/>
        <v>990282.03300000005</v>
      </c>
      <c r="W682" s="17">
        <f t="shared" si="74"/>
        <v>0.21192821136440834</v>
      </c>
      <c r="X682" s="19">
        <f t="shared" si="75"/>
        <v>1</v>
      </c>
      <c r="Y682" s="17">
        <f t="shared" si="76"/>
        <v>0.21192821136440834</v>
      </c>
      <c r="Z682" s="25">
        <f t="shared" si="70"/>
        <v>5.2631578947368425E-2</v>
      </c>
    </row>
    <row r="683" spans="1:26" ht="14.4" x14ac:dyDescent="0.3">
      <c r="A683" s="24" t="s">
        <v>1278</v>
      </c>
      <c r="B683" s="6">
        <v>45877</v>
      </c>
      <c r="C683" s="3" t="s">
        <v>31</v>
      </c>
      <c r="D683" s="3" t="s">
        <v>57</v>
      </c>
      <c r="E683" s="3" t="s">
        <v>58</v>
      </c>
      <c r="F683" s="3" t="s">
        <v>59</v>
      </c>
      <c r="G683" s="3" t="s">
        <v>615</v>
      </c>
      <c r="H683" s="3" t="s">
        <v>24</v>
      </c>
      <c r="I683" s="3" t="s">
        <v>52</v>
      </c>
      <c r="J683" s="3" t="s">
        <v>157</v>
      </c>
      <c r="K683" s="3" t="s">
        <v>285</v>
      </c>
      <c r="L683" s="5">
        <v>32</v>
      </c>
      <c r="M683" s="5">
        <v>1611.19</v>
      </c>
      <c r="N683" s="5">
        <v>2201.31</v>
      </c>
      <c r="O683" s="5">
        <v>0.05</v>
      </c>
      <c r="P683" s="3" t="s">
        <v>55</v>
      </c>
      <c r="Q683" s="3" t="s">
        <v>38</v>
      </c>
      <c r="R683" s="5">
        <v>2</v>
      </c>
      <c r="S683" s="15">
        <v>17939.650000000001</v>
      </c>
      <c r="T683" s="11">
        <f t="shared" si="71"/>
        <v>70441.919999999998</v>
      </c>
      <c r="U683" s="12">
        <f t="shared" si="72"/>
        <v>3522.096</v>
      </c>
      <c r="V683" s="12">
        <f t="shared" si="73"/>
        <v>66919.823999999993</v>
      </c>
      <c r="W683" s="17">
        <f t="shared" si="74"/>
        <v>0.2680767660118174</v>
      </c>
      <c r="X683" s="19">
        <f t="shared" si="75"/>
        <v>1</v>
      </c>
      <c r="Y683" s="17">
        <f t="shared" si="76"/>
        <v>0.2680767660118174</v>
      </c>
      <c r="Z683" s="25">
        <f t="shared" si="70"/>
        <v>5.2631578947368425E-2</v>
      </c>
    </row>
    <row r="684" spans="1:26" ht="14.4" x14ac:dyDescent="0.3">
      <c r="A684" s="24" t="s">
        <v>1279</v>
      </c>
      <c r="B684" s="7">
        <v>45803</v>
      </c>
      <c r="C684" s="3" t="s">
        <v>49</v>
      </c>
      <c r="D684" s="3" t="s">
        <v>70</v>
      </c>
      <c r="E684" s="3" t="s">
        <v>125</v>
      </c>
      <c r="F684" s="3" t="s">
        <v>125</v>
      </c>
      <c r="G684" s="3" t="s">
        <v>943</v>
      </c>
      <c r="H684" s="3" t="s">
        <v>35</v>
      </c>
      <c r="I684" s="3" t="s">
        <v>45</v>
      </c>
      <c r="J684" s="3" t="s">
        <v>46</v>
      </c>
      <c r="K684" s="3" t="s">
        <v>333</v>
      </c>
      <c r="L684" s="5">
        <v>27</v>
      </c>
      <c r="M684" s="5">
        <v>8882.98</v>
      </c>
      <c r="N684" s="5">
        <v>11187.97</v>
      </c>
      <c r="O684" s="5">
        <v>0.1</v>
      </c>
      <c r="P684" s="3" t="s">
        <v>55</v>
      </c>
      <c r="Q684" s="3" t="s">
        <v>77</v>
      </c>
      <c r="R684" s="5">
        <v>16</v>
      </c>
      <c r="S684" s="15">
        <v>56011.26</v>
      </c>
      <c r="T684" s="11">
        <f t="shared" si="71"/>
        <v>302075.19</v>
      </c>
      <c r="U684" s="12">
        <f t="shared" si="72"/>
        <v>30207.519</v>
      </c>
      <c r="V684" s="12">
        <f t="shared" si="73"/>
        <v>271867.67099999997</v>
      </c>
      <c r="W684" s="17">
        <f t="shared" si="74"/>
        <v>0.20602398142440412</v>
      </c>
      <c r="X684" s="19">
        <f t="shared" si="75"/>
        <v>1</v>
      </c>
      <c r="Y684" s="17">
        <f t="shared" si="76"/>
        <v>0.20602398142440412</v>
      </c>
      <c r="Z684" s="25">
        <f t="shared" si="70"/>
        <v>0.11111111111111112</v>
      </c>
    </row>
    <row r="685" spans="1:26" ht="14.4" x14ac:dyDescent="0.3">
      <c r="A685" s="24" t="s">
        <v>1280</v>
      </c>
      <c r="B685" s="4">
        <v>45851</v>
      </c>
      <c r="C685" s="3" t="s">
        <v>20</v>
      </c>
      <c r="D685" s="3" t="s">
        <v>41</v>
      </c>
      <c r="E685" s="3" t="s">
        <v>50</v>
      </c>
      <c r="F685" s="3" t="s">
        <v>50</v>
      </c>
      <c r="G685" s="3" t="s">
        <v>1281</v>
      </c>
      <c r="H685" s="3" t="s">
        <v>24</v>
      </c>
      <c r="I685" s="3" t="s">
        <v>52</v>
      </c>
      <c r="J685" s="3" t="s">
        <v>113</v>
      </c>
      <c r="K685" s="3" t="s">
        <v>257</v>
      </c>
      <c r="L685" s="5">
        <v>31</v>
      </c>
      <c r="M685" s="5">
        <v>24572.66</v>
      </c>
      <c r="N685" s="5">
        <v>33153.449999999997</v>
      </c>
      <c r="O685" s="5">
        <v>0</v>
      </c>
      <c r="P685" s="3" t="s">
        <v>55</v>
      </c>
      <c r="Q685" s="3" t="s">
        <v>77</v>
      </c>
      <c r="R685" s="5">
        <v>3</v>
      </c>
      <c r="S685" s="15">
        <v>266004.5</v>
      </c>
      <c r="T685" s="11">
        <f t="shared" si="71"/>
        <v>1027756.95</v>
      </c>
      <c r="U685" s="12">
        <f t="shared" si="72"/>
        <v>0</v>
      </c>
      <c r="V685" s="12">
        <f t="shared" si="73"/>
        <v>1027756.95</v>
      </c>
      <c r="W685" s="17">
        <f t="shared" si="74"/>
        <v>0.25882043415031153</v>
      </c>
      <c r="X685" s="19">
        <f t="shared" si="75"/>
        <v>1</v>
      </c>
      <c r="Y685" s="17">
        <f t="shared" si="76"/>
        <v>0.25882043415031153</v>
      </c>
      <c r="Z685" s="25">
        <f t="shared" si="70"/>
        <v>0</v>
      </c>
    </row>
    <row r="686" spans="1:26" ht="14.4" x14ac:dyDescent="0.3">
      <c r="A686" s="24" t="s">
        <v>1282</v>
      </c>
      <c r="B686" s="4">
        <v>45711</v>
      </c>
      <c r="C686" s="3" t="s">
        <v>40</v>
      </c>
      <c r="D686" s="3" t="s">
        <v>70</v>
      </c>
      <c r="E686" s="3" t="s">
        <v>125</v>
      </c>
      <c r="F686" s="3" t="s">
        <v>125</v>
      </c>
      <c r="G686" s="3" t="s">
        <v>1283</v>
      </c>
      <c r="H686" s="3" t="s">
        <v>24</v>
      </c>
      <c r="I686" s="3" t="s">
        <v>25</v>
      </c>
      <c r="J686" s="3" t="s">
        <v>61</v>
      </c>
      <c r="K686" s="3" t="s">
        <v>62</v>
      </c>
      <c r="L686" s="5">
        <v>32</v>
      </c>
      <c r="M686" s="5">
        <v>17029.28</v>
      </c>
      <c r="N686" s="5">
        <v>20431.02</v>
      </c>
      <c r="O686" s="5">
        <v>0.1</v>
      </c>
      <c r="P686" s="3" t="s">
        <v>28</v>
      </c>
      <c r="Q686" s="3" t="s">
        <v>84</v>
      </c>
      <c r="R686" s="5">
        <v>15</v>
      </c>
      <c r="S686" s="15">
        <v>97970.11</v>
      </c>
      <c r="T686" s="11">
        <f t="shared" si="71"/>
        <v>653792.64</v>
      </c>
      <c r="U686" s="12">
        <f t="shared" si="72"/>
        <v>65379.264000000003</v>
      </c>
      <c r="V686" s="12">
        <f t="shared" si="73"/>
        <v>588413.37600000005</v>
      </c>
      <c r="W686" s="17">
        <f t="shared" si="74"/>
        <v>0.16649878129215062</v>
      </c>
      <c r="X686" s="19">
        <f t="shared" si="75"/>
        <v>0</v>
      </c>
      <c r="Y686" s="17">
        <f t="shared" si="76"/>
        <v>0.16649878129215062</v>
      </c>
      <c r="Z686" s="25">
        <f t="shared" si="70"/>
        <v>0.1111111111111111</v>
      </c>
    </row>
    <row r="687" spans="1:26" ht="14.4" x14ac:dyDescent="0.3">
      <c r="A687" s="24" t="s">
        <v>1284</v>
      </c>
      <c r="B687" s="4">
        <v>45819</v>
      </c>
      <c r="C687" s="3" t="s">
        <v>49</v>
      </c>
      <c r="D687" s="3" t="s">
        <v>21</v>
      </c>
      <c r="E687" s="3" t="s">
        <v>32</v>
      </c>
      <c r="F687" s="3" t="s">
        <v>33</v>
      </c>
      <c r="G687" s="3" t="s">
        <v>448</v>
      </c>
      <c r="H687" s="3" t="s">
        <v>44</v>
      </c>
      <c r="I687" s="3" t="s">
        <v>45</v>
      </c>
      <c r="J687" s="3" t="s">
        <v>102</v>
      </c>
      <c r="K687" s="3" t="s">
        <v>103</v>
      </c>
      <c r="L687" s="5">
        <v>28</v>
      </c>
      <c r="M687" s="5">
        <v>67073.289999999994</v>
      </c>
      <c r="N687" s="5">
        <v>98766.65</v>
      </c>
      <c r="O687" s="5">
        <v>0.15</v>
      </c>
      <c r="P687" s="3" t="s">
        <v>28</v>
      </c>
      <c r="Q687" s="3" t="s">
        <v>29</v>
      </c>
      <c r="R687" s="5">
        <v>3</v>
      </c>
      <c r="S687" s="15">
        <v>754302</v>
      </c>
      <c r="T687" s="11">
        <f t="shared" si="71"/>
        <v>2765466.1999999997</v>
      </c>
      <c r="U687" s="12">
        <f t="shared" si="72"/>
        <v>414819.92999999993</v>
      </c>
      <c r="V687" s="12">
        <f t="shared" si="73"/>
        <v>2350646.2699999996</v>
      </c>
      <c r="W687" s="17">
        <f t="shared" si="74"/>
        <v>0.32089132662227404</v>
      </c>
      <c r="X687" s="19">
        <f t="shared" si="75"/>
        <v>0</v>
      </c>
      <c r="Y687" s="17">
        <f t="shared" si="76"/>
        <v>0.32089132662227404</v>
      </c>
      <c r="Z687" s="25">
        <f t="shared" si="70"/>
        <v>0.17647058823529413</v>
      </c>
    </row>
    <row r="688" spans="1:26" ht="14.4" x14ac:dyDescent="0.3">
      <c r="A688" s="24" t="s">
        <v>1285</v>
      </c>
      <c r="B688" s="4">
        <v>45716</v>
      </c>
      <c r="C688" s="3" t="s">
        <v>40</v>
      </c>
      <c r="D688" s="3" t="s">
        <v>41</v>
      </c>
      <c r="E688" s="3" t="s">
        <v>50</v>
      </c>
      <c r="F688" s="3" t="s">
        <v>50</v>
      </c>
      <c r="G688" s="3" t="s">
        <v>1286</v>
      </c>
      <c r="H688" s="3" t="s">
        <v>24</v>
      </c>
      <c r="I688" s="3" t="s">
        <v>25</v>
      </c>
      <c r="J688" s="3" t="s">
        <v>36</v>
      </c>
      <c r="K688" s="3" t="s">
        <v>37</v>
      </c>
      <c r="L688" s="5">
        <v>47</v>
      </c>
      <c r="M688" s="5">
        <v>47491.32</v>
      </c>
      <c r="N688" s="5">
        <v>60270.6</v>
      </c>
      <c r="O688" s="5">
        <v>0.05</v>
      </c>
      <c r="P688" s="3" t="s">
        <v>55</v>
      </c>
      <c r="Q688" s="3" t="s">
        <v>84</v>
      </c>
      <c r="R688" s="5">
        <v>5</v>
      </c>
      <c r="S688" s="15">
        <v>570594.9</v>
      </c>
      <c r="T688" s="11">
        <f t="shared" si="71"/>
        <v>2832718.1999999997</v>
      </c>
      <c r="U688" s="12">
        <f t="shared" si="72"/>
        <v>141635.91</v>
      </c>
      <c r="V688" s="12">
        <f t="shared" si="73"/>
        <v>2691082.2899999996</v>
      </c>
      <c r="W688" s="17">
        <f t="shared" si="74"/>
        <v>0.21203175470342087</v>
      </c>
      <c r="X688" s="19">
        <f t="shared" si="75"/>
        <v>1</v>
      </c>
      <c r="Y688" s="17">
        <f t="shared" si="76"/>
        <v>0.21203175470342087</v>
      </c>
      <c r="Z688" s="25">
        <f t="shared" si="70"/>
        <v>5.2631578947368432E-2</v>
      </c>
    </row>
    <row r="689" spans="1:26" ht="14.4" x14ac:dyDescent="0.3">
      <c r="A689" s="24" t="s">
        <v>1287</v>
      </c>
      <c r="B689" s="7">
        <v>45794</v>
      </c>
      <c r="C689" s="3" t="s">
        <v>20</v>
      </c>
      <c r="D689" s="3" t="s">
        <v>21</v>
      </c>
      <c r="E689" s="3" t="s">
        <v>32</v>
      </c>
      <c r="F689" s="3" t="s">
        <v>33</v>
      </c>
      <c r="G689" s="3" t="s">
        <v>381</v>
      </c>
      <c r="H689" s="3" t="s">
        <v>44</v>
      </c>
      <c r="I689" s="3" t="s">
        <v>25</v>
      </c>
      <c r="J689" s="3" t="s">
        <v>26</v>
      </c>
      <c r="K689" s="3" t="s">
        <v>27</v>
      </c>
      <c r="L689" s="5">
        <v>30</v>
      </c>
      <c r="M689" s="5">
        <v>46319.09</v>
      </c>
      <c r="N689" s="5">
        <v>61720.11</v>
      </c>
      <c r="O689" s="5">
        <v>0.15</v>
      </c>
      <c r="P689" s="3" t="s">
        <v>55</v>
      </c>
      <c r="Q689" s="3" t="s">
        <v>29</v>
      </c>
      <c r="R689" s="5">
        <v>20</v>
      </c>
      <c r="S689" s="15">
        <v>392726</v>
      </c>
      <c r="T689" s="11">
        <f t="shared" si="71"/>
        <v>1851603.3</v>
      </c>
      <c r="U689" s="12">
        <f t="shared" si="72"/>
        <v>277740.495</v>
      </c>
      <c r="V689" s="12">
        <f t="shared" si="73"/>
        <v>1573862.8050000002</v>
      </c>
      <c r="W689" s="17">
        <f t="shared" si="74"/>
        <v>0.2495300090658156</v>
      </c>
      <c r="X689" s="19">
        <f t="shared" si="75"/>
        <v>1</v>
      </c>
      <c r="Y689" s="17">
        <f t="shared" si="76"/>
        <v>0.2495300090658156</v>
      </c>
      <c r="Z689" s="25">
        <f t="shared" si="70"/>
        <v>0.1764705882352941</v>
      </c>
    </row>
    <row r="690" spans="1:26" ht="14.4" x14ac:dyDescent="0.3">
      <c r="A690" s="24" t="s">
        <v>1288</v>
      </c>
      <c r="B690" s="4">
        <v>45677</v>
      </c>
      <c r="C690" s="3" t="s">
        <v>20</v>
      </c>
      <c r="D690" s="3" t="s">
        <v>57</v>
      </c>
      <c r="E690" s="3" t="s">
        <v>64</v>
      </c>
      <c r="F690" s="3" t="s">
        <v>65</v>
      </c>
      <c r="G690" s="3" t="s">
        <v>986</v>
      </c>
      <c r="H690" s="3" t="s">
        <v>24</v>
      </c>
      <c r="I690" s="3" t="s">
        <v>45</v>
      </c>
      <c r="J690" s="3" t="s">
        <v>102</v>
      </c>
      <c r="K690" s="3" t="s">
        <v>191</v>
      </c>
      <c r="L690" s="5">
        <v>28</v>
      </c>
      <c r="M690" s="5">
        <v>10790.78</v>
      </c>
      <c r="N690" s="5">
        <v>12095.94</v>
      </c>
      <c r="O690" s="5">
        <v>0.15</v>
      </c>
      <c r="P690" s="3" t="s">
        <v>55</v>
      </c>
      <c r="Q690" s="3" t="s">
        <v>29</v>
      </c>
      <c r="R690" s="5">
        <v>15</v>
      </c>
      <c r="S690" s="15">
        <v>31062.81</v>
      </c>
      <c r="T690" s="11">
        <f t="shared" si="71"/>
        <v>338686.32</v>
      </c>
      <c r="U690" s="12">
        <f t="shared" si="72"/>
        <v>50802.947999999997</v>
      </c>
      <c r="V690" s="12">
        <f t="shared" si="73"/>
        <v>287883.37200000003</v>
      </c>
      <c r="W690" s="17">
        <f t="shared" si="74"/>
        <v>0.10790067444395503</v>
      </c>
      <c r="X690" s="19">
        <f t="shared" si="75"/>
        <v>1</v>
      </c>
      <c r="Y690" s="17">
        <f t="shared" si="76"/>
        <v>0.10790067444395503</v>
      </c>
      <c r="Z690" s="25">
        <f t="shared" si="70"/>
        <v>0.17647058823529407</v>
      </c>
    </row>
    <row r="691" spans="1:26" ht="14.4" x14ac:dyDescent="0.3">
      <c r="A691" s="24" t="s">
        <v>1289</v>
      </c>
      <c r="B691" s="4">
        <v>45857</v>
      </c>
      <c r="C691" s="3" t="s">
        <v>40</v>
      </c>
      <c r="D691" s="3" t="s">
        <v>21</v>
      </c>
      <c r="E691" s="3" t="s">
        <v>105</v>
      </c>
      <c r="F691" s="3" t="s">
        <v>106</v>
      </c>
      <c r="G691" s="3" t="s">
        <v>511</v>
      </c>
      <c r="H691" s="3" t="s">
        <v>35</v>
      </c>
      <c r="I691" s="3" t="s">
        <v>45</v>
      </c>
      <c r="J691" s="3" t="s">
        <v>102</v>
      </c>
      <c r="K691" s="3" t="s">
        <v>226</v>
      </c>
      <c r="L691" s="5">
        <v>39</v>
      </c>
      <c r="M691" s="5">
        <v>23312.99</v>
      </c>
      <c r="N691" s="5">
        <v>31347.68</v>
      </c>
      <c r="O691" s="5">
        <v>0.15</v>
      </c>
      <c r="P691" s="3" t="s">
        <v>55</v>
      </c>
      <c r="Q691" s="3" t="s">
        <v>29</v>
      </c>
      <c r="R691" s="5">
        <v>12</v>
      </c>
      <c r="S691" s="15">
        <v>266350</v>
      </c>
      <c r="T691" s="11">
        <f t="shared" si="71"/>
        <v>1222559.52</v>
      </c>
      <c r="U691" s="12">
        <f t="shared" si="72"/>
        <v>183383.92799999999</v>
      </c>
      <c r="V691" s="12">
        <f t="shared" si="73"/>
        <v>1039175.5920000001</v>
      </c>
      <c r="W691" s="17">
        <f t="shared" si="74"/>
        <v>0.25630894533173371</v>
      </c>
      <c r="X691" s="19">
        <f t="shared" si="75"/>
        <v>1</v>
      </c>
      <c r="Y691" s="17">
        <f t="shared" si="76"/>
        <v>0.25630894533173371</v>
      </c>
      <c r="Z691" s="25">
        <f t="shared" si="70"/>
        <v>0.1764705882352941</v>
      </c>
    </row>
    <row r="692" spans="1:26" ht="14.4" x14ac:dyDescent="0.3">
      <c r="A692" s="24" t="s">
        <v>1290</v>
      </c>
      <c r="B692" s="4">
        <v>45675</v>
      </c>
      <c r="C692" s="3" t="s">
        <v>31</v>
      </c>
      <c r="D692" s="3" t="s">
        <v>21</v>
      </c>
      <c r="E692" s="3" t="s">
        <v>32</v>
      </c>
      <c r="F692" s="3" t="s">
        <v>33</v>
      </c>
      <c r="G692" s="3" t="s">
        <v>1291</v>
      </c>
      <c r="H692" s="3" t="s">
        <v>87</v>
      </c>
      <c r="I692" s="3" t="s">
        <v>52</v>
      </c>
      <c r="J692" s="3" t="s">
        <v>53</v>
      </c>
      <c r="K692" s="3" t="s">
        <v>99</v>
      </c>
      <c r="L692" s="5">
        <v>2</v>
      </c>
      <c r="M692" s="5">
        <v>17401.669999999998</v>
      </c>
      <c r="N692" s="5">
        <v>23124.37</v>
      </c>
      <c r="O692" s="5">
        <v>0.15</v>
      </c>
      <c r="P692" s="3" t="s">
        <v>55</v>
      </c>
      <c r="Q692" s="3" t="s">
        <v>38</v>
      </c>
      <c r="R692" s="5">
        <v>6</v>
      </c>
      <c r="S692" s="15">
        <v>9728.59</v>
      </c>
      <c r="T692" s="11">
        <f t="shared" si="71"/>
        <v>46248.74</v>
      </c>
      <c r="U692" s="12">
        <f t="shared" si="72"/>
        <v>6937.3109999999997</v>
      </c>
      <c r="V692" s="12">
        <f t="shared" si="73"/>
        <v>39311.428999999996</v>
      </c>
      <c r="W692" s="17">
        <f t="shared" si="74"/>
        <v>0.24747485012564668</v>
      </c>
      <c r="X692" s="19">
        <f t="shared" si="75"/>
        <v>1</v>
      </c>
      <c r="Y692" s="17">
        <f t="shared" si="76"/>
        <v>0.24747485012564668</v>
      </c>
      <c r="Z692" s="25">
        <f t="shared" si="70"/>
        <v>0.17647058823529413</v>
      </c>
    </row>
    <row r="693" spans="1:26" ht="14.4" x14ac:dyDescent="0.3">
      <c r="A693" s="24" t="s">
        <v>1292</v>
      </c>
      <c r="B693" s="4">
        <v>45858</v>
      </c>
      <c r="C693" s="3" t="s">
        <v>31</v>
      </c>
      <c r="D693" s="3" t="s">
        <v>57</v>
      </c>
      <c r="E693" s="3" t="s">
        <v>64</v>
      </c>
      <c r="F693" s="3" t="s">
        <v>65</v>
      </c>
      <c r="G693" s="3" t="s">
        <v>1293</v>
      </c>
      <c r="H693" s="3" t="s">
        <v>44</v>
      </c>
      <c r="I693" s="3" t="s">
        <v>52</v>
      </c>
      <c r="J693" s="3" t="s">
        <v>95</v>
      </c>
      <c r="K693" s="3" t="s">
        <v>96</v>
      </c>
      <c r="L693" s="5">
        <v>32</v>
      </c>
      <c r="M693" s="5">
        <v>37374.129999999997</v>
      </c>
      <c r="N693" s="5">
        <v>44912.959999999999</v>
      </c>
      <c r="O693" s="5">
        <v>0.1</v>
      </c>
      <c r="P693" s="3" t="s">
        <v>55</v>
      </c>
      <c r="Q693" s="3" t="s">
        <v>84</v>
      </c>
      <c r="R693" s="5">
        <v>5</v>
      </c>
      <c r="S693" s="15">
        <v>217118.3</v>
      </c>
      <c r="T693" s="11">
        <f t="shared" si="71"/>
        <v>1437214.72</v>
      </c>
      <c r="U693" s="12">
        <f t="shared" si="72"/>
        <v>143721.47200000001</v>
      </c>
      <c r="V693" s="12">
        <f t="shared" si="73"/>
        <v>1293493.2479999999</v>
      </c>
      <c r="W693" s="17">
        <f t="shared" si="74"/>
        <v>0.16785421983122714</v>
      </c>
      <c r="X693" s="19">
        <f t="shared" si="75"/>
        <v>1</v>
      </c>
      <c r="Y693" s="17">
        <f t="shared" si="76"/>
        <v>0.16785421983122714</v>
      </c>
      <c r="Z693" s="25">
        <f t="shared" si="70"/>
        <v>0.11111111111111113</v>
      </c>
    </row>
    <row r="694" spans="1:26" ht="14.4" x14ac:dyDescent="0.3">
      <c r="A694" s="24" t="s">
        <v>1294</v>
      </c>
      <c r="B694" s="4">
        <v>45884</v>
      </c>
      <c r="C694" s="3" t="s">
        <v>49</v>
      </c>
      <c r="D694" s="3" t="s">
        <v>57</v>
      </c>
      <c r="E694" s="3" t="s">
        <v>92</v>
      </c>
      <c r="F694" s="3" t="s">
        <v>93</v>
      </c>
      <c r="G694" s="3" t="s">
        <v>907</v>
      </c>
      <c r="H694" s="3" t="s">
        <v>87</v>
      </c>
      <c r="I694" s="3" t="s">
        <v>25</v>
      </c>
      <c r="J694" s="3" t="s">
        <v>61</v>
      </c>
      <c r="K694" s="3" t="s">
        <v>62</v>
      </c>
      <c r="L694" s="5">
        <v>47</v>
      </c>
      <c r="M694" s="5">
        <v>18526.75</v>
      </c>
      <c r="N694" s="5">
        <v>21015.93</v>
      </c>
      <c r="O694" s="5">
        <v>0.1</v>
      </c>
      <c r="P694" s="3" t="s">
        <v>28</v>
      </c>
      <c r="Q694" s="3" t="s">
        <v>77</v>
      </c>
      <c r="R694" s="5">
        <v>14</v>
      </c>
      <c r="S694" s="15">
        <v>105292.3</v>
      </c>
      <c r="T694" s="11">
        <f t="shared" si="71"/>
        <v>987748.71</v>
      </c>
      <c r="U694" s="12">
        <f t="shared" si="72"/>
        <v>98774.870999999999</v>
      </c>
      <c r="V694" s="12">
        <f t="shared" si="73"/>
        <v>888973.83899999992</v>
      </c>
      <c r="W694" s="17">
        <f t="shared" si="74"/>
        <v>0.11844251808179478</v>
      </c>
      <c r="X694" s="19">
        <f t="shared" si="75"/>
        <v>0</v>
      </c>
      <c r="Y694" s="17">
        <f t="shared" si="76"/>
        <v>0.11844251808179478</v>
      </c>
      <c r="Z694" s="25">
        <f t="shared" si="70"/>
        <v>0.11111111111111112</v>
      </c>
    </row>
    <row r="695" spans="1:26" ht="14.4" x14ac:dyDescent="0.3">
      <c r="A695" s="24" t="s">
        <v>1295</v>
      </c>
      <c r="B695" s="4">
        <v>45883</v>
      </c>
      <c r="C695" s="3" t="s">
        <v>31</v>
      </c>
      <c r="D695" s="3" t="s">
        <v>41</v>
      </c>
      <c r="E695" s="3" t="s">
        <v>50</v>
      </c>
      <c r="F695" s="3" t="s">
        <v>50</v>
      </c>
      <c r="G695" s="3" t="s">
        <v>1296</v>
      </c>
      <c r="H695" s="3" t="s">
        <v>44</v>
      </c>
      <c r="I695" s="3" t="s">
        <v>45</v>
      </c>
      <c r="J695" s="3" t="s">
        <v>102</v>
      </c>
      <c r="K695" s="3" t="s">
        <v>191</v>
      </c>
      <c r="L695" s="5">
        <v>48</v>
      </c>
      <c r="M695" s="5">
        <v>17070.04</v>
      </c>
      <c r="N695" s="5">
        <v>21437.34</v>
      </c>
      <c r="O695" s="5">
        <v>0</v>
      </c>
      <c r="P695" s="3" t="s">
        <v>28</v>
      </c>
      <c r="Q695" s="3" t="s">
        <v>84</v>
      </c>
      <c r="R695" s="5">
        <v>15</v>
      </c>
      <c r="S695" s="15">
        <v>209630.4</v>
      </c>
      <c r="T695" s="11">
        <f t="shared" si="71"/>
        <v>1028992.3200000001</v>
      </c>
      <c r="U695" s="12">
        <f t="shared" si="72"/>
        <v>0</v>
      </c>
      <c r="V695" s="12">
        <f t="shared" si="73"/>
        <v>1028992.3200000001</v>
      </c>
      <c r="W695" s="17">
        <f t="shared" si="74"/>
        <v>0.20372396948502006</v>
      </c>
      <c r="X695" s="19">
        <f t="shared" si="75"/>
        <v>0</v>
      </c>
      <c r="Y695" s="17">
        <f t="shared" si="76"/>
        <v>0.20372396948502006</v>
      </c>
      <c r="Z695" s="25">
        <f t="shared" si="70"/>
        <v>0</v>
      </c>
    </row>
    <row r="696" spans="1:26" ht="14.4" x14ac:dyDescent="0.3">
      <c r="A696" s="24" t="s">
        <v>1297</v>
      </c>
      <c r="B696" s="4">
        <v>45706</v>
      </c>
      <c r="C696" s="3" t="s">
        <v>49</v>
      </c>
      <c r="D696" s="3" t="s">
        <v>21</v>
      </c>
      <c r="E696" s="3" t="s">
        <v>105</v>
      </c>
      <c r="F696" s="3" t="s">
        <v>106</v>
      </c>
      <c r="G696" s="3" t="s">
        <v>522</v>
      </c>
      <c r="H696" s="3" t="s">
        <v>24</v>
      </c>
      <c r="I696" s="3" t="s">
        <v>25</v>
      </c>
      <c r="J696" s="3" t="s">
        <v>61</v>
      </c>
      <c r="K696" s="3" t="s">
        <v>154</v>
      </c>
      <c r="L696" s="5">
        <v>8</v>
      </c>
      <c r="M696" s="5">
        <v>31910.98</v>
      </c>
      <c r="N696" s="5">
        <v>43396.99</v>
      </c>
      <c r="O696" s="5">
        <v>0.15</v>
      </c>
      <c r="P696" s="3" t="s">
        <v>28</v>
      </c>
      <c r="Q696" s="3" t="s">
        <v>84</v>
      </c>
      <c r="R696" s="5">
        <v>16</v>
      </c>
      <c r="S696" s="15">
        <v>78104.87</v>
      </c>
      <c r="T696" s="11">
        <f t="shared" si="71"/>
        <v>347175.92</v>
      </c>
      <c r="U696" s="12">
        <f t="shared" si="72"/>
        <v>52076.387999999999</v>
      </c>
      <c r="V696" s="12">
        <f t="shared" si="73"/>
        <v>295099.53200000001</v>
      </c>
      <c r="W696" s="17">
        <f t="shared" si="74"/>
        <v>0.264672971423079</v>
      </c>
      <c r="X696" s="19">
        <f t="shared" si="75"/>
        <v>0</v>
      </c>
      <c r="Y696" s="17">
        <f t="shared" si="76"/>
        <v>0.264672971423079</v>
      </c>
      <c r="Z696" s="25">
        <f t="shared" si="70"/>
        <v>0.1764705882352941</v>
      </c>
    </row>
    <row r="697" spans="1:26" ht="14.4" x14ac:dyDescent="0.3">
      <c r="A697" s="24" t="s">
        <v>1298</v>
      </c>
      <c r="B697" s="6">
        <v>45841</v>
      </c>
      <c r="C697" s="3" t="s">
        <v>20</v>
      </c>
      <c r="D697" s="3" t="s">
        <v>21</v>
      </c>
      <c r="E697" s="3" t="s">
        <v>105</v>
      </c>
      <c r="F697" s="3" t="s">
        <v>106</v>
      </c>
      <c r="G697" s="3" t="s">
        <v>544</v>
      </c>
      <c r="H697" s="3" t="s">
        <v>87</v>
      </c>
      <c r="I697" s="3" t="s">
        <v>45</v>
      </c>
      <c r="J697" s="3" t="s">
        <v>102</v>
      </c>
      <c r="K697" s="3" t="s">
        <v>191</v>
      </c>
      <c r="L697" s="5">
        <v>25</v>
      </c>
      <c r="M697" s="5">
        <v>4989.41</v>
      </c>
      <c r="N697" s="5">
        <v>5855.92</v>
      </c>
      <c r="O697" s="5">
        <v>0</v>
      </c>
      <c r="P697" s="3" t="s">
        <v>28</v>
      </c>
      <c r="Q697" s="3" t="s">
        <v>29</v>
      </c>
      <c r="R697" s="5">
        <v>10</v>
      </c>
      <c r="S697" s="15">
        <v>21662.75</v>
      </c>
      <c r="T697" s="11">
        <f t="shared" si="71"/>
        <v>146398</v>
      </c>
      <c r="U697" s="12">
        <f t="shared" si="72"/>
        <v>0</v>
      </c>
      <c r="V697" s="12">
        <f t="shared" si="73"/>
        <v>146398</v>
      </c>
      <c r="W697" s="17">
        <f t="shared" si="74"/>
        <v>0.14797162529542754</v>
      </c>
      <c r="X697" s="19">
        <f t="shared" si="75"/>
        <v>0</v>
      </c>
      <c r="Y697" s="17">
        <f t="shared" si="76"/>
        <v>0.14797162529542754</v>
      </c>
      <c r="Z697" s="25">
        <f t="shared" si="70"/>
        <v>0</v>
      </c>
    </row>
    <row r="698" spans="1:26" ht="14.4" x14ac:dyDescent="0.3">
      <c r="A698" s="24" t="s">
        <v>1299</v>
      </c>
      <c r="B698" s="6">
        <v>45816</v>
      </c>
      <c r="C698" s="3" t="s">
        <v>20</v>
      </c>
      <c r="D698" s="3" t="s">
        <v>41</v>
      </c>
      <c r="E698" s="3" t="s">
        <v>42</v>
      </c>
      <c r="F698" s="3" t="s">
        <v>42</v>
      </c>
      <c r="G698" s="3" t="s">
        <v>705</v>
      </c>
      <c r="H698" s="3" t="s">
        <v>44</v>
      </c>
      <c r="I698" s="3" t="s">
        <v>52</v>
      </c>
      <c r="J698" s="3" t="s">
        <v>95</v>
      </c>
      <c r="K698" s="3" t="s">
        <v>96</v>
      </c>
      <c r="L698" s="5">
        <v>35</v>
      </c>
      <c r="M698" s="5">
        <v>4877.1400000000003</v>
      </c>
      <c r="N698" s="5">
        <v>6886.23</v>
      </c>
      <c r="O698" s="5">
        <v>0.05</v>
      </c>
      <c r="P698" s="3" t="s">
        <v>28</v>
      </c>
      <c r="Q698" s="3" t="s">
        <v>77</v>
      </c>
      <c r="R698" s="5">
        <v>1</v>
      </c>
      <c r="S698" s="15">
        <v>66802.240000000005</v>
      </c>
      <c r="T698" s="11">
        <f t="shared" si="71"/>
        <v>241018.05</v>
      </c>
      <c r="U698" s="12">
        <f t="shared" si="72"/>
        <v>12050.9025</v>
      </c>
      <c r="V698" s="12">
        <f t="shared" si="73"/>
        <v>228967.14749999999</v>
      </c>
      <c r="W698" s="17">
        <f t="shared" si="74"/>
        <v>0.29175469376016056</v>
      </c>
      <c r="X698" s="19">
        <f t="shared" si="75"/>
        <v>0</v>
      </c>
      <c r="Y698" s="17">
        <f t="shared" si="76"/>
        <v>0.29175469376016056</v>
      </c>
      <c r="Z698" s="25">
        <f t="shared" si="70"/>
        <v>5.2631578947368425E-2</v>
      </c>
    </row>
    <row r="699" spans="1:26" ht="14.4" x14ac:dyDescent="0.3">
      <c r="A699" s="24" t="s">
        <v>1300</v>
      </c>
      <c r="B699" s="7">
        <v>45791</v>
      </c>
      <c r="C699" s="3" t="s">
        <v>49</v>
      </c>
      <c r="D699" s="3" t="s">
        <v>21</v>
      </c>
      <c r="E699" s="3" t="s">
        <v>32</v>
      </c>
      <c r="F699" s="3" t="s">
        <v>33</v>
      </c>
      <c r="G699" s="3" t="s">
        <v>1301</v>
      </c>
      <c r="H699" s="3" t="s">
        <v>24</v>
      </c>
      <c r="I699" s="3" t="s">
        <v>45</v>
      </c>
      <c r="J699" s="3" t="s">
        <v>67</v>
      </c>
      <c r="K699" s="3" t="s">
        <v>74</v>
      </c>
      <c r="L699" s="5">
        <v>36</v>
      </c>
      <c r="M699" s="5">
        <v>64617.91</v>
      </c>
      <c r="N699" s="5">
        <v>78435.460000000006</v>
      </c>
      <c r="O699" s="5">
        <v>0</v>
      </c>
      <c r="P699" s="3" t="s">
        <v>28</v>
      </c>
      <c r="Q699" s="3" t="s">
        <v>77</v>
      </c>
      <c r="R699" s="5">
        <v>2</v>
      </c>
      <c r="S699" s="15">
        <v>497431.8</v>
      </c>
      <c r="T699" s="11">
        <f t="shared" si="71"/>
        <v>2823676.56</v>
      </c>
      <c r="U699" s="12">
        <f t="shared" si="72"/>
        <v>0</v>
      </c>
      <c r="V699" s="12">
        <f t="shared" si="73"/>
        <v>2823676.56</v>
      </c>
      <c r="W699" s="17">
        <f t="shared" si="74"/>
        <v>0.17616458168282559</v>
      </c>
      <c r="X699" s="19">
        <f t="shared" si="75"/>
        <v>0</v>
      </c>
      <c r="Y699" s="17">
        <f t="shared" si="76"/>
        <v>0.17616458168282559</v>
      </c>
      <c r="Z699" s="25">
        <f t="shared" si="70"/>
        <v>0</v>
      </c>
    </row>
    <row r="700" spans="1:26" ht="14.4" x14ac:dyDescent="0.3">
      <c r="A700" s="24" t="s">
        <v>1302</v>
      </c>
      <c r="B700" s="6">
        <v>45816</v>
      </c>
      <c r="C700" s="3" t="s">
        <v>49</v>
      </c>
      <c r="D700" s="3" t="s">
        <v>70</v>
      </c>
      <c r="E700" s="3" t="s">
        <v>71</v>
      </c>
      <c r="F700" s="3" t="s">
        <v>72</v>
      </c>
      <c r="G700" s="3" t="s">
        <v>1303</v>
      </c>
      <c r="H700" s="3" t="s">
        <v>24</v>
      </c>
      <c r="I700" s="3" t="s">
        <v>52</v>
      </c>
      <c r="J700" s="3" t="s">
        <v>95</v>
      </c>
      <c r="K700" s="3" t="s">
        <v>182</v>
      </c>
      <c r="L700" s="5">
        <v>30</v>
      </c>
      <c r="M700" s="5">
        <v>41017.42</v>
      </c>
      <c r="N700" s="5">
        <v>45793.33</v>
      </c>
      <c r="O700" s="5">
        <v>0.05</v>
      </c>
      <c r="P700" s="3" t="s">
        <v>28</v>
      </c>
      <c r="Q700" s="3" t="s">
        <v>29</v>
      </c>
      <c r="R700" s="5">
        <v>13</v>
      </c>
      <c r="S700" s="15">
        <v>136113.4</v>
      </c>
      <c r="T700" s="11">
        <f t="shared" si="71"/>
        <v>1373799.9000000001</v>
      </c>
      <c r="U700" s="12">
        <f t="shared" si="72"/>
        <v>68689.99500000001</v>
      </c>
      <c r="V700" s="12">
        <f t="shared" si="73"/>
        <v>1305109.905</v>
      </c>
      <c r="W700" s="17">
        <f t="shared" si="74"/>
        <v>0.10429267257764011</v>
      </c>
      <c r="X700" s="19">
        <f t="shared" si="75"/>
        <v>0</v>
      </c>
      <c r="Y700" s="17">
        <f t="shared" si="76"/>
        <v>0.10429267257764011</v>
      </c>
      <c r="Z700" s="25">
        <f t="shared" si="70"/>
        <v>5.2631578947368425E-2</v>
      </c>
    </row>
    <row r="701" spans="1:26" ht="14.4" x14ac:dyDescent="0.3">
      <c r="A701" s="24" t="s">
        <v>1304</v>
      </c>
      <c r="B701" s="6">
        <v>45907</v>
      </c>
      <c r="C701" s="3" t="s">
        <v>49</v>
      </c>
      <c r="D701" s="3" t="s">
        <v>21</v>
      </c>
      <c r="E701" s="3" t="s">
        <v>105</v>
      </c>
      <c r="F701" s="3" t="s">
        <v>106</v>
      </c>
      <c r="G701" s="3" t="s">
        <v>589</v>
      </c>
      <c r="H701" s="3" t="s">
        <v>87</v>
      </c>
      <c r="I701" s="3" t="s">
        <v>52</v>
      </c>
      <c r="J701" s="3" t="s">
        <v>95</v>
      </c>
      <c r="K701" s="3" t="s">
        <v>298</v>
      </c>
      <c r="L701" s="5">
        <v>36</v>
      </c>
      <c r="M701" s="5">
        <v>14795.65</v>
      </c>
      <c r="N701" s="5">
        <v>17447.689999999999</v>
      </c>
      <c r="O701" s="5">
        <v>0.1</v>
      </c>
      <c r="P701" s="3" t="s">
        <v>55</v>
      </c>
      <c r="Q701" s="3" t="s">
        <v>29</v>
      </c>
      <c r="R701" s="5">
        <v>19</v>
      </c>
      <c r="S701" s="15">
        <v>85926.1</v>
      </c>
      <c r="T701" s="11">
        <f t="shared" si="71"/>
        <v>628116.84</v>
      </c>
      <c r="U701" s="12">
        <f t="shared" si="72"/>
        <v>62811.684000000001</v>
      </c>
      <c r="V701" s="12">
        <f t="shared" si="73"/>
        <v>565305.15599999996</v>
      </c>
      <c r="W701" s="17">
        <f t="shared" si="74"/>
        <v>0.15199949812592903</v>
      </c>
      <c r="X701" s="19">
        <f t="shared" si="75"/>
        <v>1</v>
      </c>
      <c r="Y701" s="17">
        <f t="shared" si="76"/>
        <v>0.15199949812592903</v>
      </c>
      <c r="Z701" s="25">
        <f t="shared" si="70"/>
        <v>0.11111111111111112</v>
      </c>
    </row>
    <row r="702" spans="1:26" ht="14.4" x14ac:dyDescent="0.3">
      <c r="A702" s="24" t="s">
        <v>1305</v>
      </c>
      <c r="B702" s="4">
        <v>45769</v>
      </c>
      <c r="C702" s="3" t="s">
        <v>20</v>
      </c>
      <c r="D702" s="3" t="s">
        <v>21</v>
      </c>
      <c r="E702" s="3" t="s">
        <v>105</v>
      </c>
      <c r="F702" s="3" t="s">
        <v>106</v>
      </c>
      <c r="G702" s="3" t="s">
        <v>1306</v>
      </c>
      <c r="H702" s="3" t="s">
        <v>44</v>
      </c>
      <c r="I702" s="3" t="s">
        <v>45</v>
      </c>
      <c r="J702" s="3" t="s">
        <v>132</v>
      </c>
      <c r="K702" s="3" t="s">
        <v>241</v>
      </c>
      <c r="L702" s="5">
        <v>21</v>
      </c>
      <c r="M702" s="5">
        <v>62780.91</v>
      </c>
      <c r="N702" s="5">
        <v>87072.43</v>
      </c>
      <c r="O702" s="5">
        <v>0.1</v>
      </c>
      <c r="P702" s="3" t="s">
        <v>55</v>
      </c>
      <c r="Q702" s="3" t="s">
        <v>84</v>
      </c>
      <c r="R702" s="5">
        <v>1</v>
      </c>
      <c r="S702" s="15">
        <v>459109.7</v>
      </c>
      <c r="T702" s="11">
        <f t="shared" si="71"/>
        <v>1828521.0299999998</v>
      </c>
      <c r="U702" s="12">
        <f t="shared" si="72"/>
        <v>182852.103</v>
      </c>
      <c r="V702" s="12">
        <f t="shared" si="73"/>
        <v>1645668.9269999997</v>
      </c>
      <c r="W702" s="17">
        <f t="shared" si="74"/>
        <v>0.2789805971708671</v>
      </c>
      <c r="X702" s="19">
        <f t="shared" si="75"/>
        <v>1</v>
      </c>
      <c r="Y702" s="17">
        <f t="shared" si="76"/>
        <v>0.2789805971708671</v>
      </c>
      <c r="Z702" s="25">
        <f t="shared" si="70"/>
        <v>0.11111111111111113</v>
      </c>
    </row>
    <row r="703" spans="1:26" ht="14.4" x14ac:dyDescent="0.3">
      <c r="A703" s="24" t="s">
        <v>1307</v>
      </c>
      <c r="B703" s="6">
        <v>45720</v>
      </c>
      <c r="C703" s="3" t="s">
        <v>49</v>
      </c>
      <c r="D703" s="3" t="s">
        <v>57</v>
      </c>
      <c r="E703" s="3" t="s">
        <v>64</v>
      </c>
      <c r="F703" s="3" t="s">
        <v>65</v>
      </c>
      <c r="G703" s="3" t="s">
        <v>1308</v>
      </c>
      <c r="H703" s="3" t="s">
        <v>35</v>
      </c>
      <c r="I703" s="3" t="s">
        <v>25</v>
      </c>
      <c r="J703" s="3" t="s">
        <v>146</v>
      </c>
      <c r="K703" s="3" t="s">
        <v>416</v>
      </c>
      <c r="L703" s="5">
        <v>32</v>
      </c>
      <c r="M703" s="5">
        <v>9502.93</v>
      </c>
      <c r="N703" s="5">
        <v>12742.14</v>
      </c>
      <c r="O703" s="5">
        <v>0.15</v>
      </c>
      <c r="P703" s="3" t="s">
        <v>55</v>
      </c>
      <c r="Q703" s="3" t="s">
        <v>38</v>
      </c>
      <c r="R703" s="5">
        <v>2</v>
      </c>
      <c r="S703" s="15">
        <v>88106.51</v>
      </c>
      <c r="T703" s="11">
        <f t="shared" si="71"/>
        <v>407748.48</v>
      </c>
      <c r="U703" s="12">
        <f t="shared" si="72"/>
        <v>61162.271999999997</v>
      </c>
      <c r="V703" s="12">
        <f t="shared" si="73"/>
        <v>346586.20799999998</v>
      </c>
      <c r="W703" s="17">
        <f t="shared" si="74"/>
        <v>0.2542123949721623</v>
      </c>
      <c r="X703" s="19">
        <f t="shared" si="75"/>
        <v>1</v>
      </c>
      <c r="Y703" s="17">
        <f t="shared" si="76"/>
        <v>0.2542123949721623</v>
      </c>
      <c r="Z703" s="25">
        <f t="shared" si="70"/>
        <v>0.17647058823529413</v>
      </c>
    </row>
    <row r="704" spans="1:26" ht="14.4" x14ac:dyDescent="0.3">
      <c r="A704" s="24" t="s">
        <v>1309</v>
      </c>
      <c r="B704" s="4">
        <v>45671</v>
      </c>
      <c r="C704" s="3" t="s">
        <v>40</v>
      </c>
      <c r="D704" s="3" t="s">
        <v>41</v>
      </c>
      <c r="E704" s="3" t="s">
        <v>50</v>
      </c>
      <c r="F704" s="3" t="s">
        <v>50</v>
      </c>
      <c r="G704" s="3" t="s">
        <v>454</v>
      </c>
      <c r="H704" s="3" t="s">
        <v>44</v>
      </c>
      <c r="I704" s="3" t="s">
        <v>52</v>
      </c>
      <c r="J704" s="3" t="s">
        <v>157</v>
      </c>
      <c r="K704" s="3" t="s">
        <v>158</v>
      </c>
      <c r="L704" s="5">
        <v>5</v>
      </c>
      <c r="M704" s="5">
        <v>6634.48</v>
      </c>
      <c r="N704" s="5">
        <v>9631.08</v>
      </c>
      <c r="O704" s="5">
        <v>0.1</v>
      </c>
      <c r="P704" s="3" t="s">
        <v>28</v>
      </c>
      <c r="Q704" s="3" t="s">
        <v>77</v>
      </c>
      <c r="R704" s="5">
        <v>3</v>
      </c>
      <c r="S704" s="15">
        <v>13484.7</v>
      </c>
      <c r="T704" s="11">
        <f t="shared" si="71"/>
        <v>48155.4</v>
      </c>
      <c r="U704" s="12">
        <f t="shared" si="72"/>
        <v>4815.54</v>
      </c>
      <c r="V704" s="12">
        <f t="shared" si="73"/>
        <v>43339.86</v>
      </c>
      <c r="W704" s="17">
        <f t="shared" si="74"/>
        <v>0.31113852236716966</v>
      </c>
      <c r="X704" s="19">
        <f t="shared" si="75"/>
        <v>0</v>
      </c>
      <c r="Y704" s="17">
        <f t="shared" si="76"/>
        <v>0.31113852236716966</v>
      </c>
      <c r="Z704" s="25">
        <f t="shared" si="70"/>
        <v>0.1111111111111111</v>
      </c>
    </row>
    <row r="705" spans="1:26" ht="14.4" x14ac:dyDescent="0.3">
      <c r="A705" s="24" t="s">
        <v>1310</v>
      </c>
      <c r="B705" s="4">
        <v>45832</v>
      </c>
      <c r="C705" s="3" t="s">
        <v>31</v>
      </c>
      <c r="D705" s="3" t="s">
        <v>41</v>
      </c>
      <c r="E705" s="3" t="s">
        <v>50</v>
      </c>
      <c r="F705" s="3" t="s">
        <v>50</v>
      </c>
      <c r="G705" s="3" t="s">
        <v>1311</v>
      </c>
      <c r="H705" s="3" t="s">
        <v>35</v>
      </c>
      <c r="I705" s="3" t="s">
        <v>25</v>
      </c>
      <c r="J705" s="3" t="s">
        <v>36</v>
      </c>
      <c r="K705" s="3" t="s">
        <v>280</v>
      </c>
      <c r="L705" s="5">
        <v>43</v>
      </c>
      <c r="M705" s="5">
        <v>7930.78</v>
      </c>
      <c r="N705" s="5">
        <v>11634.83</v>
      </c>
      <c r="O705" s="5">
        <v>0.1</v>
      </c>
      <c r="P705" s="3" t="s">
        <v>55</v>
      </c>
      <c r="Q705" s="3" t="s">
        <v>38</v>
      </c>
      <c r="R705" s="5">
        <v>17</v>
      </c>
      <c r="S705" s="15">
        <v>143346.70000000001</v>
      </c>
      <c r="T705" s="11">
        <f t="shared" si="71"/>
        <v>500297.69</v>
      </c>
      <c r="U705" s="12">
        <f t="shared" si="72"/>
        <v>50029.769</v>
      </c>
      <c r="V705" s="12">
        <f t="shared" si="73"/>
        <v>450267.92099999997</v>
      </c>
      <c r="W705" s="17">
        <f t="shared" si="74"/>
        <v>0.31835867783261429</v>
      </c>
      <c r="X705" s="19">
        <f t="shared" si="75"/>
        <v>1</v>
      </c>
      <c r="Y705" s="17">
        <f t="shared" si="76"/>
        <v>0.31835867783261429</v>
      </c>
      <c r="Z705" s="25">
        <f t="shared" si="70"/>
        <v>0.11111111111111112</v>
      </c>
    </row>
    <row r="706" spans="1:26" ht="14.4" x14ac:dyDescent="0.3">
      <c r="A706" s="24" t="s">
        <v>1312</v>
      </c>
      <c r="B706" s="4">
        <v>45710</v>
      </c>
      <c r="C706" s="3" t="s">
        <v>20</v>
      </c>
      <c r="D706" s="3" t="s">
        <v>41</v>
      </c>
      <c r="E706" s="3" t="s">
        <v>42</v>
      </c>
      <c r="F706" s="3" t="s">
        <v>42</v>
      </c>
      <c r="G706" s="3" t="s">
        <v>1313</v>
      </c>
      <c r="H706" s="3" t="s">
        <v>44</v>
      </c>
      <c r="I706" s="3" t="s">
        <v>45</v>
      </c>
      <c r="J706" s="3" t="s">
        <v>102</v>
      </c>
      <c r="K706" s="3" t="s">
        <v>226</v>
      </c>
      <c r="L706" s="5">
        <v>30</v>
      </c>
      <c r="M706" s="5">
        <v>58724.99</v>
      </c>
      <c r="N706" s="5">
        <v>75982.39</v>
      </c>
      <c r="O706" s="5">
        <v>0.1</v>
      </c>
      <c r="P706" s="3" t="s">
        <v>55</v>
      </c>
      <c r="Q706" s="3" t="s">
        <v>38</v>
      </c>
      <c r="R706" s="5">
        <v>9</v>
      </c>
      <c r="S706" s="15">
        <v>465949.8</v>
      </c>
      <c r="T706" s="11">
        <f t="shared" si="71"/>
        <v>2279471.7000000002</v>
      </c>
      <c r="U706" s="12">
        <f t="shared" si="72"/>
        <v>227947.17000000004</v>
      </c>
      <c r="V706" s="12">
        <f t="shared" si="73"/>
        <v>2051524.5300000003</v>
      </c>
      <c r="W706" s="17">
        <f t="shared" si="74"/>
        <v>0.22712367957891291</v>
      </c>
      <c r="X706" s="19">
        <f t="shared" si="75"/>
        <v>1</v>
      </c>
      <c r="Y706" s="17">
        <f t="shared" si="76"/>
        <v>0.22712367957891291</v>
      </c>
      <c r="Z706" s="25">
        <f t="shared" ref="Z706:Z769" si="77">U706/V706</f>
        <v>0.11111111111111112</v>
      </c>
    </row>
    <row r="707" spans="1:26" ht="14.4" x14ac:dyDescent="0.3">
      <c r="A707" s="24" t="s">
        <v>1314</v>
      </c>
      <c r="B707" s="4">
        <v>45890</v>
      </c>
      <c r="C707" s="3" t="s">
        <v>49</v>
      </c>
      <c r="D707" s="3" t="s">
        <v>57</v>
      </c>
      <c r="E707" s="3" t="s">
        <v>64</v>
      </c>
      <c r="F707" s="3" t="s">
        <v>65</v>
      </c>
      <c r="G707" s="3" t="s">
        <v>1013</v>
      </c>
      <c r="H707" s="3" t="s">
        <v>44</v>
      </c>
      <c r="I707" s="3" t="s">
        <v>25</v>
      </c>
      <c r="J707" s="3" t="s">
        <v>36</v>
      </c>
      <c r="K707" s="3" t="s">
        <v>37</v>
      </c>
      <c r="L707" s="5">
        <v>8</v>
      </c>
      <c r="M707" s="5">
        <v>9431.42</v>
      </c>
      <c r="N707" s="5">
        <v>11550.55</v>
      </c>
      <c r="O707" s="5">
        <v>0.05</v>
      </c>
      <c r="P707" s="3" t="s">
        <v>55</v>
      </c>
      <c r="Q707" s="3" t="s">
        <v>84</v>
      </c>
      <c r="R707" s="5">
        <v>7</v>
      </c>
      <c r="S707" s="15">
        <v>16105.39</v>
      </c>
      <c r="T707" s="11">
        <f t="shared" ref="T707:T770" si="78">L707*N707</f>
        <v>92404.4</v>
      </c>
      <c r="U707" s="12">
        <f t="shared" ref="U707:U770" si="79">IF(O707="","", (L707 * N707) * (O707))</f>
        <v>4620.22</v>
      </c>
      <c r="V707" s="12">
        <f t="shared" ref="V707:V770" si="80">IF(T707="","", T707 - U707)</f>
        <v>87784.18</v>
      </c>
      <c r="W707" s="17">
        <f t="shared" ref="W707:W770" si="81">IF(V707=0,"", S707 / V707)</f>
        <v>0.18346574519463529</v>
      </c>
      <c r="X707" s="19">
        <f t="shared" ref="X707:X770" si="82">IF(TRIM(P707)="Returned",1,0)</f>
        <v>1</v>
      </c>
      <c r="Y707" s="17">
        <f t="shared" ref="Y707:Y770" si="83">S707/V707</f>
        <v>0.18346574519463529</v>
      </c>
      <c r="Z707" s="25">
        <f t="shared" si="77"/>
        <v>5.2631578947368425E-2</v>
      </c>
    </row>
    <row r="708" spans="1:26" ht="14.4" x14ac:dyDescent="0.3">
      <c r="A708" s="24" t="s">
        <v>1315</v>
      </c>
      <c r="B708" s="4">
        <v>45860</v>
      </c>
      <c r="C708" s="3" t="s">
        <v>20</v>
      </c>
      <c r="D708" s="3" t="s">
        <v>41</v>
      </c>
      <c r="E708" s="3" t="s">
        <v>42</v>
      </c>
      <c r="F708" s="3" t="s">
        <v>42</v>
      </c>
      <c r="G708" s="3" t="s">
        <v>1256</v>
      </c>
      <c r="H708" s="3" t="s">
        <v>35</v>
      </c>
      <c r="I708" s="3" t="s">
        <v>52</v>
      </c>
      <c r="J708" s="3" t="s">
        <v>113</v>
      </c>
      <c r="K708" s="3" t="s">
        <v>257</v>
      </c>
      <c r="L708" s="5">
        <v>48</v>
      </c>
      <c r="M708" s="5">
        <v>65590.91</v>
      </c>
      <c r="N708" s="5">
        <v>83199.58</v>
      </c>
      <c r="O708" s="5">
        <v>0.15</v>
      </c>
      <c r="P708" s="3" t="s">
        <v>28</v>
      </c>
      <c r="Q708" s="3" t="s">
        <v>38</v>
      </c>
      <c r="R708" s="5">
        <v>19</v>
      </c>
      <c r="S708" s="15">
        <v>718433.7</v>
      </c>
      <c r="T708" s="11">
        <f t="shared" si="78"/>
        <v>3993579.84</v>
      </c>
      <c r="U708" s="12">
        <f t="shared" si="79"/>
        <v>599036.97599999991</v>
      </c>
      <c r="V708" s="12">
        <f t="shared" si="80"/>
        <v>3394542.8640000001</v>
      </c>
      <c r="W708" s="17">
        <f t="shared" si="81"/>
        <v>0.21164372605783655</v>
      </c>
      <c r="X708" s="19">
        <f t="shared" si="82"/>
        <v>0</v>
      </c>
      <c r="Y708" s="17">
        <f t="shared" si="83"/>
        <v>0.21164372605783655</v>
      </c>
      <c r="Z708" s="25">
        <f t="shared" si="77"/>
        <v>0.17647058823529407</v>
      </c>
    </row>
    <row r="709" spans="1:26" ht="14.4" x14ac:dyDescent="0.3">
      <c r="A709" s="24" t="s">
        <v>1316</v>
      </c>
      <c r="B709" s="4">
        <v>45738</v>
      </c>
      <c r="C709" s="3" t="s">
        <v>31</v>
      </c>
      <c r="D709" s="3" t="s">
        <v>21</v>
      </c>
      <c r="E709" s="3" t="s">
        <v>32</v>
      </c>
      <c r="F709" s="3" t="s">
        <v>33</v>
      </c>
      <c r="G709" s="3" t="s">
        <v>659</v>
      </c>
      <c r="H709" s="3" t="s">
        <v>24</v>
      </c>
      <c r="I709" s="3" t="s">
        <v>52</v>
      </c>
      <c r="J709" s="3" t="s">
        <v>53</v>
      </c>
      <c r="K709" s="3" t="s">
        <v>90</v>
      </c>
      <c r="L709" s="5">
        <v>40</v>
      </c>
      <c r="M709" s="5">
        <v>74030.25</v>
      </c>
      <c r="N709" s="5">
        <v>100947</v>
      </c>
      <c r="O709" s="5">
        <v>0</v>
      </c>
      <c r="P709" s="3" t="s">
        <v>28</v>
      </c>
      <c r="Q709" s="3" t="s">
        <v>29</v>
      </c>
      <c r="R709" s="5">
        <v>10</v>
      </c>
      <c r="S709" s="15">
        <v>1076670</v>
      </c>
      <c r="T709" s="11">
        <f t="shared" si="78"/>
        <v>4037880</v>
      </c>
      <c r="U709" s="12">
        <f t="shared" si="79"/>
        <v>0</v>
      </c>
      <c r="V709" s="12">
        <f t="shared" si="80"/>
        <v>4037880</v>
      </c>
      <c r="W709" s="17">
        <f t="shared" si="81"/>
        <v>0.26664239650509675</v>
      </c>
      <c r="X709" s="19">
        <f t="shared" si="82"/>
        <v>0</v>
      </c>
      <c r="Y709" s="17">
        <f t="shared" si="83"/>
        <v>0.26664239650509675</v>
      </c>
      <c r="Z709" s="25">
        <f t="shared" si="77"/>
        <v>0</v>
      </c>
    </row>
    <row r="710" spans="1:26" ht="14.4" x14ac:dyDescent="0.3">
      <c r="A710" s="24" t="s">
        <v>1317</v>
      </c>
      <c r="B710" s="4">
        <v>45861</v>
      </c>
      <c r="C710" s="3" t="s">
        <v>20</v>
      </c>
      <c r="D710" s="3" t="s">
        <v>41</v>
      </c>
      <c r="E710" s="3" t="s">
        <v>42</v>
      </c>
      <c r="F710" s="3" t="s">
        <v>42</v>
      </c>
      <c r="G710" s="3" t="s">
        <v>865</v>
      </c>
      <c r="H710" s="3" t="s">
        <v>44</v>
      </c>
      <c r="I710" s="3" t="s">
        <v>52</v>
      </c>
      <c r="J710" s="3" t="s">
        <v>53</v>
      </c>
      <c r="K710" s="3" t="s">
        <v>99</v>
      </c>
      <c r="L710" s="5">
        <v>37</v>
      </c>
      <c r="M710" s="5">
        <v>66736.240000000005</v>
      </c>
      <c r="N710" s="5">
        <v>86309.08</v>
      </c>
      <c r="O710" s="5">
        <v>0</v>
      </c>
      <c r="P710" s="3" t="s">
        <v>28</v>
      </c>
      <c r="Q710" s="3" t="s">
        <v>77</v>
      </c>
      <c r="R710" s="5">
        <v>10</v>
      </c>
      <c r="S710" s="15">
        <v>724195.1</v>
      </c>
      <c r="T710" s="11">
        <f t="shared" si="78"/>
        <v>3193435.96</v>
      </c>
      <c r="U710" s="12">
        <f t="shared" si="79"/>
        <v>0</v>
      </c>
      <c r="V710" s="12">
        <f t="shared" si="80"/>
        <v>3193435.96</v>
      </c>
      <c r="W710" s="17">
        <f t="shared" si="81"/>
        <v>0.22677614615450123</v>
      </c>
      <c r="X710" s="19">
        <f t="shared" si="82"/>
        <v>0</v>
      </c>
      <c r="Y710" s="17">
        <f t="shared" si="83"/>
        <v>0.22677614615450123</v>
      </c>
      <c r="Z710" s="25">
        <f t="shared" si="77"/>
        <v>0</v>
      </c>
    </row>
    <row r="711" spans="1:26" ht="14.4" x14ac:dyDescent="0.3">
      <c r="A711" s="24" t="s">
        <v>1318</v>
      </c>
      <c r="B711" s="8">
        <v>45782</v>
      </c>
      <c r="C711" s="3" t="s">
        <v>31</v>
      </c>
      <c r="D711" s="3" t="s">
        <v>70</v>
      </c>
      <c r="E711" s="3" t="s">
        <v>71</v>
      </c>
      <c r="F711" s="3" t="s">
        <v>72</v>
      </c>
      <c r="G711" s="3" t="s">
        <v>1293</v>
      </c>
      <c r="H711" s="3" t="s">
        <v>35</v>
      </c>
      <c r="I711" s="3" t="s">
        <v>25</v>
      </c>
      <c r="J711" s="3" t="s">
        <v>61</v>
      </c>
      <c r="K711" s="3" t="s">
        <v>211</v>
      </c>
      <c r="L711" s="5">
        <v>41</v>
      </c>
      <c r="M711" s="5">
        <v>36006.51</v>
      </c>
      <c r="N711" s="5">
        <v>52773.37</v>
      </c>
      <c r="O711" s="5">
        <v>0</v>
      </c>
      <c r="P711" s="3" t="s">
        <v>28</v>
      </c>
      <c r="Q711" s="3" t="s">
        <v>38</v>
      </c>
      <c r="R711" s="5">
        <v>3</v>
      </c>
      <c r="S711" s="15">
        <v>687441.3</v>
      </c>
      <c r="T711" s="11">
        <f t="shared" si="78"/>
        <v>2163708.17</v>
      </c>
      <c r="U711" s="12">
        <f t="shared" si="79"/>
        <v>0</v>
      </c>
      <c r="V711" s="12">
        <f t="shared" si="80"/>
        <v>2163708.17</v>
      </c>
      <c r="W711" s="17">
        <f t="shared" si="81"/>
        <v>0.31771442634059105</v>
      </c>
      <c r="X711" s="19">
        <f t="shared" si="82"/>
        <v>0</v>
      </c>
      <c r="Y711" s="17">
        <f t="shared" si="83"/>
        <v>0.31771442634059105</v>
      </c>
      <c r="Z711" s="25">
        <f t="shared" si="77"/>
        <v>0</v>
      </c>
    </row>
    <row r="712" spans="1:26" ht="14.4" x14ac:dyDescent="0.3">
      <c r="A712" s="24" t="s">
        <v>1319</v>
      </c>
      <c r="B712" s="4">
        <v>45675</v>
      </c>
      <c r="C712" s="3" t="s">
        <v>31</v>
      </c>
      <c r="D712" s="3" t="s">
        <v>41</v>
      </c>
      <c r="E712" s="3" t="s">
        <v>42</v>
      </c>
      <c r="F712" s="3" t="s">
        <v>42</v>
      </c>
      <c r="G712" s="3" t="s">
        <v>1320</v>
      </c>
      <c r="H712" s="3" t="s">
        <v>87</v>
      </c>
      <c r="I712" s="3" t="s">
        <v>52</v>
      </c>
      <c r="J712" s="3" t="s">
        <v>53</v>
      </c>
      <c r="K712" s="3" t="s">
        <v>90</v>
      </c>
      <c r="L712" s="5">
        <v>8</v>
      </c>
      <c r="M712" s="5">
        <v>2262.2800000000002</v>
      </c>
      <c r="N712" s="5">
        <v>2557.1</v>
      </c>
      <c r="O712" s="5">
        <v>0</v>
      </c>
      <c r="P712" s="3" t="s">
        <v>28</v>
      </c>
      <c r="Q712" s="3" t="s">
        <v>77</v>
      </c>
      <c r="R712" s="5">
        <v>15</v>
      </c>
      <c r="S712" s="15">
        <v>2358.56</v>
      </c>
      <c r="T712" s="11">
        <f t="shared" si="78"/>
        <v>20456.8</v>
      </c>
      <c r="U712" s="12">
        <f t="shared" si="79"/>
        <v>0</v>
      </c>
      <c r="V712" s="12">
        <f t="shared" si="80"/>
        <v>20456.8</v>
      </c>
      <c r="W712" s="17">
        <f t="shared" si="81"/>
        <v>0.11529466974306832</v>
      </c>
      <c r="X712" s="19">
        <f t="shared" si="82"/>
        <v>0</v>
      </c>
      <c r="Y712" s="17">
        <f t="shared" si="83"/>
        <v>0.11529466974306832</v>
      </c>
      <c r="Z712" s="25">
        <f t="shared" si="77"/>
        <v>0</v>
      </c>
    </row>
    <row r="713" spans="1:26" ht="14.4" x14ac:dyDescent="0.3">
      <c r="A713" s="24" t="s">
        <v>1321</v>
      </c>
      <c r="B713" s="4">
        <v>45888</v>
      </c>
      <c r="C713" s="3" t="s">
        <v>20</v>
      </c>
      <c r="D713" s="3" t="s">
        <v>21</v>
      </c>
      <c r="E713" s="3" t="s">
        <v>32</v>
      </c>
      <c r="F713" s="3" t="s">
        <v>33</v>
      </c>
      <c r="G713" s="3" t="s">
        <v>143</v>
      </c>
      <c r="H713" s="3" t="s">
        <v>35</v>
      </c>
      <c r="I713" s="3" t="s">
        <v>52</v>
      </c>
      <c r="J713" s="3" t="s">
        <v>157</v>
      </c>
      <c r="K713" s="3" t="s">
        <v>188</v>
      </c>
      <c r="L713" s="5">
        <v>7</v>
      </c>
      <c r="M713" s="5">
        <v>76743.179999999993</v>
      </c>
      <c r="N713" s="5">
        <v>106896.3</v>
      </c>
      <c r="O713" s="5">
        <v>0.05</v>
      </c>
      <c r="P713" s="3" t="s">
        <v>55</v>
      </c>
      <c r="Q713" s="3" t="s">
        <v>29</v>
      </c>
      <c r="R713" s="5">
        <v>1</v>
      </c>
      <c r="S713" s="15">
        <v>200517.9</v>
      </c>
      <c r="T713" s="11">
        <f t="shared" si="78"/>
        <v>748274.1</v>
      </c>
      <c r="U713" s="12">
        <f t="shared" si="79"/>
        <v>37413.705000000002</v>
      </c>
      <c r="V713" s="12">
        <f t="shared" si="80"/>
        <v>710860.39500000002</v>
      </c>
      <c r="W713" s="17">
        <f t="shared" si="81"/>
        <v>0.28207774889470383</v>
      </c>
      <c r="X713" s="19">
        <f t="shared" si="82"/>
        <v>1</v>
      </c>
      <c r="Y713" s="17">
        <f t="shared" si="83"/>
        <v>0.28207774889470383</v>
      </c>
      <c r="Z713" s="25">
        <f t="shared" si="77"/>
        <v>5.2631578947368425E-2</v>
      </c>
    </row>
    <row r="714" spans="1:26" ht="14.4" x14ac:dyDescent="0.3">
      <c r="A714" s="24" t="s">
        <v>1322</v>
      </c>
      <c r="B714" s="4">
        <v>45820</v>
      </c>
      <c r="C714" s="3" t="s">
        <v>31</v>
      </c>
      <c r="D714" s="3" t="s">
        <v>57</v>
      </c>
      <c r="E714" s="3" t="s">
        <v>64</v>
      </c>
      <c r="F714" s="3" t="s">
        <v>65</v>
      </c>
      <c r="G714" s="3" t="s">
        <v>1323</v>
      </c>
      <c r="H714" s="3" t="s">
        <v>24</v>
      </c>
      <c r="I714" s="3" t="s">
        <v>52</v>
      </c>
      <c r="J714" s="3" t="s">
        <v>157</v>
      </c>
      <c r="K714" s="3" t="s">
        <v>285</v>
      </c>
      <c r="L714" s="5">
        <v>19</v>
      </c>
      <c r="M714" s="5">
        <v>58156</v>
      </c>
      <c r="N714" s="5">
        <v>73341.83</v>
      </c>
      <c r="O714" s="5">
        <v>0.05</v>
      </c>
      <c r="P714" s="3" t="s">
        <v>55</v>
      </c>
      <c r="Q714" s="3" t="s">
        <v>84</v>
      </c>
      <c r="R714" s="5">
        <v>12</v>
      </c>
      <c r="S714" s="15">
        <v>274104.2</v>
      </c>
      <c r="T714" s="11">
        <f t="shared" si="78"/>
        <v>1393494.77</v>
      </c>
      <c r="U714" s="12">
        <f t="shared" si="79"/>
        <v>69674.738500000007</v>
      </c>
      <c r="V714" s="12">
        <f t="shared" si="80"/>
        <v>1323820.0315</v>
      </c>
      <c r="W714" s="17">
        <f t="shared" si="81"/>
        <v>0.20705548600093079</v>
      </c>
      <c r="X714" s="19">
        <f t="shared" si="82"/>
        <v>1</v>
      </c>
      <c r="Y714" s="17">
        <f t="shared" si="83"/>
        <v>0.20705548600093079</v>
      </c>
      <c r="Z714" s="25">
        <f t="shared" si="77"/>
        <v>5.2631578947368425E-2</v>
      </c>
    </row>
    <row r="715" spans="1:26" ht="14.4" x14ac:dyDescent="0.3">
      <c r="A715" s="24" t="s">
        <v>1324</v>
      </c>
      <c r="B715" s="4">
        <v>45704</v>
      </c>
      <c r="C715" s="3" t="s">
        <v>31</v>
      </c>
      <c r="D715" s="3" t="s">
        <v>21</v>
      </c>
      <c r="E715" s="3" t="s">
        <v>32</v>
      </c>
      <c r="F715" s="3" t="s">
        <v>33</v>
      </c>
      <c r="G715" s="3" t="s">
        <v>1325</v>
      </c>
      <c r="H715" s="3" t="s">
        <v>24</v>
      </c>
      <c r="I715" s="3" t="s">
        <v>45</v>
      </c>
      <c r="J715" s="3" t="s">
        <v>67</v>
      </c>
      <c r="K715" s="3" t="s">
        <v>83</v>
      </c>
      <c r="L715" s="5">
        <v>33</v>
      </c>
      <c r="M715" s="5">
        <v>2967.91</v>
      </c>
      <c r="N715" s="5">
        <v>4047.06</v>
      </c>
      <c r="O715" s="5">
        <v>0</v>
      </c>
      <c r="P715" s="3" t="s">
        <v>55</v>
      </c>
      <c r="Q715" s="3" t="s">
        <v>38</v>
      </c>
      <c r="R715" s="5">
        <v>18</v>
      </c>
      <c r="S715" s="15">
        <v>35611.949999999997</v>
      </c>
      <c r="T715" s="11">
        <f t="shared" si="78"/>
        <v>133552.98000000001</v>
      </c>
      <c r="U715" s="12">
        <f t="shared" si="79"/>
        <v>0</v>
      </c>
      <c r="V715" s="12">
        <f t="shared" si="80"/>
        <v>133552.98000000001</v>
      </c>
      <c r="W715" s="17">
        <f t="shared" si="81"/>
        <v>0.26665035853187247</v>
      </c>
      <c r="X715" s="19">
        <f t="shared" si="82"/>
        <v>1</v>
      </c>
      <c r="Y715" s="17">
        <f t="shared" si="83"/>
        <v>0.26665035853187247</v>
      </c>
      <c r="Z715" s="25">
        <f t="shared" si="77"/>
        <v>0</v>
      </c>
    </row>
    <row r="716" spans="1:26" ht="14.4" x14ac:dyDescent="0.3">
      <c r="A716" s="24" t="s">
        <v>1326</v>
      </c>
      <c r="B716" s="6">
        <v>45693</v>
      </c>
      <c r="C716" s="3" t="s">
        <v>40</v>
      </c>
      <c r="D716" s="3" t="s">
        <v>21</v>
      </c>
      <c r="E716" s="3" t="s">
        <v>105</v>
      </c>
      <c r="F716" s="3" t="s">
        <v>106</v>
      </c>
      <c r="G716" s="3" t="s">
        <v>633</v>
      </c>
      <c r="H716" s="3" t="s">
        <v>44</v>
      </c>
      <c r="I716" s="3" t="s">
        <v>45</v>
      </c>
      <c r="J716" s="3" t="s">
        <v>67</v>
      </c>
      <c r="K716" s="3" t="s">
        <v>83</v>
      </c>
      <c r="L716" s="5">
        <v>47</v>
      </c>
      <c r="M716" s="5">
        <v>33863.4</v>
      </c>
      <c r="N716" s="5">
        <v>49090.49</v>
      </c>
      <c r="O716" s="5">
        <v>0.05</v>
      </c>
      <c r="P716" s="3" t="s">
        <v>28</v>
      </c>
      <c r="Q716" s="3" t="s">
        <v>38</v>
      </c>
      <c r="R716" s="5">
        <v>14</v>
      </c>
      <c r="S716" s="15">
        <v>679889.6</v>
      </c>
      <c r="T716" s="11">
        <f t="shared" si="78"/>
        <v>2307253.0299999998</v>
      </c>
      <c r="U716" s="12">
        <f t="shared" si="79"/>
        <v>115362.65149999999</v>
      </c>
      <c r="V716" s="12">
        <f t="shared" si="80"/>
        <v>2191890.3784999996</v>
      </c>
      <c r="W716" s="17">
        <f t="shared" si="81"/>
        <v>0.31018412538736373</v>
      </c>
      <c r="X716" s="19">
        <f t="shared" si="82"/>
        <v>0</v>
      </c>
      <c r="Y716" s="17">
        <f t="shared" si="83"/>
        <v>0.31018412538736373</v>
      </c>
      <c r="Z716" s="25">
        <f t="shared" si="77"/>
        <v>5.2631578947368425E-2</v>
      </c>
    </row>
    <row r="717" spans="1:26" ht="14.4" x14ac:dyDescent="0.3">
      <c r="A717" s="24" t="s">
        <v>1327</v>
      </c>
      <c r="B717" s="4">
        <v>45669</v>
      </c>
      <c r="C717" s="3" t="s">
        <v>49</v>
      </c>
      <c r="D717" s="3" t="s">
        <v>41</v>
      </c>
      <c r="E717" s="3" t="s">
        <v>42</v>
      </c>
      <c r="F717" s="3" t="s">
        <v>42</v>
      </c>
      <c r="G717" s="3" t="s">
        <v>1328</v>
      </c>
      <c r="H717" s="3" t="s">
        <v>87</v>
      </c>
      <c r="I717" s="3" t="s">
        <v>25</v>
      </c>
      <c r="J717" s="3" t="s">
        <v>61</v>
      </c>
      <c r="K717" s="3" t="s">
        <v>223</v>
      </c>
      <c r="L717" s="5">
        <v>48</v>
      </c>
      <c r="M717" s="5">
        <v>59963.79</v>
      </c>
      <c r="N717" s="5">
        <v>69377.259999999995</v>
      </c>
      <c r="O717" s="5">
        <v>0.15</v>
      </c>
      <c r="P717" s="3" t="s">
        <v>55</v>
      </c>
      <c r="Q717" s="3" t="s">
        <v>77</v>
      </c>
      <c r="R717" s="5">
        <v>11</v>
      </c>
      <c r="S717" s="15">
        <v>384069.6</v>
      </c>
      <c r="T717" s="11">
        <f t="shared" si="78"/>
        <v>3330108.4799999995</v>
      </c>
      <c r="U717" s="12">
        <f t="shared" si="79"/>
        <v>499516.27199999988</v>
      </c>
      <c r="V717" s="12">
        <f t="shared" si="80"/>
        <v>2830592.2079999996</v>
      </c>
      <c r="W717" s="17">
        <f t="shared" si="81"/>
        <v>0.13568524597591913</v>
      </c>
      <c r="X717" s="19">
        <f t="shared" si="82"/>
        <v>1</v>
      </c>
      <c r="Y717" s="17">
        <f t="shared" si="83"/>
        <v>0.13568524597591913</v>
      </c>
      <c r="Z717" s="25">
        <f t="shared" si="77"/>
        <v>0.1764705882352941</v>
      </c>
    </row>
    <row r="718" spans="1:26" ht="14.4" x14ac:dyDescent="0.3">
      <c r="A718" s="24" t="s">
        <v>1329</v>
      </c>
      <c r="B718" s="4">
        <v>45716</v>
      </c>
      <c r="C718" s="3" t="s">
        <v>40</v>
      </c>
      <c r="D718" s="3" t="s">
        <v>41</v>
      </c>
      <c r="E718" s="3" t="s">
        <v>50</v>
      </c>
      <c r="F718" s="3" t="s">
        <v>50</v>
      </c>
      <c r="G718" s="3" t="s">
        <v>1330</v>
      </c>
      <c r="H718" s="3" t="s">
        <v>24</v>
      </c>
      <c r="I718" s="3" t="s">
        <v>45</v>
      </c>
      <c r="J718" s="3" t="s">
        <v>46</v>
      </c>
      <c r="K718" s="3" t="s">
        <v>161</v>
      </c>
      <c r="L718" s="5">
        <v>48</v>
      </c>
      <c r="M718" s="5">
        <v>24908.53</v>
      </c>
      <c r="N718" s="5">
        <v>31138.16</v>
      </c>
      <c r="O718" s="5">
        <v>0.15</v>
      </c>
      <c r="P718" s="3" t="s">
        <v>28</v>
      </c>
      <c r="Q718" s="3" t="s">
        <v>38</v>
      </c>
      <c r="R718" s="5">
        <v>18</v>
      </c>
      <c r="S718" s="15">
        <v>254168.9</v>
      </c>
      <c r="T718" s="11">
        <f t="shared" si="78"/>
        <v>1494631.68</v>
      </c>
      <c r="U718" s="12">
        <f t="shared" si="79"/>
        <v>224194.75199999998</v>
      </c>
      <c r="V718" s="12">
        <f t="shared" si="80"/>
        <v>1270436.9279999998</v>
      </c>
      <c r="W718" s="17">
        <f t="shared" si="81"/>
        <v>0.20006416249260667</v>
      </c>
      <c r="X718" s="19">
        <f t="shared" si="82"/>
        <v>0</v>
      </c>
      <c r="Y718" s="17">
        <f t="shared" si="83"/>
        <v>0.20006416249260667</v>
      </c>
      <c r="Z718" s="25">
        <f t="shared" si="77"/>
        <v>0.17647058823529413</v>
      </c>
    </row>
    <row r="719" spans="1:26" ht="14.4" x14ac:dyDescent="0.3">
      <c r="A719" s="24" t="s">
        <v>1331</v>
      </c>
      <c r="B719" s="4">
        <v>45859</v>
      </c>
      <c r="C719" s="3" t="s">
        <v>31</v>
      </c>
      <c r="D719" s="3" t="s">
        <v>70</v>
      </c>
      <c r="E719" s="3" t="s">
        <v>71</v>
      </c>
      <c r="F719" s="3" t="s">
        <v>72</v>
      </c>
      <c r="G719" s="3" t="s">
        <v>1332</v>
      </c>
      <c r="H719" s="3" t="s">
        <v>44</v>
      </c>
      <c r="I719" s="3" t="s">
        <v>25</v>
      </c>
      <c r="J719" s="3" t="s">
        <v>61</v>
      </c>
      <c r="K719" s="3" t="s">
        <v>211</v>
      </c>
      <c r="L719" s="5">
        <v>14</v>
      </c>
      <c r="M719" s="5">
        <v>53408.15</v>
      </c>
      <c r="N719" s="5">
        <v>71321.899999999994</v>
      </c>
      <c r="O719" s="5">
        <v>0</v>
      </c>
      <c r="P719" s="3" t="s">
        <v>55</v>
      </c>
      <c r="Q719" s="3" t="s">
        <v>77</v>
      </c>
      <c r="R719" s="5">
        <v>7</v>
      </c>
      <c r="S719" s="15">
        <v>250792.5</v>
      </c>
      <c r="T719" s="11">
        <f t="shared" si="78"/>
        <v>998506.59999999986</v>
      </c>
      <c r="U719" s="12">
        <f t="shared" si="79"/>
        <v>0</v>
      </c>
      <c r="V719" s="12">
        <f t="shared" si="80"/>
        <v>998506.59999999986</v>
      </c>
      <c r="W719" s="17">
        <f t="shared" si="81"/>
        <v>0.25116759368440833</v>
      </c>
      <c r="X719" s="19">
        <f t="shared" si="82"/>
        <v>1</v>
      </c>
      <c r="Y719" s="17">
        <f t="shared" si="83"/>
        <v>0.25116759368440833</v>
      </c>
      <c r="Z719" s="25">
        <f t="shared" si="77"/>
        <v>0</v>
      </c>
    </row>
    <row r="720" spans="1:26" ht="14.4" x14ac:dyDescent="0.3">
      <c r="A720" s="24" t="s">
        <v>1333</v>
      </c>
      <c r="B720" s="4">
        <v>45833</v>
      </c>
      <c r="C720" s="3" t="s">
        <v>49</v>
      </c>
      <c r="D720" s="3" t="s">
        <v>41</v>
      </c>
      <c r="E720" s="3" t="s">
        <v>50</v>
      </c>
      <c r="F720" s="3" t="s">
        <v>50</v>
      </c>
      <c r="G720" s="3" t="s">
        <v>240</v>
      </c>
      <c r="H720" s="3" t="s">
        <v>87</v>
      </c>
      <c r="I720" s="3" t="s">
        <v>25</v>
      </c>
      <c r="J720" s="3" t="s">
        <v>61</v>
      </c>
      <c r="K720" s="3" t="s">
        <v>223</v>
      </c>
      <c r="L720" s="5">
        <v>1</v>
      </c>
      <c r="M720" s="5">
        <v>19040.490000000002</v>
      </c>
      <c r="N720" s="5">
        <v>27365</v>
      </c>
      <c r="O720" s="5">
        <v>0.15</v>
      </c>
      <c r="P720" s="3" t="s">
        <v>55</v>
      </c>
      <c r="Q720" s="3" t="s">
        <v>38</v>
      </c>
      <c r="R720" s="5">
        <v>15</v>
      </c>
      <c r="S720" s="15">
        <v>7075.83</v>
      </c>
      <c r="T720" s="11">
        <f t="shared" si="78"/>
        <v>27365</v>
      </c>
      <c r="U720" s="12">
        <f t="shared" si="79"/>
        <v>4104.75</v>
      </c>
      <c r="V720" s="12">
        <f t="shared" si="80"/>
        <v>23260.25</v>
      </c>
      <c r="W720" s="17">
        <f t="shared" si="81"/>
        <v>0.30420266334196749</v>
      </c>
      <c r="X720" s="19">
        <f t="shared" si="82"/>
        <v>1</v>
      </c>
      <c r="Y720" s="17">
        <f t="shared" si="83"/>
        <v>0.30420266334196749</v>
      </c>
      <c r="Z720" s="25">
        <f t="shared" si="77"/>
        <v>0.17647058823529413</v>
      </c>
    </row>
    <row r="721" spans="1:26" ht="14.4" x14ac:dyDescent="0.3">
      <c r="A721" s="24" t="s">
        <v>1334</v>
      </c>
      <c r="B721" s="6">
        <v>45664</v>
      </c>
      <c r="C721" s="3" t="s">
        <v>20</v>
      </c>
      <c r="D721" s="3" t="s">
        <v>41</v>
      </c>
      <c r="E721" s="3" t="s">
        <v>42</v>
      </c>
      <c r="F721" s="3" t="s">
        <v>42</v>
      </c>
      <c r="G721" s="3" t="s">
        <v>1335</v>
      </c>
      <c r="H721" s="3" t="s">
        <v>44</v>
      </c>
      <c r="I721" s="3" t="s">
        <v>25</v>
      </c>
      <c r="J721" s="3" t="s">
        <v>61</v>
      </c>
      <c r="K721" s="3" t="s">
        <v>154</v>
      </c>
      <c r="L721" s="5">
        <v>45</v>
      </c>
      <c r="M721" s="5">
        <v>58115.92</v>
      </c>
      <c r="N721" s="5">
        <v>74555.47</v>
      </c>
      <c r="O721" s="5">
        <v>0</v>
      </c>
      <c r="P721" s="3" t="s">
        <v>28</v>
      </c>
      <c r="Q721" s="3" t="s">
        <v>38</v>
      </c>
      <c r="R721" s="5">
        <v>16</v>
      </c>
      <c r="S721" s="15">
        <v>739779.8</v>
      </c>
      <c r="T721" s="11">
        <f t="shared" si="78"/>
        <v>3354996.15</v>
      </c>
      <c r="U721" s="12">
        <f t="shared" si="79"/>
        <v>0</v>
      </c>
      <c r="V721" s="12">
        <f t="shared" si="80"/>
        <v>3354996.15</v>
      </c>
      <c r="W721" s="17">
        <f t="shared" si="81"/>
        <v>0.22050093857782818</v>
      </c>
      <c r="X721" s="19">
        <f t="shared" si="82"/>
        <v>0</v>
      </c>
      <c r="Y721" s="17">
        <f t="shared" si="83"/>
        <v>0.22050093857782818</v>
      </c>
      <c r="Z721" s="25">
        <f t="shared" si="77"/>
        <v>0</v>
      </c>
    </row>
    <row r="722" spans="1:26" ht="14.4" x14ac:dyDescent="0.3">
      <c r="A722" s="24" t="s">
        <v>1336</v>
      </c>
      <c r="B722" s="7">
        <v>45805</v>
      </c>
      <c r="C722" s="3" t="s">
        <v>40</v>
      </c>
      <c r="D722" s="3" t="s">
        <v>70</v>
      </c>
      <c r="E722" s="3" t="s">
        <v>125</v>
      </c>
      <c r="F722" s="3" t="s">
        <v>125</v>
      </c>
      <c r="G722" s="3" t="s">
        <v>89</v>
      </c>
      <c r="H722" s="3" t="s">
        <v>87</v>
      </c>
      <c r="I722" s="3" t="s">
        <v>52</v>
      </c>
      <c r="J722" s="3" t="s">
        <v>53</v>
      </c>
      <c r="K722" s="3" t="s">
        <v>99</v>
      </c>
      <c r="L722" s="5">
        <v>14</v>
      </c>
      <c r="M722" s="5">
        <v>33.93</v>
      </c>
      <c r="N722" s="5">
        <v>47.12</v>
      </c>
      <c r="O722" s="5">
        <v>0.1</v>
      </c>
      <c r="P722" s="3" t="s">
        <v>28</v>
      </c>
      <c r="Q722" s="3" t="s">
        <v>84</v>
      </c>
      <c r="R722" s="5">
        <v>4</v>
      </c>
      <c r="S722" s="15">
        <v>166.19</v>
      </c>
      <c r="T722" s="11">
        <f t="shared" si="78"/>
        <v>659.68</v>
      </c>
      <c r="U722" s="12">
        <f t="shared" si="79"/>
        <v>65.968000000000004</v>
      </c>
      <c r="V722" s="12">
        <f t="shared" si="80"/>
        <v>593.71199999999999</v>
      </c>
      <c r="W722" s="17">
        <f t="shared" si="81"/>
        <v>0.27991686204759209</v>
      </c>
      <c r="X722" s="19">
        <f t="shared" si="82"/>
        <v>0</v>
      </c>
      <c r="Y722" s="17">
        <f t="shared" si="83"/>
        <v>0.27991686204759209</v>
      </c>
      <c r="Z722" s="25">
        <f t="shared" si="77"/>
        <v>0.11111111111111112</v>
      </c>
    </row>
    <row r="723" spans="1:26" ht="14.4" x14ac:dyDescent="0.3">
      <c r="A723" s="24" t="s">
        <v>1337</v>
      </c>
      <c r="B723" s="4">
        <v>45866</v>
      </c>
      <c r="C723" s="3" t="s">
        <v>49</v>
      </c>
      <c r="D723" s="3" t="s">
        <v>70</v>
      </c>
      <c r="E723" s="3" t="s">
        <v>71</v>
      </c>
      <c r="F723" s="3" t="s">
        <v>72</v>
      </c>
      <c r="G723" s="3" t="s">
        <v>218</v>
      </c>
      <c r="H723" s="3" t="s">
        <v>24</v>
      </c>
      <c r="I723" s="3" t="s">
        <v>45</v>
      </c>
      <c r="J723" s="3" t="s">
        <v>102</v>
      </c>
      <c r="K723" s="3" t="s">
        <v>226</v>
      </c>
      <c r="L723" s="5">
        <v>22</v>
      </c>
      <c r="M723" s="5">
        <v>38531.78</v>
      </c>
      <c r="N723" s="5">
        <v>45290.1</v>
      </c>
      <c r="O723" s="5">
        <v>0</v>
      </c>
      <c r="P723" s="3" t="s">
        <v>55</v>
      </c>
      <c r="Q723" s="3" t="s">
        <v>77</v>
      </c>
      <c r="R723" s="5">
        <v>18</v>
      </c>
      <c r="S723" s="15">
        <v>148683</v>
      </c>
      <c r="T723" s="11">
        <f t="shared" si="78"/>
        <v>996382.2</v>
      </c>
      <c r="U723" s="12">
        <f t="shared" si="79"/>
        <v>0</v>
      </c>
      <c r="V723" s="12">
        <f t="shared" si="80"/>
        <v>996382.2</v>
      </c>
      <c r="W723" s="17">
        <f t="shared" si="81"/>
        <v>0.14922285845732691</v>
      </c>
      <c r="X723" s="19">
        <f t="shared" si="82"/>
        <v>1</v>
      </c>
      <c r="Y723" s="17">
        <f t="shared" si="83"/>
        <v>0.14922285845732691</v>
      </c>
      <c r="Z723" s="25">
        <f t="shared" si="77"/>
        <v>0</v>
      </c>
    </row>
    <row r="724" spans="1:26" ht="14.4" x14ac:dyDescent="0.3">
      <c r="A724" s="24" t="s">
        <v>1338</v>
      </c>
      <c r="B724" s="4">
        <v>45858</v>
      </c>
      <c r="C724" s="3" t="s">
        <v>20</v>
      </c>
      <c r="D724" s="3" t="s">
        <v>21</v>
      </c>
      <c r="E724" s="3" t="s">
        <v>22</v>
      </c>
      <c r="F724" s="3" t="s">
        <v>22</v>
      </c>
      <c r="G724" s="3" t="s">
        <v>1339</v>
      </c>
      <c r="H724" s="3" t="s">
        <v>35</v>
      </c>
      <c r="I724" s="3" t="s">
        <v>52</v>
      </c>
      <c r="J724" s="3" t="s">
        <v>53</v>
      </c>
      <c r="K724" s="3" t="s">
        <v>90</v>
      </c>
      <c r="L724" s="5">
        <v>13</v>
      </c>
      <c r="M724" s="5">
        <v>78608.38</v>
      </c>
      <c r="N724" s="5">
        <v>88105.29</v>
      </c>
      <c r="O724" s="5">
        <v>0</v>
      </c>
      <c r="P724" s="3" t="s">
        <v>55</v>
      </c>
      <c r="Q724" s="3" t="s">
        <v>38</v>
      </c>
      <c r="R724" s="5">
        <v>20</v>
      </c>
      <c r="S724" s="15">
        <v>123459.8</v>
      </c>
      <c r="T724" s="11">
        <f t="shared" si="78"/>
        <v>1145368.77</v>
      </c>
      <c r="U724" s="12">
        <f t="shared" si="79"/>
        <v>0</v>
      </c>
      <c r="V724" s="12">
        <f t="shared" si="80"/>
        <v>1145368.77</v>
      </c>
      <c r="W724" s="17">
        <f t="shared" si="81"/>
        <v>0.10779043678657312</v>
      </c>
      <c r="X724" s="19">
        <f t="shared" si="82"/>
        <v>1</v>
      </c>
      <c r="Y724" s="17">
        <f t="shared" si="83"/>
        <v>0.10779043678657312</v>
      </c>
      <c r="Z724" s="25">
        <f t="shared" si="77"/>
        <v>0</v>
      </c>
    </row>
    <row r="725" spans="1:26" ht="14.4" x14ac:dyDescent="0.3">
      <c r="A725" s="24" t="s">
        <v>1340</v>
      </c>
      <c r="B725" s="6">
        <v>45842</v>
      </c>
      <c r="C725" s="3" t="s">
        <v>20</v>
      </c>
      <c r="D725" s="3" t="s">
        <v>70</v>
      </c>
      <c r="E725" s="3" t="s">
        <v>125</v>
      </c>
      <c r="F725" s="3" t="s">
        <v>125</v>
      </c>
      <c r="G725" s="3" t="s">
        <v>1341</v>
      </c>
      <c r="H725" s="3" t="s">
        <v>87</v>
      </c>
      <c r="I725" s="3" t="s">
        <v>52</v>
      </c>
      <c r="J725" s="3" t="s">
        <v>113</v>
      </c>
      <c r="K725" s="3" t="s">
        <v>557</v>
      </c>
      <c r="L725" s="5">
        <v>33</v>
      </c>
      <c r="M725" s="5">
        <v>79349.7</v>
      </c>
      <c r="N725" s="5">
        <v>92984.54</v>
      </c>
      <c r="O725" s="5">
        <v>0.05</v>
      </c>
      <c r="P725" s="3" t="s">
        <v>55</v>
      </c>
      <c r="Q725" s="3" t="s">
        <v>84</v>
      </c>
      <c r="R725" s="5">
        <v>7</v>
      </c>
      <c r="S725" s="15">
        <v>427452.2</v>
      </c>
      <c r="T725" s="11">
        <f t="shared" si="78"/>
        <v>3068489.82</v>
      </c>
      <c r="U725" s="12">
        <f t="shared" si="79"/>
        <v>153424.49100000001</v>
      </c>
      <c r="V725" s="12">
        <f t="shared" si="80"/>
        <v>2915065.3289999999</v>
      </c>
      <c r="W725" s="17">
        <f t="shared" si="81"/>
        <v>0.14663554732292589</v>
      </c>
      <c r="X725" s="19">
        <f t="shared" si="82"/>
        <v>1</v>
      </c>
      <c r="Y725" s="17">
        <f t="shared" si="83"/>
        <v>0.14663554732292589</v>
      </c>
      <c r="Z725" s="25">
        <f t="shared" si="77"/>
        <v>5.2631578947368425E-2</v>
      </c>
    </row>
    <row r="726" spans="1:26" ht="14.4" x14ac:dyDescent="0.3">
      <c r="A726" s="24" t="s">
        <v>1342</v>
      </c>
      <c r="B726" s="4">
        <v>45743</v>
      </c>
      <c r="C726" s="3" t="s">
        <v>49</v>
      </c>
      <c r="D726" s="3" t="s">
        <v>57</v>
      </c>
      <c r="E726" s="3" t="s">
        <v>64</v>
      </c>
      <c r="F726" s="3" t="s">
        <v>65</v>
      </c>
      <c r="G726" s="3" t="s">
        <v>389</v>
      </c>
      <c r="H726" s="3" t="s">
        <v>44</v>
      </c>
      <c r="I726" s="3" t="s">
        <v>45</v>
      </c>
      <c r="J726" s="3" t="s">
        <v>132</v>
      </c>
      <c r="K726" s="3" t="s">
        <v>206</v>
      </c>
      <c r="L726" s="5">
        <v>2</v>
      </c>
      <c r="M726" s="5">
        <v>74096.33</v>
      </c>
      <c r="N726" s="5">
        <v>85124.57</v>
      </c>
      <c r="O726" s="5">
        <v>0.1</v>
      </c>
      <c r="P726" s="3" t="s">
        <v>28</v>
      </c>
      <c r="Q726" s="3" t="s">
        <v>77</v>
      </c>
      <c r="R726" s="5">
        <v>5</v>
      </c>
      <c r="S726" s="15">
        <v>19850.830000000002</v>
      </c>
      <c r="T726" s="11">
        <f t="shared" si="78"/>
        <v>170249.14</v>
      </c>
      <c r="U726" s="12">
        <f t="shared" si="79"/>
        <v>17024.914000000001</v>
      </c>
      <c r="V726" s="12">
        <f t="shared" si="80"/>
        <v>153224.22600000002</v>
      </c>
      <c r="W726" s="17">
        <f t="shared" si="81"/>
        <v>0.12955412155255397</v>
      </c>
      <c r="X726" s="19">
        <f t="shared" si="82"/>
        <v>0</v>
      </c>
      <c r="Y726" s="17">
        <f t="shared" si="83"/>
        <v>0.12955412155255397</v>
      </c>
      <c r="Z726" s="25">
        <f t="shared" si="77"/>
        <v>0.11111111111111109</v>
      </c>
    </row>
    <row r="727" spans="1:26" ht="14.4" x14ac:dyDescent="0.3">
      <c r="A727" s="24" t="s">
        <v>1343</v>
      </c>
      <c r="B727" s="4">
        <v>45883</v>
      </c>
      <c r="C727" s="3" t="s">
        <v>20</v>
      </c>
      <c r="D727" s="3" t="s">
        <v>21</v>
      </c>
      <c r="E727" s="3" t="s">
        <v>105</v>
      </c>
      <c r="F727" s="3" t="s">
        <v>106</v>
      </c>
      <c r="G727" s="3" t="s">
        <v>899</v>
      </c>
      <c r="H727" s="3" t="s">
        <v>87</v>
      </c>
      <c r="I727" s="3" t="s">
        <v>45</v>
      </c>
      <c r="J727" s="3" t="s">
        <v>102</v>
      </c>
      <c r="K727" s="3" t="s">
        <v>191</v>
      </c>
      <c r="L727" s="5">
        <v>35</v>
      </c>
      <c r="M727" s="5">
        <v>45066.46</v>
      </c>
      <c r="N727" s="5">
        <v>66342.960000000006</v>
      </c>
      <c r="O727" s="5">
        <v>0.1</v>
      </c>
      <c r="P727" s="3" t="s">
        <v>28</v>
      </c>
      <c r="Q727" s="3" t="s">
        <v>29</v>
      </c>
      <c r="R727" s="5">
        <v>9</v>
      </c>
      <c r="S727" s="15">
        <v>670209.80000000005</v>
      </c>
      <c r="T727" s="11">
        <f t="shared" si="78"/>
        <v>2322003.6</v>
      </c>
      <c r="U727" s="12">
        <f t="shared" si="79"/>
        <v>232200.36000000002</v>
      </c>
      <c r="V727" s="12">
        <f t="shared" si="80"/>
        <v>2089803.24</v>
      </c>
      <c r="W727" s="17">
        <f t="shared" si="81"/>
        <v>0.32070473773406538</v>
      </c>
      <c r="X727" s="19">
        <f t="shared" si="82"/>
        <v>0</v>
      </c>
      <c r="Y727" s="17">
        <f t="shared" si="83"/>
        <v>0.32070473773406538</v>
      </c>
      <c r="Z727" s="25">
        <f t="shared" si="77"/>
        <v>0.11111111111111112</v>
      </c>
    </row>
    <row r="728" spans="1:26" ht="14.4" x14ac:dyDescent="0.3">
      <c r="A728" s="24" t="s">
        <v>1344</v>
      </c>
      <c r="B728" s="4">
        <v>45766</v>
      </c>
      <c r="C728" s="3" t="s">
        <v>31</v>
      </c>
      <c r="D728" s="3" t="s">
        <v>41</v>
      </c>
      <c r="E728" s="3" t="s">
        <v>50</v>
      </c>
      <c r="F728" s="3" t="s">
        <v>50</v>
      </c>
      <c r="G728" s="3" t="s">
        <v>151</v>
      </c>
      <c r="H728" s="3" t="s">
        <v>87</v>
      </c>
      <c r="I728" s="3" t="s">
        <v>52</v>
      </c>
      <c r="J728" s="3" t="s">
        <v>113</v>
      </c>
      <c r="K728" s="3" t="s">
        <v>257</v>
      </c>
      <c r="L728" s="5">
        <v>33</v>
      </c>
      <c r="M728" s="5">
        <v>2566.69</v>
      </c>
      <c r="N728" s="5">
        <v>3678.83</v>
      </c>
      <c r="O728" s="5">
        <v>0.1</v>
      </c>
      <c r="P728" s="3" t="s">
        <v>55</v>
      </c>
      <c r="Q728" s="3" t="s">
        <v>29</v>
      </c>
      <c r="R728" s="5">
        <v>9</v>
      </c>
      <c r="S728" s="15">
        <v>33030.559999999998</v>
      </c>
      <c r="T728" s="11">
        <f t="shared" si="78"/>
        <v>121401.39</v>
      </c>
      <c r="U728" s="12">
        <f t="shared" si="79"/>
        <v>12140.139000000001</v>
      </c>
      <c r="V728" s="12">
        <f t="shared" si="80"/>
        <v>109261.251</v>
      </c>
      <c r="W728" s="17">
        <f t="shared" si="81"/>
        <v>0.30230808907725204</v>
      </c>
      <c r="X728" s="19">
        <f t="shared" si="82"/>
        <v>1</v>
      </c>
      <c r="Y728" s="17">
        <f t="shared" si="83"/>
        <v>0.30230808907725204</v>
      </c>
      <c r="Z728" s="25">
        <f t="shared" si="77"/>
        <v>0.11111111111111112</v>
      </c>
    </row>
    <row r="729" spans="1:26" ht="14.4" x14ac:dyDescent="0.3">
      <c r="A729" s="24" t="s">
        <v>1345</v>
      </c>
      <c r="B729" s="4">
        <v>45757</v>
      </c>
      <c r="C729" s="3" t="s">
        <v>20</v>
      </c>
      <c r="D729" s="3" t="s">
        <v>21</v>
      </c>
      <c r="E729" s="3" t="s">
        <v>105</v>
      </c>
      <c r="F729" s="3" t="s">
        <v>106</v>
      </c>
      <c r="G729" s="3" t="s">
        <v>1346</v>
      </c>
      <c r="H729" s="3" t="s">
        <v>24</v>
      </c>
      <c r="I729" s="3" t="s">
        <v>25</v>
      </c>
      <c r="J729" s="3" t="s">
        <v>36</v>
      </c>
      <c r="K729" s="3" t="s">
        <v>37</v>
      </c>
      <c r="L729" s="5">
        <v>12</v>
      </c>
      <c r="M729" s="5">
        <v>78117.16</v>
      </c>
      <c r="N729" s="5">
        <v>113454.1</v>
      </c>
      <c r="O729" s="5">
        <v>0.15</v>
      </c>
      <c r="P729" s="3" t="s">
        <v>28</v>
      </c>
      <c r="Q729" s="3" t="s">
        <v>29</v>
      </c>
      <c r="R729" s="5">
        <v>17</v>
      </c>
      <c r="S729" s="15">
        <v>360436.6</v>
      </c>
      <c r="T729" s="11">
        <f t="shared" si="78"/>
        <v>1361449.2000000002</v>
      </c>
      <c r="U729" s="12">
        <f t="shared" si="79"/>
        <v>204217.38000000003</v>
      </c>
      <c r="V729" s="12">
        <f t="shared" si="80"/>
        <v>1157231.82</v>
      </c>
      <c r="W729" s="17">
        <f t="shared" si="81"/>
        <v>0.31146447390290388</v>
      </c>
      <c r="X729" s="19">
        <f t="shared" si="82"/>
        <v>0</v>
      </c>
      <c r="Y729" s="17">
        <f t="shared" si="83"/>
        <v>0.31146447390290388</v>
      </c>
      <c r="Z729" s="25">
        <f t="shared" si="77"/>
        <v>0.17647058823529413</v>
      </c>
    </row>
    <row r="730" spans="1:26" ht="14.4" x14ac:dyDescent="0.3">
      <c r="A730" s="24" t="s">
        <v>1347</v>
      </c>
      <c r="B730" s="4">
        <v>45744</v>
      </c>
      <c r="C730" s="3" t="s">
        <v>31</v>
      </c>
      <c r="D730" s="3" t="s">
        <v>70</v>
      </c>
      <c r="E730" s="3" t="s">
        <v>71</v>
      </c>
      <c r="F730" s="3" t="s">
        <v>72</v>
      </c>
      <c r="G730" s="3" t="s">
        <v>1348</v>
      </c>
      <c r="H730" s="3" t="s">
        <v>87</v>
      </c>
      <c r="I730" s="3" t="s">
        <v>45</v>
      </c>
      <c r="J730" s="3" t="s">
        <v>132</v>
      </c>
      <c r="K730" s="3" t="s">
        <v>241</v>
      </c>
      <c r="L730" s="5">
        <v>23</v>
      </c>
      <c r="M730" s="5">
        <v>60365.02</v>
      </c>
      <c r="N730" s="5">
        <v>88279.72</v>
      </c>
      <c r="O730" s="5">
        <v>0</v>
      </c>
      <c r="P730" s="3" t="s">
        <v>28</v>
      </c>
      <c r="Q730" s="3" t="s">
        <v>29</v>
      </c>
      <c r="R730" s="5">
        <v>6</v>
      </c>
      <c r="S730" s="15">
        <v>642038.1</v>
      </c>
      <c r="T730" s="11">
        <f t="shared" si="78"/>
        <v>2030433.56</v>
      </c>
      <c r="U730" s="12">
        <f t="shared" si="79"/>
        <v>0</v>
      </c>
      <c r="V730" s="12">
        <f t="shared" si="80"/>
        <v>2030433.56</v>
      </c>
      <c r="W730" s="17">
        <f t="shared" si="81"/>
        <v>0.31620739168633522</v>
      </c>
      <c r="X730" s="19">
        <f t="shared" si="82"/>
        <v>0</v>
      </c>
      <c r="Y730" s="17">
        <f t="shared" si="83"/>
        <v>0.31620739168633522</v>
      </c>
      <c r="Z730" s="25">
        <f t="shared" si="77"/>
        <v>0</v>
      </c>
    </row>
    <row r="731" spans="1:26" ht="14.4" x14ac:dyDescent="0.3">
      <c r="A731" s="24" t="s">
        <v>1349</v>
      </c>
      <c r="B731" s="8">
        <v>45780</v>
      </c>
      <c r="C731" s="3" t="s">
        <v>20</v>
      </c>
      <c r="D731" s="3" t="s">
        <v>21</v>
      </c>
      <c r="E731" s="3" t="s">
        <v>32</v>
      </c>
      <c r="F731" s="3" t="s">
        <v>33</v>
      </c>
      <c r="G731" s="3" t="s">
        <v>768</v>
      </c>
      <c r="H731" s="3" t="s">
        <v>44</v>
      </c>
      <c r="I731" s="3" t="s">
        <v>45</v>
      </c>
      <c r="J731" s="3" t="s">
        <v>67</v>
      </c>
      <c r="K731" s="3" t="s">
        <v>83</v>
      </c>
      <c r="L731" s="5">
        <v>39</v>
      </c>
      <c r="M731" s="5">
        <v>69906.179999999993</v>
      </c>
      <c r="N731" s="5">
        <v>102965.9</v>
      </c>
      <c r="O731" s="5">
        <v>0</v>
      </c>
      <c r="P731" s="3" t="s">
        <v>28</v>
      </c>
      <c r="Q731" s="3" t="s">
        <v>84</v>
      </c>
      <c r="R731" s="5">
        <v>20</v>
      </c>
      <c r="S731" s="15">
        <v>1289329</v>
      </c>
      <c r="T731" s="11">
        <f t="shared" si="78"/>
        <v>4015670.0999999996</v>
      </c>
      <c r="U731" s="12">
        <f t="shared" si="79"/>
        <v>0</v>
      </c>
      <c r="V731" s="12">
        <f t="shared" si="80"/>
        <v>4015670.0999999996</v>
      </c>
      <c r="W731" s="17">
        <f t="shared" si="81"/>
        <v>0.32107443288232274</v>
      </c>
      <c r="X731" s="19">
        <f t="shared" si="82"/>
        <v>0</v>
      </c>
      <c r="Y731" s="17">
        <f t="shared" si="83"/>
        <v>0.32107443288232274</v>
      </c>
      <c r="Z731" s="25">
        <f t="shared" si="77"/>
        <v>0</v>
      </c>
    </row>
    <row r="732" spans="1:26" ht="14.4" x14ac:dyDescent="0.3">
      <c r="A732" s="24" t="s">
        <v>1350</v>
      </c>
      <c r="B732" s="7">
        <v>45799</v>
      </c>
      <c r="C732" s="3" t="s">
        <v>20</v>
      </c>
      <c r="D732" s="3" t="s">
        <v>21</v>
      </c>
      <c r="E732" s="3" t="s">
        <v>105</v>
      </c>
      <c r="F732" s="3" t="s">
        <v>106</v>
      </c>
      <c r="G732" s="3" t="s">
        <v>1351</v>
      </c>
      <c r="H732" s="3" t="s">
        <v>35</v>
      </c>
      <c r="I732" s="3" t="s">
        <v>25</v>
      </c>
      <c r="J732" s="3" t="s">
        <v>61</v>
      </c>
      <c r="K732" s="3" t="s">
        <v>223</v>
      </c>
      <c r="L732" s="5">
        <v>20</v>
      </c>
      <c r="M732" s="5">
        <v>8577.61</v>
      </c>
      <c r="N732" s="5">
        <v>11122.12</v>
      </c>
      <c r="O732" s="5">
        <v>0.05</v>
      </c>
      <c r="P732" s="3" t="s">
        <v>28</v>
      </c>
      <c r="Q732" s="3" t="s">
        <v>84</v>
      </c>
      <c r="R732" s="5">
        <v>1</v>
      </c>
      <c r="S732" s="15">
        <v>48345.69</v>
      </c>
      <c r="T732" s="11">
        <f t="shared" si="78"/>
        <v>222442.40000000002</v>
      </c>
      <c r="U732" s="12">
        <f t="shared" si="79"/>
        <v>11122.120000000003</v>
      </c>
      <c r="V732" s="12">
        <f t="shared" si="80"/>
        <v>211320.28000000003</v>
      </c>
      <c r="W732" s="17">
        <f t="shared" si="81"/>
        <v>0.22877922554333166</v>
      </c>
      <c r="X732" s="19">
        <f t="shared" si="82"/>
        <v>0</v>
      </c>
      <c r="Y732" s="17">
        <f t="shared" si="83"/>
        <v>0.22877922554333166</v>
      </c>
      <c r="Z732" s="25">
        <f t="shared" si="77"/>
        <v>5.2631578947368425E-2</v>
      </c>
    </row>
    <row r="733" spans="1:26" ht="14.4" x14ac:dyDescent="0.3">
      <c r="A733" s="24" t="s">
        <v>1352</v>
      </c>
      <c r="B733" s="6">
        <v>45696</v>
      </c>
      <c r="C733" s="3" t="s">
        <v>40</v>
      </c>
      <c r="D733" s="3" t="s">
        <v>21</v>
      </c>
      <c r="E733" s="3" t="s">
        <v>22</v>
      </c>
      <c r="F733" s="3" t="s">
        <v>22</v>
      </c>
      <c r="G733" s="3" t="s">
        <v>1232</v>
      </c>
      <c r="H733" s="3" t="s">
        <v>87</v>
      </c>
      <c r="I733" s="3" t="s">
        <v>52</v>
      </c>
      <c r="J733" s="3" t="s">
        <v>95</v>
      </c>
      <c r="K733" s="3" t="s">
        <v>96</v>
      </c>
      <c r="L733" s="5">
        <v>46</v>
      </c>
      <c r="M733" s="5">
        <v>22602.22</v>
      </c>
      <c r="N733" s="5">
        <v>25943.78</v>
      </c>
      <c r="O733" s="5">
        <v>0.05</v>
      </c>
      <c r="P733" s="3" t="s">
        <v>55</v>
      </c>
      <c r="Q733" s="3" t="s">
        <v>29</v>
      </c>
      <c r="R733" s="5">
        <v>8</v>
      </c>
      <c r="S733" s="15">
        <v>146026.20000000001</v>
      </c>
      <c r="T733" s="11">
        <f t="shared" si="78"/>
        <v>1193413.8799999999</v>
      </c>
      <c r="U733" s="12">
        <f t="shared" si="79"/>
        <v>59670.693999999996</v>
      </c>
      <c r="V733" s="12">
        <f t="shared" si="80"/>
        <v>1133743.186</v>
      </c>
      <c r="W733" s="17">
        <f t="shared" si="81"/>
        <v>0.12880006848393971</v>
      </c>
      <c r="X733" s="19">
        <f t="shared" si="82"/>
        <v>1</v>
      </c>
      <c r="Y733" s="17">
        <f t="shared" si="83"/>
        <v>0.12880006848393971</v>
      </c>
      <c r="Z733" s="25">
        <f t="shared" si="77"/>
        <v>5.2631578947368418E-2</v>
      </c>
    </row>
    <row r="734" spans="1:26" ht="14.4" x14ac:dyDescent="0.3">
      <c r="A734" s="24" t="s">
        <v>1353</v>
      </c>
      <c r="B734" s="6">
        <v>45751</v>
      </c>
      <c r="C734" s="3" t="s">
        <v>20</v>
      </c>
      <c r="D734" s="3" t="s">
        <v>21</v>
      </c>
      <c r="E734" s="3" t="s">
        <v>22</v>
      </c>
      <c r="F734" s="3" t="s">
        <v>22</v>
      </c>
      <c r="G734" s="3" t="s">
        <v>322</v>
      </c>
      <c r="H734" s="3" t="s">
        <v>24</v>
      </c>
      <c r="I734" s="3" t="s">
        <v>25</v>
      </c>
      <c r="J734" s="3" t="s">
        <v>36</v>
      </c>
      <c r="K734" s="3" t="s">
        <v>280</v>
      </c>
      <c r="L734" s="5">
        <v>49</v>
      </c>
      <c r="M734" s="5">
        <v>11780.24</v>
      </c>
      <c r="N734" s="5">
        <v>15072.97</v>
      </c>
      <c r="O734" s="5">
        <v>0.1</v>
      </c>
      <c r="P734" s="3" t="s">
        <v>55</v>
      </c>
      <c r="Q734" s="3" t="s">
        <v>84</v>
      </c>
      <c r="R734" s="5">
        <v>13</v>
      </c>
      <c r="S734" s="15">
        <v>145209.4</v>
      </c>
      <c r="T734" s="11">
        <f t="shared" si="78"/>
        <v>738575.52999999991</v>
      </c>
      <c r="U734" s="12">
        <f t="shared" si="79"/>
        <v>73857.553</v>
      </c>
      <c r="V734" s="12">
        <f t="shared" si="80"/>
        <v>664717.97699999996</v>
      </c>
      <c r="W734" s="17">
        <f t="shared" si="81"/>
        <v>0.21845264461683125</v>
      </c>
      <c r="X734" s="19">
        <f t="shared" si="82"/>
        <v>1</v>
      </c>
      <c r="Y734" s="17">
        <f t="shared" si="83"/>
        <v>0.21845264461683125</v>
      </c>
      <c r="Z734" s="25">
        <f t="shared" si="77"/>
        <v>0.11111111111111112</v>
      </c>
    </row>
    <row r="735" spans="1:26" ht="14.4" x14ac:dyDescent="0.3">
      <c r="A735" s="24" t="s">
        <v>1354</v>
      </c>
      <c r="B735" s="7">
        <v>45799</v>
      </c>
      <c r="C735" s="3" t="s">
        <v>49</v>
      </c>
      <c r="D735" s="3" t="s">
        <v>57</v>
      </c>
      <c r="E735" s="3" t="s">
        <v>64</v>
      </c>
      <c r="F735" s="3" t="s">
        <v>65</v>
      </c>
      <c r="G735" s="3" t="s">
        <v>23</v>
      </c>
      <c r="H735" s="3" t="s">
        <v>44</v>
      </c>
      <c r="I735" s="3" t="s">
        <v>45</v>
      </c>
      <c r="J735" s="3" t="s">
        <v>102</v>
      </c>
      <c r="K735" s="3" t="s">
        <v>103</v>
      </c>
      <c r="L735" s="5">
        <v>38</v>
      </c>
      <c r="M735" s="5">
        <v>39504.1</v>
      </c>
      <c r="N735" s="5">
        <v>44703.43</v>
      </c>
      <c r="O735" s="5">
        <v>0.15</v>
      </c>
      <c r="P735" s="3" t="s">
        <v>55</v>
      </c>
      <c r="Q735" s="3" t="s">
        <v>38</v>
      </c>
      <c r="R735" s="5">
        <v>6</v>
      </c>
      <c r="S735" s="15">
        <v>167938.4</v>
      </c>
      <c r="T735" s="11">
        <f t="shared" si="78"/>
        <v>1698730.34</v>
      </c>
      <c r="U735" s="12">
        <f t="shared" si="79"/>
        <v>254809.55100000001</v>
      </c>
      <c r="V735" s="12">
        <f t="shared" si="80"/>
        <v>1443920.7890000001</v>
      </c>
      <c r="W735" s="17">
        <f t="shared" si="81"/>
        <v>0.1163072110876021</v>
      </c>
      <c r="X735" s="19">
        <f t="shared" si="82"/>
        <v>1</v>
      </c>
      <c r="Y735" s="17">
        <f t="shared" si="83"/>
        <v>0.1163072110876021</v>
      </c>
      <c r="Z735" s="25">
        <f t="shared" si="77"/>
        <v>0.1764705882352941</v>
      </c>
    </row>
    <row r="736" spans="1:26" ht="14.4" x14ac:dyDescent="0.3">
      <c r="A736" s="24" t="s">
        <v>1355</v>
      </c>
      <c r="B736" s="4">
        <v>45767</v>
      </c>
      <c r="C736" s="3" t="s">
        <v>31</v>
      </c>
      <c r="D736" s="3" t="s">
        <v>21</v>
      </c>
      <c r="E736" s="3" t="s">
        <v>105</v>
      </c>
      <c r="F736" s="3" t="s">
        <v>106</v>
      </c>
      <c r="G736" s="3" t="s">
        <v>1356</v>
      </c>
      <c r="H736" s="3" t="s">
        <v>24</v>
      </c>
      <c r="I736" s="3" t="s">
        <v>45</v>
      </c>
      <c r="J736" s="3" t="s">
        <v>67</v>
      </c>
      <c r="K736" s="3" t="s">
        <v>68</v>
      </c>
      <c r="L736" s="5">
        <v>39</v>
      </c>
      <c r="M736" s="5">
        <v>46951.01</v>
      </c>
      <c r="N736" s="5">
        <v>60394.63</v>
      </c>
      <c r="O736" s="5">
        <v>0.05</v>
      </c>
      <c r="P736" s="3" t="s">
        <v>28</v>
      </c>
      <c r="Q736" s="3" t="s">
        <v>38</v>
      </c>
      <c r="R736" s="5">
        <v>18</v>
      </c>
      <c r="S736" s="15">
        <v>498086.1</v>
      </c>
      <c r="T736" s="11">
        <f t="shared" si="78"/>
        <v>2355390.5699999998</v>
      </c>
      <c r="U736" s="12">
        <f t="shared" si="79"/>
        <v>117769.5285</v>
      </c>
      <c r="V736" s="12">
        <f t="shared" si="80"/>
        <v>2237621.0414999998</v>
      </c>
      <c r="W736" s="17">
        <f t="shared" si="81"/>
        <v>0.22259627111215652</v>
      </c>
      <c r="X736" s="19">
        <f t="shared" si="82"/>
        <v>0</v>
      </c>
      <c r="Y736" s="17">
        <f t="shared" si="83"/>
        <v>0.22259627111215652</v>
      </c>
      <c r="Z736" s="25">
        <f t="shared" si="77"/>
        <v>5.2631578947368425E-2</v>
      </c>
    </row>
    <row r="737" spans="1:26" ht="14.4" x14ac:dyDescent="0.3">
      <c r="A737" s="24" t="s">
        <v>1357</v>
      </c>
      <c r="B737" s="4">
        <v>45886</v>
      </c>
      <c r="C737" s="3" t="s">
        <v>20</v>
      </c>
      <c r="D737" s="3" t="s">
        <v>21</v>
      </c>
      <c r="E737" s="3" t="s">
        <v>32</v>
      </c>
      <c r="F737" s="3" t="s">
        <v>33</v>
      </c>
      <c r="G737" s="3" t="s">
        <v>165</v>
      </c>
      <c r="H737" s="3" t="s">
        <v>87</v>
      </c>
      <c r="I737" s="3" t="s">
        <v>25</v>
      </c>
      <c r="J737" s="3" t="s">
        <v>61</v>
      </c>
      <c r="K737" s="3" t="s">
        <v>62</v>
      </c>
      <c r="L737" s="5">
        <v>49</v>
      </c>
      <c r="M737" s="5">
        <v>58031.53</v>
      </c>
      <c r="N737" s="5">
        <v>72849.86</v>
      </c>
      <c r="O737" s="5">
        <v>0.05</v>
      </c>
      <c r="P737" s="3" t="s">
        <v>28</v>
      </c>
      <c r="Q737" s="3" t="s">
        <v>38</v>
      </c>
      <c r="R737" s="5">
        <v>15</v>
      </c>
      <c r="S737" s="15">
        <v>689793.3</v>
      </c>
      <c r="T737" s="11">
        <f t="shared" si="78"/>
        <v>3569643.14</v>
      </c>
      <c r="U737" s="12">
        <f t="shared" si="79"/>
        <v>178482.15700000001</v>
      </c>
      <c r="V737" s="12">
        <f t="shared" si="80"/>
        <v>3391160.983</v>
      </c>
      <c r="W737" s="17">
        <f t="shared" si="81"/>
        <v>0.20340918743107633</v>
      </c>
      <c r="X737" s="19">
        <f t="shared" si="82"/>
        <v>0</v>
      </c>
      <c r="Y737" s="17">
        <f t="shared" si="83"/>
        <v>0.20340918743107633</v>
      </c>
      <c r="Z737" s="25">
        <f t="shared" si="77"/>
        <v>5.2631578947368425E-2</v>
      </c>
    </row>
    <row r="738" spans="1:26" ht="14.4" x14ac:dyDescent="0.3">
      <c r="A738" s="24" t="s">
        <v>1358</v>
      </c>
      <c r="B738" s="4">
        <v>45861</v>
      </c>
      <c r="C738" s="3" t="s">
        <v>40</v>
      </c>
      <c r="D738" s="3" t="s">
        <v>21</v>
      </c>
      <c r="E738" s="3" t="s">
        <v>32</v>
      </c>
      <c r="F738" s="3" t="s">
        <v>33</v>
      </c>
      <c r="G738" s="3" t="s">
        <v>1359</v>
      </c>
      <c r="H738" s="3" t="s">
        <v>24</v>
      </c>
      <c r="I738" s="3" t="s">
        <v>25</v>
      </c>
      <c r="J738" s="3" t="s">
        <v>26</v>
      </c>
      <c r="K738" s="3" t="s">
        <v>216</v>
      </c>
      <c r="L738" s="5">
        <v>1</v>
      </c>
      <c r="M738" s="5">
        <v>18250.150000000001</v>
      </c>
      <c r="N738" s="5">
        <v>20269.72</v>
      </c>
      <c r="O738" s="5">
        <v>0.05</v>
      </c>
      <c r="P738" s="3" t="s">
        <v>28</v>
      </c>
      <c r="Q738" s="3" t="s">
        <v>38</v>
      </c>
      <c r="R738" s="5">
        <v>20</v>
      </c>
      <c r="S738" s="15">
        <v>1918.59</v>
      </c>
      <c r="T738" s="11">
        <f t="shared" si="78"/>
        <v>20269.72</v>
      </c>
      <c r="U738" s="12">
        <f t="shared" si="79"/>
        <v>1013.4860000000001</v>
      </c>
      <c r="V738" s="12">
        <f t="shared" si="80"/>
        <v>19256.234</v>
      </c>
      <c r="W738" s="17">
        <f t="shared" si="81"/>
        <v>9.9634746856524486E-2</v>
      </c>
      <c r="X738" s="19">
        <f t="shared" si="82"/>
        <v>0</v>
      </c>
      <c r="Y738" s="17">
        <f t="shared" si="83"/>
        <v>9.9634746856524486E-2</v>
      </c>
      <c r="Z738" s="25">
        <f t="shared" si="77"/>
        <v>5.2631578947368425E-2</v>
      </c>
    </row>
    <row r="739" spans="1:26" ht="14.4" x14ac:dyDescent="0.3">
      <c r="A739" s="24" t="s">
        <v>1360</v>
      </c>
      <c r="B739" s="4">
        <v>45758</v>
      </c>
      <c r="C739" s="3" t="s">
        <v>20</v>
      </c>
      <c r="D739" s="3" t="s">
        <v>57</v>
      </c>
      <c r="E739" s="3" t="s">
        <v>58</v>
      </c>
      <c r="F739" s="3" t="s">
        <v>59</v>
      </c>
      <c r="G739" s="3" t="s">
        <v>1361</v>
      </c>
      <c r="H739" s="3" t="s">
        <v>44</v>
      </c>
      <c r="I739" s="3" t="s">
        <v>45</v>
      </c>
      <c r="J739" s="3" t="s">
        <v>102</v>
      </c>
      <c r="K739" s="3" t="s">
        <v>203</v>
      </c>
      <c r="L739" s="5">
        <v>21</v>
      </c>
      <c r="M739" s="5">
        <v>31323.54</v>
      </c>
      <c r="N739" s="5">
        <v>41478.51</v>
      </c>
      <c r="O739" s="5">
        <v>0.15</v>
      </c>
      <c r="P739" s="3" t="s">
        <v>28</v>
      </c>
      <c r="Q739" s="3" t="s">
        <v>38</v>
      </c>
      <c r="R739" s="5">
        <v>16</v>
      </c>
      <c r="S739" s="15">
        <v>181266.2</v>
      </c>
      <c r="T739" s="11">
        <f t="shared" si="78"/>
        <v>871048.71000000008</v>
      </c>
      <c r="U739" s="12">
        <f t="shared" si="79"/>
        <v>130657.30650000001</v>
      </c>
      <c r="V739" s="12">
        <f t="shared" si="80"/>
        <v>740391.40350000001</v>
      </c>
      <c r="W739" s="17">
        <f t="shared" si="81"/>
        <v>0.24482483068160044</v>
      </c>
      <c r="X739" s="19">
        <f t="shared" si="82"/>
        <v>0</v>
      </c>
      <c r="Y739" s="17">
        <f t="shared" si="83"/>
        <v>0.24482483068160044</v>
      </c>
      <c r="Z739" s="25">
        <f t="shared" si="77"/>
        <v>0.17647058823529413</v>
      </c>
    </row>
    <row r="740" spans="1:26" ht="14.4" x14ac:dyDescent="0.3">
      <c r="A740" s="24" t="s">
        <v>1362</v>
      </c>
      <c r="B740" s="4">
        <v>45742</v>
      </c>
      <c r="C740" s="3" t="s">
        <v>20</v>
      </c>
      <c r="D740" s="3" t="s">
        <v>70</v>
      </c>
      <c r="E740" s="3" t="s">
        <v>71</v>
      </c>
      <c r="F740" s="3" t="s">
        <v>72</v>
      </c>
      <c r="G740" s="3" t="s">
        <v>1363</v>
      </c>
      <c r="H740" s="3" t="s">
        <v>24</v>
      </c>
      <c r="I740" s="3" t="s">
        <v>25</v>
      </c>
      <c r="J740" s="3" t="s">
        <v>36</v>
      </c>
      <c r="K740" s="3" t="s">
        <v>280</v>
      </c>
      <c r="L740" s="5">
        <v>26</v>
      </c>
      <c r="M740" s="5">
        <v>25527.63</v>
      </c>
      <c r="N740" s="5">
        <v>37228.68</v>
      </c>
      <c r="O740" s="5">
        <v>0.1</v>
      </c>
      <c r="P740" s="3" t="s">
        <v>55</v>
      </c>
      <c r="Q740" s="3" t="s">
        <v>77</v>
      </c>
      <c r="R740" s="5">
        <v>10</v>
      </c>
      <c r="S740" s="15">
        <v>273804.59999999998</v>
      </c>
      <c r="T740" s="11">
        <f t="shared" si="78"/>
        <v>967945.68</v>
      </c>
      <c r="U740" s="12">
        <f t="shared" si="79"/>
        <v>96794.568000000014</v>
      </c>
      <c r="V740" s="12">
        <f t="shared" si="80"/>
        <v>871151.11200000008</v>
      </c>
      <c r="W740" s="17">
        <f t="shared" si="81"/>
        <v>0.31430207254329939</v>
      </c>
      <c r="X740" s="19">
        <f t="shared" si="82"/>
        <v>1</v>
      </c>
      <c r="Y740" s="17">
        <f t="shared" si="83"/>
        <v>0.31430207254329939</v>
      </c>
      <c r="Z740" s="25">
        <f t="shared" si="77"/>
        <v>0.11111111111111112</v>
      </c>
    </row>
    <row r="741" spans="1:26" ht="14.4" x14ac:dyDescent="0.3">
      <c r="A741" s="24" t="s">
        <v>1364</v>
      </c>
      <c r="B741" s="6">
        <v>45754</v>
      </c>
      <c r="C741" s="3" t="s">
        <v>40</v>
      </c>
      <c r="D741" s="3" t="s">
        <v>41</v>
      </c>
      <c r="E741" s="3" t="s">
        <v>42</v>
      </c>
      <c r="F741" s="3" t="s">
        <v>42</v>
      </c>
      <c r="G741" s="3" t="s">
        <v>1254</v>
      </c>
      <c r="H741" s="3" t="s">
        <v>87</v>
      </c>
      <c r="I741" s="3" t="s">
        <v>52</v>
      </c>
      <c r="J741" s="3" t="s">
        <v>95</v>
      </c>
      <c r="K741" s="3" t="s">
        <v>96</v>
      </c>
      <c r="L741" s="5">
        <v>23</v>
      </c>
      <c r="M741" s="5">
        <v>58546.39</v>
      </c>
      <c r="N741" s="5">
        <v>80230.33</v>
      </c>
      <c r="O741" s="5">
        <v>0.1</v>
      </c>
      <c r="P741" s="3" t="s">
        <v>55</v>
      </c>
      <c r="Q741" s="3" t="s">
        <v>38</v>
      </c>
      <c r="R741" s="5">
        <v>11</v>
      </c>
      <c r="S741" s="15">
        <v>448857.59999999998</v>
      </c>
      <c r="T741" s="11">
        <f t="shared" si="78"/>
        <v>1845297.59</v>
      </c>
      <c r="U741" s="12">
        <f t="shared" si="79"/>
        <v>184529.75900000002</v>
      </c>
      <c r="V741" s="12">
        <f t="shared" si="80"/>
        <v>1660767.831</v>
      </c>
      <c r="W741" s="17">
        <f t="shared" si="81"/>
        <v>0.2702711309923006</v>
      </c>
      <c r="X741" s="19">
        <f t="shared" si="82"/>
        <v>1</v>
      </c>
      <c r="Y741" s="17">
        <f t="shared" si="83"/>
        <v>0.2702711309923006</v>
      </c>
      <c r="Z741" s="25">
        <f t="shared" si="77"/>
        <v>0.11111111111111112</v>
      </c>
    </row>
    <row r="742" spans="1:26" ht="14.4" x14ac:dyDescent="0.3">
      <c r="A742" s="24" t="s">
        <v>1365</v>
      </c>
      <c r="B742" s="4">
        <v>45698</v>
      </c>
      <c r="C742" s="3" t="s">
        <v>20</v>
      </c>
      <c r="D742" s="3" t="s">
        <v>57</v>
      </c>
      <c r="E742" s="3" t="s">
        <v>58</v>
      </c>
      <c r="F742" s="3" t="s">
        <v>59</v>
      </c>
      <c r="G742" s="3" t="s">
        <v>605</v>
      </c>
      <c r="H742" s="3" t="s">
        <v>35</v>
      </c>
      <c r="I742" s="3" t="s">
        <v>45</v>
      </c>
      <c r="J742" s="3" t="s">
        <v>132</v>
      </c>
      <c r="K742" s="3" t="s">
        <v>241</v>
      </c>
      <c r="L742" s="5">
        <v>47</v>
      </c>
      <c r="M742" s="5">
        <v>30489.68</v>
      </c>
      <c r="N742" s="5">
        <v>39121.25</v>
      </c>
      <c r="O742" s="5">
        <v>0.15</v>
      </c>
      <c r="P742" s="3" t="s">
        <v>28</v>
      </c>
      <c r="Q742" s="3" t="s">
        <v>77</v>
      </c>
      <c r="R742" s="5">
        <v>6</v>
      </c>
      <c r="S742" s="15">
        <v>344831.2</v>
      </c>
      <c r="T742" s="11">
        <f t="shared" si="78"/>
        <v>1838698.75</v>
      </c>
      <c r="U742" s="12">
        <f t="shared" si="79"/>
        <v>275804.8125</v>
      </c>
      <c r="V742" s="12">
        <f t="shared" si="80"/>
        <v>1562893.9375</v>
      </c>
      <c r="W742" s="17">
        <f t="shared" si="81"/>
        <v>0.22063634116566533</v>
      </c>
      <c r="X742" s="19">
        <f t="shared" si="82"/>
        <v>0</v>
      </c>
      <c r="Y742" s="17">
        <f t="shared" si="83"/>
        <v>0.22063634116566533</v>
      </c>
      <c r="Z742" s="25">
        <f t="shared" si="77"/>
        <v>0.17647058823529413</v>
      </c>
    </row>
    <row r="743" spans="1:26" ht="14.4" x14ac:dyDescent="0.3">
      <c r="A743" s="24" t="s">
        <v>1366</v>
      </c>
      <c r="B743" s="4">
        <v>45854</v>
      </c>
      <c r="C743" s="3" t="s">
        <v>49</v>
      </c>
      <c r="D743" s="3" t="s">
        <v>57</v>
      </c>
      <c r="E743" s="3" t="s">
        <v>64</v>
      </c>
      <c r="F743" s="3" t="s">
        <v>65</v>
      </c>
      <c r="G743" s="3" t="s">
        <v>1367</v>
      </c>
      <c r="H743" s="3" t="s">
        <v>44</v>
      </c>
      <c r="I743" s="3" t="s">
        <v>52</v>
      </c>
      <c r="J743" s="3" t="s">
        <v>95</v>
      </c>
      <c r="K743" s="3" t="s">
        <v>298</v>
      </c>
      <c r="L743" s="5">
        <v>26</v>
      </c>
      <c r="M743" s="5">
        <v>23666.1</v>
      </c>
      <c r="N743" s="5">
        <v>27236.39</v>
      </c>
      <c r="O743" s="5">
        <v>0.1</v>
      </c>
      <c r="P743" s="3" t="s">
        <v>28</v>
      </c>
      <c r="Q743" s="3" t="s">
        <v>29</v>
      </c>
      <c r="R743" s="5">
        <v>2</v>
      </c>
      <c r="S743" s="15">
        <v>83544.789999999994</v>
      </c>
      <c r="T743" s="11">
        <f t="shared" si="78"/>
        <v>708146.14</v>
      </c>
      <c r="U743" s="12">
        <f t="shared" si="79"/>
        <v>70814.614000000001</v>
      </c>
      <c r="V743" s="12">
        <f t="shared" si="80"/>
        <v>637331.52600000007</v>
      </c>
      <c r="W743" s="17">
        <f t="shared" si="81"/>
        <v>0.13108529327639126</v>
      </c>
      <c r="X743" s="19">
        <f t="shared" si="82"/>
        <v>0</v>
      </c>
      <c r="Y743" s="17">
        <f t="shared" si="83"/>
        <v>0.13108529327639126</v>
      </c>
      <c r="Z743" s="25">
        <f t="shared" si="77"/>
        <v>0.1111111111111111</v>
      </c>
    </row>
    <row r="744" spans="1:26" ht="14.4" x14ac:dyDescent="0.3">
      <c r="A744" s="24" t="s">
        <v>1368</v>
      </c>
      <c r="B744" s="4">
        <v>45776</v>
      </c>
      <c r="C744" s="3" t="s">
        <v>40</v>
      </c>
      <c r="D744" s="3" t="s">
        <v>57</v>
      </c>
      <c r="E744" s="3" t="s">
        <v>58</v>
      </c>
      <c r="F744" s="3" t="s">
        <v>59</v>
      </c>
      <c r="G744" s="3" t="s">
        <v>119</v>
      </c>
      <c r="H744" s="3" t="s">
        <v>44</v>
      </c>
      <c r="I744" s="3" t="s">
        <v>45</v>
      </c>
      <c r="J744" s="3" t="s">
        <v>102</v>
      </c>
      <c r="K744" s="3" t="s">
        <v>226</v>
      </c>
      <c r="L744" s="5">
        <v>2</v>
      </c>
      <c r="M744" s="5">
        <v>36803.53</v>
      </c>
      <c r="N744" s="5">
        <v>43808.26</v>
      </c>
      <c r="O744" s="5">
        <v>0</v>
      </c>
      <c r="P744" s="3" t="s">
        <v>55</v>
      </c>
      <c r="Q744" s="3" t="s">
        <v>38</v>
      </c>
      <c r="R744" s="5">
        <v>20</v>
      </c>
      <c r="S744" s="15">
        <v>14009.46</v>
      </c>
      <c r="T744" s="11">
        <f t="shared" si="78"/>
        <v>87616.52</v>
      </c>
      <c r="U744" s="12">
        <f t="shared" si="79"/>
        <v>0</v>
      </c>
      <c r="V744" s="12">
        <f t="shared" si="80"/>
        <v>87616.52</v>
      </c>
      <c r="W744" s="17">
        <f t="shared" si="81"/>
        <v>0.15989518871555272</v>
      </c>
      <c r="X744" s="19">
        <f t="shared" si="82"/>
        <v>1</v>
      </c>
      <c r="Y744" s="17">
        <f t="shared" si="83"/>
        <v>0.15989518871555272</v>
      </c>
      <c r="Z744" s="25">
        <f t="shared" si="77"/>
        <v>0</v>
      </c>
    </row>
    <row r="745" spans="1:26" ht="14.4" x14ac:dyDescent="0.3">
      <c r="A745" s="24" t="s">
        <v>1369</v>
      </c>
      <c r="B745" s="6">
        <v>45908</v>
      </c>
      <c r="C745" s="3" t="s">
        <v>49</v>
      </c>
      <c r="D745" s="3" t="s">
        <v>41</v>
      </c>
      <c r="E745" s="3" t="s">
        <v>42</v>
      </c>
      <c r="F745" s="3" t="s">
        <v>42</v>
      </c>
      <c r="G745" s="3" t="s">
        <v>324</v>
      </c>
      <c r="H745" s="3" t="s">
        <v>44</v>
      </c>
      <c r="I745" s="3" t="s">
        <v>52</v>
      </c>
      <c r="J745" s="3" t="s">
        <v>157</v>
      </c>
      <c r="K745" s="3" t="s">
        <v>188</v>
      </c>
      <c r="L745" s="5">
        <v>16</v>
      </c>
      <c r="M745" s="5">
        <v>72342.83</v>
      </c>
      <c r="N745" s="5">
        <v>79762.149999999994</v>
      </c>
      <c r="O745" s="5">
        <v>0.15</v>
      </c>
      <c r="P745" s="3" t="s">
        <v>28</v>
      </c>
      <c r="Q745" s="3" t="s">
        <v>38</v>
      </c>
      <c r="R745" s="5">
        <v>6</v>
      </c>
      <c r="S745" s="15">
        <v>100902.8</v>
      </c>
      <c r="T745" s="11">
        <f t="shared" si="78"/>
        <v>1276194.3999999999</v>
      </c>
      <c r="U745" s="12">
        <f t="shared" si="79"/>
        <v>191429.15999999997</v>
      </c>
      <c r="V745" s="12">
        <f t="shared" si="80"/>
        <v>1084765.24</v>
      </c>
      <c r="W745" s="17">
        <f t="shared" si="81"/>
        <v>9.3018098551904196E-2</v>
      </c>
      <c r="X745" s="19">
        <f t="shared" si="82"/>
        <v>0</v>
      </c>
      <c r="Y745" s="17">
        <f t="shared" si="83"/>
        <v>9.3018098551904196E-2</v>
      </c>
      <c r="Z745" s="25">
        <f t="shared" si="77"/>
        <v>0.1764705882352941</v>
      </c>
    </row>
    <row r="746" spans="1:26" ht="14.4" x14ac:dyDescent="0.3">
      <c r="A746" s="24" t="s">
        <v>1370</v>
      </c>
      <c r="B746" s="4">
        <v>45728</v>
      </c>
      <c r="C746" s="3" t="s">
        <v>40</v>
      </c>
      <c r="D746" s="3" t="s">
        <v>57</v>
      </c>
      <c r="E746" s="3" t="s">
        <v>64</v>
      </c>
      <c r="F746" s="3" t="s">
        <v>65</v>
      </c>
      <c r="G746" s="3" t="s">
        <v>679</v>
      </c>
      <c r="H746" s="3" t="s">
        <v>35</v>
      </c>
      <c r="I746" s="3" t="s">
        <v>45</v>
      </c>
      <c r="J746" s="3" t="s">
        <v>102</v>
      </c>
      <c r="K746" s="3" t="s">
        <v>226</v>
      </c>
      <c r="L746" s="5">
        <v>16</v>
      </c>
      <c r="M746" s="5">
        <v>39210.160000000003</v>
      </c>
      <c r="N746" s="5">
        <v>52631.57</v>
      </c>
      <c r="O746" s="5">
        <v>0.15</v>
      </c>
      <c r="P746" s="3" t="s">
        <v>55</v>
      </c>
      <c r="Q746" s="3" t="s">
        <v>84</v>
      </c>
      <c r="R746" s="5">
        <v>7</v>
      </c>
      <c r="S746" s="15">
        <v>182531.20000000001</v>
      </c>
      <c r="T746" s="11">
        <f t="shared" si="78"/>
        <v>842105.12</v>
      </c>
      <c r="U746" s="12">
        <f t="shared" si="79"/>
        <v>126315.768</v>
      </c>
      <c r="V746" s="12">
        <f t="shared" si="80"/>
        <v>715789.35199999996</v>
      </c>
      <c r="W746" s="17">
        <f t="shared" si="81"/>
        <v>0.25500686688057916</v>
      </c>
      <c r="X746" s="19">
        <f t="shared" si="82"/>
        <v>1</v>
      </c>
      <c r="Y746" s="17">
        <f t="shared" si="83"/>
        <v>0.25500686688057916</v>
      </c>
      <c r="Z746" s="25">
        <f t="shared" si="77"/>
        <v>0.17647058823529413</v>
      </c>
    </row>
    <row r="747" spans="1:26" ht="14.4" x14ac:dyDescent="0.3">
      <c r="A747" s="24" t="s">
        <v>1371</v>
      </c>
      <c r="B747" s="6">
        <v>45751</v>
      </c>
      <c r="C747" s="3" t="s">
        <v>20</v>
      </c>
      <c r="D747" s="3" t="s">
        <v>41</v>
      </c>
      <c r="E747" s="3" t="s">
        <v>42</v>
      </c>
      <c r="F747" s="3" t="s">
        <v>42</v>
      </c>
      <c r="G747" s="3" t="s">
        <v>1372</v>
      </c>
      <c r="H747" s="3" t="s">
        <v>35</v>
      </c>
      <c r="I747" s="3" t="s">
        <v>25</v>
      </c>
      <c r="J747" s="3" t="s">
        <v>146</v>
      </c>
      <c r="K747" s="3" t="s">
        <v>411</v>
      </c>
      <c r="L747" s="5">
        <v>18</v>
      </c>
      <c r="M747" s="5">
        <v>8028.25</v>
      </c>
      <c r="N747" s="5">
        <v>11903.61</v>
      </c>
      <c r="O747" s="5">
        <v>0.1</v>
      </c>
      <c r="P747" s="3" t="s">
        <v>28</v>
      </c>
      <c r="Q747" s="3" t="s">
        <v>29</v>
      </c>
      <c r="R747" s="5">
        <v>11</v>
      </c>
      <c r="S747" s="15">
        <v>62780.83</v>
      </c>
      <c r="T747" s="11">
        <f t="shared" si="78"/>
        <v>214264.98</v>
      </c>
      <c r="U747" s="12">
        <f t="shared" si="79"/>
        <v>21426.498000000003</v>
      </c>
      <c r="V747" s="12">
        <f t="shared" si="80"/>
        <v>192838.48200000002</v>
      </c>
      <c r="W747" s="17">
        <f t="shared" si="81"/>
        <v>0.32556173098271951</v>
      </c>
      <c r="X747" s="19">
        <f t="shared" si="82"/>
        <v>0</v>
      </c>
      <c r="Y747" s="17">
        <f t="shared" si="83"/>
        <v>0.32556173098271951</v>
      </c>
      <c r="Z747" s="25">
        <f t="shared" si="77"/>
        <v>0.11111111111111112</v>
      </c>
    </row>
    <row r="748" spans="1:26" ht="14.4" x14ac:dyDescent="0.3">
      <c r="A748" s="24" t="s">
        <v>1373</v>
      </c>
      <c r="B748" s="6">
        <v>45666</v>
      </c>
      <c r="C748" s="3" t="s">
        <v>31</v>
      </c>
      <c r="D748" s="3" t="s">
        <v>57</v>
      </c>
      <c r="E748" s="3" t="s">
        <v>92</v>
      </c>
      <c r="F748" s="3" t="s">
        <v>93</v>
      </c>
      <c r="G748" s="3" t="s">
        <v>571</v>
      </c>
      <c r="H748" s="3" t="s">
        <v>35</v>
      </c>
      <c r="I748" s="3" t="s">
        <v>45</v>
      </c>
      <c r="J748" s="3" t="s">
        <v>46</v>
      </c>
      <c r="K748" s="3" t="s">
        <v>161</v>
      </c>
      <c r="L748" s="5">
        <v>4</v>
      </c>
      <c r="M748" s="5">
        <v>9722.1</v>
      </c>
      <c r="N748" s="5">
        <v>11544.16</v>
      </c>
      <c r="O748" s="5">
        <v>0</v>
      </c>
      <c r="P748" s="3" t="s">
        <v>55</v>
      </c>
      <c r="Q748" s="3" t="s">
        <v>38</v>
      </c>
      <c r="R748" s="5">
        <v>19</v>
      </c>
      <c r="S748" s="15">
        <v>7288.24</v>
      </c>
      <c r="T748" s="11">
        <f t="shared" si="78"/>
        <v>46176.639999999999</v>
      </c>
      <c r="U748" s="12">
        <f t="shared" si="79"/>
        <v>0</v>
      </c>
      <c r="V748" s="12">
        <f t="shared" si="80"/>
        <v>46176.639999999999</v>
      </c>
      <c r="W748" s="17">
        <f t="shared" si="81"/>
        <v>0.15783391775581765</v>
      </c>
      <c r="X748" s="19">
        <f t="shared" si="82"/>
        <v>1</v>
      </c>
      <c r="Y748" s="17">
        <f t="shared" si="83"/>
        <v>0.15783391775581765</v>
      </c>
      <c r="Z748" s="25">
        <f t="shared" si="77"/>
        <v>0</v>
      </c>
    </row>
    <row r="749" spans="1:26" ht="14.4" x14ac:dyDescent="0.3">
      <c r="A749" s="24" t="s">
        <v>1374</v>
      </c>
      <c r="B749" s="4">
        <v>45867</v>
      </c>
      <c r="C749" s="3" t="s">
        <v>49</v>
      </c>
      <c r="D749" s="3" t="s">
        <v>57</v>
      </c>
      <c r="E749" s="3" t="s">
        <v>58</v>
      </c>
      <c r="F749" s="3" t="s">
        <v>59</v>
      </c>
      <c r="G749" s="3" t="s">
        <v>1375</v>
      </c>
      <c r="H749" s="3" t="s">
        <v>35</v>
      </c>
      <c r="I749" s="3" t="s">
        <v>25</v>
      </c>
      <c r="J749" s="3" t="s">
        <v>36</v>
      </c>
      <c r="K749" s="3" t="s">
        <v>37</v>
      </c>
      <c r="L749" s="5">
        <v>35</v>
      </c>
      <c r="M749" s="5">
        <v>21145.23</v>
      </c>
      <c r="N749" s="5">
        <v>29274.14</v>
      </c>
      <c r="O749" s="5">
        <v>0</v>
      </c>
      <c r="P749" s="3" t="s">
        <v>55</v>
      </c>
      <c r="Q749" s="3" t="s">
        <v>29</v>
      </c>
      <c r="R749" s="5">
        <v>14</v>
      </c>
      <c r="S749" s="15">
        <v>284511.90000000002</v>
      </c>
      <c r="T749" s="11">
        <f t="shared" si="78"/>
        <v>1024594.9</v>
      </c>
      <c r="U749" s="12">
        <f t="shared" si="79"/>
        <v>0</v>
      </c>
      <c r="V749" s="12">
        <f t="shared" si="80"/>
        <v>1024594.9</v>
      </c>
      <c r="W749" s="17">
        <f t="shared" si="81"/>
        <v>0.27768233084119393</v>
      </c>
      <c r="X749" s="19">
        <f t="shared" si="82"/>
        <v>1</v>
      </c>
      <c r="Y749" s="17">
        <f t="shared" si="83"/>
        <v>0.27768233084119393</v>
      </c>
      <c r="Z749" s="25">
        <f t="shared" si="77"/>
        <v>0</v>
      </c>
    </row>
    <row r="750" spans="1:26" ht="14.4" x14ac:dyDescent="0.3">
      <c r="A750" s="24" t="s">
        <v>1376</v>
      </c>
      <c r="B750" s="4">
        <v>45728</v>
      </c>
      <c r="C750" s="3" t="s">
        <v>31</v>
      </c>
      <c r="D750" s="3" t="s">
        <v>57</v>
      </c>
      <c r="E750" s="3" t="s">
        <v>64</v>
      </c>
      <c r="F750" s="3" t="s">
        <v>65</v>
      </c>
      <c r="G750" s="3" t="s">
        <v>1377</v>
      </c>
      <c r="H750" s="3" t="s">
        <v>87</v>
      </c>
      <c r="I750" s="3" t="s">
        <v>45</v>
      </c>
      <c r="J750" s="3" t="s">
        <v>102</v>
      </c>
      <c r="K750" s="3" t="s">
        <v>203</v>
      </c>
      <c r="L750" s="5">
        <v>19</v>
      </c>
      <c r="M750" s="5">
        <v>63966.36</v>
      </c>
      <c r="N750" s="5">
        <v>83012.009999999995</v>
      </c>
      <c r="O750" s="5">
        <v>0.05</v>
      </c>
      <c r="P750" s="3" t="s">
        <v>28</v>
      </c>
      <c r="Q750" s="3" t="s">
        <v>84</v>
      </c>
      <c r="R750" s="5">
        <v>1</v>
      </c>
      <c r="S750" s="15">
        <v>343774</v>
      </c>
      <c r="T750" s="11">
        <f t="shared" si="78"/>
        <v>1577228.19</v>
      </c>
      <c r="U750" s="12">
        <f t="shared" si="79"/>
        <v>78861.409500000009</v>
      </c>
      <c r="V750" s="12">
        <f t="shared" si="80"/>
        <v>1498366.7804999999</v>
      </c>
      <c r="W750" s="17">
        <f t="shared" si="81"/>
        <v>0.22943247572886247</v>
      </c>
      <c r="X750" s="19">
        <f t="shared" si="82"/>
        <v>0</v>
      </c>
      <c r="Y750" s="17">
        <f t="shared" si="83"/>
        <v>0.22943247572886247</v>
      </c>
      <c r="Z750" s="25">
        <f t="shared" si="77"/>
        <v>5.2631578947368432E-2</v>
      </c>
    </row>
    <row r="751" spans="1:26" ht="14.4" x14ac:dyDescent="0.3">
      <c r="A751" s="24" t="s">
        <v>1378</v>
      </c>
      <c r="B751" s="6">
        <v>45902</v>
      </c>
      <c r="C751" s="3" t="s">
        <v>49</v>
      </c>
      <c r="D751" s="3" t="s">
        <v>41</v>
      </c>
      <c r="E751" s="3" t="s">
        <v>50</v>
      </c>
      <c r="F751" s="3" t="s">
        <v>50</v>
      </c>
      <c r="G751" s="3" t="s">
        <v>886</v>
      </c>
      <c r="H751" s="3" t="s">
        <v>87</v>
      </c>
      <c r="I751" s="3" t="s">
        <v>25</v>
      </c>
      <c r="J751" s="3" t="s">
        <v>61</v>
      </c>
      <c r="K751" s="3" t="s">
        <v>223</v>
      </c>
      <c r="L751" s="5">
        <v>23</v>
      </c>
      <c r="M751" s="5">
        <v>37553.78</v>
      </c>
      <c r="N751" s="5">
        <v>44985.279999999999</v>
      </c>
      <c r="O751" s="5">
        <v>0.1</v>
      </c>
      <c r="P751" s="3" t="s">
        <v>55</v>
      </c>
      <c r="Q751" s="3" t="s">
        <v>29</v>
      </c>
      <c r="R751" s="5">
        <v>18</v>
      </c>
      <c r="S751" s="15">
        <v>153832.1</v>
      </c>
      <c r="T751" s="11">
        <f t="shared" si="78"/>
        <v>1034661.44</v>
      </c>
      <c r="U751" s="12">
        <f t="shared" si="79"/>
        <v>103466.144</v>
      </c>
      <c r="V751" s="12">
        <f t="shared" si="80"/>
        <v>931195.29599999997</v>
      </c>
      <c r="W751" s="17">
        <f t="shared" si="81"/>
        <v>0.16519853639810483</v>
      </c>
      <c r="X751" s="19">
        <f t="shared" si="82"/>
        <v>1</v>
      </c>
      <c r="Y751" s="17">
        <f t="shared" si="83"/>
        <v>0.16519853639810483</v>
      </c>
      <c r="Z751" s="25">
        <f t="shared" si="77"/>
        <v>0.11111111111111112</v>
      </c>
    </row>
    <row r="752" spans="1:26" ht="14.4" x14ac:dyDescent="0.3">
      <c r="A752" s="24" t="s">
        <v>1379</v>
      </c>
      <c r="B752" s="4">
        <v>45740</v>
      </c>
      <c r="C752" s="3" t="s">
        <v>31</v>
      </c>
      <c r="D752" s="3" t="s">
        <v>57</v>
      </c>
      <c r="E752" s="3" t="s">
        <v>58</v>
      </c>
      <c r="F752" s="3" t="s">
        <v>59</v>
      </c>
      <c r="G752" s="3" t="s">
        <v>1380</v>
      </c>
      <c r="H752" s="3" t="s">
        <v>87</v>
      </c>
      <c r="I752" s="3" t="s">
        <v>45</v>
      </c>
      <c r="J752" s="3" t="s">
        <v>102</v>
      </c>
      <c r="K752" s="3" t="s">
        <v>203</v>
      </c>
      <c r="L752" s="5">
        <v>35</v>
      </c>
      <c r="M752" s="5">
        <v>34213.29</v>
      </c>
      <c r="N752" s="5">
        <v>47045.63</v>
      </c>
      <c r="O752" s="5">
        <v>0</v>
      </c>
      <c r="P752" s="3" t="s">
        <v>28</v>
      </c>
      <c r="Q752" s="3" t="s">
        <v>84</v>
      </c>
      <c r="R752" s="5">
        <v>8</v>
      </c>
      <c r="S752" s="15">
        <v>449131.9</v>
      </c>
      <c r="T752" s="11">
        <f t="shared" si="78"/>
        <v>1646597.0499999998</v>
      </c>
      <c r="U752" s="12">
        <f t="shared" si="79"/>
        <v>0</v>
      </c>
      <c r="V752" s="12">
        <f t="shared" si="80"/>
        <v>1646597.0499999998</v>
      </c>
      <c r="W752" s="17">
        <f t="shared" si="81"/>
        <v>0.27276369771219988</v>
      </c>
      <c r="X752" s="19">
        <f t="shared" si="82"/>
        <v>0</v>
      </c>
      <c r="Y752" s="17">
        <f t="shared" si="83"/>
        <v>0.27276369771219988</v>
      </c>
      <c r="Z752" s="25">
        <f t="shared" si="77"/>
        <v>0</v>
      </c>
    </row>
    <row r="753" spans="1:26" ht="14.4" x14ac:dyDescent="0.3">
      <c r="A753" s="24" t="s">
        <v>1381</v>
      </c>
      <c r="B753" s="4">
        <v>45705</v>
      </c>
      <c r="C753" s="3" t="s">
        <v>31</v>
      </c>
      <c r="D753" s="3" t="s">
        <v>41</v>
      </c>
      <c r="E753" s="3" t="s">
        <v>50</v>
      </c>
      <c r="F753" s="3" t="s">
        <v>50</v>
      </c>
      <c r="G753" s="3" t="s">
        <v>330</v>
      </c>
      <c r="H753" s="3" t="s">
        <v>35</v>
      </c>
      <c r="I753" s="3" t="s">
        <v>52</v>
      </c>
      <c r="J753" s="3" t="s">
        <v>95</v>
      </c>
      <c r="K753" s="3" t="s">
        <v>237</v>
      </c>
      <c r="L753" s="5">
        <v>10</v>
      </c>
      <c r="M753" s="5">
        <v>58552.43</v>
      </c>
      <c r="N753" s="5">
        <v>75964.47</v>
      </c>
      <c r="O753" s="5">
        <v>0</v>
      </c>
      <c r="P753" s="3" t="s">
        <v>55</v>
      </c>
      <c r="Q753" s="3" t="s">
        <v>84</v>
      </c>
      <c r="R753" s="5">
        <v>10</v>
      </c>
      <c r="S753" s="15">
        <v>174120.4</v>
      </c>
      <c r="T753" s="11">
        <f t="shared" si="78"/>
        <v>759644.7</v>
      </c>
      <c r="U753" s="12">
        <f t="shared" si="79"/>
        <v>0</v>
      </c>
      <c r="V753" s="12">
        <f t="shared" si="80"/>
        <v>759644.7</v>
      </c>
      <c r="W753" s="17">
        <f t="shared" si="81"/>
        <v>0.22921294652618521</v>
      </c>
      <c r="X753" s="19">
        <f t="shared" si="82"/>
        <v>1</v>
      </c>
      <c r="Y753" s="17">
        <f t="shared" si="83"/>
        <v>0.22921294652618521</v>
      </c>
      <c r="Z753" s="25">
        <f t="shared" si="77"/>
        <v>0</v>
      </c>
    </row>
    <row r="754" spans="1:26" ht="14.4" x14ac:dyDescent="0.3">
      <c r="A754" s="24" t="s">
        <v>1382</v>
      </c>
      <c r="B754" s="6">
        <v>45874</v>
      </c>
      <c r="C754" s="3" t="s">
        <v>20</v>
      </c>
      <c r="D754" s="3" t="s">
        <v>57</v>
      </c>
      <c r="E754" s="3" t="s">
        <v>92</v>
      </c>
      <c r="F754" s="3" t="s">
        <v>93</v>
      </c>
      <c r="G754" s="3" t="s">
        <v>1050</v>
      </c>
      <c r="H754" s="3" t="s">
        <v>24</v>
      </c>
      <c r="I754" s="3" t="s">
        <v>25</v>
      </c>
      <c r="J754" s="3" t="s">
        <v>26</v>
      </c>
      <c r="K754" s="3" t="s">
        <v>216</v>
      </c>
      <c r="L754" s="5">
        <v>33</v>
      </c>
      <c r="M754" s="5">
        <v>72117.11</v>
      </c>
      <c r="N754" s="5">
        <v>100276.5</v>
      </c>
      <c r="O754" s="5">
        <v>0.05</v>
      </c>
      <c r="P754" s="3" t="s">
        <v>28</v>
      </c>
      <c r="Q754" s="3" t="s">
        <v>84</v>
      </c>
      <c r="R754" s="5">
        <v>11</v>
      </c>
      <c r="S754" s="15">
        <v>882796.9</v>
      </c>
      <c r="T754" s="11">
        <f t="shared" si="78"/>
        <v>3309124.5</v>
      </c>
      <c r="U754" s="12">
        <f t="shared" si="79"/>
        <v>165456.22500000001</v>
      </c>
      <c r="V754" s="12">
        <f t="shared" si="80"/>
        <v>3143668.2749999999</v>
      </c>
      <c r="W754" s="17">
        <f t="shared" si="81"/>
        <v>0.28081744725435448</v>
      </c>
      <c r="X754" s="19">
        <f t="shared" si="82"/>
        <v>0</v>
      </c>
      <c r="Y754" s="17">
        <f t="shared" si="83"/>
        <v>0.28081744725435448</v>
      </c>
      <c r="Z754" s="25">
        <f t="shared" si="77"/>
        <v>5.2631578947368425E-2</v>
      </c>
    </row>
    <row r="755" spans="1:26" ht="14.4" x14ac:dyDescent="0.3">
      <c r="A755" s="24" t="s">
        <v>1383</v>
      </c>
      <c r="B755" s="6">
        <v>45812</v>
      </c>
      <c r="C755" s="3" t="s">
        <v>20</v>
      </c>
      <c r="D755" s="3" t="s">
        <v>70</v>
      </c>
      <c r="E755" s="3" t="s">
        <v>71</v>
      </c>
      <c r="F755" s="3" t="s">
        <v>72</v>
      </c>
      <c r="G755" s="3" t="s">
        <v>1384</v>
      </c>
      <c r="H755" s="3" t="s">
        <v>44</v>
      </c>
      <c r="I755" s="3" t="s">
        <v>25</v>
      </c>
      <c r="J755" s="3" t="s">
        <v>146</v>
      </c>
      <c r="K755" s="3" t="s">
        <v>411</v>
      </c>
      <c r="L755" s="5">
        <v>40</v>
      </c>
      <c r="M755" s="5">
        <v>31331</v>
      </c>
      <c r="N755" s="5">
        <v>37204.93</v>
      </c>
      <c r="O755" s="5">
        <v>0.15</v>
      </c>
      <c r="P755" s="3" t="s">
        <v>55</v>
      </c>
      <c r="Q755" s="3" t="s">
        <v>38</v>
      </c>
      <c r="R755" s="5">
        <v>6</v>
      </c>
      <c r="S755" s="15">
        <v>199713.6</v>
      </c>
      <c r="T755" s="11">
        <f t="shared" si="78"/>
        <v>1488197.2</v>
      </c>
      <c r="U755" s="12">
        <f t="shared" si="79"/>
        <v>223229.58</v>
      </c>
      <c r="V755" s="12">
        <f t="shared" si="80"/>
        <v>1264967.6199999999</v>
      </c>
      <c r="W755" s="17">
        <f t="shared" si="81"/>
        <v>0.1578804048755019</v>
      </c>
      <c r="X755" s="19">
        <f t="shared" si="82"/>
        <v>1</v>
      </c>
      <c r="Y755" s="17">
        <f t="shared" si="83"/>
        <v>0.1578804048755019</v>
      </c>
      <c r="Z755" s="25">
        <f t="shared" si="77"/>
        <v>0.17647058823529413</v>
      </c>
    </row>
    <row r="756" spans="1:26" ht="14.4" x14ac:dyDescent="0.3">
      <c r="A756" s="24" t="s">
        <v>1385</v>
      </c>
      <c r="B756" s="6">
        <v>45813</v>
      </c>
      <c r="C756" s="3" t="s">
        <v>49</v>
      </c>
      <c r="D756" s="3" t="s">
        <v>70</v>
      </c>
      <c r="E756" s="3" t="s">
        <v>125</v>
      </c>
      <c r="F756" s="3" t="s">
        <v>125</v>
      </c>
      <c r="G756" s="3" t="s">
        <v>208</v>
      </c>
      <c r="H756" s="3" t="s">
        <v>87</v>
      </c>
      <c r="I756" s="3" t="s">
        <v>52</v>
      </c>
      <c r="J756" s="3" t="s">
        <v>53</v>
      </c>
      <c r="K756" s="3" t="s">
        <v>110</v>
      </c>
      <c r="L756" s="5">
        <v>1</v>
      </c>
      <c r="M756" s="5">
        <v>53595.27</v>
      </c>
      <c r="N756" s="5">
        <v>72557.009999999995</v>
      </c>
      <c r="O756" s="5">
        <v>0.1</v>
      </c>
      <c r="P756" s="3" t="s">
        <v>55</v>
      </c>
      <c r="Q756" s="3" t="s">
        <v>84</v>
      </c>
      <c r="R756" s="5">
        <v>4</v>
      </c>
      <c r="S756" s="15">
        <v>17065.57</v>
      </c>
      <c r="T756" s="11">
        <f t="shared" si="78"/>
        <v>72557.009999999995</v>
      </c>
      <c r="U756" s="12">
        <f t="shared" si="79"/>
        <v>7255.701</v>
      </c>
      <c r="V756" s="12">
        <f t="shared" si="80"/>
        <v>65301.308999999994</v>
      </c>
      <c r="W756" s="17">
        <f t="shared" si="81"/>
        <v>0.26133580262533485</v>
      </c>
      <c r="X756" s="19">
        <f t="shared" si="82"/>
        <v>1</v>
      </c>
      <c r="Y756" s="17">
        <f t="shared" si="83"/>
        <v>0.26133580262533485</v>
      </c>
      <c r="Z756" s="25">
        <f t="shared" si="77"/>
        <v>0.11111111111111112</v>
      </c>
    </row>
    <row r="757" spans="1:26" ht="14.4" x14ac:dyDescent="0.3">
      <c r="A757" s="24" t="s">
        <v>1386</v>
      </c>
      <c r="B757" s="4">
        <v>45865</v>
      </c>
      <c r="C757" s="3" t="s">
        <v>40</v>
      </c>
      <c r="D757" s="3" t="s">
        <v>57</v>
      </c>
      <c r="E757" s="3" t="s">
        <v>64</v>
      </c>
      <c r="F757" s="3" t="s">
        <v>65</v>
      </c>
      <c r="G757" s="3" t="s">
        <v>1387</v>
      </c>
      <c r="H757" s="3" t="s">
        <v>35</v>
      </c>
      <c r="I757" s="3" t="s">
        <v>25</v>
      </c>
      <c r="J757" s="3" t="s">
        <v>61</v>
      </c>
      <c r="K757" s="3" t="s">
        <v>223</v>
      </c>
      <c r="L757" s="5">
        <v>19</v>
      </c>
      <c r="M757" s="5">
        <v>3135.85</v>
      </c>
      <c r="N757" s="5">
        <v>4131.2700000000004</v>
      </c>
      <c r="O757" s="5">
        <v>0</v>
      </c>
      <c r="P757" s="3" t="s">
        <v>28</v>
      </c>
      <c r="Q757" s="3" t="s">
        <v>77</v>
      </c>
      <c r="R757" s="5">
        <v>11</v>
      </c>
      <c r="S757" s="15">
        <v>18912.98</v>
      </c>
      <c r="T757" s="11">
        <f t="shared" si="78"/>
        <v>78494.13</v>
      </c>
      <c r="U757" s="12">
        <f t="shared" si="79"/>
        <v>0</v>
      </c>
      <c r="V757" s="12">
        <f t="shared" si="80"/>
        <v>78494.13</v>
      </c>
      <c r="W757" s="17">
        <f t="shared" si="81"/>
        <v>0.2409476988916241</v>
      </c>
      <c r="X757" s="19">
        <f t="shared" si="82"/>
        <v>0</v>
      </c>
      <c r="Y757" s="17">
        <f t="shared" si="83"/>
        <v>0.2409476988916241</v>
      </c>
      <c r="Z757" s="25">
        <f t="shared" si="77"/>
        <v>0</v>
      </c>
    </row>
    <row r="758" spans="1:26" ht="14.4" x14ac:dyDescent="0.3">
      <c r="A758" s="24" t="s">
        <v>1388</v>
      </c>
      <c r="B758" s="4">
        <v>45896</v>
      </c>
      <c r="C758" s="3" t="s">
        <v>49</v>
      </c>
      <c r="D758" s="3" t="s">
        <v>21</v>
      </c>
      <c r="E758" s="3" t="s">
        <v>32</v>
      </c>
      <c r="F758" s="3" t="s">
        <v>33</v>
      </c>
      <c r="G758" s="3" t="s">
        <v>1389</v>
      </c>
      <c r="H758" s="3" t="s">
        <v>24</v>
      </c>
      <c r="I758" s="3" t="s">
        <v>45</v>
      </c>
      <c r="J758" s="3" t="s">
        <v>102</v>
      </c>
      <c r="K758" s="3" t="s">
        <v>191</v>
      </c>
      <c r="L758" s="5">
        <v>24</v>
      </c>
      <c r="M758" s="5">
        <v>61465.41</v>
      </c>
      <c r="N758" s="5">
        <v>71013.539999999994</v>
      </c>
      <c r="O758" s="5">
        <v>0.1</v>
      </c>
      <c r="P758" s="3" t="s">
        <v>28</v>
      </c>
      <c r="Q758" s="3" t="s">
        <v>29</v>
      </c>
      <c r="R758" s="5">
        <v>4</v>
      </c>
      <c r="S758" s="15">
        <v>206239.6</v>
      </c>
      <c r="T758" s="11">
        <f t="shared" si="78"/>
        <v>1704324.96</v>
      </c>
      <c r="U758" s="12">
        <f t="shared" si="79"/>
        <v>170432.49600000001</v>
      </c>
      <c r="V758" s="12">
        <f t="shared" si="80"/>
        <v>1533892.4639999999</v>
      </c>
      <c r="W758" s="17">
        <f t="shared" si="81"/>
        <v>0.13445505786121395</v>
      </c>
      <c r="X758" s="19">
        <f t="shared" si="82"/>
        <v>0</v>
      </c>
      <c r="Y758" s="17">
        <f t="shared" si="83"/>
        <v>0.13445505786121395</v>
      </c>
      <c r="Z758" s="25">
        <f t="shared" si="77"/>
        <v>0.11111111111111113</v>
      </c>
    </row>
    <row r="759" spans="1:26" ht="14.4" x14ac:dyDescent="0.3">
      <c r="A759" s="24" t="s">
        <v>1390</v>
      </c>
      <c r="B759" s="4">
        <v>45859</v>
      </c>
      <c r="C759" s="3" t="s">
        <v>20</v>
      </c>
      <c r="D759" s="3" t="s">
        <v>41</v>
      </c>
      <c r="E759" s="3" t="s">
        <v>42</v>
      </c>
      <c r="F759" s="3" t="s">
        <v>42</v>
      </c>
      <c r="G759" s="3" t="s">
        <v>1391</v>
      </c>
      <c r="H759" s="3" t="s">
        <v>87</v>
      </c>
      <c r="I759" s="3" t="s">
        <v>52</v>
      </c>
      <c r="J759" s="3" t="s">
        <v>53</v>
      </c>
      <c r="K759" s="3" t="s">
        <v>110</v>
      </c>
      <c r="L759" s="5">
        <v>14</v>
      </c>
      <c r="M759" s="5">
        <v>25861.86</v>
      </c>
      <c r="N759" s="5">
        <v>37525.160000000003</v>
      </c>
      <c r="O759" s="5">
        <v>0</v>
      </c>
      <c r="P759" s="3" t="s">
        <v>55</v>
      </c>
      <c r="Q759" s="3" t="s">
        <v>29</v>
      </c>
      <c r="R759" s="5">
        <v>2</v>
      </c>
      <c r="S759" s="15">
        <v>163286.20000000001</v>
      </c>
      <c r="T759" s="11">
        <f t="shared" si="78"/>
        <v>525352.24</v>
      </c>
      <c r="U759" s="12">
        <f t="shared" si="79"/>
        <v>0</v>
      </c>
      <c r="V759" s="12">
        <f t="shared" si="80"/>
        <v>525352.24</v>
      </c>
      <c r="W759" s="17">
        <f t="shared" si="81"/>
        <v>0.31081279866628153</v>
      </c>
      <c r="X759" s="19">
        <f t="shared" si="82"/>
        <v>1</v>
      </c>
      <c r="Y759" s="17">
        <f t="shared" si="83"/>
        <v>0.31081279866628153</v>
      </c>
      <c r="Z759" s="25">
        <f t="shared" si="77"/>
        <v>0</v>
      </c>
    </row>
    <row r="760" spans="1:26" ht="14.4" x14ac:dyDescent="0.3">
      <c r="A760" s="24" t="s">
        <v>1392</v>
      </c>
      <c r="B760" s="6">
        <v>45720</v>
      </c>
      <c r="C760" s="3" t="s">
        <v>40</v>
      </c>
      <c r="D760" s="3" t="s">
        <v>57</v>
      </c>
      <c r="E760" s="3" t="s">
        <v>58</v>
      </c>
      <c r="F760" s="3" t="s">
        <v>59</v>
      </c>
      <c r="G760" s="3" t="s">
        <v>1393</v>
      </c>
      <c r="H760" s="3" t="s">
        <v>87</v>
      </c>
      <c r="I760" s="3" t="s">
        <v>25</v>
      </c>
      <c r="J760" s="3" t="s">
        <v>61</v>
      </c>
      <c r="K760" s="3" t="s">
        <v>62</v>
      </c>
      <c r="L760" s="5">
        <v>35</v>
      </c>
      <c r="M760" s="5">
        <v>9039.07</v>
      </c>
      <c r="N760" s="5">
        <v>10473.4</v>
      </c>
      <c r="O760" s="5">
        <v>0.15</v>
      </c>
      <c r="P760" s="3" t="s">
        <v>28</v>
      </c>
      <c r="Q760" s="3" t="s">
        <v>77</v>
      </c>
      <c r="R760" s="5">
        <v>2</v>
      </c>
      <c r="S760" s="15">
        <v>42671.32</v>
      </c>
      <c r="T760" s="11">
        <f t="shared" si="78"/>
        <v>366569</v>
      </c>
      <c r="U760" s="12">
        <f t="shared" si="79"/>
        <v>54985.35</v>
      </c>
      <c r="V760" s="12">
        <f t="shared" si="80"/>
        <v>311583.65000000002</v>
      </c>
      <c r="W760" s="17">
        <f t="shared" si="81"/>
        <v>0.13694980465117473</v>
      </c>
      <c r="X760" s="19">
        <f t="shared" si="82"/>
        <v>0</v>
      </c>
      <c r="Y760" s="17">
        <f t="shared" si="83"/>
        <v>0.13694980465117473</v>
      </c>
      <c r="Z760" s="25">
        <f t="shared" si="77"/>
        <v>0.1764705882352941</v>
      </c>
    </row>
    <row r="761" spans="1:26" ht="14.4" x14ac:dyDescent="0.3">
      <c r="A761" s="24" t="s">
        <v>1394</v>
      </c>
      <c r="B761" s="4">
        <v>45706</v>
      </c>
      <c r="C761" s="3" t="s">
        <v>40</v>
      </c>
      <c r="D761" s="3" t="s">
        <v>41</v>
      </c>
      <c r="E761" s="3" t="s">
        <v>50</v>
      </c>
      <c r="F761" s="3" t="s">
        <v>50</v>
      </c>
      <c r="G761" s="3" t="s">
        <v>691</v>
      </c>
      <c r="H761" s="3" t="s">
        <v>44</v>
      </c>
      <c r="I761" s="3" t="s">
        <v>52</v>
      </c>
      <c r="J761" s="3" t="s">
        <v>113</v>
      </c>
      <c r="K761" s="3" t="s">
        <v>114</v>
      </c>
      <c r="L761" s="5">
        <v>1</v>
      </c>
      <c r="M761" s="5">
        <v>17487.32</v>
      </c>
      <c r="N761" s="5">
        <v>24992.25</v>
      </c>
      <c r="O761" s="5">
        <v>0.15</v>
      </c>
      <c r="P761" s="3" t="s">
        <v>28</v>
      </c>
      <c r="Q761" s="3" t="s">
        <v>84</v>
      </c>
      <c r="R761" s="5">
        <v>4</v>
      </c>
      <c r="S761" s="15">
        <v>6379.19</v>
      </c>
      <c r="T761" s="11">
        <f t="shared" si="78"/>
        <v>24992.25</v>
      </c>
      <c r="U761" s="12">
        <f t="shared" si="79"/>
        <v>3748.8374999999996</v>
      </c>
      <c r="V761" s="12">
        <f t="shared" si="80"/>
        <v>21243.412499999999</v>
      </c>
      <c r="W761" s="17">
        <f t="shared" si="81"/>
        <v>0.30029026645318874</v>
      </c>
      <c r="X761" s="19">
        <f t="shared" si="82"/>
        <v>0</v>
      </c>
      <c r="Y761" s="17">
        <f t="shared" si="83"/>
        <v>0.30029026645318874</v>
      </c>
      <c r="Z761" s="25">
        <f t="shared" si="77"/>
        <v>0.1764705882352941</v>
      </c>
    </row>
    <row r="762" spans="1:26" ht="14.4" x14ac:dyDescent="0.3">
      <c r="A762" s="24" t="s">
        <v>1395</v>
      </c>
      <c r="B762" s="6">
        <v>45756</v>
      </c>
      <c r="C762" s="3" t="s">
        <v>40</v>
      </c>
      <c r="D762" s="3" t="s">
        <v>70</v>
      </c>
      <c r="E762" s="3" t="s">
        <v>125</v>
      </c>
      <c r="F762" s="3" t="s">
        <v>125</v>
      </c>
      <c r="G762" s="3" t="s">
        <v>374</v>
      </c>
      <c r="H762" s="3" t="s">
        <v>35</v>
      </c>
      <c r="I762" s="3" t="s">
        <v>45</v>
      </c>
      <c r="J762" s="3" t="s">
        <v>132</v>
      </c>
      <c r="K762" s="3" t="s">
        <v>206</v>
      </c>
      <c r="L762" s="5">
        <v>42</v>
      </c>
      <c r="M762" s="5">
        <v>63483.14</v>
      </c>
      <c r="N762" s="5">
        <v>76688</v>
      </c>
      <c r="O762" s="5">
        <v>0.05</v>
      </c>
      <c r="P762" s="3" t="s">
        <v>28</v>
      </c>
      <c r="Q762" s="3" t="s">
        <v>84</v>
      </c>
      <c r="R762" s="5">
        <v>7</v>
      </c>
      <c r="S762" s="15">
        <v>526873.9</v>
      </c>
      <c r="T762" s="11">
        <f t="shared" si="78"/>
        <v>3220896</v>
      </c>
      <c r="U762" s="12">
        <f t="shared" si="79"/>
        <v>161044.80000000002</v>
      </c>
      <c r="V762" s="12">
        <f t="shared" si="80"/>
        <v>3059851.2</v>
      </c>
      <c r="W762" s="17">
        <f t="shared" si="81"/>
        <v>0.17218938620283233</v>
      </c>
      <c r="X762" s="19">
        <f t="shared" si="82"/>
        <v>0</v>
      </c>
      <c r="Y762" s="17">
        <f t="shared" si="83"/>
        <v>0.17218938620283233</v>
      </c>
      <c r="Z762" s="25">
        <f t="shared" si="77"/>
        <v>5.2631578947368425E-2</v>
      </c>
    </row>
    <row r="763" spans="1:26" ht="14.4" x14ac:dyDescent="0.3">
      <c r="A763" s="24" t="s">
        <v>1396</v>
      </c>
      <c r="B763" s="4">
        <v>45885</v>
      </c>
      <c r="C763" s="3" t="s">
        <v>40</v>
      </c>
      <c r="D763" s="3" t="s">
        <v>41</v>
      </c>
      <c r="E763" s="3" t="s">
        <v>50</v>
      </c>
      <c r="F763" s="3" t="s">
        <v>50</v>
      </c>
      <c r="G763" s="3" t="s">
        <v>703</v>
      </c>
      <c r="H763" s="3" t="s">
        <v>24</v>
      </c>
      <c r="I763" s="3" t="s">
        <v>52</v>
      </c>
      <c r="J763" s="3" t="s">
        <v>95</v>
      </c>
      <c r="K763" s="3" t="s">
        <v>298</v>
      </c>
      <c r="L763" s="5">
        <v>33</v>
      </c>
      <c r="M763" s="5">
        <v>44944.01</v>
      </c>
      <c r="N763" s="5">
        <v>55598.11</v>
      </c>
      <c r="O763" s="5">
        <v>0</v>
      </c>
      <c r="P763" s="3" t="s">
        <v>28</v>
      </c>
      <c r="Q763" s="3" t="s">
        <v>77</v>
      </c>
      <c r="R763" s="5">
        <v>15</v>
      </c>
      <c r="S763" s="15">
        <v>351585.3</v>
      </c>
      <c r="T763" s="11">
        <f t="shared" si="78"/>
        <v>1834737.6300000001</v>
      </c>
      <c r="U763" s="12">
        <f t="shared" si="79"/>
        <v>0</v>
      </c>
      <c r="V763" s="12">
        <f t="shared" si="80"/>
        <v>1834737.6300000001</v>
      </c>
      <c r="W763" s="17">
        <f t="shared" si="81"/>
        <v>0.1916270175371069</v>
      </c>
      <c r="X763" s="19">
        <f t="shared" si="82"/>
        <v>0</v>
      </c>
      <c r="Y763" s="17">
        <f t="shared" si="83"/>
        <v>0.1916270175371069</v>
      </c>
      <c r="Z763" s="25">
        <f t="shared" si="77"/>
        <v>0</v>
      </c>
    </row>
    <row r="764" spans="1:26" ht="14.4" x14ac:dyDescent="0.3">
      <c r="A764" s="24" t="s">
        <v>1397</v>
      </c>
      <c r="B764" s="4">
        <v>45728</v>
      </c>
      <c r="C764" s="3" t="s">
        <v>20</v>
      </c>
      <c r="D764" s="3" t="s">
        <v>70</v>
      </c>
      <c r="E764" s="3" t="s">
        <v>125</v>
      </c>
      <c r="F764" s="3" t="s">
        <v>125</v>
      </c>
      <c r="G764" s="3" t="s">
        <v>583</v>
      </c>
      <c r="H764" s="3" t="s">
        <v>24</v>
      </c>
      <c r="I764" s="3" t="s">
        <v>52</v>
      </c>
      <c r="J764" s="3" t="s">
        <v>113</v>
      </c>
      <c r="K764" s="3" t="s">
        <v>139</v>
      </c>
      <c r="L764" s="5">
        <v>12</v>
      </c>
      <c r="M764" s="5">
        <v>55684.15</v>
      </c>
      <c r="N764" s="5">
        <v>76236.23</v>
      </c>
      <c r="O764" s="5">
        <v>0.15</v>
      </c>
      <c r="P764" s="3" t="s">
        <v>55</v>
      </c>
      <c r="Q764" s="3" t="s">
        <v>77</v>
      </c>
      <c r="R764" s="5">
        <v>6</v>
      </c>
      <c r="S764" s="15">
        <v>209631.2</v>
      </c>
      <c r="T764" s="11">
        <f t="shared" si="78"/>
        <v>914834.76</v>
      </c>
      <c r="U764" s="12">
        <f t="shared" si="79"/>
        <v>137225.21400000001</v>
      </c>
      <c r="V764" s="12">
        <f t="shared" si="80"/>
        <v>777609.54599999997</v>
      </c>
      <c r="W764" s="17">
        <f t="shared" si="81"/>
        <v>0.26958413908154366</v>
      </c>
      <c r="X764" s="19">
        <f t="shared" si="82"/>
        <v>1</v>
      </c>
      <c r="Y764" s="17">
        <f t="shared" si="83"/>
        <v>0.26958413908154366</v>
      </c>
      <c r="Z764" s="25">
        <f t="shared" si="77"/>
        <v>0.17647058823529413</v>
      </c>
    </row>
    <row r="765" spans="1:26" ht="14.4" x14ac:dyDescent="0.3">
      <c r="A765" s="24" t="s">
        <v>1398</v>
      </c>
      <c r="B765" s="6">
        <v>45845</v>
      </c>
      <c r="C765" s="3" t="s">
        <v>20</v>
      </c>
      <c r="D765" s="3" t="s">
        <v>57</v>
      </c>
      <c r="E765" s="3" t="s">
        <v>58</v>
      </c>
      <c r="F765" s="3" t="s">
        <v>59</v>
      </c>
      <c r="G765" s="3" t="s">
        <v>762</v>
      </c>
      <c r="H765" s="3" t="s">
        <v>87</v>
      </c>
      <c r="I765" s="3" t="s">
        <v>45</v>
      </c>
      <c r="J765" s="3" t="s">
        <v>102</v>
      </c>
      <c r="K765" s="3" t="s">
        <v>226</v>
      </c>
      <c r="L765" s="5">
        <v>44</v>
      </c>
      <c r="M765" s="5">
        <v>12273.44</v>
      </c>
      <c r="N765" s="5">
        <v>14941.52</v>
      </c>
      <c r="O765" s="5">
        <v>0</v>
      </c>
      <c r="P765" s="3" t="s">
        <v>55</v>
      </c>
      <c r="Q765" s="3" t="s">
        <v>29</v>
      </c>
      <c r="R765" s="5">
        <v>16</v>
      </c>
      <c r="S765" s="15">
        <v>117395.5</v>
      </c>
      <c r="T765" s="11">
        <f t="shared" si="78"/>
        <v>657426.88</v>
      </c>
      <c r="U765" s="12">
        <f t="shared" si="79"/>
        <v>0</v>
      </c>
      <c r="V765" s="12">
        <f t="shared" si="80"/>
        <v>657426.88</v>
      </c>
      <c r="W765" s="17">
        <f t="shared" si="81"/>
        <v>0.178568147380892</v>
      </c>
      <c r="X765" s="19">
        <f t="shared" si="82"/>
        <v>1</v>
      </c>
      <c r="Y765" s="17">
        <f t="shared" si="83"/>
        <v>0.178568147380892</v>
      </c>
      <c r="Z765" s="25">
        <f t="shared" si="77"/>
        <v>0</v>
      </c>
    </row>
    <row r="766" spans="1:26" ht="14.4" x14ac:dyDescent="0.3">
      <c r="A766" s="24" t="s">
        <v>1399</v>
      </c>
      <c r="B766" s="4">
        <v>45746</v>
      </c>
      <c r="C766" s="3" t="s">
        <v>40</v>
      </c>
      <c r="D766" s="3" t="s">
        <v>70</v>
      </c>
      <c r="E766" s="3" t="s">
        <v>125</v>
      </c>
      <c r="F766" s="3" t="s">
        <v>125</v>
      </c>
      <c r="G766" s="3" t="s">
        <v>1216</v>
      </c>
      <c r="H766" s="3" t="s">
        <v>87</v>
      </c>
      <c r="I766" s="3" t="s">
        <v>52</v>
      </c>
      <c r="J766" s="3" t="s">
        <v>157</v>
      </c>
      <c r="K766" s="3" t="s">
        <v>158</v>
      </c>
      <c r="L766" s="5">
        <v>21</v>
      </c>
      <c r="M766" s="5">
        <v>26119.72</v>
      </c>
      <c r="N766" s="5">
        <v>37643.39</v>
      </c>
      <c r="O766" s="5">
        <v>0.1</v>
      </c>
      <c r="P766" s="3" t="s">
        <v>28</v>
      </c>
      <c r="Q766" s="3" t="s">
        <v>29</v>
      </c>
      <c r="R766" s="5">
        <v>19</v>
      </c>
      <c r="S766" s="15">
        <v>217797.4</v>
      </c>
      <c r="T766" s="11">
        <f t="shared" si="78"/>
        <v>790511.19</v>
      </c>
      <c r="U766" s="12">
        <f t="shared" si="79"/>
        <v>79051.119000000006</v>
      </c>
      <c r="V766" s="12">
        <f t="shared" si="80"/>
        <v>711460.071</v>
      </c>
      <c r="W766" s="17">
        <f t="shared" si="81"/>
        <v>0.30612736944446178</v>
      </c>
      <c r="X766" s="19">
        <f t="shared" si="82"/>
        <v>0</v>
      </c>
      <c r="Y766" s="17">
        <f t="shared" si="83"/>
        <v>0.30612736944446178</v>
      </c>
      <c r="Z766" s="25">
        <f t="shared" si="77"/>
        <v>0.11111111111111112</v>
      </c>
    </row>
    <row r="767" spans="1:26" ht="14.4" x14ac:dyDescent="0.3">
      <c r="A767" s="24" t="s">
        <v>1400</v>
      </c>
      <c r="B767" s="4">
        <v>45735</v>
      </c>
      <c r="C767" s="3" t="s">
        <v>20</v>
      </c>
      <c r="D767" s="3" t="s">
        <v>57</v>
      </c>
      <c r="E767" s="3" t="s">
        <v>58</v>
      </c>
      <c r="F767" s="3" t="s">
        <v>59</v>
      </c>
      <c r="G767" s="3" t="s">
        <v>1028</v>
      </c>
      <c r="H767" s="3" t="s">
        <v>35</v>
      </c>
      <c r="I767" s="3" t="s">
        <v>52</v>
      </c>
      <c r="J767" s="3" t="s">
        <v>113</v>
      </c>
      <c r="K767" s="3" t="s">
        <v>557</v>
      </c>
      <c r="L767" s="5">
        <v>6</v>
      </c>
      <c r="M767" s="5">
        <v>14997.44</v>
      </c>
      <c r="N767" s="5">
        <v>19197.2</v>
      </c>
      <c r="O767" s="5">
        <v>0.1</v>
      </c>
      <c r="P767" s="3" t="s">
        <v>28</v>
      </c>
      <c r="Q767" s="3" t="s">
        <v>29</v>
      </c>
      <c r="R767" s="5">
        <v>16</v>
      </c>
      <c r="S767" s="15">
        <v>22678.7</v>
      </c>
      <c r="T767" s="11">
        <f t="shared" si="78"/>
        <v>115183.20000000001</v>
      </c>
      <c r="U767" s="12">
        <f t="shared" si="79"/>
        <v>11518.320000000002</v>
      </c>
      <c r="V767" s="12">
        <f t="shared" si="80"/>
        <v>103664.88</v>
      </c>
      <c r="W767" s="17">
        <f t="shared" si="81"/>
        <v>0.21876936528552388</v>
      </c>
      <c r="X767" s="19">
        <f t="shared" si="82"/>
        <v>0</v>
      </c>
      <c r="Y767" s="17">
        <f t="shared" si="83"/>
        <v>0.21876936528552388</v>
      </c>
      <c r="Z767" s="25">
        <f t="shared" si="77"/>
        <v>0.11111111111111112</v>
      </c>
    </row>
    <row r="768" spans="1:26" ht="14.4" x14ac:dyDescent="0.3">
      <c r="A768" s="24" t="s">
        <v>1401</v>
      </c>
      <c r="B768" s="4">
        <v>45768</v>
      </c>
      <c r="C768" s="3" t="s">
        <v>49</v>
      </c>
      <c r="D768" s="3" t="s">
        <v>70</v>
      </c>
      <c r="E768" s="3" t="s">
        <v>125</v>
      </c>
      <c r="F768" s="3" t="s">
        <v>125</v>
      </c>
      <c r="G768" s="3" t="s">
        <v>783</v>
      </c>
      <c r="H768" s="3" t="s">
        <v>35</v>
      </c>
      <c r="I768" s="3" t="s">
        <v>52</v>
      </c>
      <c r="J768" s="3" t="s">
        <v>157</v>
      </c>
      <c r="K768" s="3" t="s">
        <v>273</v>
      </c>
      <c r="L768" s="5">
        <v>5</v>
      </c>
      <c r="M768" s="5">
        <v>12431.97</v>
      </c>
      <c r="N768" s="5">
        <v>17473.64</v>
      </c>
      <c r="O768" s="5">
        <v>0.05</v>
      </c>
      <c r="P768" s="3" t="s">
        <v>55</v>
      </c>
      <c r="Q768" s="3" t="s">
        <v>29</v>
      </c>
      <c r="R768" s="5">
        <v>12</v>
      </c>
      <c r="S768" s="15">
        <v>23947.93</v>
      </c>
      <c r="T768" s="11">
        <f t="shared" si="78"/>
        <v>87368.2</v>
      </c>
      <c r="U768" s="12">
        <f t="shared" si="79"/>
        <v>4368.41</v>
      </c>
      <c r="V768" s="12">
        <f t="shared" si="80"/>
        <v>82999.789999999994</v>
      </c>
      <c r="W768" s="17">
        <f t="shared" si="81"/>
        <v>0.28853000712411442</v>
      </c>
      <c r="X768" s="19">
        <f t="shared" si="82"/>
        <v>1</v>
      </c>
      <c r="Y768" s="17">
        <f t="shared" si="83"/>
        <v>0.28853000712411442</v>
      </c>
      <c r="Z768" s="25">
        <f t="shared" si="77"/>
        <v>5.2631578947368425E-2</v>
      </c>
    </row>
    <row r="769" spans="1:26" ht="14.4" x14ac:dyDescent="0.3">
      <c r="A769" s="24" t="s">
        <v>1402</v>
      </c>
      <c r="B769" s="4">
        <v>45709</v>
      </c>
      <c r="C769" s="3" t="s">
        <v>31</v>
      </c>
      <c r="D769" s="3" t="s">
        <v>70</v>
      </c>
      <c r="E769" s="3" t="s">
        <v>125</v>
      </c>
      <c r="F769" s="3" t="s">
        <v>125</v>
      </c>
      <c r="G769" s="3" t="s">
        <v>827</v>
      </c>
      <c r="H769" s="3" t="s">
        <v>35</v>
      </c>
      <c r="I769" s="3" t="s">
        <v>45</v>
      </c>
      <c r="J769" s="3" t="s">
        <v>67</v>
      </c>
      <c r="K769" s="3" t="s">
        <v>83</v>
      </c>
      <c r="L769" s="5">
        <v>47</v>
      </c>
      <c r="M769" s="5">
        <v>38477.230000000003</v>
      </c>
      <c r="N769" s="5">
        <v>52417.64</v>
      </c>
      <c r="O769" s="5">
        <v>0.1</v>
      </c>
      <c r="P769" s="3" t="s">
        <v>55</v>
      </c>
      <c r="Q769" s="3" t="s">
        <v>29</v>
      </c>
      <c r="R769" s="5">
        <v>5</v>
      </c>
      <c r="S769" s="15">
        <v>589679.30000000005</v>
      </c>
      <c r="T769" s="11">
        <f t="shared" si="78"/>
        <v>2463629.08</v>
      </c>
      <c r="U769" s="12">
        <f t="shared" si="79"/>
        <v>246362.90800000002</v>
      </c>
      <c r="V769" s="12">
        <f t="shared" si="80"/>
        <v>2217266.1720000003</v>
      </c>
      <c r="W769" s="17">
        <f t="shared" si="81"/>
        <v>0.26594881004660903</v>
      </c>
      <c r="X769" s="19">
        <f t="shared" si="82"/>
        <v>1</v>
      </c>
      <c r="Y769" s="17">
        <f t="shared" si="83"/>
        <v>0.26594881004660903</v>
      </c>
      <c r="Z769" s="25">
        <f t="shared" si="77"/>
        <v>0.1111111111111111</v>
      </c>
    </row>
    <row r="770" spans="1:26" ht="14.4" x14ac:dyDescent="0.3">
      <c r="A770" s="24" t="s">
        <v>1403</v>
      </c>
      <c r="B770" s="4">
        <v>45765</v>
      </c>
      <c r="C770" s="3" t="s">
        <v>20</v>
      </c>
      <c r="D770" s="3" t="s">
        <v>21</v>
      </c>
      <c r="E770" s="3" t="s">
        <v>105</v>
      </c>
      <c r="F770" s="3" t="s">
        <v>106</v>
      </c>
      <c r="G770" s="3" t="s">
        <v>1404</v>
      </c>
      <c r="H770" s="3" t="s">
        <v>24</v>
      </c>
      <c r="I770" s="3" t="s">
        <v>45</v>
      </c>
      <c r="J770" s="3" t="s">
        <v>132</v>
      </c>
      <c r="K770" s="3" t="s">
        <v>206</v>
      </c>
      <c r="L770" s="5">
        <v>40</v>
      </c>
      <c r="M770" s="5">
        <v>43566.13</v>
      </c>
      <c r="N770" s="5">
        <v>56609.85</v>
      </c>
      <c r="O770" s="5">
        <v>0</v>
      </c>
      <c r="P770" s="3" t="s">
        <v>28</v>
      </c>
      <c r="Q770" s="3" t="s">
        <v>84</v>
      </c>
      <c r="R770" s="5">
        <v>1</v>
      </c>
      <c r="S770" s="15">
        <v>521748.8</v>
      </c>
      <c r="T770" s="11">
        <f t="shared" si="78"/>
        <v>2264394</v>
      </c>
      <c r="U770" s="12">
        <f t="shared" si="79"/>
        <v>0</v>
      </c>
      <c r="V770" s="12">
        <f t="shared" si="80"/>
        <v>2264394</v>
      </c>
      <c r="W770" s="17">
        <f t="shared" si="81"/>
        <v>0.23041431835625778</v>
      </c>
      <c r="X770" s="19">
        <f t="shared" si="82"/>
        <v>0</v>
      </c>
      <c r="Y770" s="17">
        <f t="shared" si="83"/>
        <v>0.23041431835625778</v>
      </c>
      <c r="Z770" s="25">
        <f t="shared" ref="Z770:Z833" si="84">U770/V770</f>
        <v>0</v>
      </c>
    </row>
    <row r="771" spans="1:26" ht="14.4" x14ac:dyDescent="0.3">
      <c r="A771" s="24" t="s">
        <v>1405</v>
      </c>
      <c r="B771" s="6">
        <v>45719</v>
      </c>
      <c r="C771" s="3" t="s">
        <v>49</v>
      </c>
      <c r="D771" s="3" t="s">
        <v>41</v>
      </c>
      <c r="E771" s="3" t="s">
        <v>42</v>
      </c>
      <c r="F771" s="3" t="s">
        <v>42</v>
      </c>
      <c r="G771" s="3" t="s">
        <v>894</v>
      </c>
      <c r="H771" s="3" t="s">
        <v>87</v>
      </c>
      <c r="I771" s="3" t="s">
        <v>52</v>
      </c>
      <c r="J771" s="3" t="s">
        <v>157</v>
      </c>
      <c r="K771" s="3" t="s">
        <v>273</v>
      </c>
      <c r="L771" s="5">
        <v>36</v>
      </c>
      <c r="M771" s="5">
        <v>36942.99</v>
      </c>
      <c r="N771" s="5">
        <v>45224.18</v>
      </c>
      <c r="O771" s="5">
        <v>0.1</v>
      </c>
      <c r="P771" s="3" t="s">
        <v>28</v>
      </c>
      <c r="Q771" s="3" t="s">
        <v>77</v>
      </c>
      <c r="R771" s="5">
        <v>19</v>
      </c>
      <c r="S771" s="15">
        <v>268310.59999999998</v>
      </c>
      <c r="T771" s="11">
        <f t="shared" ref="T771:T834" si="85">L771*N771</f>
        <v>1628070.48</v>
      </c>
      <c r="U771" s="12">
        <f t="shared" ref="U771:U834" si="86">IF(O771="","", (L771 * N771) * (O771))</f>
        <v>162807.04800000001</v>
      </c>
      <c r="V771" s="12">
        <f t="shared" ref="V771:V834" si="87">IF(T771="","", T771 - U771)</f>
        <v>1465263.432</v>
      </c>
      <c r="W771" s="17">
        <f t="shared" ref="W771:W834" si="88">IF(V771=0,"", S771 / V771)</f>
        <v>0.18311424017029584</v>
      </c>
      <c r="X771" s="19">
        <f t="shared" ref="X771:X834" si="89">IF(TRIM(P771)="Returned",1,0)</f>
        <v>0</v>
      </c>
      <c r="Y771" s="17">
        <f t="shared" ref="Y771:Y834" si="90">S771/V771</f>
        <v>0.18311424017029584</v>
      </c>
      <c r="Z771" s="25">
        <f t="shared" si="84"/>
        <v>0.11111111111111112</v>
      </c>
    </row>
    <row r="772" spans="1:26" ht="14.4" x14ac:dyDescent="0.3">
      <c r="A772" s="24" t="s">
        <v>1406</v>
      </c>
      <c r="B772" s="4">
        <v>45768</v>
      </c>
      <c r="C772" s="3" t="s">
        <v>49</v>
      </c>
      <c r="D772" s="3" t="s">
        <v>41</v>
      </c>
      <c r="E772" s="3" t="s">
        <v>42</v>
      </c>
      <c r="F772" s="3" t="s">
        <v>42</v>
      </c>
      <c r="G772" s="3" t="s">
        <v>1407</v>
      </c>
      <c r="H772" s="3" t="s">
        <v>24</v>
      </c>
      <c r="I772" s="3" t="s">
        <v>45</v>
      </c>
      <c r="J772" s="3" t="s">
        <v>102</v>
      </c>
      <c r="K772" s="3" t="s">
        <v>191</v>
      </c>
      <c r="L772" s="5">
        <v>9</v>
      </c>
      <c r="M772" s="5">
        <v>55779.199999999997</v>
      </c>
      <c r="N772" s="5">
        <v>77651.22</v>
      </c>
      <c r="O772" s="5">
        <v>0.1</v>
      </c>
      <c r="P772" s="3" t="s">
        <v>28</v>
      </c>
      <c r="Q772" s="3" t="s">
        <v>29</v>
      </c>
      <c r="R772" s="5">
        <v>13</v>
      </c>
      <c r="S772" s="15">
        <v>177163.4</v>
      </c>
      <c r="T772" s="11">
        <f t="shared" si="85"/>
        <v>698860.98</v>
      </c>
      <c r="U772" s="12">
        <f t="shared" si="86"/>
        <v>69886.097999999998</v>
      </c>
      <c r="V772" s="12">
        <f t="shared" si="87"/>
        <v>628974.88199999998</v>
      </c>
      <c r="W772" s="17">
        <f t="shared" si="88"/>
        <v>0.2816700715244142</v>
      </c>
      <c r="X772" s="19">
        <f t="shared" si="89"/>
        <v>0</v>
      </c>
      <c r="Y772" s="17">
        <f t="shared" si="90"/>
        <v>0.2816700715244142</v>
      </c>
      <c r="Z772" s="25">
        <f t="shared" si="84"/>
        <v>0.1111111111111111</v>
      </c>
    </row>
    <row r="773" spans="1:26" ht="14.4" x14ac:dyDescent="0.3">
      <c r="A773" s="24" t="s">
        <v>1408</v>
      </c>
      <c r="B773" s="4">
        <v>45818</v>
      </c>
      <c r="C773" s="3" t="s">
        <v>31</v>
      </c>
      <c r="D773" s="3" t="s">
        <v>57</v>
      </c>
      <c r="E773" s="3" t="s">
        <v>64</v>
      </c>
      <c r="F773" s="3" t="s">
        <v>65</v>
      </c>
      <c r="G773" s="3" t="s">
        <v>1409</v>
      </c>
      <c r="H773" s="3" t="s">
        <v>87</v>
      </c>
      <c r="I773" s="3" t="s">
        <v>45</v>
      </c>
      <c r="J773" s="3" t="s">
        <v>67</v>
      </c>
      <c r="K773" s="3" t="s">
        <v>68</v>
      </c>
      <c r="L773" s="5">
        <v>17</v>
      </c>
      <c r="M773" s="5">
        <v>42370.25</v>
      </c>
      <c r="N773" s="5">
        <v>61817.31</v>
      </c>
      <c r="O773" s="5">
        <v>0.1</v>
      </c>
      <c r="P773" s="3" t="s">
        <v>28</v>
      </c>
      <c r="Q773" s="3" t="s">
        <v>29</v>
      </c>
      <c r="R773" s="5">
        <v>13</v>
      </c>
      <c r="S773" s="15">
        <v>297540</v>
      </c>
      <c r="T773" s="11">
        <f t="shared" si="85"/>
        <v>1050894.27</v>
      </c>
      <c r="U773" s="12">
        <f t="shared" si="86"/>
        <v>105089.42700000001</v>
      </c>
      <c r="V773" s="12">
        <f t="shared" si="87"/>
        <v>945804.84299999999</v>
      </c>
      <c r="W773" s="17">
        <f t="shared" si="88"/>
        <v>0.31458921171965282</v>
      </c>
      <c r="X773" s="19">
        <f t="shared" si="89"/>
        <v>0</v>
      </c>
      <c r="Y773" s="17">
        <f t="shared" si="90"/>
        <v>0.31458921171965282</v>
      </c>
      <c r="Z773" s="25">
        <f t="shared" si="84"/>
        <v>0.11111111111111112</v>
      </c>
    </row>
    <row r="774" spans="1:26" ht="14.4" x14ac:dyDescent="0.3">
      <c r="A774" s="24" t="s">
        <v>1410</v>
      </c>
      <c r="B774" s="6">
        <v>45877</v>
      </c>
      <c r="C774" s="3" t="s">
        <v>20</v>
      </c>
      <c r="D774" s="3" t="s">
        <v>70</v>
      </c>
      <c r="E774" s="3" t="s">
        <v>71</v>
      </c>
      <c r="F774" s="3" t="s">
        <v>72</v>
      </c>
      <c r="G774" s="3" t="s">
        <v>955</v>
      </c>
      <c r="H774" s="3" t="s">
        <v>35</v>
      </c>
      <c r="I774" s="3" t="s">
        <v>52</v>
      </c>
      <c r="J774" s="3" t="s">
        <v>95</v>
      </c>
      <c r="K774" s="3" t="s">
        <v>298</v>
      </c>
      <c r="L774" s="5">
        <v>47</v>
      </c>
      <c r="M774" s="5">
        <v>38293.4</v>
      </c>
      <c r="N774" s="5">
        <v>56232.97</v>
      </c>
      <c r="O774" s="5">
        <v>0.15</v>
      </c>
      <c r="P774" s="3" t="s">
        <v>28</v>
      </c>
      <c r="Q774" s="3" t="s">
        <v>77</v>
      </c>
      <c r="R774" s="5">
        <v>18</v>
      </c>
      <c r="S774" s="15">
        <v>716685.8</v>
      </c>
      <c r="T774" s="11">
        <f t="shared" si="85"/>
        <v>2642949.59</v>
      </c>
      <c r="U774" s="12">
        <f t="shared" si="86"/>
        <v>396442.43849999999</v>
      </c>
      <c r="V774" s="12">
        <f t="shared" si="87"/>
        <v>2246507.1514999997</v>
      </c>
      <c r="W774" s="17">
        <f t="shared" si="88"/>
        <v>0.31902226508447423</v>
      </c>
      <c r="X774" s="19">
        <f t="shared" si="89"/>
        <v>0</v>
      </c>
      <c r="Y774" s="17">
        <f t="shared" si="90"/>
        <v>0.31902226508447423</v>
      </c>
      <c r="Z774" s="25">
        <f t="shared" si="84"/>
        <v>0.17647058823529413</v>
      </c>
    </row>
    <row r="775" spans="1:26" ht="14.4" x14ac:dyDescent="0.3">
      <c r="A775" s="24" t="s">
        <v>1411</v>
      </c>
      <c r="B775" s="4">
        <v>45729</v>
      </c>
      <c r="C775" s="3" t="s">
        <v>31</v>
      </c>
      <c r="D775" s="3" t="s">
        <v>70</v>
      </c>
      <c r="E775" s="3" t="s">
        <v>125</v>
      </c>
      <c r="F775" s="3" t="s">
        <v>125</v>
      </c>
      <c r="G775" s="3" t="s">
        <v>1412</v>
      </c>
      <c r="H775" s="3" t="s">
        <v>35</v>
      </c>
      <c r="I775" s="3" t="s">
        <v>45</v>
      </c>
      <c r="J775" s="3" t="s">
        <v>132</v>
      </c>
      <c r="K775" s="3" t="s">
        <v>133</v>
      </c>
      <c r="L775" s="5">
        <v>5</v>
      </c>
      <c r="M775" s="5">
        <v>76497.08</v>
      </c>
      <c r="N775" s="5">
        <v>106642.7</v>
      </c>
      <c r="O775" s="5">
        <v>0.15</v>
      </c>
      <c r="P775" s="3" t="s">
        <v>55</v>
      </c>
      <c r="Q775" s="3" t="s">
        <v>38</v>
      </c>
      <c r="R775" s="5">
        <v>14</v>
      </c>
      <c r="S775" s="15">
        <v>128118.8</v>
      </c>
      <c r="T775" s="11">
        <f t="shared" si="85"/>
        <v>533213.5</v>
      </c>
      <c r="U775" s="12">
        <f t="shared" si="86"/>
        <v>79982.024999999994</v>
      </c>
      <c r="V775" s="12">
        <f t="shared" si="87"/>
        <v>453231.47499999998</v>
      </c>
      <c r="W775" s="17">
        <f t="shared" si="88"/>
        <v>0.28267851432868824</v>
      </c>
      <c r="X775" s="19">
        <f t="shared" si="89"/>
        <v>1</v>
      </c>
      <c r="Y775" s="17">
        <f t="shared" si="90"/>
        <v>0.28267851432868824</v>
      </c>
      <c r="Z775" s="25">
        <f t="shared" si="84"/>
        <v>0.1764705882352941</v>
      </c>
    </row>
    <row r="776" spans="1:26" ht="14.4" x14ac:dyDescent="0.3">
      <c r="A776" s="24" t="s">
        <v>1413</v>
      </c>
      <c r="B776" s="4">
        <v>45860</v>
      </c>
      <c r="C776" s="3" t="s">
        <v>40</v>
      </c>
      <c r="D776" s="3" t="s">
        <v>70</v>
      </c>
      <c r="E776" s="3" t="s">
        <v>125</v>
      </c>
      <c r="F776" s="3" t="s">
        <v>125</v>
      </c>
      <c r="G776" s="3" t="s">
        <v>487</v>
      </c>
      <c r="H776" s="3" t="s">
        <v>24</v>
      </c>
      <c r="I776" s="3" t="s">
        <v>52</v>
      </c>
      <c r="J776" s="3" t="s">
        <v>53</v>
      </c>
      <c r="K776" s="3" t="s">
        <v>99</v>
      </c>
      <c r="L776" s="5">
        <v>25</v>
      </c>
      <c r="M776" s="5">
        <v>60481.26</v>
      </c>
      <c r="N776" s="5">
        <v>71338.33</v>
      </c>
      <c r="O776" s="5">
        <v>0.05</v>
      </c>
      <c r="P776" s="3" t="s">
        <v>28</v>
      </c>
      <c r="Q776" s="3" t="s">
        <v>29</v>
      </c>
      <c r="R776" s="5">
        <v>4</v>
      </c>
      <c r="S776" s="15">
        <v>257855.4</v>
      </c>
      <c r="T776" s="11">
        <f t="shared" si="85"/>
        <v>1783458.25</v>
      </c>
      <c r="U776" s="12">
        <f t="shared" si="86"/>
        <v>89172.912500000006</v>
      </c>
      <c r="V776" s="12">
        <f t="shared" si="87"/>
        <v>1694285.3374999999</v>
      </c>
      <c r="W776" s="17">
        <f t="shared" si="88"/>
        <v>0.15219124801049044</v>
      </c>
      <c r="X776" s="19">
        <f t="shared" si="89"/>
        <v>0</v>
      </c>
      <c r="Y776" s="17">
        <f t="shared" si="90"/>
        <v>0.15219124801049044</v>
      </c>
      <c r="Z776" s="25">
        <f t="shared" si="84"/>
        <v>5.2631578947368425E-2</v>
      </c>
    </row>
    <row r="777" spans="1:26" ht="14.4" x14ac:dyDescent="0.3">
      <c r="A777" s="24" t="s">
        <v>1414</v>
      </c>
      <c r="B777" s="6">
        <v>45814</v>
      </c>
      <c r="C777" s="3" t="s">
        <v>40</v>
      </c>
      <c r="D777" s="3" t="s">
        <v>21</v>
      </c>
      <c r="E777" s="3" t="s">
        <v>22</v>
      </c>
      <c r="F777" s="3" t="s">
        <v>22</v>
      </c>
      <c r="G777" s="3" t="s">
        <v>1183</v>
      </c>
      <c r="H777" s="3" t="s">
        <v>24</v>
      </c>
      <c r="I777" s="3" t="s">
        <v>52</v>
      </c>
      <c r="J777" s="3" t="s">
        <v>157</v>
      </c>
      <c r="K777" s="3" t="s">
        <v>188</v>
      </c>
      <c r="L777" s="5">
        <v>48</v>
      </c>
      <c r="M777" s="5">
        <v>45757.9</v>
      </c>
      <c r="N777" s="5">
        <v>66957.89</v>
      </c>
      <c r="O777" s="5">
        <v>0.15</v>
      </c>
      <c r="P777" s="3" t="s">
        <v>55</v>
      </c>
      <c r="Q777" s="3" t="s">
        <v>84</v>
      </c>
      <c r="R777" s="5">
        <v>13</v>
      </c>
      <c r="S777" s="15">
        <v>864959.6</v>
      </c>
      <c r="T777" s="11">
        <f t="shared" si="85"/>
        <v>3213978.7199999997</v>
      </c>
      <c r="U777" s="12">
        <f t="shared" si="86"/>
        <v>482096.80799999996</v>
      </c>
      <c r="V777" s="12">
        <f t="shared" si="87"/>
        <v>2731881.9119999995</v>
      </c>
      <c r="W777" s="17">
        <f t="shared" si="88"/>
        <v>0.31661676011711892</v>
      </c>
      <c r="X777" s="19">
        <f t="shared" si="89"/>
        <v>1</v>
      </c>
      <c r="Y777" s="17">
        <f t="shared" si="90"/>
        <v>0.31661676011711892</v>
      </c>
      <c r="Z777" s="25">
        <f t="shared" si="84"/>
        <v>0.17647058823529413</v>
      </c>
    </row>
    <row r="778" spans="1:26" ht="14.4" x14ac:dyDescent="0.3">
      <c r="A778" s="24" t="s">
        <v>1415</v>
      </c>
      <c r="B778" s="6">
        <v>45695</v>
      </c>
      <c r="C778" s="3" t="s">
        <v>40</v>
      </c>
      <c r="D778" s="3" t="s">
        <v>70</v>
      </c>
      <c r="E778" s="3" t="s">
        <v>125</v>
      </c>
      <c r="F778" s="3" t="s">
        <v>125</v>
      </c>
      <c r="G778" s="3" t="s">
        <v>377</v>
      </c>
      <c r="H778" s="3" t="s">
        <v>35</v>
      </c>
      <c r="I778" s="3" t="s">
        <v>25</v>
      </c>
      <c r="J778" s="3" t="s">
        <v>146</v>
      </c>
      <c r="K778" s="3" t="s">
        <v>416</v>
      </c>
      <c r="L778" s="5">
        <v>6</v>
      </c>
      <c r="M778" s="5">
        <v>56503.7</v>
      </c>
      <c r="N778" s="5">
        <v>63944.29</v>
      </c>
      <c r="O778" s="5">
        <v>0.1</v>
      </c>
      <c r="P778" s="3" t="s">
        <v>55</v>
      </c>
      <c r="Q778" s="3" t="s">
        <v>77</v>
      </c>
      <c r="R778" s="5">
        <v>14</v>
      </c>
      <c r="S778" s="15">
        <v>40179.19</v>
      </c>
      <c r="T778" s="11">
        <f t="shared" si="85"/>
        <v>383665.74</v>
      </c>
      <c r="U778" s="12">
        <f t="shared" si="86"/>
        <v>38366.574000000001</v>
      </c>
      <c r="V778" s="12">
        <f t="shared" si="87"/>
        <v>345299.16599999997</v>
      </c>
      <c r="W778" s="17">
        <f t="shared" si="88"/>
        <v>0.11636051851917883</v>
      </c>
      <c r="X778" s="19">
        <f t="shared" si="89"/>
        <v>1</v>
      </c>
      <c r="Y778" s="17">
        <f t="shared" si="90"/>
        <v>0.11636051851917883</v>
      </c>
      <c r="Z778" s="25">
        <f t="shared" si="84"/>
        <v>0.11111111111111112</v>
      </c>
    </row>
    <row r="779" spans="1:26" ht="14.4" x14ac:dyDescent="0.3">
      <c r="A779" s="24" t="s">
        <v>1416</v>
      </c>
      <c r="B779" s="6">
        <v>45694</v>
      </c>
      <c r="C779" s="3" t="s">
        <v>49</v>
      </c>
      <c r="D779" s="3" t="s">
        <v>70</v>
      </c>
      <c r="E779" s="3" t="s">
        <v>125</v>
      </c>
      <c r="F779" s="3" t="s">
        <v>125</v>
      </c>
      <c r="G779" s="3" t="s">
        <v>1249</v>
      </c>
      <c r="H779" s="3" t="s">
        <v>44</v>
      </c>
      <c r="I779" s="3" t="s">
        <v>25</v>
      </c>
      <c r="J779" s="3" t="s">
        <v>61</v>
      </c>
      <c r="K779" s="3" t="s">
        <v>223</v>
      </c>
      <c r="L779" s="5">
        <v>16</v>
      </c>
      <c r="M779" s="5">
        <v>37318.43</v>
      </c>
      <c r="N779" s="5">
        <v>52347.33</v>
      </c>
      <c r="O779" s="5">
        <v>0.1</v>
      </c>
      <c r="P779" s="3" t="s">
        <v>55</v>
      </c>
      <c r="Q779" s="3" t="s">
        <v>84</v>
      </c>
      <c r="R779" s="5">
        <v>6</v>
      </c>
      <c r="S779" s="15">
        <v>216416.2</v>
      </c>
      <c r="T779" s="11">
        <f t="shared" si="85"/>
        <v>837557.28</v>
      </c>
      <c r="U779" s="12">
        <f t="shared" si="86"/>
        <v>83755.728000000003</v>
      </c>
      <c r="V779" s="12">
        <f t="shared" si="87"/>
        <v>753801.55200000003</v>
      </c>
      <c r="W779" s="17">
        <f t="shared" si="88"/>
        <v>0.28709970074458008</v>
      </c>
      <c r="X779" s="19">
        <f t="shared" si="89"/>
        <v>1</v>
      </c>
      <c r="Y779" s="17">
        <f t="shared" si="90"/>
        <v>0.28709970074458008</v>
      </c>
      <c r="Z779" s="25">
        <f t="shared" si="84"/>
        <v>0.1111111111111111</v>
      </c>
    </row>
    <row r="780" spans="1:26" ht="14.4" x14ac:dyDescent="0.3">
      <c r="A780" s="24" t="s">
        <v>1417</v>
      </c>
      <c r="B780" s="4">
        <v>45699</v>
      </c>
      <c r="C780" s="3" t="s">
        <v>49</v>
      </c>
      <c r="D780" s="3" t="s">
        <v>41</v>
      </c>
      <c r="E780" s="3" t="s">
        <v>50</v>
      </c>
      <c r="F780" s="3" t="s">
        <v>50</v>
      </c>
      <c r="G780" s="3" t="s">
        <v>891</v>
      </c>
      <c r="H780" s="3" t="s">
        <v>35</v>
      </c>
      <c r="I780" s="3" t="s">
        <v>45</v>
      </c>
      <c r="J780" s="3" t="s">
        <v>46</v>
      </c>
      <c r="K780" s="3" t="s">
        <v>161</v>
      </c>
      <c r="L780" s="5">
        <v>49</v>
      </c>
      <c r="M780" s="5">
        <v>35625.160000000003</v>
      </c>
      <c r="N780" s="5">
        <v>40799.96</v>
      </c>
      <c r="O780" s="5">
        <v>0</v>
      </c>
      <c r="P780" s="3" t="s">
        <v>28</v>
      </c>
      <c r="Q780" s="3" t="s">
        <v>77</v>
      </c>
      <c r="R780" s="5">
        <v>17</v>
      </c>
      <c r="S780" s="15">
        <v>253565.2</v>
      </c>
      <c r="T780" s="11">
        <f t="shared" si="85"/>
        <v>1999198.04</v>
      </c>
      <c r="U780" s="12">
        <f t="shared" si="86"/>
        <v>0</v>
      </c>
      <c r="V780" s="12">
        <f t="shared" si="87"/>
        <v>1999198.04</v>
      </c>
      <c r="W780" s="17">
        <f t="shared" si="88"/>
        <v>0.12683345767986048</v>
      </c>
      <c r="X780" s="19">
        <f t="shared" si="89"/>
        <v>0</v>
      </c>
      <c r="Y780" s="17">
        <f t="shared" si="90"/>
        <v>0.12683345767986048</v>
      </c>
      <c r="Z780" s="25">
        <f t="shared" si="84"/>
        <v>0</v>
      </c>
    </row>
    <row r="781" spans="1:26" ht="14.4" x14ac:dyDescent="0.3">
      <c r="A781" s="24" t="s">
        <v>1418</v>
      </c>
      <c r="B781" s="6">
        <v>45815</v>
      </c>
      <c r="C781" s="3" t="s">
        <v>20</v>
      </c>
      <c r="D781" s="3" t="s">
        <v>57</v>
      </c>
      <c r="E781" s="3" t="s">
        <v>64</v>
      </c>
      <c r="F781" s="3" t="s">
        <v>65</v>
      </c>
      <c r="G781" s="3" t="s">
        <v>498</v>
      </c>
      <c r="H781" s="3" t="s">
        <v>35</v>
      </c>
      <c r="I781" s="3" t="s">
        <v>25</v>
      </c>
      <c r="J781" s="3" t="s">
        <v>146</v>
      </c>
      <c r="K781" s="3" t="s">
        <v>177</v>
      </c>
      <c r="L781" s="5">
        <v>20</v>
      </c>
      <c r="M781" s="5">
        <v>72216.679999999993</v>
      </c>
      <c r="N781" s="5">
        <v>81380.34</v>
      </c>
      <c r="O781" s="5">
        <v>0.1</v>
      </c>
      <c r="P781" s="3" t="s">
        <v>55</v>
      </c>
      <c r="Q781" s="3" t="s">
        <v>29</v>
      </c>
      <c r="R781" s="5">
        <v>19</v>
      </c>
      <c r="S781" s="15">
        <v>164945.9</v>
      </c>
      <c r="T781" s="11">
        <f t="shared" si="85"/>
        <v>1627606.7999999998</v>
      </c>
      <c r="U781" s="12">
        <f t="shared" si="86"/>
        <v>162760.68</v>
      </c>
      <c r="V781" s="12">
        <f t="shared" si="87"/>
        <v>1464846.1199999999</v>
      </c>
      <c r="W781" s="17">
        <f t="shared" si="88"/>
        <v>0.11260288555087275</v>
      </c>
      <c r="X781" s="19">
        <f t="shared" si="89"/>
        <v>1</v>
      </c>
      <c r="Y781" s="17">
        <f t="shared" si="90"/>
        <v>0.11260288555087275</v>
      </c>
      <c r="Z781" s="25">
        <f t="shared" si="84"/>
        <v>0.11111111111111112</v>
      </c>
    </row>
    <row r="782" spans="1:26" ht="14.4" x14ac:dyDescent="0.3">
      <c r="A782" s="24" t="s">
        <v>1419</v>
      </c>
      <c r="B782" s="6">
        <v>45872</v>
      </c>
      <c r="C782" s="3" t="s">
        <v>31</v>
      </c>
      <c r="D782" s="3" t="s">
        <v>41</v>
      </c>
      <c r="E782" s="3" t="s">
        <v>42</v>
      </c>
      <c r="F782" s="3" t="s">
        <v>42</v>
      </c>
      <c r="G782" s="3" t="s">
        <v>646</v>
      </c>
      <c r="H782" s="3" t="s">
        <v>24</v>
      </c>
      <c r="I782" s="3" t="s">
        <v>45</v>
      </c>
      <c r="J782" s="3" t="s">
        <v>102</v>
      </c>
      <c r="K782" s="3" t="s">
        <v>191</v>
      </c>
      <c r="L782" s="5">
        <v>21</v>
      </c>
      <c r="M782" s="5">
        <v>20602.13</v>
      </c>
      <c r="N782" s="5">
        <v>26076.080000000002</v>
      </c>
      <c r="O782" s="5">
        <v>0.05</v>
      </c>
      <c r="P782" s="3" t="s">
        <v>28</v>
      </c>
      <c r="Q782" s="3" t="s">
        <v>29</v>
      </c>
      <c r="R782" s="5">
        <v>19</v>
      </c>
      <c r="S782" s="15">
        <v>109205.3</v>
      </c>
      <c r="T782" s="11">
        <f t="shared" si="85"/>
        <v>547597.68000000005</v>
      </c>
      <c r="U782" s="12">
        <f t="shared" si="86"/>
        <v>27379.884000000005</v>
      </c>
      <c r="V782" s="12">
        <f t="shared" si="87"/>
        <v>520217.79600000003</v>
      </c>
      <c r="W782" s="17">
        <f t="shared" si="88"/>
        <v>0.20992226878759065</v>
      </c>
      <c r="X782" s="19">
        <f t="shared" si="89"/>
        <v>0</v>
      </c>
      <c r="Y782" s="17">
        <f t="shared" si="90"/>
        <v>0.20992226878759065</v>
      </c>
      <c r="Z782" s="25">
        <f t="shared" si="84"/>
        <v>5.2631578947368425E-2</v>
      </c>
    </row>
    <row r="783" spans="1:26" ht="14.4" x14ac:dyDescent="0.3">
      <c r="A783" s="24" t="s">
        <v>1420</v>
      </c>
      <c r="B783" s="6">
        <v>45874</v>
      </c>
      <c r="C783" s="3" t="s">
        <v>31</v>
      </c>
      <c r="D783" s="3" t="s">
        <v>57</v>
      </c>
      <c r="E783" s="3" t="s">
        <v>64</v>
      </c>
      <c r="F783" s="3" t="s">
        <v>65</v>
      </c>
      <c r="G783" s="3" t="s">
        <v>1421</v>
      </c>
      <c r="H783" s="3" t="s">
        <v>35</v>
      </c>
      <c r="I783" s="3" t="s">
        <v>45</v>
      </c>
      <c r="J783" s="3" t="s">
        <v>46</v>
      </c>
      <c r="K783" s="3" t="s">
        <v>47</v>
      </c>
      <c r="L783" s="5">
        <v>40</v>
      </c>
      <c r="M783" s="5">
        <v>18898.150000000001</v>
      </c>
      <c r="N783" s="5">
        <v>24305.25</v>
      </c>
      <c r="O783" s="5">
        <v>0.15</v>
      </c>
      <c r="P783" s="3" t="s">
        <v>28</v>
      </c>
      <c r="Q783" s="3" t="s">
        <v>84</v>
      </c>
      <c r="R783" s="5">
        <v>6</v>
      </c>
      <c r="S783" s="15">
        <v>183841.4</v>
      </c>
      <c r="T783" s="11">
        <f t="shared" si="85"/>
        <v>972210</v>
      </c>
      <c r="U783" s="12">
        <f t="shared" si="86"/>
        <v>145831.5</v>
      </c>
      <c r="V783" s="12">
        <f t="shared" si="87"/>
        <v>826378.5</v>
      </c>
      <c r="W783" s="17">
        <f t="shared" si="88"/>
        <v>0.22246633957684039</v>
      </c>
      <c r="X783" s="19">
        <f t="shared" si="89"/>
        <v>0</v>
      </c>
      <c r="Y783" s="17">
        <f t="shared" si="90"/>
        <v>0.22246633957684039</v>
      </c>
      <c r="Z783" s="25">
        <f t="shared" si="84"/>
        <v>0.17647058823529413</v>
      </c>
    </row>
    <row r="784" spans="1:26" ht="14.4" x14ac:dyDescent="0.3">
      <c r="A784" s="24" t="s">
        <v>1422</v>
      </c>
      <c r="B784" s="4">
        <v>45708</v>
      </c>
      <c r="C784" s="3" t="s">
        <v>49</v>
      </c>
      <c r="D784" s="3" t="s">
        <v>70</v>
      </c>
      <c r="E784" s="3" t="s">
        <v>125</v>
      </c>
      <c r="F784" s="3" t="s">
        <v>125</v>
      </c>
      <c r="G784" s="3" t="s">
        <v>750</v>
      </c>
      <c r="H784" s="3" t="s">
        <v>35</v>
      </c>
      <c r="I784" s="3" t="s">
        <v>52</v>
      </c>
      <c r="J784" s="3" t="s">
        <v>53</v>
      </c>
      <c r="K784" s="3" t="s">
        <v>110</v>
      </c>
      <c r="L784" s="5">
        <v>29</v>
      </c>
      <c r="M784" s="5">
        <v>50442.47</v>
      </c>
      <c r="N784" s="5">
        <v>65098.42</v>
      </c>
      <c r="O784" s="5">
        <v>0.1</v>
      </c>
      <c r="P784" s="3" t="s">
        <v>28</v>
      </c>
      <c r="Q784" s="3" t="s">
        <v>84</v>
      </c>
      <c r="R784" s="5">
        <v>15</v>
      </c>
      <c r="S784" s="15">
        <v>382520.3</v>
      </c>
      <c r="T784" s="11">
        <f t="shared" si="85"/>
        <v>1887854.18</v>
      </c>
      <c r="U784" s="12">
        <f t="shared" si="86"/>
        <v>188785.41800000001</v>
      </c>
      <c r="V784" s="12">
        <f t="shared" si="87"/>
        <v>1699068.7619999999</v>
      </c>
      <c r="W784" s="17">
        <f t="shared" si="88"/>
        <v>0.22513526736241651</v>
      </c>
      <c r="X784" s="19">
        <f t="shared" si="89"/>
        <v>0</v>
      </c>
      <c r="Y784" s="17">
        <f t="shared" si="90"/>
        <v>0.22513526736241651</v>
      </c>
      <c r="Z784" s="25">
        <f t="shared" si="84"/>
        <v>0.11111111111111112</v>
      </c>
    </row>
    <row r="785" spans="1:26" ht="14.4" x14ac:dyDescent="0.3">
      <c r="A785" s="24" t="s">
        <v>1423</v>
      </c>
      <c r="B785" s="4">
        <v>45849</v>
      </c>
      <c r="C785" s="3" t="s">
        <v>31</v>
      </c>
      <c r="D785" s="3" t="s">
        <v>21</v>
      </c>
      <c r="E785" s="3" t="s">
        <v>22</v>
      </c>
      <c r="F785" s="3" t="s">
        <v>22</v>
      </c>
      <c r="G785" s="3" t="s">
        <v>1113</v>
      </c>
      <c r="H785" s="3" t="s">
        <v>44</v>
      </c>
      <c r="I785" s="3" t="s">
        <v>45</v>
      </c>
      <c r="J785" s="3" t="s">
        <v>132</v>
      </c>
      <c r="K785" s="3" t="s">
        <v>241</v>
      </c>
      <c r="L785" s="5">
        <v>49</v>
      </c>
      <c r="M785" s="5">
        <v>13676.03</v>
      </c>
      <c r="N785" s="5">
        <v>17231.939999999999</v>
      </c>
      <c r="O785" s="5">
        <v>0.1</v>
      </c>
      <c r="P785" s="3" t="s">
        <v>55</v>
      </c>
      <c r="Q785" s="3" t="s">
        <v>29</v>
      </c>
      <c r="R785" s="5">
        <v>15</v>
      </c>
      <c r="S785" s="15">
        <v>156815.6</v>
      </c>
      <c r="T785" s="11">
        <f t="shared" si="85"/>
        <v>844365.05999999994</v>
      </c>
      <c r="U785" s="12">
        <f t="shared" si="86"/>
        <v>84436.505999999994</v>
      </c>
      <c r="V785" s="12">
        <f t="shared" si="87"/>
        <v>759928.554</v>
      </c>
      <c r="W785" s="17">
        <f t="shared" si="88"/>
        <v>0.20635571485579421</v>
      </c>
      <c r="X785" s="19">
        <f t="shared" si="89"/>
        <v>1</v>
      </c>
      <c r="Y785" s="17">
        <f t="shared" si="90"/>
        <v>0.20635571485579421</v>
      </c>
      <c r="Z785" s="25">
        <f t="shared" si="84"/>
        <v>0.1111111111111111</v>
      </c>
    </row>
    <row r="786" spans="1:26" ht="14.4" x14ac:dyDescent="0.3">
      <c r="A786" s="24" t="s">
        <v>1424</v>
      </c>
      <c r="B786" s="4">
        <v>45772</v>
      </c>
      <c r="C786" s="3" t="s">
        <v>31</v>
      </c>
      <c r="D786" s="3" t="s">
        <v>70</v>
      </c>
      <c r="E786" s="3" t="s">
        <v>125</v>
      </c>
      <c r="F786" s="3" t="s">
        <v>125</v>
      </c>
      <c r="G786" s="3" t="s">
        <v>1425</v>
      </c>
      <c r="H786" s="3" t="s">
        <v>24</v>
      </c>
      <c r="I786" s="3" t="s">
        <v>25</v>
      </c>
      <c r="J786" s="3" t="s">
        <v>146</v>
      </c>
      <c r="K786" s="3" t="s">
        <v>177</v>
      </c>
      <c r="L786" s="5">
        <v>37</v>
      </c>
      <c r="M786" s="5">
        <v>16456.13</v>
      </c>
      <c r="N786" s="5">
        <v>24009.65</v>
      </c>
      <c r="O786" s="5">
        <v>0.05</v>
      </c>
      <c r="P786" s="3" t="s">
        <v>28</v>
      </c>
      <c r="Q786" s="3" t="s">
        <v>38</v>
      </c>
      <c r="R786" s="5">
        <v>15</v>
      </c>
      <c r="S786" s="15">
        <v>265506.2</v>
      </c>
      <c r="T786" s="11">
        <f t="shared" si="85"/>
        <v>888357.05</v>
      </c>
      <c r="U786" s="12">
        <f t="shared" si="86"/>
        <v>44417.852500000008</v>
      </c>
      <c r="V786" s="12">
        <f t="shared" si="87"/>
        <v>843939.19750000001</v>
      </c>
      <c r="W786" s="17">
        <f t="shared" si="88"/>
        <v>0.31460346999701955</v>
      </c>
      <c r="X786" s="19">
        <f t="shared" si="89"/>
        <v>0</v>
      </c>
      <c r="Y786" s="17">
        <f t="shared" si="90"/>
        <v>0.31460346999701955</v>
      </c>
      <c r="Z786" s="25">
        <f t="shared" si="84"/>
        <v>5.2631578947368432E-2</v>
      </c>
    </row>
    <row r="787" spans="1:26" ht="14.4" x14ac:dyDescent="0.3">
      <c r="A787" s="24" t="s">
        <v>1426</v>
      </c>
      <c r="B787" s="6">
        <v>45692</v>
      </c>
      <c r="C787" s="3" t="s">
        <v>49</v>
      </c>
      <c r="D787" s="3" t="s">
        <v>57</v>
      </c>
      <c r="E787" s="3" t="s">
        <v>64</v>
      </c>
      <c r="F787" s="3" t="s">
        <v>65</v>
      </c>
      <c r="G787" s="3" t="s">
        <v>758</v>
      </c>
      <c r="H787" s="3" t="s">
        <v>44</v>
      </c>
      <c r="I787" s="3" t="s">
        <v>25</v>
      </c>
      <c r="J787" s="3" t="s">
        <v>36</v>
      </c>
      <c r="K787" s="3" t="s">
        <v>280</v>
      </c>
      <c r="L787" s="5">
        <v>47</v>
      </c>
      <c r="M787" s="5">
        <v>34753.01</v>
      </c>
      <c r="N787" s="5">
        <v>50133.31</v>
      </c>
      <c r="O787" s="5">
        <v>0.15</v>
      </c>
      <c r="P787" s="3" t="s">
        <v>28</v>
      </c>
      <c r="Q787" s="3" t="s">
        <v>84</v>
      </c>
      <c r="R787" s="5">
        <v>18</v>
      </c>
      <c r="S787" s="15">
        <v>614443</v>
      </c>
      <c r="T787" s="11">
        <f t="shared" si="85"/>
        <v>2356265.5699999998</v>
      </c>
      <c r="U787" s="12">
        <f t="shared" si="86"/>
        <v>353439.83549999999</v>
      </c>
      <c r="V787" s="12">
        <f t="shared" si="87"/>
        <v>2002825.7344999998</v>
      </c>
      <c r="W787" s="17">
        <f t="shared" si="88"/>
        <v>0.30678804921257619</v>
      </c>
      <c r="X787" s="19">
        <f t="shared" si="89"/>
        <v>0</v>
      </c>
      <c r="Y787" s="17">
        <f t="shared" si="90"/>
        <v>0.30678804921257619</v>
      </c>
      <c r="Z787" s="25">
        <f t="shared" si="84"/>
        <v>0.17647058823529413</v>
      </c>
    </row>
    <row r="788" spans="1:26" ht="14.4" x14ac:dyDescent="0.3">
      <c r="A788" s="24" t="s">
        <v>1427</v>
      </c>
      <c r="B788" s="6">
        <v>45749</v>
      </c>
      <c r="C788" s="3" t="s">
        <v>31</v>
      </c>
      <c r="D788" s="3" t="s">
        <v>21</v>
      </c>
      <c r="E788" s="3" t="s">
        <v>32</v>
      </c>
      <c r="F788" s="3" t="s">
        <v>33</v>
      </c>
      <c r="G788" s="3" t="s">
        <v>930</v>
      </c>
      <c r="H788" s="3" t="s">
        <v>44</v>
      </c>
      <c r="I788" s="3" t="s">
        <v>52</v>
      </c>
      <c r="J788" s="3" t="s">
        <v>95</v>
      </c>
      <c r="K788" s="3" t="s">
        <v>237</v>
      </c>
      <c r="L788" s="5">
        <v>33</v>
      </c>
      <c r="M788" s="5">
        <v>34254.03</v>
      </c>
      <c r="N788" s="5">
        <v>44266.78</v>
      </c>
      <c r="O788" s="5">
        <v>0.1</v>
      </c>
      <c r="P788" s="3" t="s">
        <v>55</v>
      </c>
      <c r="Q788" s="3" t="s">
        <v>29</v>
      </c>
      <c r="R788" s="5">
        <v>13</v>
      </c>
      <c r="S788" s="15">
        <v>297378.7</v>
      </c>
      <c r="T788" s="11">
        <f t="shared" si="85"/>
        <v>1460803.74</v>
      </c>
      <c r="U788" s="12">
        <f t="shared" si="86"/>
        <v>146080.37400000001</v>
      </c>
      <c r="V788" s="12">
        <f t="shared" si="87"/>
        <v>1314723.3659999999</v>
      </c>
      <c r="W788" s="17">
        <f t="shared" si="88"/>
        <v>0.22619108147804839</v>
      </c>
      <c r="X788" s="19">
        <f t="shared" si="89"/>
        <v>1</v>
      </c>
      <c r="Y788" s="17">
        <f t="shared" si="90"/>
        <v>0.22619108147804839</v>
      </c>
      <c r="Z788" s="25">
        <f t="shared" si="84"/>
        <v>0.11111111111111113</v>
      </c>
    </row>
    <row r="789" spans="1:26" ht="14.4" x14ac:dyDescent="0.3">
      <c r="A789" s="24" t="s">
        <v>1428</v>
      </c>
      <c r="B789" s="4">
        <v>45668</v>
      </c>
      <c r="C789" s="3" t="s">
        <v>40</v>
      </c>
      <c r="D789" s="3" t="s">
        <v>21</v>
      </c>
      <c r="E789" s="3" t="s">
        <v>105</v>
      </c>
      <c r="F789" s="3" t="s">
        <v>106</v>
      </c>
      <c r="G789" s="3" t="s">
        <v>66</v>
      </c>
      <c r="H789" s="3" t="s">
        <v>35</v>
      </c>
      <c r="I789" s="3" t="s">
        <v>52</v>
      </c>
      <c r="J789" s="3" t="s">
        <v>53</v>
      </c>
      <c r="K789" s="3" t="s">
        <v>110</v>
      </c>
      <c r="L789" s="5">
        <v>14</v>
      </c>
      <c r="M789" s="5">
        <v>23095.02</v>
      </c>
      <c r="N789" s="5">
        <v>30564.91</v>
      </c>
      <c r="O789" s="5">
        <v>0.05</v>
      </c>
      <c r="P789" s="3" t="s">
        <v>55</v>
      </c>
      <c r="Q789" s="3" t="s">
        <v>38</v>
      </c>
      <c r="R789" s="5">
        <v>19</v>
      </c>
      <c r="S789" s="15">
        <v>99349.54</v>
      </c>
      <c r="T789" s="11">
        <f t="shared" si="85"/>
        <v>427908.74</v>
      </c>
      <c r="U789" s="12">
        <f t="shared" si="86"/>
        <v>21395.437000000002</v>
      </c>
      <c r="V789" s="12">
        <f t="shared" si="87"/>
        <v>406513.30300000001</v>
      </c>
      <c r="W789" s="17">
        <f t="shared" si="88"/>
        <v>0.24439431444633433</v>
      </c>
      <c r="X789" s="19">
        <f t="shared" si="89"/>
        <v>1</v>
      </c>
      <c r="Y789" s="17">
        <f t="shared" si="90"/>
        <v>0.24439431444633433</v>
      </c>
      <c r="Z789" s="25">
        <f t="shared" si="84"/>
        <v>5.2631578947368425E-2</v>
      </c>
    </row>
    <row r="790" spans="1:26" ht="14.4" x14ac:dyDescent="0.3">
      <c r="A790" s="24" t="s">
        <v>1429</v>
      </c>
      <c r="B790" s="4">
        <v>45669</v>
      </c>
      <c r="C790" s="3" t="s">
        <v>40</v>
      </c>
      <c r="D790" s="3" t="s">
        <v>57</v>
      </c>
      <c r="E790" s="3" t="s">
        <v>64</v>
      </c>
      <c r="F790" s="3" t="s">
        <v>65</v>
      </c>
      <c r="G790" s="3" t="s">
        <v>406</v>
      </c>
      <c r="H790" s="3" t="s">
        <v>24</v>
      </c>
      <c r="I790" s="3" t="s">
        <v>52</v>
      </c>
      <c r="J790" s="3" t="s">
        <v>95</v>
      </c>
      <c r="K790" s="3" t="s">
        <v>96</v>
      </c>
      <c r="L790" s="5">
        <v>31</v>
      </c>
      <c r="M790" s="5">
        <v>5853.8</v>
      </c>
      <c r="N790" s="5">
        <v>7445.75</v>
      </c>
      <c r="O790" s="5">
        <v>0.05</v>
      </c>
      <c r="P790" s="3" t="s">
        <v>28</v>
      </c>
      <c r="Q790" s="3" t="s">
        <v>77</v>
      </c>
      <c r="R790" s="5">
        <v>16</v>
      </c>
      <c r="S790" s="15">
        <v>46882.93</v>
      </c>
      <c r="T790" s="11">
        <f t="shared" si="85"/>
        <v>230818.25</v>
      </c>
      <c r="U790" s="12">
        <f t="shared" si="86"/>
        <v>11540.9125</v>
      </c>
      <c r="V790" s="12">
        <f t="shared" si="87"/>
        <v>219277.33749999999</v>
      </c>
      <c r="W790" s="17">
        <f t="shared" si="88"/>
        <v>0.21380654532983831</v>
      </c>
      <c r="X790" s="19">
        <f t="shared" si="89"/>
        <v>0</v>
      </c>
      <c r="Y790" s="17">
        <f t="shared" si="90"/>
        <v>0.21380654532983831</v>
      </c>
      <c r="Z790" s="25">
        <f t="shared" si="84"/>
        <v>5.2631578947368425E-2</v>
      </c>
    </row>
    <row r="791" spans="1:26" ht="14.4" x14ac:dyDescent="0.3">
      <c r="A791" s="24" t="s">
        <v>1430</v>
      </c>
      <c r="B791" s="4">
        <v>45727</v>
      </c>
      <c r="C791" s="3" t="s">
        <v>49</v>
      </c>
      <c r="D791" s="3" t="s">
        <v>70</v>
      </c>
      <c r="E791" s="3" t="s">
        <v>125</v>
      </c>
      <c r="F791" s="3" t="s">
        <v>125</v>
      </c>
      <c r="G791" s="3" t="s">
        <v>627</v>
      </c>
      <c r="H791" s="3" t="s">
        <v>35</v>
      </c>
      <c r="I791" s="3" t="s">
        <v>52</v>
      </c>
      <c r="J791" s="3" t="s">
        <v>53</v>
      </c>
      <c r="K791" s="3" t="s">
        <v>110</v>
      </c>
      <c r="L791" s="5">
        <v>2</v>
      </c>
      <c r="M791" s="5">
        <v>79413.179999999993</v>
      </c>
      <c r="N791" s="5">
        <v>97243.11</v>
      </c>
      <c r="O791" s="5">
        <v>0.15</v>
      </c>
      <c r="P791" s="3" t="s">
        <v>28</v>
      </c>
      <c r="Q791" s="3" t="s">
        <v>38</v>
      </c>
      <c r="R791" s="5">
        <v>12</v>
      </c>
      <c r="S791" s="15">
        <v>30310.880000000001</v>
      </c>
      <c r="T791" s="11">
        <f t="shared" si="85"/>
        <v>194486.22</v>
      </c>
      <c r="U791" s="12">
        <f t="shared" si="86"/>
        <v>29172.933000000001</v>
      </c>
      <c r="V791" s="12">
        <f t="shared" si="87"/>
        <v>165313.28700000001</v>
      </c>
      <c r="W791" s="17">
        <f t="shared" si="88"/>
        <v>0.18335416680693065</v>
      </c>
      <c r="X791" s="19">
        <f t="shared" si="89"/>
        <v>0</v>
      </c>
      <c r="Y791" s="17">
        <f t="shared" si="90"/>
        <v>0.18335416680693065</v>
      </c>
      <c r="Z791" s="25">
        <f t="shared" si="84"/>
        <v>0.1764705882352941</v>
      </c>
    </row>
    <row r="792" spans="1:26" ht="14.4" x14ac:dyDescent="0.3">
      <c r="A792" s="24" t="s">
        <v>1431</v>
      </c>
      <c r="B792" s="6">
        <v>45658</v>
      </c>
      <c r="C792" s="3" t="s">
        <v>49</v>
      </c>
      <c r="D792" s="3" t="s">
        <v>70</v>
      </c>
      <c r="E792" s="3" t="s">
        <v>125</v>
      </c>
      <c r="F792" s="3" t="s">
        <v>125</v>
      </c>
      <c r="G792" s="3" t="s">
        <v>367</v>
      </c>
      <c r="H792" s="3" t="s">
        <v>35</v>
      </c>
      <c r="I792" s="3" t="s">
        <v>52</v>
      </c>
      <c r="J792" s="3" t="s">
        <v>53</v>
      </c>
      <c r="K792" s="3" t="s">
        <v>110</v>
      </c>
      <c r="L792" s="5">
        <v>29</v>
      </c>
      <c r="M792" s="5">
        <v>71247.22</v>
      </c>
      <c r="N792" s="5">
        <v>101430.39999999999</v>
      </c>
      <c r="O792" s="5">
        <v>0.1</v>
      </c>
      <c r="P792" s="3" t="s">
        <v>55</v>
      </c>
      <c r="Q792" s="3" t="s">
        <v>29</v>
      </c>
      <c r="R792" s="5">
        <v>1</v>
      </c>
      <c r="S792" s="15">
        <v>787781</v>
      </c>
      <c r="T792" s="11">
        <f t="shared" si="85"/>
        <v>2941481.5999999996</v>
      </c>
      <c r="U792" s="12">
        <f t="shared" si="86"/>
        <v>294148.15999999997</v>
      </c>
      <c r="V792" s="12">
        <f t="shared" si="87"/>
        <v>2647333.4399999995</v>
      </c>
      <c r="W792" s="17">
        <f t="shared" si="88"/>
        <v>0.29757528390530213</v>
      </c>
      <c r="X792" s="19">
        <f t="shared" si="89"/>
        <v>1</v>
      </c>
      <c r="Y792" s="17">
        <f t="shared" si="90"/>
        <v>0.29757528390530213</v>
      </c>
      <c r="Z792" s="25">
        <f t="shared" si="84"/>
        <v>0.11111111111111112</v>
      </c>
    </row>
    <row r="793" spans="1:26" ht="14.4" x14ac:dyDescent="0.3">
      <c r="A793" s="24" t="s">
        <v>1432</v>
      </c>
      <c r="B793" s="4">
        <v>45832</v>
      </c>
      <c r="C793" s="3" t="s">
        <v>20</v>
      </c>
      <c r="D793" s="3" t="s">
        <v>70</v>
      </c>
      <c r="E793" s="3" t="s">
        <v>125</v>
      </c>
      <c r="F793" s="3" t="s">
        <v>125</v>
      </c>
      <c r="G793" s="3" t="s">
        <v>362</v>
      </c>
      <c r="H793" s="3" t="s">
        <v>24</v>
      </c>
      <c r="I793" s="3" t="s">
        <v>45</v>
      </c>
      <c r="J793" s="3" t="s">
        <v>132</v>
      </c>
      <c r="K793" s="3" t="s">
        <v>133</v>
      </c>
      <c r="L793" s="5">
        <v>2</v>
      </c>
      <c r="M793" s="5">
        <v>56923.79</v>
      </c>
      <c r="N793" s="5">
        <v>72595.850000000006</v>
      </c>
      <c r="O793" s="5">
        <v>0.05</v>
      </c>
      <c r="P793" s="3" t="s">
        <v>55</v>
      </c>
      <c r="Q793" s="3" t="s">
        <v>29</v>
      </c>
      <c r="R793" s="5">
        <v>14</v>
      </c>
      <c r="S793" s="15">
        <v>29776.91</v>
      </c>
      <c r="T793" s="11">
        <f t="shared" si="85"/>
        <v>145191.70000000001</v>
      </c>
      <c r="U793" s="12">
        <f t="shared" si="86"/>
        <v>7259.5850000000009</v>
      </c>
      <c r="V793" s="12">
        <f t="shared" si="87"/>
        <v>137932.11500000002</v>
      </c>
      <c r="W793" s="17">
        <f t="shared" si="88"/>
        <v>0.2158809063429499</v>
      </c>
      <c r="X793" s="19">
        <f t="shared" si="89"/>
        <v>1</v>
      </c>
      <c r="Y793" s="17">
        <f t="shared" si="90"/>
        <v>0.2158809063429499</v>
      </c>
      <c r="Z793" s="25">
        <f t="shared" si="84"/>
        <v>5.2631578947368418E-2</v>
      </c>
    </row>
    <row r="794" spans="1:26" ht="14.4" x14ac:dyDescent="0.3">
      <c r="A794" s="24" t="s">
        <v>1433</v>
      </c>
      <c r="B794" s="4">
        <v>45848</v>
      </c>
      <c r="C794" s="3" t="s">
        <v>20</v>
      </c>
      <c r="D794" s="3" t="s">
        <v>70</v>
      </c>
      <c r="E794" s="3" t="s">
        <v>71</v>
      </c>
      <c r="F794" s="3" t="s">
        <v>72</v>
      </c>
      <c r="G794" s="3" t="s">
        <v>500</v>
      </c>
      <c r="H794" s="3" t="s">
        <v>35</v>
      </c>
      <c r="I794" s="3" t="s">
        <v>52</v>
      </c>
      <c r="J794" s="3" t="s">
        <v>157</v>
      </c>
      <c r="K794" s="3" t="s">
        <v>285</v>
      </c>
      <c r="L794" s="5">
        <v>50</v>
      </c>
      <c r="M794" s="5">
        <v>75764.37</v>
      </c>
      <c r="N794" s="5">
        <v>97771.54</v>
      </c>
      <c r="O794" s="5">
        <v>0.05</v>
      </c>
      <c r="P794" s="3" t="s">
        <v>55</v>
      </c>
      <c r="Q794" s="3" t="s">
        <v>84</v>
      </c>
      <c r="R794" s="5">
        <v>5</v>
      </c>
      <c r="S794" s="15">
        <v>1045341</v>
      </c>
      <c r="T794" s="11">
        <f t="shared" si="85"/>
        <v>4888577</v>
      </c>
      <c r="U794" s="12">
        <f t="shared" si="86"/>
        <v>244428.85</v>
      </c>
      <c r="V794" s="12">
        <f t="shared" si="87"/>
        <v>4644148.1500000004</v>
      </c>
      <c r="W794" s="17">
        <f t="shared" si="88"/>
        <v>0.22508778062990947</v>
      </c>
      <c r="X794" s="19">
        <f t="shared" si="89"/>
        <v>1</v>
      </c>
      <c r="Y794" s="17">
        <f t="shared" si="90"/>
        <v>0.22508778062990947</v>
      </c>
      <c r="Z794" s="25">
        <f t="shared" si="84"/>
        <v>5.2631578947368418E-2</v>
      </c>
    </row>
    <row r="795" spans="1:26" ht="14.4" x14ac:dyDescent="0.3">
      <c r="A795" s="24" t="s">
        <v>1434</v>
      </c>
      <c r="B795" s="6">
        <v>45691</v>
      </c>
      <c r="C795" s="3" t="s">
        <v>20</v>
      </c>
      <c r="D795" s="3" t="s">
        <v>70</v>
      </c>
      <c r="E795" s="3" t="s">
        <v>125</v>
      </c>
      <c r="F795" s="3" t="s">
        <v>125</v>
      </c>
      <c r="G795" s="3" t="s">
        <v>213</v>
      </c>
      <c r="H795" s="3" t="s">
        <v>87</v>
      </c>
      <c r="I795" s="3" t="s">
        <v>25</v>
      </c>
      <c r="J795" s="3" t="s">
        <v>36</v>
      </c>
      <c r="K795" s="3" t="s">
        <v>169</v>
      </c>
      <c r="L795" s="5">
        <v>35</v>
      </c>
      <c r="M795" s="5">
        <v>19514.689999999999</v>
      </c>
      <c r="N795" s="5">
        <v>25680.41</v>
      </c>
      <c r="O795" s="5">
        <v>0.1</v>
      </c>
      <c r="P795" s="3" t="s">
        <v>28</v>
      </c>
      <c r="Q795" s="3" t="s">
        <v>77</v>
      </c>
      <c r="R795" s="5">
        <v>2</v>
      </c>
      <c r="S795" s="15">
        <v>194220.2</v>
      </c>
      <c r="T795" s="11">
        <f t="shared" si="85"/>
        <v>898814.35</v>
      </c>
      <c r="U795" s="12">
        <f t="shared" si="86"/>
        <v>89881.434999999998</v>
      </c>
      <c r="V795" s="12">
        <f t="shared" si="87"/>
        <v>808932.91500000004</v>
      </c>
      <c r="W795" s="17">
        <f t="shared" si="88"/>
        <v>0.24009432228382005</v>
      </c>
      <c r="X795" s="19">
        <f t="shared" si="89"/>
        <v>0</v>
      </c>
      <c r="Y795" s="17">
        <f t="shared" si="90"/>
        <v>0.24009432228382005</v>
      </c>
      <c r="Z795" s="25">
        <f t="shared" si="84"/>
        <v>0.1111111111111111</v>
      </c>
    </row>
    <row r="796" spans="1:26" ht="14.4" x14ac:dyDescent="0.3">
      <c r="A796" s="24" t="s">
        <v>1435</v>
      </c>
      <c r="B796" s="4">
        <v>45868</v>
      </c>
      <c r="C796" s="3" t="s">
        <v>31</v>
      </c>
      <c r="D796" s="3" t="s">
        <v>57</v>
      </c>
      <c r="E796" s="3" t="s">
        <v>92</v>
      </c>
      <c r="F796" s="3" t="s">
        <v>93</v>
      </c>
      <c r="G796" s="3" t="s">
        <v>1070</v>
      </c>
      <c r="H796" s="3" t="s">
        <v>35</v>
      </c>
      <c r="I796" s="3" t="s">
        <v>45</v>
      </c>
      <c r="J796" s="3" t="s">
        <v>132</v>
      </c>
      <c r="K796" s="3" t="s">
        <v>248</v>
      </c>
      <c r="L796" s="5">
        <v>18</v>
      </c>
      <c r="M796" s="5">
        <v>78216.539999999994</v>
      </c>
      <c r="N796" s="5">
        <v>101839.9</v>
      </c>
      <c r="O796" s="5">
        <v>0.1</v>
      </c>
      <c r="P796" s="3" t="s">
        <v>55</v>
      </c>
      <c r="Q796" s="3" t="s">
        <v>77</v>
      </c>
      <c r="R796" s="5">
        <v>10</v>
      </c>
      <c r="S796" s="15">
        <v>382697.8</v>
      </c>
      <c r="T796" s="11">
        <f t="shared" si="85"/>
        <v>1833118.2</v>
      </c>
      <c r="U796" s="12">
        <f t="shared" si="86"/>
        <v>183311.82</v>
      </c>
      <c r="V796" s="12">
        <f t="shared" si="87"/>
        <v>1649806.38</v>
      </c>
      <c r="W796" s="17">
        <f t="shared" si="88"/>
        <v>0.23196528067736047</v>
      </c>
      <c r="X796" s="19">
        <f t="shared" si="89"/>
        <v>1</v>
      </c>
      <c r="Y796" s="17">
        <f t="shared" si="90"/>
        <v>0.23196528067736047</v>
      </c>
      <c r="Z796" s="25">
        <f t="shared" si="84"/>
        <v>0.11111111111111112</v>
      </c>
    </row>
    <row r="797" spans="1:26" ht="14.4" x14ac:dyDescent="0.3">
      <c r="A797" s="24" t="s">
        <v>1436</v>
      </c>
      <c r="B797" s="4">
        <v>45677</v>
      </c>
      <c r="C797" s="3" t="s">
        <v>31</v>
      </c>
      <c r="D797" s="3" t="s">
        <v>70</v>
      </c>
      <c r="E797" s="3" t="s">
        <v>125</v>
      </c>
      <c r="F797" s="3" t="s">
        <v>125</v>
      </c>
      <c r="G797" s="3" t="s">
        <v>1437</v>
      </c>
      <c r="H797" s="3" t="s">
        <v>87</v>
      </c>
      <c r="I797" s="3" t="s">
        <v>52</v>
      </c>
      <c r="J797" s="3" t="s">
        <v>157</v>
      </c>
      <c r="K797" s="3" t="s">
        <v>158</v>
      </c>
      <c r="L797" s="5">
        <v>34</v>
      </c>
      <c r="M797" s="5">
        <v>67101.7</v>
      </c>
      <c r="N797" s="5">
        <v>90417.41</v>
      </c>
      <c r="O797" s="5">
        <v>0.1</v>
      </c>
      <c r="P797" s="3" t="s">
        <v>28</v>
      </c>
      <c r="Q797" s="3" t="s">
        <v>29</v>
      </c>
      <c r="R797" s="5">
        <v>8</v>
      </c>
      <c r="S797" s="15">
        <v>713460.7</v>
      </c>
      <c r="T797" s="11">
        <f t="shared" si="85"/>
        <v>3074191.94</v>
      </c>
      <c r="U797" s="12">
        <f t="shared" si="86"/>
        <v>307419.19400000002</v>
      </c>
      <c r="V797" s="12">
        <f t="shared" si="87"/>
        <v>2766772.7459999998</v>
      </c>
      <c r="W797" s="17">
        <f t="shared" si="88"/>
        <v>0.25786747430972418</v>
      </c>
      <c r="X797" s="19">
        <f t="shared" si="89"/>
        <v>0</v>
      </c>
      <c r="Y797" s="17">
        <f t="shared" si="90"/>
        <v>0.25786747430972418</v>
      </c>
      <c r="Z797" s="25">
        <f t="shared" si="84"/>
        <v>0.11111111111111112</v>
      </c>
    </row>
    <row r="798" spans="1:26" ht="14.4" x14ac:dyDescent="0.3">
      <c r="A798" s="24" t="s">
        <v>1438</v>
      </c>
      <c r="B798" s="4">
        <v>45836</v>
      </c>
      <c r="C798" s="3" t="s">
        <v>31</v>
      </c>
      <c r="D798" s="3" t="s">
        <v>41</v>
      </c>
      <c r="E798" s="3" t="s">
        <v>50</v>
      </c>
      <c r="F798" s="3" t="s">
        <v>50</v>
      </c>
      <c r="G798" s="3" t="s">
        <v>1439</v>
      </c>
      <c r="H798" s="3" t="s">
        <v>35</v>
      </c>
      <c r="I798" s="3" t="s">
        <v>45</v>
      </c>
      <c r="J798" s="3" t="s">
        <v>102</v>
      </c>
      <c r="K798" s="3" t="s">
        <v>203</v>
      </c>
      <c r="L798" s="5">
        <v>10</v>
      </c>
      <c r="M798" s="5">
        <v>52396.639999999999</v>
      </c>
      <c r="N798" s="5">
        <v>77924.94</v>
      </c>
      <c r="O798" s="5">
        <v>0.1</v>
      </c>
      <c r="P798" s="3" t="s">
        <v>55</v>
      </c>
      <c r="Q798" s="3" t="s">
        <v>38</v>
      </c>
      <c r="R798" s="5">
        <v>5</v>
      </c>
      <c r="S798" s="15">
        <v>229754.7</v>
      </c>
      <c r="T798" s="11">
        <f t="shared" si="85"/>
        <v>779249.4</v>
      </c>
      <c r="U798" s="12">
        <f t="shared" si="86"/>
        <v>77924.94</v>
      </c>
      <c r="V798" s="12">
        <f t="shared" si="87"/>
        <v>701324.46</v>
      </c>
      <c r="W798" s="17">
        <f t="shared" si="88"/>
        <v>0.32760115054307393</v>
      </c>
      <c r="X798" s="19">
        <f t="shared" si="89"/>
        <v>1</v>
      </c>
      <c r="Y798" s="17">
        <f t="shared" si="90"/>
        <v>0.32760115054307393</v>
      </c>
      <c r="Z798" s="25">
        <f t="shared" si="84"/>
        <v>0.11111111111111112</v>
      </c>
    </row>
    <row r="799" spans="1:26" ht="14.4" x14ac:dyDescent="0.3">
      <c r="A799" s="24" t="s">
        <v>1440</v>
      </c>
      <c r="B799" s="6">
        <v>45817</v>
      </c>
      <c r="C799" s="3" t="s">
        <v>40</v>
      </c>
      <c r="D799" s="3" t="s">
        <v>41</v>
      </c>
      <c r="E799" s="3" t="s">
        <v>50</v>
      </c>
      <c r="F799" s="3" t="s">
        <v>50</v>
      </c>
      <c r="G799" s="3" t="s">
        <v>1441</v>
      </c>
      <c r="H799" s="3" t="s">
        <v>87</v>
      </c>
      <c r="I799" s="3" t="s">
        <v>25</v>
      </c>
      <c r="J799" s="3" t="s">
        <v>26</v>
      </c>
      <c r="K799" s="3" t="s">
        <v>80</v>
      </c>
      <c r="L799" s="5">
        <v>14</v>
      </c>
      <c r="M799" s="5">
        <v>18313.73</v>
      </c>
      <c r="N799" s="5">
        <v>20549.310000000001</v>
      </c>
      <c r="O799" s="5">
        <v>0</v>
      </c>
      <c r="P799" s="3" t="s">
        <v>28</v>
      </c>
      <c r="Q799" s="3" t="s">
        <v>77</v>
      </c>
      <c r="R799" s="5">
        <v>16</v>
      </c>
      <c r="S799" s="15">
        <v>31298.12</v>
      </c>
      <c r="T799" s="11">
        <f t="shared" si="85"/>
        <v>287690.34000000003</v>
      </c>
      <c r="U799" s="12">
        <f t="shared" si="86"/>
        <v>0</v>
      </c>
      <c r="V799" s="12">
        <f t="shared" si="87"/>
        <v>287690.34000000003</v>
      </c>
      <c r="W799" s="17">
        <f t="shared" si="88"/>
        <v>0.10879100076839561</v>
      </c>
      <c r="X799" s="19">
        <f t="shared" si="89"/>
        <v>0</v>
      </c>
      <c r="Y799" s="17">
        <f t="shared" si="90"/>
        <v>0.10879100076839561</v>
      </c>
      <c r="Z799" s="25">
        <f t="shared" si="84"/>
        <v>0</v>
      </c>
    </row>
    <row r="800" spans="1:26" ht="14.4" x14ac:dyDescent="0.3">
      <c r="A800" s="24" t="s">
        <v>1442</v>
      </c>
      <c r="B800" s="4">
        <v>45704</v>
      </c>
      <c r="C800" s="3" t="s">
        <v>49</v>
      </c>
      <c r="D800" s="3" t="s">
        <v>70</v>
      </c>
      <c r="E800" s="3" t="s">
        <v>71</v>
      </c>
      <c r="F800" s="3" t="s">
        <v>72</v>
      </c>
      <c r="G800" s="3" t="s">
        <v>335</v>
      </c>
      <c r="H800" s="3" t="s">
        <v>35</v>
      </c>
      <c r="I800" s="3" t="s">
        <v>52</v>
      </c>
      <c r="J800" s="3" t="s">
        <v>113</v>
      </c>
      <c r="K800" s="3" t="s">
        <v>257</v>
      </c>
      <c r="L800" s="5">
        <v>44</v>
      </c>
      <c r="M800" s="5">
        <v>76694.509999999995</v>
      </c>
      <c r="N800" s="5">
        <v>90494.39</v>
      </c>
      <c r="O800" s="5">
        <v>0.05</v>
      </c>
      <c r="P800" s="3" t="s">
        <v>28</v>
      </c>
      <c r="Q800" s="3" t="s">
        <v>84</v>
      </c>
      <c r="R800" s="5">
        <v>7</v>
      </c>
      <c r="S800" s="15">
        <v>576835</v>
      </c>
      <c r="T800" s="11">
        <f t="shared" si="85"/>
        <v>3981753.16</v>
      </c>
      <c r="U800" s="12">
        <f t="shared" si="86"/>
        <v>199087.65800000002</v>
      </c>
      <c r="V800" s="12">
        <f t="shared" si="87"/>
        <v>3782665.5020000003</v>
      </c>
      <c r="W800" s="17">
        <f t="shared" si="88"/>
        <v>0.15249431907077465</v>
      </c>
      <c r="X800" s="19">
        <f t="shared" si="89"/>
        <v>0</v>
      </c>
      <c r="Y800" s="17">
        <f t="shared" si="90"/>
        <v>0.15249431907077465</v>
      </c>
      <c r="Z800" s="25">
        <f t="shared" si="84"/>
        <v>5.2631578947368425E-2</v>
      </c>
    </row>
    <row r="801" spans="1:26" ht="14.4" x14ac:dyDescent="0.3">
      <c r="A801" s="24" t="s">
        <v>1443</v>
      </c>
      <c r="B801" s="4">
        <v>45766</v>
      </c>
      <c r="C801" s="3" t="s">
        <v>40</v>
      </c>
      <c r="D801" s="3" t="s">
        <v>41</v>
      </c>
      <c r="E801" s="3" t="s">
        <v>50</v>
      </c>
      <c r="F801" s="3" t="s">
        <v>50</v>
      </c>
      <c r="G801" s="3" t="s">
        <v>1303</v>
      </c>
      <c r="H801" s="3" t="s">
        <v>35</v>
      </c>
      <c r="I801" s="3" t="s">
        <v>25</v>
      </c>
      <c r="J801" s="3" t="s">
        <v>61</v>
      </c>
      <c r="K801" s="3" t="s">
        <v>154</v>
      </c>
      <c r="L801" s="5">
        <v>28</v>
      </c>
      <c r="M801" s="5">
        <v>57092.39</v>
      </c>
      <c r="N801" s="5">
        <v>66000.429999999993</v>
      </c>
      <c r="O801" s="5">
        <v>0</v>
      </c>
      <c r="P801" s="3" t="s">
        <v>28</v>
      </c>
      <c r="Q801" s="3" t="s">
        <v>77</v>
      </c>
      <c r="R801" s="5">
        <v>14</v>
      </c>
      <c r="S801" s="15">
        <v>249425.1</v>
      </c>
      <c r="T801" s="11">
        <f t="shared" si="85"/>
        <v>1848012.0399999998</v>
      </c>
      <c r="U801" s="12">
        <f t="shared" si="86"/>
        <v>0</v>
      </c>
      <c r="V801" s="12">
        <f t="shared" si="87"/>
        <v>1848012.0399999998</v>
      </c>
      <c r="W801" s="17">
        <f t="shared" si="88"/>
        <v>0.13496941286161751</v>
      </c>
      <c r="X801" s="19">
        <f t="shared" si="89"/>
        <v>0</v>
      </c>
      <c r="Y801" s="17">
        <f t="shared" si="90"/>
        <v>0.13496941286161751</v>
      </c>
      <c r="Z801" s="25">
        <f t="shared" si="84"/>
        <v>0</v>
      </c>
    </row>
    <row r="802" spans="1:26" ht="14.4" x14ac:dyDescent="0.3">
      <c r="A802" s="24" t="s">
        <v>1444</v>
      </c>
      <c r="B802" s="4">
        <v>45827</v>
      </c>
      <c r="C802" s="3" t="s">
        <v>20</v>
      </c>
      <c r="D802" s="3" t="s">
        <v>57</v>
      </c>
      <c r="E802" s="3" t="s">
        <v>64</v>
      </c>
      <c r="F802" s="3" t="s">
        <v>65</v>
      </c>
      <c r="G802" s="3" t="s">
        <v>297</v>
      </c>
      <c r="H802" s="3" t="s">
        <v>87</v>
      </c>
      <c r="I802" s="3" t="s">
        <v>52</v>
      </c>
      <c r="J802" s="3" t="s">
        <v>157</v>
      </c>
      <c r="K802" s="3" t="s">
        <v>285</v>
      </c>
      <c r="L802" s="5">
        <v>27</v>
      </c>
      <c r="M802" s="5">
        <v>39335.08</v>
      </c>
      <c r="N802" s="5">
        <v>45916.58</v>
      </c>
      <c r="O802" s="5">
        <v>0</v>
      </c>
      <c r="P802" s="3" t="s">
        <v>28</v>
      </c>
      <c r="Q802" s="3" t="s">
        <v>77</v>
      </c>
      <c r="R802" s="5">
        <v>7</v>
      </c>
      <c r="S802" s="15">
        <v>177700.5</v>
      </c>
      <c r="T802" s="11">
        <f t="shared" si="85"/>
        <v>1239747.6600000001</v>
      </c>
      <c r="U802" s="12">
        <f t="shared" si="86"/>
        <v>0</v>
      </c>
      <c r="V802" s="12">
        <f t="shared" si="87"/>
        <v>1239747.6600000001</v>
      </c>
      <c r="W802" s="17">
        <f t="shared" si="88"/>
        <v>0.14333602371953658</v>
      </c>
      <c r="X802" s="19">
        <f t="shared" si="89"/>
        <v>0</v>
      </c>
      <c r="Y802" s="17">
        <f t="shared" si="90"/>
        <v>0.14333602371953658</v>
      </c>
      <c r="Z802" s="25">
        <f t="shared" si="84"/>
        <v>0</v>
      </c>
    </row>
    <row r="803" spans="1:26" ht="14.4" x14ac:dyDescent="0.3">
      <c r="A803" s="24" t="s">
        <v>1445</v>
      </c>
      <c r="B803" s="7">
        <v>45805</v>
      </c>
      <c r="C803" s="3" t="s">
        <v>49</v>
      </c>
      <c r="D803" s="3" t="s">
        <v>57</v>
      </c>
      <c r="E803" s="3" t="s">
        <v>92</v>
      </c>
      <c r="F803" s="3" t="s">
        <v>93</v>
      </c>
      <c r="G803" s="3" t="s">
        <v>330</v>
      </c>
      <c r="H803" s="3" t="s">
        <v>24</v>
      </c>
      <c r="I803" s="3" t="s">
        <v>52</v>
      </c>
      <c r="J803" s="3" t="s">
        <v>113</v>
      </c>
      <c r="K803" s="3" t="s">
        <v>257</v>
      </c>
      <c r="L803" s="5">
        <v>12</v>
      </c>
      <c r="M803" s="5">
        <v>20902.02</v>
      </c>
      <c r="N803" s="5">
        <v>27677.27</v>
      </c>
      <c r="O803" s="5">
        <v>0.05</v>
      </c>
      <c r="P803" s="3" t="s">
        <v>55</v>
      </c>
      <c r="Q803" s="3" t="s">
        <v>77</v>
      </c>
      <c r="R803" s="5">
        <v>12</v>
      </c>
      <c r="S803" s="15">
        <v>77237.850000000006</v>
      </c>
      <c r="T803" s="11">
        <f t="shared" si="85"/>
        <v>332127.24</v>
      </c>
      <c r="U803" s="12">
        <f t="shared" si="86"/>
        <v>16606.362000000001</v>
      </c>
      <c r="V803" s="12">
        <f t="shared" si="87"/>
        <v>315520.87799999997</v>
      </c>
      <c r="W803" s="17">
        <f t="shared" si="88"/>
        <v>0.24479473589700146</v>
      </c>
      <c r="X803" s="19">
        <f t="shared" si="89"/>
        <v>1</v>
      </c>
      <c r="Y803" s="17">
        <f t="shared" si="90"/>
        <v>0.24479473589700146</v>
      </c>
      <c r="Z803" s="25">
        <f t="shared" si="84"/>
        <v>5.2631578947368432E-2</v>
      </c>
    </row>
    <row r="804" spans="1:26" ht="14.4" x14ac:dyDescent="0.3">
      <c r="A804" s="24" t="s">
        <v>1446</v>
      </c>
      <c r="B804" s="4">
        <v>45675</v>
      </c>
      <c r="C804" s="3" t="s">
        <v>40</v>
      </c>
      <c r="D804" s="3" t="s">
        <v>57</v>
      </c>
      <c r="E804" s="3" t="s">
        <v>58</v>
      </c>
      <c r="F804" s="3" t="s">
        <v>59</v>
      </c>
      <c r="G804" s="3" t="s">
        <v>603</v>
      </c>
      <c r="H804" s="3" t="s">
        <v>44</v>
      </c>
      <c r="I804" s="3" t="s">
        <v>45</v>
      </c>
      <c r="J804" s="3" t="s">
        <v>46</v>
      </c>
      <c r="K804" s="3" t="s">
        <v>47</v>
      </c>
      <c r="L804" s="5">
        <v>20</v>
      </c>
      <c r="M804" s="5">
        <v>7298.62</v>
      </c>
      <c r="N804" s="5">
        <v>8771.39</v>
      </c>
      <c r="O804" s="5">
        <v>0</v>
      </c>
      <c r="P804" s="3" t="s">
        <v>28</v>
      </c>
      <c r="Q804" s="3" t="s">
        <v>84</v>
      </c>
      <c r="R804" s="5">
        <v>8</v>
      </c>
      <c r="S804" s="15">
        <v>29455.4</v>
      </c>
      <c r="T804" s="11">
        <f t="shared" si="85"/>
        <v>175427.8</v>
      </c>
      <c r="U804" s="12">
        <f t="shared" si="86"/>
        <v>0</v>
      </c>
      <c r="V804" s="12">
        <f t="shared" si="87"/>
        <v>175427.8</v>
      </c>
      <c r="W804" s="17">
        <f t="shared" si="88"/>
        <v>0.16790611294219049</v>
      </c>
      <c r="X804" s="19">
        <f t="shared" si="89"/>
        <v>0</v>
      </c>
      <c r="Y804" s="17">
        <f t="shared" si="90"/>
        <v>0.16790611294219049</v>
      </c>
      <c r="Z804" s="25">
        <f t="shared" si="84"/>
        <v>0</v>
      </c>
    </row>
    <row r="805" spans="1:26" ht="14.4" x14ac:dyDescent="0.3">
      <c r="A805" s="24" t="s">
        <v>1447</v>
      </c>
      <c r="B805" s="4">
        <v>45670</v>
      </c>
      <c r="C805" s="3" t="s">
        <v>49</v>
      </c>
      <c r="D805" s="3" t="s">
        <v>70</v>
      </c>
      <c r="E805" s="3" t="s">
        <v>71</v>
      </c>
      <c r="F805" s="3" t="s">
        <v>72</v>
      </c>
      <c r="G805" s="3" t="s">
        <v>1448</v>
      </c>
      <c r="H805" s="3" t="s">
        <v>24</v>
      </c>
      <c r="I805" s="3" t="s">
        <v>25</v>
      </c>
      <c r="J805" s="3" t="s">
        <v>61</v>
      </c>
      <c r="K805" s="3" t="s">
        <v>62</v>
      </c>
      <c r="L805" s="5">
        <v>30</v>
      </c>
      <c r="M805" s="5">
        <v>74925.100000000006</v>
      </c>
      <c r="N805" s="5">
        <v>102790.2</v>
      </c>
      <c r="O805" s="5">
        <v>0.05</v>
      </c>
      <c r="P805" s="3" t="s">
        <v>55</v>
      </c>
      <c r="Q805" s="3" t="s">
        <v>38</v>
      </c>
      <c r="R805" s="5">
        <v>17</v>
      </c>
      <c r="S805" s="15">
        <v>794156.2</v>
      </c>
      <c r="T805" s="11">
        <f t="shared" si="85"/>
        <v>3083706</v>
      </c>
      <c r="U805" s="12">
        <f t="shared" si="86"/>
        <v>154185.30000000002</v>
      </c>
      <c r="V805" s="12">
        <f t="shared" si="87"/>
        <v>2929520.7</v>
      </c>
      <c r="W805" s="17">
        <f t="shared" si="88"/>
        <v>0.27108741713277529</v>
      </c>
      <c r="X805" s="19">
        <f t="shared" si="89"/>
        <v>1</v>
      </c>
      <c r="Y805" s="17">
        <f t="shared" si="90"/>
        <v>0.27108741713277529</v>
      </c>
      <c r="Z805" s="25">
        <f t="shared" si="84"/>
        <v>5.2631578947368425E-2</v>
      </c>
    </row>
    <row r="806" spans="1:26" ht="14.4" x14ac:dyDescent="0.3">
      <c r="A806" s="24" t="s">
        <v>1449</v>
      </c>
      <c r="B806" s="6">
        <v>45725</v>
      </c>
      <c r="C806" s="3" t="s">
        <v>40</v>
      </c>
      <c r="D806" s="3" t="s">
        <v>21</v>
      </c>
      <c r="E806" s="3" t="s">
        <v>32</v>
      </c>
      <c r="F806" s="3" t="s">
        <v>33</v>
      </c>
      <c r="G806" s="3" t="s">
        <v>1450</v>
      </c>
      <c r="H806" s="3" t="s">
        <v>87</v>
      </c>
      <c r="I806" s="3" t="s">
        <v>25</v>
      </c>
      <c r="J806" s="3" t="s">
        <v>26</v>
      </c>
      <c r="K806" s="3" t="s">
        <v>27</v>
      </c>
      <c r="L806" s="5">
        <v>18</v>
      </c>
      <c r="M806" s="5">
        <v>77942.94</v>
      </c>
      <c r="N806" s="5">
        <v>95044.84</v>
      </c>
      <c r="O806" s="5">
        <v>0.05</v>
      </c>
      <c r="P806" s="3" t="s">
        <v>55</v>
      </c>
      <c r="Q806" s="3" t="s">
        <v>38</v>
      </c>
      <c r="R806" s="5">
        <v>13</v>
      </c>
      <c r="S806" s="15">
        <v>292442.5</v>
      </c>
      <c r="T806" s="11">
        <f t="shared" si="85"/>
        <v>1710807.1199999999</v>
      </c>
      <c r="U806" s="12">
        <f t="shared" si="86"/>
        <v>85540.356</v>
      </c>
      <c r="V806" s="12">
        <f t="shared" si="87"/>
        <v>1625266.764</v>
      </c>
      <c r="W806" s="17">
        <f t="shared" si="88"/>
        <v>0.17993507679949086</v>
      </c>
      <c r="X806" s="19">
        <f t="shared" si="89"/>
        <v>1</v>
      </c>
      <c r="Y806" s="17">
        <f t="shared" si="90"/>
        <v>0.17993507679949086</v>
      </c>
      <c r="Z806" s="25">
        <f t="shared" si="84"/>
        <v>5.2631578947368425E-2</v>
      </c>
    </row>
    <row r="807" spans="1:26" ht="14.4" x14ac:dyDescent="0.3">
      <c r="A807" s="24" t="s">
        <v>1451</v>
      </c>
      <c r="B807" s="4">
        <v>45685</v>
      </c>
      <c r="C807" s="3" t="s">
        <v>49</v>
      </c>
      <c r="D807" s="3" t="s">
        <v>70</v>
      </c>
      <c r="E807" s="3" t="s">
        <v>71</v>
      </c>
      <c r="F807" s="3" t="s">
        <v>72</v>
      </c>
      <c r="G807" s="3" t="s">
        <v>1124</v>
      </c>
      <c r="H807" s="3" t="s">
        <v>24</v>
      </c>
      <c r="I807" s="3" t="s">
        <v>52</v>
      </c>
      <c r="J807" s="3" t="s">
        <v>157</v>
      </c>
      <c r="K807" s="3" t="s">
        <v>158</v>
      </c>
      <c r="L807" s="5">
        <v>44</v>
      </c>
      <c r="M807" s="5">
        <v>70849.399999999994</v>
      </c>
      <c r="N807" s="5">
        <v>105840.2</v>
      </c>
      <c r="O807" s="5">
        <v>0.15</v>
      </c>
      <c r="P807" s="3" t="s">
        <v>55</v>
      </c>
      <c r="Q807" s="3" t="s">
        <v>29</v>
      </c>
      <c r="R807" s="5">
        <v>14</v>
      </c>
      <c r="S807" s="15">
        <v>1308656</v>
      </c>
      <c r="T807" s="11">
        <f t="shared" si="85"/>
        <v>4656968.8</v>
      </c>
      <c r="U807" s="12">
        <f t="shared" si="86"/>
        <v>698545.32</v>
      </c>
      <c r="V807" s="12">
        <f t="shared" si="87"/>
        <v>3958423.48</v>
      </c>
      <c r="W807" s="17">
        <f t="shared" si="88"/>
        <v>0.33060030252245776</v>
      </c>
      <c r="X807" s="19">
        <f t="shared" si="89"/>
        <v>1</v>
      </c>
      <c r="Y807" s="17">
        <f t="shared" si="90"/>
        <v>0.33060030252245776</v>
      </c>
      <c r="Z807" s="25">
        <f t="shared" si="84"/>
        <v>0.1764705882352941</v>
      </c>
    </row>
    <row r="808" spans="1:26" ht="14.4" x14ac:dyDescent="0.3">
      <c r="A808" s="24" t="s">
        <v>1452</v>
      </c>
      <c r="B808" s="6">
        <v>45840</v>
      </c>
      <c r="C808" s="3" t="s">
        <v>31</v>
      </c>
      <c r="D808" s="3" t="s">
        <v>70</v>
      </c>
      <c r="E808" s="3" t="s">
        <v>71</v>
      </c>
      <c r="F808" s="3" t="s">
        <v>72</v>
      </c>
      <c r="G808" s="3" t="s">
        <v>795</v>
      </c>
      <c r="H808" s="3" t="s">
        <v>44</v>
      </c>
      <c r="I808" s="3" t="s">
        <v>25</v>
      </c>
      <c r="J808" s="3" t="s">
        <v>146</v>
      </c>
      <c r="K808" s="3" t="s">
        <v>411</v>
      </c>
      <c r="L808" s="5">
        <v>6</v>
      </c>
      <c r="M808" s="5">
        <v>41383.870000000003</v>
      </c>
      <c r="N808" s="5">
        <v>54538.720000000001</v>
      </c>
      <c r="O808" s="5">
        <v>0</v>
      </c>
      <c r="P808" s="3" t="s">
        <v>28</v>
      </c>
      <c r="Q808" s="3" t="s">
        <v>38</v>
      </c>
      <c r="R808" s="5">
        <v>2</v>
      </c>
      <c r="S808" s="15">
        <v>78929.100000000006</v>
      </c>
      <c r="T808" s="11">
        <f t="shared" si="85"/>
        <v>327232.32</v>
      </c>
      <c r="U808" s="12">
        <f t="shared" si="86"/>
        <v>0</v>
      </c>
      <c r="V808" s="12">
        <f t="shared" si="87"/>
        <v>327232.32</v>
      </c>
      <c r="W808" s="17">
        <f t="shared" si="88"/>
        <v>0.24120203041068805</v>
      </c>
      <c r="X808" s="19">
        <f t="shared" si="89"/>
        <v>0</v>
      </c>
      <c r="Y808" s="17">
        <f t="shared" si="90"/>
        <v>0.24120203041068805</v>
      </c>
      <c r="Z808" s="25">
        <f t="shared" si="84"/>
        <v>0</v>
      </c>
    </row>
    <row r="809" spans="1:26" ht="14.4" x14ac:dyDescent="0.3">
      <c r="A809" s="24" t="s">
        <v>1453</v>
      </c>
      <c r="B809" s="4">
        <v>45774</v>
      </c>
      <c r="C809" s="3" t="s">
        <v>20</v>
      </c>
      <c r="D809" s="3" t="s">
        <v>21</v>
      </c>
      <c r="E809" s="3" t="s">
        <v>105</v>
      </c>
      <c r="F809" s="3" t="s">
        <v>106</v>
      </c>
      <c r="G809" s="3" t="s">
        <v>432</v>
      </c>
      <c r="H809" s="3" t="s">
        <v>35</v>
      </c>
      <c r="I809" s="3" t="s">
        <v>25</v>
      </c>
      <c r="J809" s="3" t="s">
        <v>61</v>
      </c>
      <c r="K809" s="3" t="s">
        <v>223</v>
      </c>
      <c r="L809" s="5">
        <v>17</v>
      </c>
      <c r="M809" s="5">
        <v>78929.56</v>
      </c>
      <c r="N809" s="5">
        <v>117902.8</v>
      </c>
      <c r="O809" s="5">
        <v>0.15</v>
      </c>
      <c r="P809" s="3" t="s">
        <v>28</v>
      </c>
      <c r="Q809" s="3" t="s">
        <v>84</v>
      </c>
      <c r="R809" s="5">
        <v>17</v>
      </c>
      <c r="S809" s="15">
        <v>563162.9</v>
      </c>
      <c r="T809" s="11">
        <f t="shared" si="85"/>
        <v>2004347.6</v>
      </c>
      <c r="U809" s="12">
        <f t="shared" si="86"/>
        <v>300652.14</v>
      </c>
      <c r="V809" s="12">
        <f t="shared" si="87"/>
        <v>1703695.46</v>
      </c>
      <c r="W809" s="17">
        <f t="shared" si="88"/>
        <v>0.33055373640544894</v>
      </c>
      <c r="X809" s="19">
        <f t="shared" si="89"/>
        <v>0</v>
      </c>
      <c r="Y809" s="17">
        <f t="shared" si="90"/>
        <v>0.33055373640544894</v>
      </c>
      <c r="Z809" s="25">
        <f t="shared" si="84"/>
        <v>0.17647058823529413</v>
      </c>
    </row>
    <row r="810" spans="1:26" ht="14.4" x14ac:dyDescent="0.3">
      <c r="A810" s="24" t="s">
        <v>1454</v>
      </c>
      <c r="B810" s="4">
        <v>45835</v>
      </c>
      <c r="C810" s="3" t="s">
        <v>49</v>
      </c>
      <c r="D810" s="3" t="s">
        <v>57</v>
      </c>
      <c r="E810" s="3" t="s">
        <v>58</v>
      </c>
      <c r="F810" s="3" t="s">
        <v>59</v>
      </c>
      <c r="G810" s="3" t="s">
        <v>1455</v>
      </c>
      <c r="H810" s="3" t="s">
        <v>44</v>
      </c>
      <c r="I810" s="3" t="s">
        <v>25</v>
      </c>
      <c r="J810" s="3" t="s">
        <v>26</v>
      </c>
      <c r="K810" s="3" t="s">
        <v>80</v>
      </c>
      <c r="L810" s="5">
        <v>33</v>
      </c>
      <c r="M810" s="5">
        <v>18145.82</v>
      </c>
      <c r="N810" s="5">
        <v>24658.639999999999</v>
      </c>
      <c r="O810" s="5">
        <v>0</v>
      </c>
      <c r="P810" s="3" t="s">
        <v>28</v>
      </c>
      <c r="Q810" s="3" t="s">
        <v>29</v>
      </c>
      <c r="R810" s="5">
        <v>20</v>
      </c>
      <c r="S810" s="15">
        <v>214923.1</v>
      </c>
      <c r="T810" s="11">
        <f t="shared" si="85"/>
        <v>813735.12</v>
      </c>
      <c r="U810" s="12">
        <f t="shared" si="86"/>
        <v>0</v>
      </c>
      <c r="V810" s="12">
        <f t="shared" si="87"/>
        <v>813735.12</v>
      </c>
      <c r="W810" s="17">
        <f t="shared" si="88"/>
        <v>0.26411923821107786</v>
      </c>
      <c r="X810" s="19">
        <f t="shared" si="89"/>
        <v>0</v>
      </c>
      <c r="Y810" s="17">
        <f t="shared" si="90"/>
        <v>0.26411923821107786</v>
      </c>
      <c r="Z810" s="25">
        <f t="shared" si="84"/>
        <v>0</v>
      </c>
    </row>
    <row r="811" spans="1:26" ht="14.4" x14ac:dyDescent="0.3">
      <c r="A811" s="24" t="s">
        <v>1456</v>
      </c>
      <c r="B811" s="8">
        <v>45781</v>
      </c>
      <c r="C811" s="3" t="s">
        <v>40</v>
      </c>
      <c r="D811" s="3" t="s">
        <v>41</v>
      </c>
      <c r="E811" s="3" t="s">
        <v>50</v>
      </c>
      <c r="F811" s="3" t="s">
        <v>50</v>
      </c>
      <c r="G811" s="3" t="s">
        <v>1457</v>
      </c>
      <c r="H811" s="3" t="s">
        <v>35</v>
      </c>
      <c r="I811" s="3" t="s">
        <v>25</v>
      </c>
      <c r="J811" s="3" t="s">
        <v>146</v>
      </c>
      <c r="K811" s="3" t="s">
        <v>416</v>
      </c>
      <c r="L811" s="5">
        <v>12</v>
      </c>
      <c r="M811" s="5">
        <v>59087.02</v>
      </c>
      <c r="N811" s="5">
        <v>66419.41</v>
      </c>
      <c r="O811" s="5">
        <v>0.05</v>
      </c>
      <c r="P811" s="3" t="s">
        <v>28</v>
      </c>
      <c r="Q811" s="3" t="s">
        <v>84</v>
      </c>
      <c r="R811" s="5">
        <v>7</v>
      </c>
      <c r="S811" s="15">
        <v>83589.25</v>
      </c>
      <c r="T811" s="11">
        <f t="shared" si="85"/>
        <v>797032.92</v>
      </c>
      <c r="U811" s="12">
        <f t="shared" si="86"/>
        <v>39851.646000000008</v>
      </c>
      <c r="V811" s="12">
        <f t="shared" si="87"/>
        <v>757181.27399999998</v>
      </c>
      <c r="W811" s="17">
        <f t="shared" si="88"/>
        <v>0.11039529485247149</v>
      </c>
      <c r="X811" s="19">
        <f t="shared" si="89"/>
        <v>0</v>
      </c>
      <c r="Y811" s="17">
        <f t="shared" si="90"/>
        <v>0.11039529485247149</v>
      </c>
      <c r="Z811" s="25">
        <f t="shared" si="84"/>
        <v>5.2631578947368432E-2</v>
      </c>
    </row>
    <row r="812" spans="1:26" ht="14.4" x14ac:dyDescent="0.3">
      <c r="A812" s="24" t="s">
        <v>1458</v>
      </c>
      <c r="B812" s="6">
        <v>45694</v>
      </c>
      <c r="C812" s="3" t="s">
        <v>20</v>
      </c>
      <c r="D812" s="3" t="s">
        <v>21</v>
      </c>
      <c r="E812" s="3" t="s">
        <v>105</v>
      </c>
      <c r="F812" s="3" t="s">
        <v>106</v>
      </c>
      <c r="G812" s="3" t="s">
        <v>575</v>
      </c>
      <c r="H812" s="3" t="s">
        <v>87</v>
      </c>
      <c r="I812" s="3" t="s">
        <v>25</v>
      </c>
      <c r="J812" s="3" t="s">
        <v>61</v>
      </c>
      <c r="K812" s="3" t="s">
        <v>211</v>
      </c>
      <c r="L812" s="5">
        <v>1</v>
      </c>
      <c r="M812" s="5">
        <v>10000.219999999999</v>
      </c>
      <c r="N812" s="5">
        <v>14381.68</v>
      </c>
      <c r="O812" s="5">
        <v>0.15</v>
      </c>
      <c r="P812" s="3" t="s">
        <v>28</v>
      </c>
      <c r="Q812" s="3" t="s">
        <v>84</v>
      </c>
      <c r="R812" s="5">
        <v>10</v>
      </c>
      <c r="S812" s="15">
        <v>3724.24</v>
      </c>
      <c r="T812" s="11">
        <f t="shared" si="85"/>
        <v>14381.68</v>
      </c>
      <c r="U812" s="12">
        <f t="shared" si="86"/>
        <v>2157.252</v>
      </c>
      <c r="V812" s="12">
        <f t="shared" si="87"/>
        <v>12224.428</v>
      </c>
      <c r="W812" s="17">
        <f t="shared" si="88"/>
        <v>0.30465556343413369</v>
      </c>
      <c r="X812" s="19">
        <f t="shared" si="89"/>
        <v>0</v>
      </c>
      <c r="Y812" s="17">
        <f t="shared" si="90"/>
        <v>0.30465556343413369</v>
      </c>
      <c r="Z812" s="25">
        <f t="shared" si="84"/>
        <v>0.17647058823529413</v>
      </c>
    </row>
    <row r="813" spans="1:26" ht="14.4" x14ac:dyDescent="0.3">
      <c r="A813" s="24" t="s">
        <v>1459</v>
      </c>
      <c r="B813" s="6">
        <v>45660</v>
      </c>
      <c r="C813" s="3" t="s">
        <v>31</v>
      </c>
      <c r="D813" s="3" t="s">
        <v>57</v>
      </c>
      <c r="E813" s="3" t="s">
        <v>92</v>
      </c>
      <c r="F813" s="3" t="s">
        <v>93</v>
      </c>
      <c r="G813" s="3" t="s">
        <v>1276</v>
      </c>
      <c r="H813" s="3" t="s">
        <v>35</v>
      </c>
      <c r="I813" s="3" t="s">
        <v>52</v>
      </c>
      <c r="J813" s="3" t="s">
        <v>157</v>
      </c>
      <c r="K813" s="3" t="s">
        <v>273</v>
      </c>
      <c r="L813" s="5">
        <v>38</v>
      </c>
      <c r="M813" s="5">
        <v>12436.78</v>
      </c>
      <c r="N813" s="5">
        <v>14007.72</v>
      </c>
      <c r="O813" s="5">
        <v>0.1</v>
      </c>
      <c r="P813" s="3" t="s">
        <v>28</v>
      </c>
      <c r="Q813" s="3" t="s">
        <v>29</v>
      </c>
      <c r="R813" s="5">
        <v>19</v>
      </c>
      <c r="S813" s="15">
        <v>53726.15</v>
      </c>
      <c r="T813" s="11">
        <f t="shared" si="85"/>
        <v>532293.36</v>
      </c>
      <c r="U813" s="12">
        <f t="shared" si="86"/>
        <v>53229.336000000003</v>
      </c>
      <c r="V813" s="12">
        <f t="shared" si="87"/>
        <v>479064.02399999998</v>
      </c>
      <c r="W813" s="17">
        <f t="shared" si="88"/>
        <v>0.11214816247608692</v>
      </c>
      <c r="X813" s="19">
        <f t="shared" si="89"/>
        <v>0</v>
      </c>
      <c r="Y813" s="17">
        <f t="shared" si="90"/>
        <v>0.11214816247608692</v>
      </c>
      <c r="Z813" s="25">
        <f t="shared" si="84"/>
        <v>0.11111111111111112</v>
      </c>
    </row>
    <row r="814" spans="1:26" ht="14.4" x14ac:dyDescent="0.3">
      <c r="A814" s="24" t="s">
        <v>1460</v>
      </c>
      <c r="B814" s="4">
        <v>45894</v>
      </c>
      <c r="C814" s="3" t="s">
        <v>31</v>
      </c>
      <c r="D814" s="3" t="s">
        <v>21</v>
      </c>
      <c r="E814" s="3" t="s">
        <v>32</v>
      </c>
      <c r="F814" s="3" t="s">
        <v>33</v>
      </c>
      <c r="G814" s="3" t="s">
        <v>873</v>
      </c>
      <c r="H814" s="3" t="s">
        <v>87</v>
      </c>
      <c r="I814" s="3" t="s">
        <v>45</v>
      </c>
      <c r="J814" s="3" t="s">
        <v>132</v>
      </c>
      <c r="K814" s="3" t="s">
        <v>133</v>
      </c>
      <c r="L814" s="5">
        <v>26</v>
      </c>
      <c r="M814" s="5">
        <v>12307</v>
      </c>
      <c r="N814" s="5">
        <v>17369.23</v>
      </c>
      <c r="O814" s="5">
        <v>0.1</v>
      </c>
      <c r="P814" s="3" t="s">
        <v>55</v>
      </c>
      <c r="Q814" s="3" t="s">
        <v>84</v>
      </c>
      <c r="R814" s="5">
        <v>16</v>
      </c>
      <c r="S814" s="15">
        <v>118456.2</v>
      </c>
      <c r="T814" s="11">
        <f t="shared" si="85"/>
        <v>451599.98</v>
      </c>
      <c r="U814" s="12">
        <f t="shared" si="86"/>
        <v>45159.998</v>
      </c>
      <c r="V814" s="12">
        <f t="shared" si="87"/>
        <v>406439.98199999996</v>
      </c>
      <c r="W814" s="17">
        <f t="shared" si="88"/>
        <v>0.29144819714119563</v>
      </c>
      <c r="X814" s="19">
        <f t="shared" si="89"/>
        <v>1</v>
      </c>
      <c r="Y814" s="17">
        <f t="shared" si="90"/>
        <v>0.29144819714119563</v>
      </c>
      <c r="Z814" s="25">
        <f t="shared" si="84"/>
        <v>0.11111111111111112</v>
      </c>
    </row>
    <row r="815" spans="1:26" ht="14.4" x14ac:dyDescent="0.3">
      <c r="A815" s="24" t="s">
        <v>1461</v>
      </c>
      <c r="B815" s="4">
        <v>45777</v>
      </c>
      <c r="C815" s="3" t="s">
        <v>31</v>
      </c>
      <c r="D815" s="3" t="s">
        <v>21</v>
      </c>
      <c r="E815" s="3" t="s">
        <v>32</v>
      </c>
      <c r="F815" s="3" t="s">
        <v>33</v>
      </c>
      <c r="G815" s="3" t="s">
        <v>1179</v>
      </c>
      <c r="H815" s="3" t="s">
        <v>35</v>
      </c>
      <c r="I815" s="3" t="s">
        <v>25</v>
      </c>
      <c r="J815" s="3" t="s">
        <v>26</v>
      </c>
      <c r="K815" s="3" t="s">
        <v>80</v>
      </c>
      <c r="L815" s="5">
        <v>35</v>
      </c>
      <c r="M815" s="5">
        <v>21018.44</v>
      </c>
      <c r="N815" s="5">
        <v>26146.37</v>
      </c>
      <c r="O815" s="5">
        <v>0.15</v>
      </c>
      <c r="P815" s="3" t="s">
        <v>55</v>
      </c>
      <c r="Q815" s="3" t="s">
        <v>84</v>
      </c>
      <c r="R815" s="5">
        <v>14</v>
      </c>
      <c r="S815" s="15">
        <v>152555.9</v>
      </c>
      <c r="T815" s="11">
        <f t="shared" si="85"/>
        <v>915122.95</v>
      </c>
      <c r="U815" s="12">
        <f t="shared" si="86"/>
        <v>137268.44249999998</v>
      </c>
      <c r="V815" s="12">
        <f t="shared" si="87"/>
        <v>777854.50749999995</v>
      </c>
      <c r="W815" s="17">
        <f t="shared" si="88"/>
        <v>0.19612395188183698</v>
      </c>
      <c r="X815" s="19">
        <f t="shared" si="89"/>
        <v>1</v>
      </c>
      <c r="Y815" s="17">
        <f t="shared" si="90"/>
        <v>0.19612395188183698</v>
      </c>
      <c r="Z815" s="25">
        <f t="shared" si="84"/>
        <v>0.1764705882352941</v>
      </c>
    </row>
    <row r="816" spans="1:26" ht="14.4" x14ac:dyDescent="0.3">
      <c r="A816" s="24" t="s">
        <v>1462</v>
      </c>
      <c r="B816" s="4">
        <v>45760</v>
      </c>
      <c r="C816" s="3" t="s">
        <v>20</v>
      </c>
      <c r="D816" s="3" t="s">
        <v>57</v>
      </c>
      <c r="E816" s="3" t="s">
        <v>58</v>
      </c>
      <c r="F816" s="3" t="s">
        <v>59</v>
      </c>
      <c r="G816" s="3" t="s">
        <v>1463</v>
      </c>
      <c r="H816" s="3" t="s">
        <v>87</v>
      </c>
      <c r="I816" s="3" t="s">
        <v>25</v>
      </c>
      <c r="J816" s="3" t="s">
        <v>36</v>
      </c>
      <c r="K816" s="3" t="s">
        <v>37</v>
      </c>
      <c r="L816" s="5">
        <v>38</v>
      </c>
      <c r="M816" s="5">
        <v>64384.38</v>
      </c>
      <c r="N816" s="5">
        <v>75213.84</v>
      </c>
      <c r="O816" s="5">
        <v>0.15</v>
      </c>
      <c r="P816" s="3" t="s">
        <v>28</v>
      </c>
      <c r="Q816" s="3" t="s">
        <v>38</v>
      </c>
      <c r="R816" s="5">
        <v>5</v>
      </c>
      <c r="S816" s="15">
        <v>349791.6</v>
      </c>
      <c r="T816" s="11">
        <f t="shared" si="85"/>
        <v>2858125.92</v>
      </c>
      <c r="U816" s="12">
        <f t="shared" si="86"/>
        <v>428718.88799999998</v>
      </c>
      <c r="V816" s="12">
        <f t="shared" si="87"/>
        <v>2429407.0320000001</v>
      </c>
      <c r="W816" s="17">
        <f t="shared" si="88"/>
        <v>0.14398229501790624</v>
      </c>
      <c r="X816" s="19">
        <f t="shared" si="89"/>
        <v>0</v>
      </c>
      <c r="Y816" s="17">
        <f t="shared" si="90"/>
        <v>0.14398229501790624</v>
      </c>
      <c r="Z816" s="25">
        <f t="shared" si="84"/>
        <v>0.1764705882352941</v>
      </c>
    </row>
    <row r="817" spans="1:26" ht="14.4" x14ac:dyDescent="0.3">
      <c r="A817" s="24" t="s">
        <v>1464</v>
      </c>
      <c r="B817" s="4">
        <v>45744</v>
      </c>
      <c r="C817" s="3" t="s">
        <v>49</v>
      </c>
      <c r="D817" s="3" t="s">
        <v>21</v>
      </c>
      <c r="E817" s="3" t="s">
        <v>22</v>
      </c>
      <c r="F817" s="3" t="s">
        <v>22</v>
      </c>
      <c r="G817" s="3" t="s">
        <v>625</v>
      </c>
      <c r="H817" s="3" t="s">
        <v>44</v>
      </c>
      <c r="I817" s="3" t="s">
        <v>25</v>
      </c>
      <c r="J817" s="3" t="s">
        <v>36</v>
      </c>
      <c r="K817" s="3" t="s">
        <v>37</v>
      </c>
      <c r="L817" s="5">
        <v>30</v>
      </c>
      <c r="M817" s="5">
        <v>50949.52</v>
      </c>
      <c r="N817" s="5">
        <v>73382.399999999994</v>
      </c>
      <c r="O817" s="5">
        <v>0.1</v>
      </c>
      <c r="P817" s="3" t="s">
        <v>28</v>
      </c>
      <c r="Q817" s="3" t="s">
        <v>38</v>
      </c>
      <c r="R817" s="5">
        <v>1</v>
      </c>
      <c r="S817" s="15">
        <v>605687.80000000005</v>
      </c>
      <c r="T817" s="11">
        <f t="shared" si="85"/>
        <v>2201472</v>
      </c>
      <c r="U817" s="12">
        <f t="shared" si="86"/>
        <v>220147.20000000001</v>
      </c>
      <c r="V817" s="12">
        <f t="shared" si="87"/>
        <v>1981324.8</v>
      </c>
      <c r="W817" s="17">
        <f t="shared" si="88"/>
        <v>0.30569838927973852</v>
      </c>
      <c r="X817" s="19">
        <f t="shared" si="89"/>
        <v>0</v>
      </c>
      <c r="Y817" s="17">
        <f t="shared" si="90"/>
        <v>0.30569838927973852</v>
      </c>
      <c r="Z817" s="25">
        <f t="shared" si="84"/>
        <v>0.11111111111111112</v>
      </c>
    </row>
    <row r="818" spans="1:26" ht="14.4" x14ac:dyDescent="0.3">
      <c r="A818" s="24" t="s">
        <v>1465</v>
      </c>
      <c r="B818" s="6">
        <v>45839</v>
      </c>
      <c r="C818" s="3" t="s">
        <v>49</v>
      </c>
      <c r="D818" s="3" t="s">
        <v>41</v>
      </c>
      <c r="E818" s="3" t="s">
        <v>50</v>
      </c>
      <c r="F818" s="3" t="s">
        <v>50</v>
      </c>
      <c r="G818" s="3" t="s">
        <v>1466</v>
      </c>
      <c r="H818" s="3" t="s">
        <v>87</v>
      </c>
      <c r="I818" s="3" t="s">
        <v>25</v>
      </c>
      <c r="J818" s="3" t="s">
        <v>61</v>
      </c>
      <c r="K818" s="3" t="s">
        <v>154</v>
      </c>
      <c r="L818" s="5">
        <v>15</v>
      </c>
      <c r="M818" s="5">
        <v>69166.58</v>
      </c>
      <c r="N818" s="5">
        <v>97077.69</v>
      </c>
      <c r="O818" s="5">
        <v>0.1</v>
      </c>
      <c r="P818" s="3" t="s">
        <v>55</v>
      </c>
      <c r="Q818" s="3" t="s">
        <v>38</v>
      </c>
      <c r="R818" s="5">
        <v>6</v>
      </c>
      <c r="S818" s="15">
        <v>376800</v>
      </c>
      <c r="T818" s="11">
        <f t="shared" si="85"/>
        <v>1456165.35</v>
      </c>
      <c r="U818" s="12">
        <f t="shared" si="86"/>
        <v>145616.535</v>
      </c>
      <c r="V818" s="12">
        <f t="shared" si="87"/>
        <v>1310548.8150000002</v>
      </c>
      <c r="W818" s="17">
        <f t="shared" si="88"/>
        <v>0.28751313624284947</v>
      </c>
      <c r="X818" s="19">
        <f t="shared" si="89"/>
        <v>1</v>
      </c>
      <c r="Y818" s="17">
        <f t="shared" si="90"/>
        <v>0.28751313624284947</v>
      </c>
      <c r="Z818" s="25">
        <f t="shared" si="84"/>
        <v>0.1111111111111111</v>
      </c>
    </row>
    <row r="819" spans="1:26" ht="14.4" x14ac:dyDescent="0.3">
      <c r="A819" s="24" t="s">
        <v>1467</v>
      </c>
      <c r="B819" s="4">
        <v>45897</v>
      </c>
      <c r="C819" s="3" t="s">
        <v>20</v>
      </c>
      <c r="D819" s="3" t="s">
        <v>70</v>
      </c>
      <c r="E819" s="3" t="s">
        <v>125</v>
      </c>
      <c r="F819" s="3" t="s">
        <v>125</v>
      </c>
      <c r="G819" s="3" t="s">
        <v>479</v>
      </c>
      <c r="H819" s="3" t="s">
        <v>35</v>
      </c>
      <c r="I819" s="3" t="s">
        <v>25</v>
      </c>
      <c r="J819" s="3" t="s">
        <v>146</v>
      </c>
      <c r="K819" s="3" t="s">
        <v>177</v>
      </c>
      <c r="L819" s="5">
        <v>33</v>
      </c>
      <c r="M819" s="5">
        <v>40806.57</v>
      </c>
      <c r="N819" s="5">
        <v>57861.7</v>
      </c>
      <c r="O819" s="5">
        <v>0.1</v>
      </c>
      <c r="P819" s="3" t="s">
        <v>28</v>
      </c>
      <c r="Q819" s="3" t="s">
        <v>77</v>
      </c>
      <c r="R819" s="5">
        <v>9</v>
      </c>
      <c r="S819" s="15">
        <v>506537.4</v>
      </c>
      <c r="T819" s="11">
        <f t="shared" si="85"/>
        <v>1909436.0999999999</v>
      </c>
      <c r="U819" s="12">
        <f t="shared" si="86"/>
        <v>190943.61</v>
      </c>
      <c r="V819" s="12">
        <f t="shared" si="87"/>
        <v>1718492.4899999998</v>
      </c>
      <c r="W819" s="17">
        <f t="shared" si="88"/>
        <v>0.29475683073831771</v>
      </c>
      <c r="X819" s="19">
        <f t="shared" si="89"/>
        <v>0</v>
      </c>
      <c r="Y819" s="17">
        <f t="shared" si="90"/>
        <v>0.29475683073831771</v>
      </c>
      <c r="Z819" s="25">
        <f t="shared" si="84"/>
        <v>0.11111111111111112</v>
      </c>
    </row>
    <row r="820" spans="1:26" ht="14.4" x14ac:dyDescent="0.3">
      <c r="A820" s="24" t="s">
        <v>1468</v>
      </c>
      <c r="B820" s="4">
        <v>45884</v>
      </c>
      <c r="C820" s="3" t="s">
        <v>20</v>
      </c>
      <c r="D820" s="3" t="s">
        <v>41</v>
      </c>
      <c r="E820" s="3" t="s">
        <v>42</v>
      </c>
      <c r="F820" s="3" t="s">
        <v>42</v>
      </c>
      <c r="G820" s="3" t="s">
        <v>1469</v>
      </c>
      <c r="H820" s="3" t="s">
        <v>24</v>
      </c>
      <c r="I820" s="3" t="s">
        <v>25</v>
      </c>
      <c r="J820" s="3" t="s">
        <v>61</v>
      </c>
      <c r="K820" s="3" t="s">
        <v>62</v>
      </c>
      <c r="L820" s="5">
        <v>41</v>
      </c>
      <c r="M820" s="5">
        <v>2594.14</v>
      </c>
      <c r="N820" s="5">
        <v>3818.77</v>
      </c>
      <c r="O820" s="5">
        <v>0.15</v>
      </c>
      <c r="P820" s="3" t="s">
        <v>28</v>
      </c>
      <c r="Q820" s="3" t="s">
        <v>29</v>
      </c>
      <c r="R820" s="5">
        <v>9</v>
      </c>
      <c r="S820" s="15">
        <v>42678.36</v>
      </c>
      <c r="T820" s="11">
        <f t="shared" si="85"/>
        <v>156569.57</v>
      </c>
      <c r="U820" s="12">
        <f t="shared" si="86"/>
        <v>23485.4355</v>
      </c>
      <c r="V820" s="12">
        <f t="shared" si="87"/>
        <v>133084.13450000001</v>
      </c>
      <c r="W820" s="17">
        <f t="shared" si="88"/>
        <v>0.32068706131157954</v>
      </c>
      <c r="X820" s="19">
        <f t="shared" si="89"/>
        <v>0</v>
      </c>
      <c r="Y820" s="17">
        <f t="shared" si="90"/>
        <v>0.32068706131157954</v>
      </c>
      <c r="Z820" s="25">
        <f t="shared" si="84"/>
        <v>0.1764705882352941</v>
      </c>
    </row>
    <row r="821" spans="1:26" ht="14.4" x14ac:dyDescent="0.3">
      <c r="A821" s="24" t="s">
        <v>1470</v>
      </c>
      <c r="B821" s="4">
        <v>45884</v>
      </c>
      <c r="C821" s="3" t="s">
        <v>49</v>
      </c>
      <c r="D821" s="3" t="s">
        <v>41</v>
      </c>
      <c r="E821" s="3" t="s">
        <v>42</v>
      </c>
      <c r="F821" s="3" t="s">
        <v>42</v>
      </c>
      <c r="G821" s="3" t="s">
        <v>420</v>
      </c>
      <c r="H821" s="3" t="s">
        <v>44</v>
      </c>
      <c r="I821" s="3" t="s">
        <v>25</v>
      </c>
      <c r="J821" s="3" t="s">
        <v>146</v>
      </c>
      <c r="K821" s="3" t="s">
        <v>147</v>
      </c>
      <c r="L821" s="5">
        <v>10</v>
      </c>
      <c r="M821" s="5">
        <v>78524.92</v>
      </c>
      <c r="N821" s="5">
        <v>99584.26</v>
      </c>
      <c r="O821" s="5">
        <v>0.15</v>
      </c>
      <c r="P821" s="3" t="s">
        <v>55</v>
      </c>
      <c r="Q821" s="3" t="s">
        <v>84</v>
      </c>
      <c r="R821" s="5">
        <v>9</v>
      </c>
      <c r="S821" s="15">
        <v>179004.4</v>
      </c>
      <c r="T821" s="11">
        <f t="shared" si="85"/>
        <v>995842.6</v>
      </c>
      <c r="U821" s="12">
        <f t="shared" si="86"/>
        <v>149376.38999999998</v>
      </c>
      <c r="V821" s="12">
        <f t="shared" si="87"/>
        <v>846466.21</v>
      </c>
      <c r="W821" s="17">
        <f t="shared" si="88"/>
        <v>0.21147258790164819</v>
      </c>
      <c r="X821" s="19">
        <f t="shared" si="89"/>
        <v>1</v>
      </c>
      <c r="Y821" s="17">
        <f t="shared" si="90"/>
        <v>0.21147258790164819</v>
      </c>
      <c r="Z821" s="25">
        <f t="shared" si="84"/>
        <v>0.1764705882352941</v>
      </c>
    </row>
    <row r="822" spans="1:26" ht="14.4" x14ac:dyDescent="0.3">
      <c r="A822" s="24" t="s">
        <v>1471</v>
      </c>
      <c r="B822" s="6">
        <v>45723</v>
      </c>
      <c r="C822" s="3" t="s">
        <v>20</v>
      </c>
      <c r="D822" s="3" t="s">
        <v>57</v>
      </c>
      <c r="E822" s="3" t="s">
        <v>58</v>
      </c>
      <c r="F822" s="3" t="s">
        <v>59</v>
      </c>
      <c r="G822" s="3" t="s">
        <v>1472</v>
      </c>
      <c r="H822" s="3" t="s">
        <v>35</v>
      </c>
      <c r="I822" s="3" t="s">
        <v>52</v>
      </c>
      <c r="J822" s="3" t="s">
        <v>95</v>
      </c>
      <c r="K822" s="3" t="s">
        <v>182</v>
      </c>
      <c r="L822" s="5">
        <v>21</v>
      </c>
      <c r="M822" s="5">
        <v>16517.2</v>
      </c>
      <c r="N822" s="5">
        <v>20459.53</v>
      </c>
      <c r="O822" s="5">
        <v>0</v>
      </c>
      <c r="P822" s="3" t="s">
        <v>28</v>
      </c>
      <c r="Q822" s="3" t="s">
        <v>77</v>
      </c>
      <c r="R822" s="5">
        <v>8</v>
      </c>
      <c r="S822" s="15">
        <v>82788.929999999993</v>
      </c>
      <c r="T822" s="11">
        <f t="shared" si="85"/>
        <v>429650.13</v>
      </c>
      <c r="U822" s="12">
        <f t="shared" si="86"/>
        <v>0</v>
      </c>
      <c r="V822" s="12">
        <f t="shared" si="87"/>
        <v>429650.13</v>
      </c>
      <c r="W822" s="17">
        <f t="shared" si="88"/>
        <v>0.19268917712185957</v>
      </c>
      <c r="X822" s="19">
        <f t="shared" si="89"/>
        <v>0</v>
      </c>
      <c r="Y822" s="17">
        <f t="shared" si="90"/>
        <v>0.19268917712185957</v>
      </c>
      <c r="Z822" s="25">
        <f t="shared" si="84"/>
        <v>0</v>
      </c>
    </row>
    <row r="823" spans="1:26" ht="14.4" x14ac:dyDescent="0.3">
      <c r="A823" s="24" t="s">
        <v>1473</v>
      </c>
      <c r="B823" s="4">
        <v>45892</v>
      </c>
      <c r="C823" s="3" t="s">
        <v>20</v>
      </c>
      <c r="D823" s="3" t="s">
        <v>21</v>
      </c>
      <c r="E823" s="3" t="s">
        <v>22</v>
      </c>
      <c r="F823" s="3" t="s">
        <v>22</v>
      </c>
      <c r="G823" s="3" t="s">
        <v>1474</v>
      </c>
      <c r="H823" s="3" t="s">
        <v>44</v>
      </c>
      <c r="I823" s="3" t="s">
        <v>45</v>
      </c>
      <c r="J823" s="3" t="s">
        <v>46</v>
      </c>
      <c r="K823" s="3" t="s">
        <v>117</v>
      </c>
      <c r="L823" s="5">
        <v>15</v>
      </c>
      <c r="M823" s="5">
        <v>7929.37</v>
      </c>
      <c r="N823" s="5">
        <v>11231.46</v>
      </c>
      <c r="O823" s="5">
        <v>0.15</v>
      </c>
      <c r="P823" s="3" t="s">
        <v>28</v>
      </c>
      <c r="Q823" s="3" t="s">
        <v>29</v>
      </c>
      <c r="R823" s="5">
        <v>12</v>
      </c>
      <c r="S823" s="15">
        <v>42101.65</v>
      </c>
      <c r="T823" s="11">
        <f t="shared" si="85"/>
        <v>168471.9</v>
      </c>
      <c r="U823" s="12">
        <f t="shared" si="86"/>
        <v>25270.785</v>
      </c>
      <c r="V823" s="12">
        <f t="shared" si="87"/>
        <v>143201.11499999999</v>
      </c>
      <c r="W823" s="17">
        <f t="shared" si="88"/>
        <v>0.29400364654981914</v>
      </c>
      <c r="X823" s="19">
        <f t="shared" si="89"/>
        <v>0</v>
      </c>
      <c r="Y823" s="17">
        <f t="shared" si="90"/>
        <v>0.29400364654981914</v>
      </c>
      <c r="Z823" s="25">
        <f t="shared" si="84"/>
        <v>0.17647058823529413</v>
      </c>
    </row>
    <row r="824" spans="1:26" ht="14.4" x14ac:dyDescent="0.3">
      <c r="A824" s="24" t="s">
        <v>1475</v>
      </c>
      <c r="B824" s="4">
        <v>45667</v>
      </c>
      <c r="C824" s="3" t="s">
        <v>40</v>
      </c>
      <c r="D824" s="3" t="s">
        <v>41</v>
      </c>
      <c r="E824" s="3" t="s">
        <v>50</v>
      </c>
      <c r="F824" s="3" t="s">
        <v>50</v>
      </c>
      <c r="G824" s="3" t="s">
        <v>581</v>
      </c>
      <c r="H824" s="3" t="s">
        <v>87</v>
      </c>
      <c r="I824" s="3" t="s">
        <v>25</v>
      </c>
      <c r="J824" s="3" t="s">
        <v>61</v>
      </c>
      <c r="K824" s="3" t="s">
        <v>154</v>
      </c>
      <c r="L824" s="5">
        <v>12</v>
      </c>
      <c r="M824" s="5">
        <v>70180.149999999994</v>
      </c>
      <c r="N824" s="5">
        <v>96241.31</v>
      </c>
      <c r="O824" s="5">
        <v>0.1</v>
      </c>
      <c r="P824" s="3" t="s">
        <v>28</v>
      </c>
      <c r="Q824" s="3" t="s">
        <v>38</v>
      </c>
      <c r="R824" s="5">
        <v>15</v>
      </c>
      <c r="S824" s="15">
        <v>281460.5</v>
      </c>
      <c r="T824" s="11">
        <f t="shared" si="85"/>
        <v>1154895.72</v>
      </c>
      <c r="U824" s="12">
        <f t="shared" si="86"/>
        <v>115489.572</v>
      </c>
      <c r="V824" s="12">
        <f t="shared" si="87"/>
        <v>1039406.1479999999</v>
      </c>
      <c r="W824" s="17">
        <f t="shared" si="88"/>
        <v>0.27078972020858205</v>
      </c>
      <c r="X824" s="19">
        <f t="shared" si="89"/>
        <v>0</v>
      </c>
      <c r="Y824" s="17">
        <f t="shared" si="90"/>
        <v>0.27078972020858205</v>
      </c>
      <c r="Z824" s="25">
        <f t="shared" si="84"/>
        <v>0.11111111111111112</v>
      </c>
    </row>
    <row r="825" spans="1:26" ht="14.4" x14ac:dyDescent="0.3">
      <c r="A825" s="24" t="s">
        <v>1476</v>
      </c>
      <c r="B825" s="7">
        <v>45787</v>
      </c>
      <c r="C825" s="3" t="s">
        <v>40</v>
      </c>
      <c r="D825" s="3" t="s">
        <v>41</v>
      </c>
      <c r="E825" s="3" t="s">
        <v>50</v>
      </c>
      <c r="F825" s="3" t="s">
        <v>50</v>
      </c>
      <c r="G825" s="3" t="s">
        <v>894</v>
      </c>
      <c r="H825" s="3" t="s">
        <v>87</v>
      </c>
      <c r="I825" s="3" t="s">
        <v>52</v>
      </c>
      <c r="J825" s="3" t="s">
        <v>157</v>
      </c>
      <c r="K825" s="3" t="s">
        <v>158</v>
      </c>
      <c r="L825" s="5">
        <v>13</v>
      </c>
      <c r="M825" s="5">
        <v>72617.25</v>
      </c>
      <c r="N825" s="5">
        <v>84145.73</v>
      </c>
      <c r="O825" s="5">
        <v>0.1</v>
      </c>
      <c r="P825" s="3" t="s">
        <v>28</v>
      </c>
      <c r="Q825" s="3" t="s">
        <v>77</v>
      </c>
      <c r="R825" s="5">
        <v>8</v>
      </c>
      <c r="S825" s="15">
        <v>134883.20000000001</v>
      </c>
      <c r="T825" s="11">
        <f t="shared" si="85"/>
        <v>1093894.49</v>
      </c>
      <c r="U825" s="12">
        <f t="shared" si="86"/>
        <v>109389.44900000001</v>
      </c>
      <c r="V825" s="12">
        <f t="shared" si="87"/>
        <v>984505.04099999997</v>
      </c>
      <c r="W825" s="17">
        <f t="shared" si="88"/>
        <v>0.13700610396366678</v>
      </c>
      <c r="X825" s="19">
        <f t="shared" si="89"/>
        <v>0</v>
      </c>
      <c r="Y825" s="17">
        <f t="shared" si="90"/>
        <v>0.13700610396366678</v>
      </c>
      <c r="Z825" s="25">
        <f t="shared" si="84"/>
        <v>0.11111111111111112</v>
      </c>
    </row>
    <row r="826" spans="1:26" ht="14.4" x14ac:dyDescent="0.3">
      <c r="A826" s="24" t="s">
        <v>1477</v>
      </c>
      <c r="B826" s="4">
        <v>45740</v>
      </c>
      <c r="C826" s="3" t="s">
        <v>49</v>
      </c>
      <c r="D826" s="3" t="s">
        <v>70</v>
      </c>
      <c r="E826" s="3" t="s">
        <v>125</v>
      </c>
      <c r="F826" s="3" t="s">
        <v>125</v>
      </c>
      <c r="G826" s="3" t="s">
        <v>995</v>
      </c>
      <c r="H826" s="3" t="s">
        <v>87</v>
      </c>
      <c r="I826" s="3" t="s">
        <v>25</v>
      </c>
      <c r="J826" s="3" t="s">
        <v>61</v>
      </c>
      <c r="K826" s="3" t="s">
        <v>223</v>
      </c>
      <c r="L826" s="5">
        <v>22</v>
      </c>
      <c r="M826" s="5">
        <v>29316.79</v>
      </c>
      <c r="N826" s="5">
        <v>39113.14</v>
      </c>
      <c r="O826" s="5">
        <v>0.1</v>
      </c>
      <c r="P826" s="3" t="s">
        <v>28</v>
      </c>
      <c r="Q826" s="3" t="s">
        <v>29</v>
      </c>
      <c r="R826" s="5">
        <v>14</v>
      </c>
      <c r="S826" s="15">
        <v>193967.7</v>
      </c>
      <c r="T826" s="11">
        <f t="shared" si="85"/>
        <v>860489.08</v>
      </c>
      <c r="U826" s="12">
        <f t="shared" si="86"/>
        <v>86048.907999999996</v>
      </c>
      <c r="V826" s="12">
        <f t="shared" si="87"/>
        <v>774440.17200000002</v>
      </c>
      <c r="W826" s="17">
        <f t="shared" si="88"/>
        <v>0.25046182650762594</v>
      </c>
      <c r="X826" s="19">
        <f t="shared" si="89"/>
        <v>0</v>
      </c>
      <c r="Y826" s="17">
        <f t="shared" si="90"/>
        <v>0.25046182650762594</v>
      </c>
      <c r="Z826" s="25">
        <f t="shared" si="84"/>
        <v>0.1111111111111111</v>
      </c>
    </row>
    <row r="827" spans="1:26" ht="14.4" x14ac:dyDescent="0.3">
      <c r="A827" s="24" t="s">
        <v>1478</v>
      </c>
      <c r="B827" s="6">
        <v>45689</v>
      </c>
      <c r="C827" s="3" t="s">
        <v>31</v>
      </c>
      <c r="D827" s="3" t="s">
        <v>41</v>
      </c>
      <c r="E827" s="3" t="s">
        <v>50</v>
      </c>
      <c r="F827" s="3" t="s">
        <v>50</v>
      </c>
      <c r="G827" s="3" t="s">
        <v>527</v>
      </c>
      <c r="H827" s="3" t="s">
        <v>35</v>
      </c>
      <c r="I827" s="3" t="s">
        <v>52</v>
      </c>
      <c r="J827" s="3" t="s">
        <v>157</v>
      </c>
      <c r="K827" s="3" t="s">
        <v>285</v>
      </c>
      <c r="L827" s="5">
        <v>22</v>
      </c>
      <c r="M827" s="5">
        <v>33927.839999999997</v>
      </c>
      <c r="N827" s="5">
        <v>40404.620000000003</v>
      </c>
      <c r="O827" s="5">
        <v>0.1</v>
      </c>
      <c r="P827" s="3" t="s">
        <v>28</v>
      </c>
      <c r="Q827" s="3" t="s">
        <v>38</v>
      </c>
      <c r="R827" s="5">
        <v>12</v>
      </c>
      <c r="S827" s="15">
        <v>128240.2</v>
      </c>
      <c r="T827" s="11">
        <f t="shared" si="85"/>
        <v>888901.64</v>
      </c>
      <c r="U827" s="12">
        <f t="shared" si="86"/>
        <v>88890.164000000004</v>
      </c>
      <c r="V827" s="12">
        <f t="shared" si="87"/>
        <v>800011.47600000002</v>
      </c>
      <c r="W827" s="17">
        <f t="shared" si="88"/>
        <v>0.16029795052589971</v>
      </c>
      <c r="X827" s="19">
        <f t="shared" si="89"/>
        <v>0</v>
      </c>
      <c r="Y827" s="17">
        <f t="shared" si="90"/>
        <v>0.16029795052589971</v>
      </c>
      <c r="Z827" s="25">
        <f t="shared" si="84"/>
        <v>0.11111111111111112</v>
      </c>
    </row>
    <row r="828" spans="1:26" ht="14.4" x14ac:dyDescent="0.3">
      <c r="A828" s="24" t="s">
        <v>1479</v>
      </c>
      <c r="B828" s="4">
        <v>45898</v>
      </c>
      <c r="C828" s="3" t="s">
        <v>31</v>
      </c>
      <c r="D828" s="3" t="s">
        <v>41</v>
      </c>
      <c r="E828" s="3" t="s">
        <v>50</v>
      </c>
      <c r="F828" s="3" t="s">
        <v>50</v>
      </c>
      <c r="G828" s="3" t="s">
        <v>1480</v>
      </c>
      <c r="H828" s="3" t="s">
        <v>24</v>
      </c>
      <c r="I828" s="3" t="s">
        <v>52</v>
      </c>
      <c r="J828" s="3" t="s">
        <v>95</v>
      </c>
      <c r="K828" s="3" t="s">
        <v>237</v>
      </c>
      <c r="L828" s="5">
        <v>18</v>
      </c>
      <c r="M828" s="5">
        <v>39295.31</v>
      </c>
      <c r="N828" s="5">
        <v>44741.93</v>
      </c>
      <c r="O828" s="5">
        <v>0</v>
      </c>
      <c r="P828" s="3" t="s">
        <v>28</v>
      </c>
      <c r="Q828" s="3" t="s">
        <v>84</v>
      </c>
      <c r="R828" s="5">
        <v>19</v>
      </c>
      <c r="S828" s="15">
        <v>98039.16</v>
      </c>
      <c r="T828" s="11">
        <f t="shared" si="85"/>
        <v>805354.74</v>
      </c>
      <c r="U828" s="12">
        <f t="shared" si="86"/>
        <v>0</v>
      </c>
      <c r="V828" s="12">
        <f t="shared" si="87"/>
        <v>805354.74</v>
      </c>
      <c r="W828" s="17">
        <f t="shared" si="88"/>
        <v>0.12173413171939611</v>
      </c>
      <c r="X828" s="19">
        <f t="shared" si="89"/>
        <v>0</v>
      </c>
      <c r="Y828" s="17">
        <f t="shared" si="90"/>
        <v>0.12173413171939611</v>
      </c>
      <c r="Z828" s="25">
        <f t="shared" si="84"/>
        <v>0</v>
      </c>
    </row>
    <row r="829" spans="1:26" ht="14.4" x14ac:dyDescent="0.3">
      <c r="A829" s="24" t="s">
        <v>1481</v>
      </c>
      <c r="B829" s="4">
        <v>45672</v>
      </c>
      <c r="C829" s="3" t="s">
        <v>49</v>
      </c>
      <c r="D829" s="3" t="s">
        <v>57</v>
      </c>
      <c r="E829" s="3" t="s">
        <v>92</v>
      </c>
      <c r="F829" s="3" t="s">
        <v>93</v>
      </c>
      <c r="G829" s="3" t="s">
        <v>1482</v>
      </c>
      <c r="H829" s="3" t="s">
        <v>44</v>
      </c>
      <c r="I829" s="3" t="s">
        <v>45</v>
      </c>
      <c r="J829" s="3" t="s">
        <v>102</v>
      </c>
      <c r="K829" s="3" t="s">
        <v>226</v>
      </c>
      <c r="L829" s="5">
        <v>38</v>
      </c>
      <c r="M829" s="5">
        <v>7545.48</v>
      </c>
      <c r="N829" s="5">
        <v>11098.09</v>
      </c>
      <c r="O829" s="5">
        <v>0</v>
      </c>
      <c r="P829" s="3" t="s">
        <v>55</v>
      </c>
      <c r="Q829" s="3" t="s">
        <v>77</v>
      </c>
      <c r="R829" s="5">
        <v>6</v>
      </c>
      <c r="S829" s="15">
        <v>134999.20000000001</v>
      </c>
      <c r="T829" s="11">
        <f t="shared" si="85"/>
        <v>421727.42</v>
      </c>
      <c r="U829" s="12">
        <f t="shared" si="86"/>
        <v>0</v>
      </c>
      <c r="V829" s="12">
        <f t="shared" si="87"/>
        <v>421727.42</v>
      </c>
      <c r="W829" s="17">
        <f t="shared" si="88"/>
        <v>0.32011008437630167</v>
      </c>
      <c r="X829" s="19">
        <f t="shared" si="89"/>
        <v>1</v>
      </c>
      <c r="Y829" s="17">
        <f t="shared" si="90"/>
        <v>0.32011008437630167</v>
      </c>
      <c r="Z829" s="25">
        <f t="shared" si="84"/>
        <v>0</v>
      </c>
    </row>
    <row r="830" spans="1:26" ht="14.4" x14ac:dyDescent="0.3">
      <c r="A830" s="24" t="s">
        <v>1483</v>
      </c>
      <c r="B830" s="6">
        <v>45840</v>
      </c>
      <c r="C830" s="3" t="s">
        <v>40</v>
      </c>
      <c r="D830" s="3" t="s">
        <v>41</v>
      </c>
      <c r="E830" s="3" t="s">
        <v>50</v>
      </c>
      <c r="F830" s="3" t="s">
        <v>50</v>
      </c>
      <c r="G830" s="3" t="s">
        <v>1484</v>
      </c>
      <c r="H830" s="3" t="s">
        <v>24</v>
      </c>
      <c r="I830" s="3" t="s">
        <v>25</v>
      </c>
      <c r="J830" s="3" t="s">
        <v>146</v>
      </c>
      <c r="K830" s="3" t="s">
        <v>177</v>
      </c>
      <c r="L830" s="5">
        <v>18</v>
      </c>
      <c r="M830" s="5">
        <v>17984.099999999999</v>
      </c>
      <c r="N830" s="5">
        <v>26453.17</v>
      </c>
      <c r="O830" s="5">
        <v>0</v>
      </c>
      <c r="P830" s="3" t="s">
        <v>28</v>
      </c>
      <c r="Q830" s="3" t="s">
        <v>38</v>
      </c>
      <c r="R830" s="5">
        <v>16</v>
      </c>
      <c r="S830" s="15">
        <v>152443.29999999999</v>
      </c>
      <c r="T830" s="11">
        <f t="shared" si="85"/>
        <v>476157.05999999994</v>
      </c>
      <c r="U830" s="12">
        <f t="shared" si="86"/>
        <v>0</v>
      </c>
      <c r="V830" s="12">
        <f t="shared" si="87"/>
        <v>476157.05999999994</v>
      </c>
      <c r="W830" s="17">
        <f t="shared" si="88"/>
        <v>0.32015339644444213</v>
      </c>
      <c r="X830" s="19">
        <f t="shared" si="89"/>
        <v>0</v>
      </c>
      <c r="Y830" s="17">
        <f t="shared" si="90"/>
        <v>0.32015339644444213</v>
      </c>
      <c r="Z830" s="25">
        <f t="shared" si="84"/>
        <v>0</v>
      </c>
    </row>
    <row r="831" spans="1:26" ht="14.4" x14ac:dyDescent="0.3">
      <c r="A831" s="24" t="s">
        <v>1485</v>
      </c>
      <c r="B831" s="4">
        <v>45762</v>
      </c>
      <c r="C831" s="3" t="s">
        <v>49</v>
      </c>
      <c r="D831" s="3" t="s">
        <v>41</v>
      </c>
      <c r="E831" s="3" t="s">
        <v>50</v>
      </c>
      <c r="F831" s="3" t="s">
        <v>50</v>
      </c>
      <c r="G831" s="3" t="s">
        <v>243</v>
      </c>
      <c r="H831" s="3" t="s">
        <v>87</v>
      </c>
      <c r="I831" s="3" t="s">
        <v>52</v>
      </c>
      <c r="J831" s="3" t="s">
        <v>53</v>
      </c>
      <c r="K831" s="3" t="s">
        <v>54</v>
      </c>
      <c r="L831" s="5">
        <v>43</v>
      </c>
      <c r="M831" s="5">
        <v>74287.8</v>
      </c>
      <c r="N831" s="5">
        <v>91508.800000000003</v>
      </c>
      <c r="O831" s="5">
        <v>0.05</v>
      </c>
      <c r="P831" s="3" t="s">
        <v>28</v>
      </c>
      <c r="Q831" s="3" t="s">
        <v>38</v>
      </c>
      <c r="R831" s="5">
        <v>17</v>
      </c>
      <c r="S831" s="15">
        <v>703477.9</v>
      </c>
      <c r="T831" s="11">
        <f t="shared" si="85"/>
        <v>3934878.4</v>
      </c>
      <c r="U831" s="12">
        <f t="shared" si="86"/>
        <v>196743.92</v>
      </c>
      <c r="V831" s="12">
        <f t="shared" si="87"/>
        <v>3738134.48</v>
      </c>
      <c r="W831" s="17">
        <f t="shared" si="88"/>
        <v>0.18818956454450511</v>
      </c>
      <c r="X831" s="19">
        <f t="shared" si="89"/>
        <v>0</v>
      </c>
      <c r="Y831" s="17">
        <f t="shared" si="90"/>
        <v>0.18818956454450511</v>
      </c>
      <c r="Z831" s="25">
        <f t="shared" si="84"/>
        <v>5.2631578947368425E-2</v>
      </c>
    </row>
    <row r="832" spans="1:26" ht="14.4" x14ac:dyDescent="0.3">
      <c r="A832" s="24" t="s">
        <v>1486</v>
      </c>
      <c r="B832" s="4">
        <v>45762</v>
      </c>
      <c r="C832" s="3" t="s">
        <v>40</v>
      </c>
      <c r="D832" s="3" t="s">
        <v>70</v>
      </c>
      <c r="E832" s="3" t="s">
        <v>125</v>
      </c>
      <c r="F832" s="3" t="s">
        <v>125</v>
      </c>
      <c r="G832" s="3" t="s">
        <v>116</v>
      </c>
      <c r="H832" s="3" t="s">
        <v>87</v>
      </c>
      <c r="I832" s="3" t="s">
        <v>45</v>
      </c>
      <c r="J832" s="3" t="s">
        <v>102</v>
      </c>
      <c r="K832" s="3" t="s">
        <v>103</v>
      </c>
      <c r="L832" s="5">
        <v>24</v>
      </c>
      <c r="M832" s="5">
        <v>11771.26</v>
      </c>
      <c r="N832" s="5">
        <v>14857.37</v>
      </c>
      <c r="O832" s="5">
        <v>0.05</v>
      </c>
      <c r="P832" s="3" t="s">
        <v>55</v>
      </c>
      <c r="Q832" s="3" t="s">
        <v>77</v>
      </c>
      <c r="R832" s="5">
        <v>5</v>
      </c>
      <c r="S832" s="15">
        <v>70363.31</v>
      </c>
      <c r="T832" s="11">
        <f t="shared" si="85"/>
        <v>356576.88</v>
      </c>
      <c r="U832" s="12">
        <f t="shared" si="86"/>
        <v>17828.844000000001</v>
      </c>
      <c r="V832" s="12">
        <f t="shared" si="87"/>
        <v>338748.03600000002</v>
      </c>
      <c r="W832" s="17">
        <f t="shared" si="88"/>
        <v>0.20771577255727616</v>
      </c>
      <c r="X832" s="19">
        <f t="shared" si="89"/>
        <v>1</v>
      </c>
      <c r="Y832" s="17">
        <f t="shared" si="90"/>
        <v>0.20771577255727616</v>
      </c>
      <c r="Z832" s="25">
        <f t="shared" si="84"/>
        <v>5.2631578947368418E-2</v>
      </c>
    </row>
    <row r="833" spans="1:26" ht="14.4" x14ac:dyDescent="0.3">
      <c r="A833" s="24" t="s">
        <v>1487</v>
      </c>
      <c r="B833" s="4">
        <v>45897</v>
      </c>
      <c r="C833" s="3" t="s">
        <v>31</v>
      </c>
      <c r="D833" s="3" t="s">
        <v>70</v>
      </c>
      <c r="E833" s="3" t="s">
        <v>125</v>
      </c>
      <c r="F833" s="3" t="s">
        <v>125</v>
      </c>
      <c r="G833" s="3" t="s">
        <v>1023</v>
      </c>
      <c r="H833" s="3" t="s">
        <v>35</v>
      </c>
      <c r="I833" s="3" t="s">
        <v>25</v>
      </c>
      <c r="J833" s="3" t="s">
        <v>26</v>
      </c>
      <c r="K833" s="3" t="s">
        <v>216</v>
      </c>
      <c r="L833" s="5">
        <v>49</v>
      </c>
      <c r="M833" s="5">
        <v>2864.6</v>
      </c>
      <c r="N833" s="5">
        <v>3207.1</v>
      </c>
      <c r="O833" s="5">
        <v>0.15</v>
      </c>
      <c r="P833" s="3" t="s">
        <v>28</v>
      </c>
      <c r="Q833" s="3" t="s">
        <v>29</v>
      </c>
      <c r="R833" s="5">
        <v>12</v>
      </c>
      <c r="S833" s="15">
        <v>14265.12</v>
      </c>
      <c r="T833" s="11">
        <f t="shared" si="85"/>
        <v>157147.9</v>
      </c>
      <c r="U833" s="12">
        <f t="shared" si="86"/>
        <v>23572.184999999998</v>
      </c>
      <c r="V833" s="12">
        <f t="shared" si="87"/>
        <v>133575.715</v>
      </c>
      <c r="W833" s="17">
        <f t="shared" si="88"/>
        <v>0.10679426271459599</v>
      </c>
      <c r="X833" s="19">
        <f t="shared" si="89"/>
        <v>0</v>
      </c>
      <c r="Y833" s="17">
        <f t="shared" si="90"/>
        <v>0.10679426271459599</v>
      </c>
      <c r="Z833" s="25">
        <f t="shared" si="84"/>
        <v>0.1764705882352941</v>
      </c>
    </row>
    <row r="834" spans="1:26" ht="14.4" x14ac:dyDescent="0.3">
      <c r="A834" s="24" t="s">
        <v>1488</v>
      </c>
      <c r="B834" s="8">
        <v>45779</v>
      </c>
      <c r="C834" s="3" t="s">
        <v>49</v>
      </c>
      <c r="D834" s="3" t="s">
        <v>41</v>
      </c>
      <c r="E834" s="3" t="s">
        <v>50</v>
      </c>
      <c r="F834" s="3" t="s">
        <v>50</v>
      </c>
      <c r="G834" s="3" t="s">
        <v>326</v>
      </c>
      <c r="H834" s="3" t="s">
        <v>35</v>
      </c>
      <c r="I834" s="3" t="s">
        <v>45</v>
      </c>
      <c r="J834" s="3" t="s">
        <v>46</v>
      </c>
      <c r="K834" s="3" t="s">
        <v>161</v>
      </c>
      <c r="L834" s="5">
        <v>27</v>
      </c>
      <c r="M834" s="5">
        <v>53812.09</v>
      </c>
      <c r="N834" s="5">
        <v>74438.69</v>
      </c>
      <c r="O834" s="5">
        <v>0</v>
      </c>
      <c r="P834" s="3" t="s">
        <v>55</v>
      </c>
      <c r="Q834" s="3" t="s">
        <v>29</v>
      </c>
      <c r="R834" s="5">
        <v>1</v>
      </c>
      <c r="S834" s="15">
        <v>556918.19999999995</v>
      </c>
      <c r="T834" s="11">
        <f t="shared" si="85"/>
        <v>2009844.6300000001</v>
      </c>
      <c r="U834" s="12">
        <f t="shared" si="86"/>
        <v>0</v>
      </c>
      <c r="V834" s="12">
        <f t="shared" si="87"/>
        <v>2009844.6300000001</v>
      </c>
      <c r="W834" s="17">
        <f t="shared" si="88"/>
        <v>0.27709515038483346</v>
      </c>
      <c r="X834" s="19">
        <f t="shared" si="89"/>
        <v>1</v>
      </c>
      <c r="Y834" s="17">
        <f t="shared" si="90"/>
        <v>0.27709515038483346</v>
      </c>
      <c r="Z834" s="25">
        <f t="shared" ref="Z834:Z897" si="91">U834/V834</f>
        <v>0</v>
      </c>
    </row>
    <row r="835" spans="1:26" ht="14.4" x14ac:dyDescent="0.3">
      <c r="A835" s="24" t="s">
        <v>1489</v>
      </c>
      <c r="B835" s="4">
        <v>45769</v>
      </c>
      <c r="C835" s="3" t="s">
        <v>49</v>
      </c>
      <c r="D835" s="3" t="s">
        <v>41</v>
      </c>
      <c r="E835" s="3" t="s">
        <v>42</v>
      </c>
      <c r="F835" s="3" t="s">
        <v>42</v>
      </c>
      <c r="G835" s="3" t="s">
        <v>623</v>
      </c>
      <c r="H835" s="3" t="s">
        <v>44</v>
      </c>
      <c r="I835" s="3" t="s">
        <v>25</v>
      </c>
      <c r="J835" s="3" t="s">
        <v>146</v>
      </c>
      <c r="K835" s="3" t="s">
        <v>177</v>
      </c>
      <c r="L835" s="5">
        <v>29</v>
      </c>
      <c r="M835" s="5">
        <v>28311.91</v>
      </c>
      <c r="N835" s="5">
        <v>37470.82</v>
      </c>
      <c r="O835" s="5">
        <v>0.05</v>
      </c>
      <c r="P835" s="3" t="s">
        <v>55</v>
      </c>
      <c r="Q835" s="3" t="s">
        <v>84</v>
      </c>
      <c r="R835" s="5">
        <v>10</v>
      </c>
      <c r="S835" s="15">
        <v>252328</v>
      </c>
      <c r="T835" s="11">
        <f t="shared" ref="T835:T898" si="92">L835*N835</f>
        <v>1086653.78</v>
      </c>
      <c r="U835" s="12">
        <f t="shared" ref="U835:U898" si="93">IF(O835="","", (L835 * N835) * (O835))</f>
        <v>54332.689000000006</v>
      </c>
      <c r="V835" s="12">
        <f t="shared" ref="V835:V898" si="94">IF(T835="","", T835 - U835)</f>
        <v>1032321.091</v>
      </c>
      <c r="W835" s="17">
        <f t="shared" ref="W835:W898" si="95">IF(V835=0,"", S835 / V835)</f>
        <v>0.24442782599314344</v>
      </c>
      <c r="X835" s="19">
        <f t="shared" ref="X835:X898" si="96">IF(TRIM(P835)="Returned",1,0)</f>
        <v>1</v>
      </c>
      <c r="Y835" s="17">
        <f t="shared" ref="Y835:Y898" si="97">S835/V835</f>
        <v>0.24442782599314344</v>
      </c>
      <c r="Z835" s="25">
        <f t="shared" si="91"/>
        <v>5.2631578947368425E-2</v>
      </c>
    </row>
    <row r="836" spans="1:26" ht="14.4" x14ac:dyDescent="0.3">
      <c r="A836" s="24" t="s">
        <v>1490</v>
      </c>
      <c r="B836" s="6">
        <v>45877</v>
      </c>
      <c r="C836" s="3" t="s">
        <v>20</v>
      </c>
      <c r="D836" s="3" t="s">
        <v>70</v>
      </c>
      <c r="E836" s="3" t="s">
        <v>125</v>
      </c>
      <c r="F836" s="3" t="s">
        <v>125</v>
      </c>
      <c r="G836" s="3" t="s">
        <v>533</v>
      </c>
      <c r="H836" s="3" t="s">
        <v>87</v>
      </c>
      <c r="I836" s="3" t="s">
        <v>45</v>
      </c>
      <c r="J836" s="3" t="s">
        <v>102</v>
      </c>
      <c r="K836" s="3" t="s">
        <v>103</v>
      </c>
      <c r="L836" s="5">
        <v>39</v>
      </c>
      <c r="M836" s="5">
        <v>7542.02</v>
      </c>
      <c r="N836" s="5">
        <v>10240.77</v>
      </c>
      <c r="O836" s="5">
        <v>0.1</v>
      </c>
      <c r="P836" s="3" t="s">
        <v>55</v>
      </c>
      <c r="Q836" s="3" t="s">
        <v>29</v>
      </c>
      <c r="R836" s="5">
        <v>19</v>
      </c>
      <c r="S836" s="15">
        <v>94726.12</v>
      </c>
      <c r="T836" s="11">
        <f t="shared" si="92"/>
        <v>399390.03</v>
      </c>
      <c r="U836" s="12">
        <f t="shared" si="93"/>
        <v>39939.003000000004</v>
      </c>
      <c r="V836" s="12">
        <f t="shared" si="94"/>
        <v>359451.027</v>
      </c>
      <c r="W836" s="17">
        <f t="shared" si="95"/>
        <v>0.26352997455756327</v>
      </c>
      <c r="X836" s="19">
        <f t="shared" si="96"/>
        <v>1</v>
      </c>
      <c r="Y836" s="17">
        <f t="shared" si="97"/>
        <v>0.26352997455756327</v>
      </c>
      <c r="Z836" s="25">
        <f t="shared" si="91"/>
        <v>0.11111111111111112</v>
      </c>
    </row>
    <row r="837" spans="1:26" ht="14.4" x14ac:dyDescent="0.3">
      <c r="A837" s="24" t="s">
        <v>1491</v>
      </c>
      <c r="B837" s="4">
        <v>45668</v>
      </c>
      <c r="C837" s="3" t="s">
        <v>20</v>
      </c>
      <c r="D837" s="3" t="s">
        <v>41</v>
      </c>
      <c r="E837" s="3" t="s">
        <v>42</v>
      </c>
      <c r="F837" s="3" t="s">
        <v>42</v>
      </c>
      <c r="G837" s="3" t="s">
        <v>243</v>
      </c>
      <c r="H837" s="3" t="s">
        <v>87</v>
      </c>
      <c r="I837" s="3" t="s">
        <v>52</v>
      </c>
      <c r="J837" s="3" t="s">
        <v>95</v>
      </c>
      <c r="K837" s="3" t="s">
        <v>96</v>
      </c>
      <c r="L837" s="5">
        <v>11</v>
      </c>
      <c r="M837" s="5">
        <v>47629.49</v>
      </c>
      <c r="N837" s="5">
        <v>69954.81</v>
      </c>
      <c r="O837" s="5">
        <v>0</v>
      </c>
      <c r="P837" s="3" t="s">
        <v>28</v>
      </c>
      <c r="Q837" s="3" t="s">
        <v>29</v>
      </c>
      <c r="R837" s="5">
        <v>19</v>
      </c>
      <c r="S837" s="15">
        <v>245578.5</v>
      </c>
      <c r="T837" s="11">
        <f t="shared" si="92"/>
        <v>769502.90999999992</v>
      </c>
      <c r="U837" s="12">
        <f t="shared" si="93"/>
        <v>0</v>
      </c>
      <c r="V837" s="12">
        <f t="shared" si="94"/>
        <v>769502.90999999992</v>
      </c>
      <c r="W837" s="17">
        <f t="shared" si="95"/>
        <v>0.31913914399621962</v>
      </c>
      <c r="X837" s="19">
        <f t="shared" si="96"/>
        <v>0</v>
      </c>
      <c r="Y837" s="17">
        <f t="shared" si="97"/>
        <v>0.31913914399621962</v>
      </c>
      <c r="Z837" s="25">
        <f t="shared" si="91"/>
        <v>0</v>
      </c>
    </row>
    <row r="838" spans="1:26" ht="14.4" x14ac:dyDescent="0.3">
      <c r="A838" s="24" t="s">
        <v>1492</v>
      </c>
      <c r="B838" s="4">
        <v>45854</v>
      </c>
      <c r="C838" s="3" t="s">
        <v>31</v>
      </c>
      <c r="D838" s="3" t="s">
        <v>70</v>
      </c>
      <c r="E838" s="3" t="s">
        <v>125</v>
      </c>
      <c r="F838" s="3" t="s">
        <v>125</v>
      </c>
      <c r="G838" s="3" t="s">
        <v>270</v>
      </c>
      <c r="H838" s="3" t="s">
        <v>44</v>
      </c>
      <c r="I838" s="3" t="s">
        <v>25</v>
      </c>
      <c r="J838" s="3" t="s">
        <v>61</v>
      </c>
      <c r="K838" s="3" t="s">
        <v>223</v>
      </c>
      <c r="L838" s="5">
        <v>49</v>
      </c>
      <c r="M838" s="5">
        <v>23851.42</v>
      </c>
      <c r="N838" s="5">
        <v>28709.4</v>
      </c>
      <c r="O838" s="5">
        <v>0.15</v>
      </c>
      <c r="P838" s="3" t="s">
        <v>28</v>
      </c>
      <c r="Q838" s="3" t="s">
        <v>29</v>
      </c>
      <c r="R838" s="5">
        <v>10</v>
      </c>
      <c r="S838" s="15">
        <v>202334.9</v>
      </c>
      <c r="T838" s="11">
        <f t="shared" si="92"/>
        <v>1406760.6</v>
      </c>
      <c r="U838" s="12">
        <f t="shared" si="93"/>
        <v>211014.09</v>
      </c>
      <c r="V838" s="12">
        <f t="shared" si="94"/>
        <v>1195746.51</v>
      </c>
      <c r="W838" s="17">
        <f t="shared" si="95"/>
        <v>0.16921220200759773</v>
      </c>
      <c r="X838" s="19">
        <f t="shared" si="96"/>
        <v>0</v>
      </c>
      <c r="Y838" s="17">
        <f t="shared" si="97"/>
        <v>0.16921220200759773</v>
      </c>
      <c r="Z838" s="25">
        <f t="shared" si="91"/>
        <v>0.1764705882352941</v>
      </c>
    </row>
    <row r="839" spans="1:26" ht="14.4" x14ac:dyDescent="0.3">
      <c r="A839" s="24" t="s">
        <v>1493</v>
      </c>
      <c r="B839" s="4">
        <v>45737</v>
      </c>
      <c r="C839" s="3" t="s">
        <v>49</v>
      </c>
      <c r="D839" s="3" t="s">
        <v>41</v>
      </c>
      <c r="E839" s="3" t="s">
        <v>50</v>
      </c>
      <c r="F839" s="3" t="s">
        <v>50</v>
      </c>
      <c r="G839" s="3" t="s">
        <v>1356</v>
      </c>
      <c r="H839" s="3" t="s">
        <v>35</v>
      </c>
      <c r="I839" s="3" t="s">
        <v>25</v>
      </c>
      <c r="J839" s="3" t="s">
        <v>146</v>
      </c>
      <c r="K839" s="3" t="s">
        <v>147</v>
      </c>
      <c r="L839" s="5">
        <v>40</v>
      </c>
      <c r="M839" s="5">
        <v>42930.47</v>
      </c>
      <c r="N839" s="5">
        <v>52672.54</v>
      </c>
      <c r="O839" s="5">
        <v>0</v>
      </c>
      <c r="P839" s="3" t="s">
        <v>55</v>
      </c>
      <c r="Q839" s="3" t="s">
        <v>84</v>
      </c>
      <c r="R839" s="5">
        <v>13</v>
      </c>
      <c r="S839" s="15">
        <v>389682.8</v>
      </c>
      <c r="T839" s="11">
        <f t="shared" si="92"/>
        <v>2106901.6</v>
      </c>
      <c r="U839" s="12">
        <f t="shared" si="93"/>
        <v>0</v>
      </c>
      <c r="V839" s="12">
        <f t="shared" si="94"/>
        <v>2106901.6</v>
      </c>
      <c r="W839" s="17">
        <f t="shared" si="95"/>
        <v>0.18495538662080849</v>
      </c>
      <c r="X839" s="19">
        <f t="shared" si="96"/>
        <v>1</v>
      </c>
      <c r="Y839" s="17">
        <f t="shared" si="97"/>
        <v>0.18495538662080849</v>
      </c>
      <c r="Z839" s="25">
        <f t="shared" si="91"/>
        <v>0</v>
      </c>
    </row>
    <row r="840" spans="1:26" ht="14.4" x14ac:dyDescent="0.3">
      <c r="A840" s="24" t="s">
        <v>1494</v>
      </c>
      <c r="B840" s="4">
        <v>45862</v>
      </c>
      <c r="C840" s="3" t="s">
        <v>40</v>
      </c>
      <c r="D840" s="3" t="s">
        <v>41</v>
      </c>
      <c r="E840" s="3" t="s">
        <v>42</v>
      </c>
      <c r="F840" s="3" t="s">
        <v>42</v>
      </c>
      <c r="G840" s="3" t="s">
        <v>328</v>
      </c>
      <c r="H840" s="3" t="s">
        <v>24</v>
      </c>
      <c r="I840" s="3" t="s">
        <v>45</v>
      </c>
      <c r="J840" s="3" t="s">
        <v>102</v>
      </c>
      <c r="K840" s="3" t="s">
        <v>191</v>
      </c>
      <c r="L840" s="5">
        <v>18</v>
      </c>
      <c r="M840" s="5">
        <v>19931.43</v>
      </c>
      <c r="N840" s="5">
        <v>25038.16</v>
      </c>
      <c r="O840" s="5">
        <v>0.1</v>
      </c>
      <c r="P840" s="3" t="s">
        <v>55</v>
      </c>
      <c r="Q840" s="3" t="s">
        <v>29</v>
      </c>
      <c r="R840" s="5">
        <v>7</v>
      </c>
      <c r="S840" s="15">
        <v>82729.03</v>
      </c>
      <c r="T840" s="11">
        <f t="shared" si="92"/>
        <v>450686.88</v>
      </c>
      <c r="U840" s="12">
        <f t="shared" si="93"/>
        <v>45068.688000000002</v>
      </c>
      <c r="V840" s="12">
        <f t="shared" si="94"/>
        <v>405618.19199999998</v>
      </c>
      <c r="W840" s="17">
        <f t="shared" si="95"/>
        <v>0.20395788855545219</v>
      </c>
      <c r="X840" s="19">
        <f t="shared" si="96"/>
        <v>1</v>
      </c>
      <c r="Y840" s="17">
        <f t="shared" si="97"/>
        <v>0.20395788855545219</v>
      </c>
      <c r="Z840" s="25">
        <f t="shared" si="91"/>
        <v>0.11111111111111112</v>
      </c>
    </row>
    <row r="841" spans="1:26" ht="14.4" x14ac:dyDescent="0.3">
      <c r="A841" s="24" t="s">
        <v>1495</v>
      </c>
      <c r="B841" s="4">
        <v>45884</v>
      </c>
      <c r="C841" s="3" t="s">
        <v>40</v>
      </c>
      <c r="D841" s="3" t="s">
        <v>57</v>
      </c>
      <c r="E841" s="3" t="s">
        <v>58</v>
      </c>
      <c r="F841" s="3" t="s">
        <v>59</v>
      </c>
      <c r="G841" s="3" t="s">
        <v>831</v>
      </c>
      <c r="H841" s="3" t="s">
        <v>44</v>
      </c>
      <c r="I841" s="3" t="s">
        <v>45</v>
      </c>
      <c r="J841" s="3" t="s">
        <v>67</v>
      </c>
      <c r="K841" s="3" t="s">
        <v>199</v>
      </c>
      <c r="L841" s="5">
        <v>8</v>
      </c>
      <c r="M841" s="5">
        <v>32426.32</v>
      </c>
      <c r="N841" s="5">
        <v>44273.52</v>
      </c>
      <c r="O841" s="5">
        <v>0</v>
      </c>
      <c r="P841" s="3" t="s">
        <v>28</v>
      </c>
      <c r="Q841" s="3" t="s">
        <v>29</v>
      </c>
      <c r="R841" s="5">
        <v>16</v>
      </c>
      <c r="S841" s="15">
        <v>94777.600000000006</v>
      </c>
      <c r="T841" s="11">
        <f t="shared" si="92"/>
        <v>354188.16</v>
      </c>
      <c r="U841" s="12">
        <f t="shared" si="93"/>
        <v>0</v>
      </c>
      <c r="V841" s="12">
        <f t="shared" si="94"/>
        <v>354188.16</v>
      </c>
      <c r="W841" s="17">
        <f t="shared" si="95"/>
        <v>0.26759110185953144</v>
      </c>
      <c r="X841" s="19">
        <f t="shared" si="96"/>
        <v>0</v>
      </c>
      <c r="Y841" s="17">
        <f t="shared" si="97"/>
        <v>0.26759110185953144</v>
      </c>
      <c r="Z841" s="25">
        <f t="shared" si="91"/>
        <v>0</v>
      </c>
    </row>
    <row r="842" spans="1:26" ht="14.4" x14ac:dyDescent="0.3">
      <c r="A842" s="24" t="s">
        <v>1496</v>
      </c>
      <c r="B842" s="4">
        <v>45683</v>
      </c>
      <c r="C842" s="3" t="s">
        <v>31</v>
      </c>
      <c r="D842" s="3" t="s">
        <v>21</v>
      </c>
      <c r="E842" s="3" t="s">
        <v>32</v>
      </c>
      <c r="F842" s="3" t="s">
        <v>33</v>
      </c>
      <c r="G842" s="3" t="s">
        <v>181</v>
      </c>
      <c r="H842" s="3" t="s">
        <v>24</v>
      </c>
      <c r="I842" s="3" t="s">
        <v>52</v>
      </c>
      <c r="J842" s="3" t="s">
        <v>53</v>
      </c>
      <c r="K842" s="3" t="s">
        <v>54</v>
      </c>
      <c r="L842" s="5">
        <v>30</v>
      </c>
      <c r="M842" s="5">
        <v>70454.97</v>
      </c>
      <c r="N842" s="5">
        <v>92886.61</v>
      </c>
      <c r="O842" s="5">
        <v>0.15</v>
      </c>
      <c r="P842" s="3" t="s">
        <v>28</v>
      </c>
      <c r="Q842" s="3" t="s">
        <v>29</v>
      </c>
      <c r="R842" s="5">
        <v>6</v>
      </c>
      <c r="S842" s="15">
        <v>572006.80000000005</v>
      </c>
      <c r="T842" s="11">
        <f t="shared" si="92"/>
        <v>2786598.3</v>
      </c>
      <c r="U842" s="12">
        <f t="shared" si="93"/>
        <v>417989.74499999994</v>
      </c>
      <c r="V842" s="12">
        <f t="shared" si="94"/>
        <v>2368608.5549999997</v>
      </c>
      <c r="W842" s="17">
        <f t="shared" si="95"/>
        <v>0.24149486363735612</v>
      </c>
      <c r="X842" s="19">
        <f t="shared" si="96"/>
        <v>0</v>
      </c>
      <c r="Y842" s="17">
        <f t="shared" si="97"/>
        <v>0.24149486363735612</v>
      </c>
      <c r="Z842" s="25">
        <f t="shared" si="91"/>
        <v>0.1764705882352941</v>
      </c>
    </row>
    <row r="843" spans="1:26" ht="14.4" x14ac:dyDescent="0.3">
      <c r="A843" s="24" t="s">
        <v>1497</v>
      </c>
      <c r="B843" s="4">
        <v>45775</v>
      </c>
      <c r="C843" s="3" t="s">
        <v>20</v>
      </c>
      <c r="D843" s="3" t="s">
        <v>21</v>
      </c>
      <c r="E843" s="3" t="s">
        <v>32</v>
      </c>
      <c r="F843" s="3" t="s">
        <v>33</v>
      </c>
      <c r="G843" s="3" t="s">
        <v>1061</v>
      </c>
      <c r="H843" s="3" t="s">
        <v>24</v>
      </c>
      <c r="I843" s="3" t="s">
        <v>25</v>
      </c>
      <c r="J843" s="3" t="s">
        <v>26</v>
      </c>
      <c r="K843" s="3" t="s">
        <v>216</v>
      </c>
      <c r="L843" s="5">
        <v>1</v>
      </c>
      <c r="M843" s="5">
        <v>3390.39</v>
      </c>
      <c r="N843" s="5">
        <v>4251.28</v>
      </c>
      <c r="O843" s="5">
        <v>0.15</v>
      </c>
      <c r="P843" s="3" t="s">
        <v>55</v>
      </c>
      <c r="Q843" s="3" t="s">
        <v>29</v>
      </c>
      <c r="R843" s="5">
        <v>10</v>
      </c>
      <c r="S843" s="15">
        <v>731.76</v>
      </c>
      <c r="T843" s="11">
        <f t="shared" si="92"/>
        <v>4251.28</v>
      </c>
      <c r="U843" s="12">
        <f t="shared" si="93"/>
        <v>637.69199999999989</v>
      </c>
      <c r="V843" s="12">
        <f t="shared" si="94"/>
        <v>3613.5879999999997</v>
      </c>
      <c r="W843" s="17">
        <f t="shared" si="95"/>
        <v>0.20250233286141089</v>
      </c>
      <c r="X843" s="19">
        <f t="shared" si="96"/>
        <v>1</v>
      </c>
      <c r="Y843" s="17">
        <f t="shared" si="97"/>
        <v>0.20250233286141089</v>
      </c>
      <c r="Z843" s="25">
        <f t="shared" si="91"/>
        <v>0.1764705882352941</v>
      </c>
    </row>
    <row r="844" spans="1:26" ht="14.4" x14ac:dyDescent="0.3">
      <c r="A844" s="24" t="s">
        <v>1498</v>
      </c>
      <c r="B844" s="4">
        <v>45885</v>
      </c>
      <c r="C844" s="3" t="s">
        <v>40</v>
      </c>
      <c r="D844" s="3" t="s">
        <v>57</v>
      </c>
      <c r="E844" s="3" t="s">
        <v>58</v>
      </c>
      <c r="F844" s="3" t="s">
        <v>59</v>
      </c>
      <c r="G844" s="3" t="s">
        <v>825</v>
      </c>
      <c r="H844" s="3" t="s">
        <v>24</v>
      </c>
      <c r="I844" s="3" t="s">
        <v>45</v>
      </c>
      <c r="J844" s="3" t="s">
        <v>46</v>
      </c>
      <c r="K844" s="3" t="s">
        <v>161</v>
      </c>
      <c r="L844" s="5">
        <v>32</v>
      </c>
      <c r="M844" s="5">
        <v>56899.17</v>
      </c>
      <c r="N844" s="5">
        <v>72886.87</v>
      </c>
      <c r="O844" s="5">
        <v>0.1</v>
      </c>
      <c r="P844" s="3" t="s">
        <v>28</v>
      </c>
      <c r="Q844" s="3" t="s">
        <v>38</v>
      </c>
      <c r="R844" s="5">
        <v>10</v>
      </c>
      <c r="S844" s="15">
        <v>460445.8</v>
      </c>
      <c r="T844" s="11">
        <f t="shared" si="92"/>
        <v>2332379.84</v>
      </c>
      <c r="U844" s="12">
        <f t="shared" si="93"/>
        <v>233237.984</v>
      </c>
      <c r="V844" s="12">
        <f t="shared" si="94"/>
        <v>2099141.8559999997</v>
      </c>
      <c r="W844" s="17">
        <f t="shared" si="95"/>
        <v>0.21934953975783142</v>
      </c>
      <c r="X844" s="19">
        <f t="shared" si="96"/>
        <v>0</v>
      </c>
      <c r="Y844" s="17">
        <f t="shared" si="97"/>
        <v>0.21934953975783142</v>
      </c>
      <c r="Z844" s="25">
        <f t="shared" si="91"/>
        <v>0.11111111111111113</v>
      </c>
    </row>
    <row r="845" spans="1:26" ht="14.4" x14ac:dyDescent="0.3">
      <c r="A845" s="24" t="s">
        <v>1499</v>
      </c>
      <c r="B845" s="6">
        <v>45659</v>
      </c>
      <c r="C845" s="3" t="s">
        <v>31</v>
      </c>
      <c r="D845" s="3" t="s">
        <v>57</v>
      </c>
      <c r="E845" s="3" t="s">
        <v>92</v>
      </c>
      <c r="F845" s="3" t="s">
        <v>93</v>
      </c>
      <c r="G845" s="3" t="s">
        <v>1500</v>
      </c>
      <c r="H845" s="3" t="s">
        <v>87</v>
      </c>
      <c r="I845" s="3" t="s">
        <v>25</v>
      </c>
      <c r="J845" s="3" t="s">
        <v>26</v>
      </c>
      <c r="K845" s="3" t="s">
        <v>80</v>
      </c>
      <c r="L845" s="5">
        <v>24</v>
      </c>
      <c r="M845" s="5">
        <v>70944.89</v>
      </c>
      <c r="N845" s="5">
        <v>89299.48</v>
      </c>
      <c r="O845" s="5">
        <v>0</v>
      </c>
      <c r="P845" s="3" t="s">
        <v>28</v>
      </c>
      <c r="Q845" s="3" t="s">
        <v>84</v>
      </c>
      <c r="R845" s="5">
        <v>14</v>
      </c>
      <c r="S845" s="15">
        <v>440510.2</v>
      </c>
      <c r="T845" s="11">
        <f t="shared" si="92"/>
        <v>2143187.52</v>
      </c>
      <c r="U845" s="12">
        <f t="shared" si="93"/>
        <v>0</v>
      </c>
      <c r="V845" s="12">
        <f t="shared" si="94"/>
        <v>2143187.52</v>
      </c>
      <c r="W845" s="17">
        <f t="shared" si="95"/>
        <v>0.20553973737211759</v>
      </c>
      <c r="X845" s="19">
        <f t="shared" si="96"/>
        <v>0</v>
      </c>
      <c r="Y845" s="17">
        <f t="shared" si="97"/>
        <v>0.20553973737211759</v>
      </c>
      <c r="Z845" s="25">
        <f t="shared" si="91"/>
        <v>0</v>
      </c>
    </row>
    <row r="846" spans="1:26" ht="14.4" x14ac:dyDescent="0.3">
      <c r="A846" s="24" t="s">
        <v>1501</v>
      </c>
      <c r="B846" s="6">
        <v>45720</v>
      </c>
      <c r="C846" s="3" t="s">
        <v>40</v>
      </c>
      <c r="D846" s="3" t="s">
        <v>70</v>
      </c>
      <c r="E846" s="3" t="s">
        <v>125</v>
      </c>
      <c r="F846" s="3" t="s">
        <v>125</v>
      </c>
      <c r="G846" s="3" t="s">
        <v>432</v>
      </c>
      <c r="H846" s="3" t="s">
        <v>87</v>
      </c>
      <c r="I846" s="3" t="s">
        <v>52</v>
      </c>
      <c r="J846" s="3" t="s">
        <v>157</v>
      </c>
      <c r="K846" s="3" t="s">
        <v>188</v>
      </c>
      <c r="L846" s="5">
        <v>26</v>
      </c>
      <c r="M846" s="5">
        <v>71232.5</v>
      </c>
      <c r="N846" s="5">
        <v>80218.14</v>
      </c>
      <c r="O846" s="5">
        <v>0.05</v>
      </c>
      <c r="P846" s="3" t="s">
        <v>55</v>
      </c>
      <c r="Q846" s="3" t="s">
        <v>77</v>
      </c>
      <c r="R846" s="5">
        <v>6</v>
      </c>
      <c r="S846" s="15">
        <v>221945.3</v>
      </c>
      <c r="T846" s="11">
        <f t="shared" si="92"/>
        <v>2085671.64</v>
      </c>
      <c r="U846" s="12">
        <f t="shared" si="93"/>
        <v>104283.58199999999</v>
      </c>
      <c r="V846" s="12">
        <f t="shared" si="94"/>
        <v>1981388.058</v>
      </c>
      <c r="W846" s="17">
        <f t="shared" si="95"/>
        <v>0.11201505888958981</v>
      </c>
      <c r="X846" s="19">
        <f t="shared" si="96"/>
        <v>1</v>
      </c>
      <c r="Y846" s="17">
        <f t="shared" si="97"/>
        <v>0.11201505888958981</v>
      </c>
      <c r="Z846" s="25">
        <f t="shared" si="91"/>
        <v>5.2631578947368418E-2</v>
      </c>
    </row>
    <row r="847" spans="1:26" ht="14.4" x14ac:dyDescent="0.3">
      <c r="A847" s="24" t="s">
        <v>1502</v>
      </c>
      <c r="B847" s="4">
        <v>45735</v>
      </c>
      <c r="C847" s="3" t="s">
        <v>49</v>
      </c>
      <c r="D847" s="3" t="s">
        <v>21</v>
      </c>
      <c r="E847" s="3" t="s">
        <v>105</v>
      </c>
      <c r="F847" s="3" t="s">
        <v>106</v>
      </c>
      <c r="G847" s="3" t="s">
        <v>1503</v>
      </c>
      <c r="H847" s="3" t="s">
        <v>44</v>
      </c>
      <c r="I847" s="3" t="s">
        <v>45</v>
      </c>
      <c r="J847" s="3" t="s">
        <v>67</v>
      </c>
      <c r="K847" s="3" t="s">
        <v>68</v>
      </c>
      <c r="L847" s="5">
        <v>13</v>
      </c>
      <c r="M847" s="5">
        <v>22732.82</v>
      </c>
      <c r="N847" s="5">
        <v>32308.42</v>
      </c>
      <c r="O847" s="5">
        <v>0.1</v>
      </c>
      <c r="P847" s="3" t="s">
        <v>28</v>
      </c>
      <c r="Q847" s="3" t="s">
        <v>77</v>
      </c>
      <c r="R847" s="5">
        <v>15</v>
      </c>
      <c r="S847" s="15">
        <v>112034.5</v>
      </c>
      <c r="T847" s="11">
        <f t="shared" si="92"/>
        <v>420009.45999999996</v>
      </c>
      <c r="U847" s="12">
        <f t="shared" si="93"/>
        <v>42000.945999999996</v>
      </c>
      <c r="V847" s="12">
        <f t="shared" si="94"/>
        <v>378008.51399999997</v>
      </c>
      <c r="W847" s="17">
        <f t="shared" si="95"/>
        <v>0.29638089051084182</v>
      </c>
      <c r="X847" s="19">
        <f t="shared" si="96"/>
        <v>0</v>
      </c>
      <c r="Y847" s="17">
        <f t="shared" si="97"/>
        <v>0.29638089051084182</v>
      </c>
      <c r="Z847" s="25">
        <f t="shared" si="91"/>
        <v>0.1111111111111111</v>
      </c>
    </row>
    <row r="848" spans="1:26" ht="14.4" x14ac:dyDescent="0.3">
      <c r="A848" s="24" t="s">
        <v>1504</v>
      </c>
      <c r="B848" s="4">
        <v>45669</v>
      </c>
      <c r="C848" s="3" t="s">
        <v>49</v>
      </c>
      <c r="D848" s="3" t="s">
        <v>41</v>
      </c>
      <c r="E848" s="3" t="s">
        <v>50</v>
      </c>
      <c r="F848" s="3" t="s">
        <v>50</v>
      </c>
      <c r="G848" s="3" t="s">
        <v>79</v>
      </c>
      <c r="H848" s="3" t="s">
        <v>87</v>
      </c>
      <c r="I848" s="3" t="s">
        <v>25</v>
      </c>
      <c r="J848" s="3" t="s">
        <v>36</v>
      </c>
      <c r="K848" s="3" t="s">
        <v>169</v>
      </c>
      <c r="L848" s="5">
        <v>12</v>
      </c>
      <c r="M848" s="5">
        <v>76914</v>
      </c>
      <c r="N848" s="5">
        <v>103635.4</v>
      </c>
      <c r="O848" s="5">
        <v>0.15</v>
      </c>
      <c r="P848" s="3" t="s">
        <v>28</v>
      </c>
      <c r="Q848" s="3" t="s">
        <v>77</v>
      </c>
      <c r="R848" s="5">
        <v>10</v>
      </c>
      <c r="S848" s="15">
        <v>272558.40000000002</v>
      </c>
      <c r="T848" s="11">
        <f t="shared" si="92"/>
        <v>1243624.7999999998</v>
      </c>
      <c r="U848" s="12">
        <f t="shared" si="93"/>
        <v>186543.71999999997</v>
      </c>
      <c r="V848" s="12">
        <f t="shared" si="94"/>
        <v>1057081.0799999998</v>
      </c>
      <c r="W848" s="17">
        <f t="shared" si="95"/>
        <v>0.25784058115958342</v>
      </c>
      <c r="X848" s="19">
        <f t="shared" si="96"/>
        <v>0</v>
      </c>
      <c r="Y848" s="17">
        <f t="shared" si="97"/>
        <v>0.25784058115958342</v>
      </c>
      <c r="Z848" s="25">
        <f t="shared" si="91"/>
        <v>0.17647058823529413</v>
      </c>
    </row>
    <row r="849" spans="1:26" ht="14.4" x14ac:dyDescent="0.3">
      <c r="A849" s="24" t="s">
        <v>1505</v>
      </c>
      <c r="B849" s="4">
        <v>45861</v>
      </c>
      <c r="C849" s="3" t="s">
        <v>40</v>
      </c>
      <c r="D849" s="3" t="s">
        <v>21</v>
      </c>
      <c r="E849" s="3" t="s">
        <v>105</v>
      </c>
      <c r="F849" s="3" t="s">
        <v>106</v>
      </c>
      <c r="G849" s="3" t="s">
        <v>1506</v>
      </c>
      <c r="H849" s="3" t="s">
        <v>44</v>
      </c>
      <c r="I849" s="3" t="s">
        <v>52</v>
      </c>
      <c r="J849" s="3" t="s">
        <v>157</v>
      </c>
      <c r="K849" s="3" t="s">
        <v>285</v>
      </c>
      <c r="L849" s="5">
        <v>31</v>
      </c>
      <c r="M849" s="5">
        <v>35621.919999999998</v>
      </c>
      <c r="N849" s="5">
        <v>40670.519999999997</v>
      </c>
      <c r="O849" s="5">
        <v>0.15</v>
      </c>
      <c r="P849" s="3" t="s">
        <v>28</v>
      </c>
      <c r="Q849" s="3" t="s">
        <v>29</v>
      </c>
      <c r="R849" s="5">
        <v>6</v>
      </c>
      <c r="S849" s="15">
        <v>133030.6</v>
      </c>
      <c r="T849" s="11">
        <f t="shared" si="92"/>
        <v>1260786.1199999999</v>
      </c>
      <c r="U849" s="12">
        <f t="shared" si="93"/>
        <v>189117.91799999998</v>
      </c>
      <c r="V849" s="12">
        <f t="shared" si="94"/>
        <v>1071668.2019999998</v>
      </c>
      <c r="W849" s="17">
        <f t="shared" si="95"/>
        <v>0.12413413008964133</v>
      </c>
      <c r="X849" s="19">
        <f t="shared" si="96"/>
        <v>0</v>
      </c>
      <c r="Y849" s="17">
        <f t="shared" si="97"/>
        <v>0.12413413008964133</v>
      </c>
      <c r="Z849" s="25">
        <f t="shared" si="91"/>
        <v>0.17647058823529413</v>
      </c>
    </row>
    <row r="850" spans="1:26" ht="14.4" x14ac:dyDescent="0.3">
      <c r="A850" s="24" t="s">
        <v>1507</v>
      </c>
      <c r="B850" s="4">
        <v>45678</v>
      </c>
      <c r="C850" s="3" t="s">
        <v>20</v>
      </c>
      <c r="D850" s="3" t="s">
        <v>70</v>
      </c>
      <c r="E850" s="3" t="s">
        <v>125</v>
      </c>
      <c r="F850" s="3" t="s">
        <v>125</v>
      </c>
      <c r="G850" s="3" t="s">
        <v>284</v>
      </c>
      <c r="H850" s="3" t="s">
        <v>24</v>
      </c>
      <c r="I850" s="3" t="s">
        <v>25</v>
      </c>
      <c r="J850" s="3" t="s">
        <v>61</v>
      </c>
      <c r="K850" s="3" t="s">
        <v>223</v>
      </c>
      <c r="L850" s="5">
        <v>35</v>
      </c>
      <c r="M850" s="5">
        <v>9364.59</v>
      </c>
      <c r="N850" s="5">
        <v>13409.98</v>
      </c>
      <c r="O850" s="5">
        <v>0.1</v>
      </c>
      <c r="P850" s="3" t="s">
        <v>28</v>
      </c>
      <c r="Q850" s="3" t="s">
        <v>38</v>
      </c>
      <c r="R850" s="5">
        <v>5</v>
      </c>
      <c r="S850" s="15">
        <v>127429.8</v>
      </c>
      <c r="T850" s="11">
        <f t="shared" si="92"/>
        <v>469349.3</v>
      </c>
      <c r="U850" s="12">
        <f t="shared" si="93"/>
        <v>46934.93</v>
      </c>
      <c r="V850" s="12">
        <f t="shared" si="94"/>
        <v>422414.37</v>
      </c>
      <c r="W850" s="17">
        <f t="shared" si="95"/>
        <v>0.30167013494356265</v>
      </c>
      <c r="X850" s="19">
        <f t="shared" si="96"/>
        <v>0</v>
      </c>
      <c r="Y850" s="17">
        <f t="shared" si="97"/>
        <v>0.30167013494356265</v>
      </c>
      <c r="Z850" s="25">
        <f t="shared" si="91"/>
        <v>0.11111111111111112</v>
      </c>
    </row>
    <row r="851" spans="1:26" ht="14.4" x14ac:dyDescent="0.3">
      <c r="A851" s="24" t="s">
        <v>1508</v>
      </c>
      <c r="B851" s="6">
        <v>45748</v>
      </c>
      <c r="C851" s="3" t="s">
        <v>40</v>
      </c>
      <c r="D851" s="3" t="s">
        <v>21</v>
      </c>
      <c r="E851" s="3" t="s">
        <v>32</v>
      </c>
      <c r="F851" s="3" t="s">
        <v>33</v>
      </c>
      <c r="G851" s="3" t="s">
        <v>498</v>
      </c>
      <c r="H851" s="3" t="s">
        <v>87</v>
      </c>
      <c r="I851" s="3" t="s">
        <v>25</v>
      </c>
      <c r="J851" s="3" t="s">
        <v>61</v>
      </c>
      <c r="K851" s="3" t="s">
        <v>223</v>
      </c>
      <c r="L851" s="5">
        <v>2</v>
      </c>
      <c r="M851" s="5">
        <v>26385.599999999999</v>
      </c>
      <c r="N851" s="5">
        <v>32685.41</v>
      </c>
      <c r="O851" s="5">
        <v>0</v>
      </c>
      <c r="P851" s="3" t="s">
        <v>28</v>
      </c>
      <c r="Q851" s="3" t="s">
        <v>38</v>
      </c>
      <c r="R851" s="5">
        <v>2</v>
      </c>
      <c r="S851" s="15">
        <v>12599.62</v>
      </c>
      <c r="T851" s="11">
        <f t="shared" si="92"/>
        <v>65370.82</v>
      </c>
      <c r="U851" s="12">
        <f t="shared" si="93"/>
        <v>0</v>
      </c>
      <c r="V851" s="12">
        <f t="shared" si="94"/>
        <v>65370.82</v>
      </c>
      <c r="W851" s="17">
        <f t="shared" si="95"/>
        <v>0.19274073661612323</v>
      </c>
      <c r="X851" s="19">
        <f t="shared" si="96"/>
        <v>0</v>
      </c>
      <c r="Y851" s="17">
        <f t="shared" si="97"/>
        <v>0.19274073661612323</v>
      </c>
      <c r="Z851" s="25">
        <f t="shared" si="91"/>
        <v>0</v>
      </c>
    </row>
    <row r="852" spans="1:26" ht="14.4" x14ac:dyDescent="0.3">
      <c r="A852" s="24" t="s">
        <v>1509</v>
      </c>
      <c r="B852" s="6">
        <v>45878</v>
      </c>
      <c r="C852" s="3" t="s">
        <v>31</v>
      </c>
      <c r="D852" s="3" t="s">
        <v>21</v>
      </c>
      <c r="E852" s="3" t="s">
        <v>22</v>
      </c>
      <c r="F852" s="3" t="s">
        <v>22</v>
      </c>
      <c r="G852" s="3" t="s">
        <v>1510</v>
      </c>
      <c r="H852" s="3" t="s">
        <v>87</v>
      </c>
      <c r="I852" s="3" t="s">
        <v>52</v>
      </c>
      <c r="J852" s="3" t="s">
        <v>95</v>
      </c>
      <c r="K852" s="3" t="s">
        <v>237</v>
      </c>
      <c r="L852" s="5">
        <v>15</v>
      </c>
      <c r="M852" s="5">
        <v>58036.66</v>
      </c>
      <c r="N852" s="5">
        <v>65418.03</v>
      </c>
      <c r="O852" s="5">
        <v>0.05</v>
      </c>
      <c r="P852" s="3" t="s">
        <v>28</v>
      </c>
      <c r="Q852" s="3" t="s">
        <v>84</v>
      </c>
      <c r="R852" s="5">
        <v>13</v>
      </c>
      <c r="S852" s="15">
        <v>105184.5</v>
      </c>
      <c r="T852" s="11">
        <f t="shared" si="92"/>
        <v>981270.45</v>
      </c>
      <c r="U852" s="12">
        <f t="shared" si="93"/>
        <v>49063.522499999999</v>
      </c>
      <c r="V852" s="12">
        <f t="shared" si="94"/>
        <v>932206.92749999999</v>
      </c>
      <c r="W852" s="17">
        <f t="shared" si="95"/>
        <v>0.11283385361883615</v>
      </c>
      <c r="X852" s="19">
        <f t="shared" si="96"/>
        <v>0</v>
      </c>
      <c r="Y852" s="17">
        <f t="shared" si="97"/>
        <v>0.11283385361883615</v>
      </c>
      <c r="Z852" s="25">
        <f t="shared" si="91"/>
        <v>5.2631578947368418E-2</v>
      </c>
    </row>
    <row r="853" spans="1:26" ht="14.4" x14ac:dyDescent="0.3">
      <c r="A853" s="24" t="s">
        <v>1511</v>
      </c>
      <c r="B853" s="4">
        <v>45708</v>
      </c>
      <c r="C853" s="3" t="s">
        <v>49</v>
      </c>
      <c r="D853" s="3" t="s">
        <v>41</v>
      </c>
      <c r="E853" s="3" t="s">
        <v>50</v>
      </c>
      <c r="F853" s="3" t="s">
        <v>50</v>
      </c>
      <c r="G853" s="3" t="s">
        <v>477</v>
      </c>
      <c r="H853" s="3" t="s">
        <v>24</v>
      </c>
      <c r="I853" s="3" t="s">
        <v>25</v>
      </c>
      <c r="J853" s="3" t="s">
        <v>146</v>
      </c>
      <c r="K853" s="3" t="s">
        <v>416</v>
      </c>
      <c r="L853" s="5">
        <v>14</v>
      </c>
      <c r="M853" s="5">
        <v>30259.43</v>
      </c>
      <c r="N853" s="5">
        <v>37896.03</v>
      </c>
      <c r="O853" s="5">
        <v>0.1</v>
      </c>
      <c r="P853" s="3" t="s">
        <v>55</v>
      </c>
      <c r="Q853" s="3" t="s">
        <v>38</v>
      </c>
      <c r="R853" s="5">
        <v>12</v>
      </c>
      <c r="S853" s="15">
        <v>96221.16</v>
      </c>
      <c r="T853" s="11">
        <f t="shared" si="92"/>
        <v>530544.41999999993</v>
      </c>
      <c r="U853" s="12">
        <f t="shared" si="93"/>
        <v>53054.441999999995</v>
      </c>
      <c r="V853" s="12">
        <f t="shared" si="94"/>
        <v>477489.97799999994</v>
      </c>
      <c r="W853" s="17">
        <f t="shared" si="95"/>
        <v>0.20151451220615987</v>
      </c>
      <c r="X853" s="19">
        <f t="shared" si="96"/>
        <v>1</v>
      </c>
      <c r="Y853" s="17">
        <f t="shared" si="97"/>
        <v>0.20151451220615987</v>
      </c>
      <c r="Z853" s="25">
        <f t="shared" si="91"/>
        <v>0.11111111111111112</v>
      </c>
    </row>
    <row r="854" spans="1:26" ht="14.4" x14ac:dyDescent="0.3">
      <c r="A854" s="24" t="s">
        <v>1512</v>
      </c>
      <c r="B854" s="4">
        <v>45771</v>
      </c>
      <c r="C854" s="3" t="s">
        <v>49</v>
      </c>
      <c r="D854" s="3" t="s">
        <v>57</v>
      </c>
      <c r="E854" s="3" t="s">
        <v>58</v>
      </c>
      <c r="F854" s="3" t="s">
        <v>59</v>
      </c>
      <c r="G854" s="3" t="s">
        <v>776</v>
      </c>
      <c r="H854" s="3" t="s">
        <v>35</v>
      </c>
      <c r="I854" s="3" t="s">
        <v>52</v>
      </c>
      <c r="J854" s="3" t="s">
        <v>95</v>
      </c>
      <c r="K854" s="3" t="s">
        <v>182</v>
      </c>
      <c r="L854" s="5">
        <v>5</v>
      </c>
      <c r="M854" s="5">
        <v>18347.45</v>
      </c>
      <c r="N854" s="5">
        <v>26261.21</v>
      </c>
      <c r="O854" s="5">
        <v>0.15</v>
      </c>
      <c r="P854" s="3" t="s">
        <v>55</v>
      </c>
      <c r="Q854" s="3" t="s">
        <v>29</v>
      </c>
      <c r="R854" s="5">
        <v>18</v>
      </c>
      <c r="S854" s="15">
        <v>33633.480000000003</v>
      </c>
      <c r="T854" s="11">
        <f t="shared" si="92"/>
        <v>131306.04999999999</v>
      </c>
      <c r="U854" s="12">
        <f t="shared" si="93"/>
        <v>19695.907499999998</v>
      </c>
      <c r="V854" s="12">
        <f t="shared" si="94"/>
        <v>111610.14249999999</v>
      </c>
      <c r="W854" s="17">
        <f t="shared" si="95"/>
        <v>0.30134788153325764</v>
      </c>
      <c r="X854" s="19">
        <f t="shared" si="96"/>
        <v>1</v>
      </c>
      <c r="Y854" s="17">
        <f t="shared" si="97"/>
        <v>0.30134788153325764</v>
      </c>
      <c r="Z854" s="25">
        <f t="shared" si="91"/>
        <v>0.17647058823529413</v>
      </c>
    </row>
    <row r="855" spans="1:26" ht="14.4" x14ac:dyDescent="0.3">
      <c r="A855" s="24" t="s">
        <v>1513</v>
      </c>
      <c r="B855" s="4">
        <v>45890</v>
      </c>
      <c r="C855" s="3" t="s">
        <v>49</v>
      </c>
      <c r="D855" s="3" t="s">
        <v>41</v>
      </c>
      <c r="E855" s="3" t="s">
        <v>50</v>
      </c>
      <c r="F855" s="3" t="s">
        <v>50</v>
      </c>
      <c r="G855" s="3" t="s">
        <v>1514</v>
      </c>
      <c r="H855" s="3" t="s">
        <v>87</v>
      </c>
      <c r="I855" s="3" t="s">
        <v>25</v>
      </c>
      <c r="J855" s="3" t="s">
        <v>146</v>
      </c>
      <c r="K855" s="3" t="s">
        <v>416</v>
      </c>
      <c r="L855" s="5">
        <v>26</v>
      </c>
      <c r="M855" s="5">
        <v>32687.23</v>
      </c>
      <c r="N855" s="5">
        <v>36357.839999999997</v>
      </c>
      <c r="O855" s="5">
        <v>0</v>
      </c>
      <c r="P855" s="3" t="s">
        <v>28</v>
      </c>
      <c r="Q855" s="3" t="s">
        <v>29</v>
      </c>
      <c r="R855" s="5">
        <v>6</v>
      </c>
      <c r="S855" s="15">
        <v>95435.86</v>
      </c>
      <c r="T855" s="11">
        <f t="shared" si="92"/>
        <v>945303.83999999985</v>
      </c>
      <c r="U855" s="12">
        <f t="shared" si="93"/>
        <v>0</v>
      </c>
      <c r="V855" s="12">
        <f t="shared" si="94"/>
        <v>945303.83999999985</v>
      </c>
      <c r="W855" s="17">
        <f t="shared" si="95"/>
        <v>0.10095786768410886</v>
      </c>
      <c r="X855" s="19">
        <f t="shared" si="96"/>
        <v>0</v>
      </c>
      <c r="Y855" s="17">
        <f t="shared" si="97"/>
        <v>0.10095786768410886</v>
      </c>
      <c r="Z855" s="25">
        <f t="shared" si="91"/>
        <v>0</v>
      </c>
    </row>
    <row r="856" spans="1:26" ht="14.4" x14ac:dyDescent="0.3">
      <c r="A856" s="24" t="s">
        <v>1515</v>
      </c>
      <c r="B856" s="4">
        <v>45864</v>
      </c>
      <c r="C856" s="3" t="s">
        <v>20</v>
      </c>
      <c r="D856" s="3" t="s">
        <v>41</v>
      </c>
      <c r="E856" s="3" t="s">
        <v>50</v>
      </c>
      <c r="F856" s="3" t="s">
        <v>50</v>
      </c>
      <c r="G856" s="3" t="s">
        <v>603</v>
      </c>
      <c r="H856" s="3" t="s">
        <v>44</v>
      </c>
      <c r="I856" s="3" t="s">
        <v>52</v>
      </c>
      <c r="J856" s="3" t="s">
        <v>157</v>
      </c>
      <c r="K856" s="3" t="s">
        <v>188</v>
      </c>
      <c r="L856" s="5">
        <v>7</v>
      </c>
      <c r="M856" s="5">
        <v>67959.44</v>
      </c>
      <c r="N856" s="5">
        <v>81462.92</v>
      </c>
      <c r="O856" s="5">
        <v>0.1</v>
      </c>
      <c r="P856" s="3" t="s">
        <v>28</v>
      </c>
      <c r="Q856" s="3" t="s">
        <v>77</v>
      </c>
      <c r="R856" s="5">
        <v>13</v>
      </c>
      <c r="S856" s="15">
        <v>85071.92</v>
      </c>
      <c r="T856" s="11">
        <f t="shared" si="92"/>
        <v>570240.43999999994</v>
      </c>
      <c r="U856" s="12">
        <f t="shared" si="93"/>
        <v>57024.043999999994</v>
      </c>
      <c r="V856" s="12">
        <f t="shared" si="94"/>
        <v>513216.39599999995</v>
      </c>
      <c r="W856" s="17">
        <f t="shared" si="95"/>
        <v>0.16576228012793265</v>
      </c>
      <c r="X856" s="19">
        <f t="shared" si="96"/>
        <v>0</v>
      </c>
      <c r="Y856" s="17">
        <f t="shared" si="97"/>
        <v>0.16576228012793265</v>
      </c>
      <c r="Z856" s="25">
        <f t="shared" si="91"/>
        <v>0.1111111111111111</v>
      </c>
    </row>
    <row r="857" spans="1:26" ht="14.4" x14ac:dyDescent="0.3">
      <c r="A857" s="24" t="s">
        <v>1516</v>
      </c>
      <c r="B857" s="4">
        <v>45711</v>
      </c>
      <c r="C857" s="3" t="s">
        <v>49</v>
      </c>
      <c r="D857" s="3" t="s">
        <v>21</v>
      </c>
      <c r="E857" s="3" t="s">
        <v>105</v>
      </c>
      <c r="F857" s="3" t="s">
        <v>106</v>
      </c>
      <c r="G857" s="3" t="s">
        <v>1306</v>
      </c>
      <c r="H857" s="3" t="s">
        <v>24</v>
      </c>
      <c r="I857" s="3" t="s">
        <v>25</v>
      </c>
      <c r="J857" s="3" t="s">
        <v>36</v>
      </c>
      <c r="K857" s="3" t="s">
        <v>37</v>
      </c>
      <c r="L857" s="5">
        <v>46</v>
      </c>
      <c r="M857" s="5">
        <v>17129.349999999999</v>
      </c>
      <c r="N857" s="5">
        <v>20133.490000000002</v>
      </c>
      <c r="O857" s="5">
        <v>0.1</v>
      </c>
      <c r="P857" s="3" t="s">
        <v>28</v>
      </c>
      <c r="Q857" s="3" t="s">
        <v>77</v>
      </c>
      <c r="R857" s="5">
        <v>4</v>
      </c>
      <c r="S857" s="15">
        <v>124371.4</v>
      </c>
      <c r="T857" s="11">
        <f t="shared" si="92"/>
        <v>926140.54</v>
      </c>
      <c r="U857" s="12">
        <f t="shared" si="93"/>
        <v>92614.054000000004</v>
      </c>
      <c r="V857" s="12">
        <f t="shared" si="94"/>
        <v>833526.48600000003</v>
      </c>
      <c r="W857" s="17">
        <f t="shared" si="95"/>
        <v>0.14921109537483851</v>
      </c>
      <c r="X857" s="19">
        <f t="shared" si="96"/>
        <v>0</v>
      </c>
      <c r="Y857" s="17">
        <f t="shared" si="97"/>
        <v>0.14921109537483851</v>
      </c>
      <c r="Z857" s="25">
        <f t="shared" si="91"/>
        <v>0.1111111111111111</v>
      </c>
    </row>
    <row r="858" spans="1:26" ht="14.4" x14ac:dyDescent="0.3">
      <c r="A858" s="24" t="s">
        <v>1517</v>
      </c>
      <c r="B858" s="6">
        <v>45872</v>
      </c>
      <c r="C858" s="3" t="s">
        <v>20</v>
      </c>
      <c r="D858" s="3" t="s">
        <v>21</v>
      </c>
      <c r="E858" s="3" t="s">
        <v>105</v>
      </c>
      <c r="F858" s="3" t="s">
        <v>106</v>
      </c>
      <c r="G858" s="3" t="s">
        <v>560</v>
      </c>
      <c r="H858" s="3" t="s">
        <v>35</v>
      </c>
      <c r="I858" s="3" t="s">
        <v>52</v>
      </c>
      <c r="J858" s="3" t="s">
        <v>95</v>
      </c>
      <c r="K858" s="3" t="s">
        <v>182</v>
      </c>
      <c r="L858" s="5">
        <v>8</v>
      </c>
      <c r="M858" s="5">
        <v>25014.89</v>
      </c>
      <c r="N858" s="5">
        <v>34397.64</v>
      </c>
      <c r="O858" s="5">
        <v>0</v>
      </c>
      <c r="P858" s="3" t="s">
        <v>28</v>
      </c>
      <c r="Q858" s="3" t="s">
        <v>84</v>
      </c>
      <c r="R858" s="5">
        <v>18</v>
      </c>
      <c r="S858" s="15">
        <v>75062</v>
      </c>
      <c r="T858" s="11">
        <f t="shared" si="92"/>
        <v>275181.12</v>
      </c>
      <c r="U858" s="12">
        <f t="shared" si="93"/>
        <v>0</v>
      </c>
      <c r="V858" s="12">
        <f t="shared" si="94"/>
        <v>275181.12</v>
      </c>
      <c r="W858" s="17">
        <f t="shared" si="95"/>
        <v>0.27277307396670236</v>
      </c>
      <c r="X858" s="19">
        <f t="shared" si="96"/>
        <v>0</v>
      </c>
      <c r="Y858" s="17">
        <f t="shared" si="97"/>
        <v>0.27277307396670236</v>
      </c>
      <c r="Z858" s="25">
        <f t="shared" si="91"/>
        <v>0</v>
      </c>
    </row>
    <row r="859" spans="1:26" ht="14.4" x14ac:dyDescent="0.3">
      <c r="A859" s="24" t="s">
        <v>1518</v>
      </c>
      <c r="B859" s="4">
        <v>45865</v>
      </c>
      <c r="C859" s="3" t="s">
        <v>31</v>
      </c>
      <c r="D859" s="3" t="s">
        <v>57</v>
      </c>
      <c r="E859" s="3" t="s">
        <v>58</v>
      </c>
      <c r="F859" s="3" t="s">
        <v>59</v>
      </c>
      <c r="G859" s="3" t="s">
        <v>153</v>
      </c>
      <c r="H859" s="3" t="s">
        <v>87</v>
      </c>
      <c r="I859" s="3" t="s">
        <v>25</v>
      </c>
      <c r="J859" s="3" t="s">
        <v>61</v>
      </c>
      <c r="K859" s="3" t="s">
        <v>154</v>
      </c>
      <c r="L859" s="5">
        <v>30</v>
      </c>
      <c r="M859" s="5">
        <v>30069.41</v>
      </c>
      <c r="N859" s="5">
        <v>40260.730000000003</v>
      </c>
      <c r="O859" s="5">
        <v>0.05</v>
      </c>
      <c r="P859" s="3" t="s">
        <v>28</v>
      </c>
      <c r="Q859" s="3" t="s">
        <v>77</v>
      </c>
      <c r="R859" s="5">
        <v>8</v>
      </c>
      <c r="S859" s="15">
        <v>290452.59999999998</v>
      </c>
      <c r="T859" s="11">
        <f t="shared" si="92"/>
        <v>1207821.9000000001</v>
      </c>
      <c r="U859" s="12">
        <f t="shared" si="93"/>
        <v>60391.095000000008</v>
      </c>
      <c r="V859" s="12">
        <f t="shared" si="94"/>
        <v>1147430.8050000002</v>
      </c>
      <c r="W859" s="17">
        <f t="shared" si="95"/>
        <v>0.25313299829003627</v>
      </c>
      <c r="X859" s="19">
        <f t="shared" si="96"/>
        <v>0</v>
      </c>
      <c r="Y859" s="17">
        <f t="shared" si="97"/>
        <v>0.25313299829003627</v>
      </c>
      <c r="Z859" s="25">
        <f t="shared" si="91"/>
        <v>5.2631578947368418E-2</v>
      </c>
    </row>
    <row r="860" spans="1:26" ht="14.4" x14ac:dyDescent="0.3">
      <c r="A860" s="24" t="s">
        <v>1519</v>
      </c>
      <c r="B860" s="6">
        <v>45752</v>
      </c>
      <c r="C860" s="3" t="s">
        <v>49</v>
      </c>
      <c r="D860" s="3" t="s">
        <v>57</v>
      </c>
      <c r="E860" s="3" t="s">
        <v>58</v>
      </c>
      <c r="F860" s="3" t="s">
        <v>59</v>
      </c>
      <c r="G860" s="3" t="s">
        <v>275</v>
      </c>
      <c r="H860" s="3" t="s">
        <v>35</v>
      </c>
      <c r="I860" s="3" t="s">
        <v>45</v>
      </c>
      <c r="J860" s="3" t="s">
        <v>102</v>
      </c>
      <c r="K860" s="3" t="s">
        <v>226</v>
      </c>
      <c r="L860" s="5">
        <v>2</v>
      </c>
      <c r="M860" s="5">
        <v>56143.07</v>
      </c>
      <c r="N860" s="5">
        <v>72390.64</v>
      </c>
      <c r="O860" s="5">
        <v>0.1</v>
      </c>
      <c r="P860" s="3" t="s">
        <v>55</v>
      </c>
      <c r="Q860" s="3" t="s">
        <v>77</v>
      </c>
      <c r="R860" s="5">
        <v>9</v>
      </c>
      <c r="S860" s="15">
        <v>29245.63</v>
      </c>
      <c r="T860" s="11">
        <f t="shared" si="92"/>
        <v>144781.28</v>
      </c>
      <c r="U860" s="12">
        <f t="shared" si="93"/>
        <v>14478.128000000001</v>
      </c>
      <c r="V860" s="12">
        <f t="shared" si="94"/>
        <v>130303.152</v>
      </c>
      <c r="W860" s="17">
        <f t="shared" si="95"/>
        <v>0.22444299735742387</v>
      </c>
      <c r="X860" s="19">
        <f t="shared" si="96"/>
        <v>1</v>
      </c>
      <c r="Y860" s="17">
        <f t="shared" si="97"/>
        <v>0.22444299735742387</v>
      </c>
      <c r="Z860" s="25">
        <f t="shared" si="91"/>
        <v>0.11111111111111112</v>
      </c>
    </row>
    <row r="861" spans="1:26" ht="14.4" x14ac:dyDescent="0.3">
      <c r="A861" s="24" t="s">
        <v>1520</v>
      </c>
      <c r="B861" s="7">
        <v>45800</v>
      </c>
      <c r="C861" s="3" t="s">
        <v>49</v>
      </c>
      <c r="D861" s="3" t="s">
        <v>41</v>
      </c>
      <c r="E861" s="3" t="s">
        <v>50</v>
      </c>
      <c r="F861" s="3" t="s">
        <v>50</v>
      </c>
      <c r="G861" s="3" t="s">
        <v>1521</v>
      </c>
      <c r="H861" s="3" t="s">
        <v>44</v>
      </c>
      <c r="I861" s="3" t="s">
        <v>52</v>
      </c>
      <c r="J861" s="3" t="s">
        <v>95</v>
      </c>
      <c r="K861" s="3" t="s">
        <v>298</v>
      </c>
      <c r="L861" s="5">
        <v>48</v>
      </c>
      <c r="M861" s="5">
        <v>39827.160000000003</v>
      </c>
      <c r="N861" s="5">
        <v>55586.73</v>
      </c>
      <c r="O861" s="5">
        <v>0.05</v>
      </c>
      <c r="P861" s="3" t="s">
        <v>55</v>
      </c>
      <c r="Q861" s="3" t="s">
        <v>38</v>
      </c>
      <c r="R861" s="5">
        <v>9</v>
      </c>
      <c r="S861" s="15">
        <v>718636.4</v>
      </c>
      <c r="T861" s="11">
        <f t="shared" si="92"/>
        <v>2668163.04</v>
      </c>
      <c r="U861" s="12">
        <f t="shared" si="93"/>
        <v>133408.152</v>
      </c>
      <c r="V861" s="12">
        <f t="shared" si="94"/>
        <v>2534754.8880000003</v>
      </c>
      <c r="W861" s="17">
        <f t="shared" si="95"/>
        <v>0.28351317257623526</v>
      </c>
      <c r="X861" s="19">
        <f t="shared" si="96"/>
        <v>1</v>
      </c>
      <c r="Y861" s="17">
        <f t="shared" si="97"/>
        <v>0.28351317257623526</v>
      </c>
      <c r="Z861" s="25">
        <f t="shared" si="91"/>
        <v>5.2631578947368418E-2</v>
      </c>
    </row>
    <row r="862" spans="1:26" ht="14.4" x14ac:dyDescent="0.3">
      <c r="A862" s="24" t="s">
        <v>1522</v>
      </c>
      <c r="B862" s="4">
        <v>45860</v>
      </c>
      <c r="C862" s="3" t="s">
        <v>40</v>
      </c>
      <c r="D862" s="3" t="s">
        <v>70</v>
      </c>
      <c r="E862" s="3" t="s">
        <v>125</v>
      </c>
      <c r="F862" s="3" t="s">
        <v>125</v>
      </c>
      <c r="G862" s="3" t="s">
        <v>1523</v>
      </c>
      <c r="H862" s="3" t="s">
        <v>87</v>
      </c>
      <c r="I862" s="3" t="s">
        <v>45</v>
      </c>
      <c r="J862" s="3" t="s">
        <v>67</v>
      </c>
      <c r="K862" s="3" t="s">
        <v>68</v>
      </c>
      <c r="L862" s="5">
        <v>8</v>
      </c>
      <c r="M862" s="5">
        <v>1551.53</v>
      </c>
      <c r="N862" s="5">
        <v>1901.74</v>
      </c>
      <c r="O862" s="5">
        <v>0.05</v>
      </c>
      <c r="P862" s="3" t="s">
        <v>55</v>
      </c>
      <c r="Q862" s="3" t="s">
        <v>29</v>
      </c>
      <c r="R862" s="5">
        <v>7</v>
      </c>
      <c r="S862" s="15">
        <v>2661.6</v>
      </c>
      <c r="T862" s="11">
        <f t="shared" si="92"/>
        <v>15213.92</v>
      </c>
      <c r="U862" s="12">
        <f t="shared" si="93"/>
        <v>760.69600000000003</v>
      </c>
      <c r="V862" s="12">
        <f t="shared" si="94"/>
        <v>14453.224</v>
      </c>
      <c r="W862" s="17">
        <f t="shared" si="95"/>
        <v>0.18415268454982778</v>
      </c>
      <c r="X862" s="19">
        <f t="shared" si="96"/>
        <v>1</v>
      </c>
      <c r="Y862" s="17">
        <f t="shared" si="97"/>
        <v>0.18415268454982778</v>
      </c>
      <c r="Z862" s="25">
        <f t="shared" si="91"/>
        <v>5.2631578947368425E-2</v>
      </c>
    </row>
    <row r="863" spans="1:26" ht="14.4" x14ac:dyDescent="0.3">
      <c r="A863" s="24" t="s">
        <v>1524</v>
      </c>
      <c r="B863" s="6">
        <v>45692</v>
      </c>
      <c r="C863" s="3" t="s">
        <v>49</v>
      </c>
      <c r="D863" s="3" t="s">
        <v>70</v>
      </c>
      <c r="E863" s="3" t="s">
        <v>125</v>
      </c>
      <c r="F863" s="3" t="s">
        <v>125</v>
      </c>
      <c r="G863" s="3" t="s">
        <v>633</v>
      </c>
      <c r="H863" s="3" t="s">
        <v>44</v>
      </c>
      <c r="I863" s="3" t="s">
        <v>45</v>
      </c>
      <c r="J863" s="3" t="s">
        <v>67</v>
      </c>
      <c r="K863" s="3" t="s">
        <v>68</v>
      </c>
      <c r="L863" s="5">
        <v>37</v>
      </c>
      <c r="M863" s="5">
        <v>38523.949999999997</v>
      </c>
      <c r="N863" s="5">
        <v>48429.21</v>
      </c>
      <c r="O863" s="5">
        <v>0.05</v>
      </c>
      <c r="P863" s="3" t="s">
        <v>28</v>
      </c>
      <c r="Q863" s="3" t="s">
        <v>84</v>
      </c>
      <c r="R863" s="5">
        <v>12</v>
      </c>
      <c r="S863" s="15">
        <v>348169.9</v>
      </c>
      <c r="T863" s="11">
        <f t="shared" si="92"/>
        <v>1791880.77</v>
      </c>
      <c r="U863" s="12">
        <f t="shared" si="93"/>
        <v>89594.03850000001</v>
      </c>
      <c r="V863" s="12">
        <f t="shared" si="94"/>
        <v>1702286.7315</v>
      </c>
      <c r="W863" s="17">
        <f t="shared" si="95"/>
        <v>0.2045307018831099</v>
      </c>
      <c r="X863" s="19">
        <f t="shared" si="96"/>
        <v>0</v>
      </c>
      <c r="Y863" s="17">
        <f t="shared" si="97"/>
        <v>0.2045307018831099</v>
      </c>
      <c r="Z863" s="25">
        <f t="shared" si="91"/>
        <v>5.2631578947368425E-2</v>
      </c>
    </row>
    <row r="864" spans="1:26" ht="14.4" x14ac:dyDescent="0.3">
      <c r="A864" s="24" t="s">
        <v>1525</v>
      </c>
      <c r="B864" s="7">
        <v>45807</v>
      </c>
      <c r="C864" s="3" t="s">
        <v>49</v>
      </c>
      <c r="D864" s="3" t="s">
        <v>57</v>
      </c>
      <c r="E864" s="3" t="s">
        <v>58</v>
      </c>
      <c r="F864" s="3" t="s">
        <v>59</v>
      </c>
      <c r="G864" s="3" t="s">
        <v>107</v>
      </c>
      <c r="H864" s="3" t="s">
        <v>35</v>
      </c>
      <c r="I864" s="3" t="s">
        <v>52</v>
      </c>
      <c r="J864" s="3" t="s">
        <v>53</v>
      </c>
      <c r="K864" s="3" t="s">
        <v>90</v>
      </c>
      <c r="L864" s="5">
        <v>49</v>
      </c>
      <c r="M864" s="5">
        <v>59844.33</v>
      </c>
      <c r="N864" s="5">
        <v>86811.62</v>
      </c>
      <c r="O864" s="5">
        <v>0.1</v>
      </c>
      <c r="P864" s="3" t="s">
        <v>28</v>
      </c>
      <c r="Q864" s="3" t="s">
        <v>38</v>
      </c>
      <c r="R864" s="5">
        <v>13</v>
      </c>
      <c r="S864" s="15">
        <v>1189257</v>
      </c>
      <c r="T864" s="11">
        <f t="shared" si="92"/>
        <v>4253769.38</v>
      </c>
      <c r="U864" s="12">
        <f t="shared" si="93"/>
        <v>425376.93800000002</v>
      </c>
      <c r="V864" s="12">
        <f t="shared" si="94"/>
        <v>3828392.4419999998</v>
      </c>
      <c r="W864" s="17">
        <f t="shared" si="95"/>
        <v>0.31064135091091061</v>
      </c>
      <c r="X864" s="19">
        <f t="shared" si="96"/>
        <v>0</v>
      </c>
      <c r="Y864" s="17">
        <f t="shared" si="97"/>
        <v>0.31064135091091061</v>
      </c>
      <c r="Z864" s="25">
        <f t="shared" si="91"/>
        <v>0.11111111111111112</v>
      </c>
    </row>
    <row r="865" spans="1:26" ht="14.4" x14ac:dyDescent="0.3">
      <c r="A865" s="24" t="s">
        <v>1526</v>
      </c>
      <c r="B865" s="4">
        <v>45729</v>
      </c>
      <c r="C865" s="3" t="s">
        <v>31</v>
      </c>
      <c r="D865" s="3" t="s">
        <v>41</v>
      </c>
      <c r="E865" s="3" t="s">
        <v>50</v>
      </c>
      <c r="F865" s="3" t="s">
        <v>50</v>
      </c>
      <c r="G865" s="3" t="s">
        <v>974</v>
      </c>
      <c r="H865" s="3" t="s">
        <v>87</v>
      </c>
      <c r="I865" s="3" t="s">
        <v>25</v>
      </c>
      <c r="J865" s="3" t="s">
        <v>61</v>
      </c>
      <c r="K865" s="3" t="s">
        <v>223</v>
      </c>
      <c r="L865" s="5">
        <v>21</v>
      </c>
      <c r="M865" s="5">
        <v>65827.06</v>
      </c>
      <c r="N865" s="5">
        <v>81405.34</v>
      </c>
      <c r="O865" s="5">
        <v>0.1</v>
      </c>
      <c r="P865" s="3" t="s">
        <v>28</v>
      </c>
      <c r="Q865" s="3" t="s">
        <v>84</v>
      </c>
      <c r="R865" s="5">
        <v>10</v>
      </c>
      <c r="S865" s="15">
        <v>294429.5</v>
      </c>
      <c r="T865" s="11">
        <f t="shared" si="92"/>
        <v>1709512.14</v>
      </c>
      <c r="U865" s="12">
        <f t="shared" si="93"/>
        <v>170951.21400000001</v>
      </c>
      <c r="V865" s="12">
        <f t="shared" si="94"/>
        <v>1538560.926</v>
      </c>
      <c r="W865" s="17">
        <f t="shared" si="95"/>
        <v>0.19136681234032588</v>
      </c>
      <c r="X865" s="19">
        <f t="shared" si="96"/>
        <v>0</v>
      </c>
      <c r="Y865" s="17">
        <f t="shared" si="97"/>
        <v>0.19136681234032588</v>
      </c>
      <c r="Z865" s="25">
        <f t="shared" si="91"/>
        <v>0.11111111111111112</v>
      </c>
    </row>
    <row r="866" spans="1:26" ht="14.4" x14ac:dyDescent="0.3">
      <c r="A866" s="24" t="s">
        <v>1527</v>
      </c>
      <c r="B866" s="4">
        <v>45862</v>
      </c>
      <c r="C866" s="3" t="s">
        <v>31</v>
      </c>
      <c r="D866" s="3" t="s">
        <v>41</v>
      </c>
      <c r="E866" s="3" t="s">
        <v>50</v>
      </c>
      <c r="F866" s="3" t="s">
        <v>50</v>
      </c>
      <c r="G866" s="3" t="s">
        <v>593</v>
      </c>
      <c r="H866" s="3" t="s">
        <v>35</v>
      </c>
      <c r="I866" s="3" t="s">
        <v>25</v>
      </c>
      <c r="J866" s="3" t="s">
        <v>26</v>
      </c>
      <c r="K866" s="3" t="s">
        <v>127</v>
      </c>
      <c r="L866" s="5">
        <v>25</v>
      </c>
      <c r="M866" s="5">
        <v>38537.49</v>
      </c>
      <c r="N866" s="5">
        <v>49525.88</v>
      </c>
      <c r="O866" s="5">
        <v>0</v>
      </c>
      <c r="P866" s="3" t="s">
        <v>28</v>
      </c>
      <c r="Q866" s="3" t="s">
        <v>38</v>
      </c>
      <c r="R866" s="5">
        <v>6</v>
      </c>
      <c r="S866" s="15">
        <v>274709.8</v>
      </c>
      <c r="T866" s="11">
        <f t="shared" si="92"/>
        <v>1238147</v>
      </c>
      <c r="U866" s="12">
        <f t="shared" si="93"/>
        <v>0</v>
      </c>
      <c r="V866" s="12">
        <f t="shared" si="94"/>
        <v>1238147</v>
      </c>
      <c r="W866" s="17">
        <f t="shared" si="95"/>
        <v>0.22187171636324279</v>
      </c>
      <c r="X866" s="19">
        <f t="shared" si="96"/>
        <v>0</v>
      </c>
      <c r="Y866" s="17">
        <f t="shared" si="97"/>
        <v>0.22187171636324279</v>
      </c>
      <c r="Z866" s="25">
        <f t="shared" si="91"/>
        <v>0</v>
      </c>
    </row>
    <row r="867" spans="1:26" ht="14.4" x14ac:dyDescent="0.3">
      <c r="A867" s="24" t="s">
        <v>1528</v>
      </c>
      <c r="B867" s="4">
        <v>45896</v>
      </c>
      <c r="C867" s="3" t="s">
        <v>31</v>
      </c>
      <c r="D867" s="3" t="s">
        <v>41</v>
      </c>
      <c r="E867" s="3" t="s">
        <v>50</v>
      </c>
      <c r="F867" s="3" t="s">
        <v>50</v>
      </c>
      <c r="G867" s="3" t="s">
        <v>1529</v>
      </c>
      <c r="H867" s="3" t="s">
        <v>44</v>
      </c>
      <c r="I867" s="3" t="s">
        <v>52</v>
      </c>
      <c r="J867" s="3" t="s">
        <v>53</v>
      </c>
      <c r="K867" s="3" t="s">
        <v>90</v>
      </c>
      <c r="L867" s="5">
        <v>44</v>
      </c>
      <c r="M867" s="5">
        <v>3372.61</v>
      </c>
      <c r="N867" s="5">
        <v>4085.23</v>
      </c>
      <c r="O867" s="5">
        <v>0.15</v>
      </c>
      <c r="P867" s="3" t="s">
        <v>55</v>
      </c>
      <c r="Q867" s="3" t="s">
        <v>29</v>
      </c>
      <c r="R867" s="5">
        <v>5</v>
      </c>
      <c r="S867" s="15">
        <v>26651.99</v>
      </c>
      <c r="T867" s="11">
        <f t="shared" si="92"/>
        <v>179750.12</v>
      </c>
      <c r="U867" s="12">
        <f t="shared" si="93"/>
        <v>26962.518</v>
      </c>
      <c r="V867" s="12">
        <f t="shared" si="94"/>
        <v>152787.60199999998</v>
      </c>
      <c r="W867" s="17">
        <f t="shared" si="95"/>
        <v>0.17443817201869563</v>
      </c>
      <c r="X867" s="19">
        <f t="shared" si="96"/>
        <v>1</v>
      </c>
      <c r="Y867" s="17">
        <f t="shared" si="97"/>
        <v>0.17443817201869563</v>
      </c>
      <c r="Z867" s="25">
        <f t="shared" si="91"/>
        <v>0.17647058823529413</v>
      </c>
    </row>
    <row r="868" spans="1:26" ht="14.4" x14ac:dyDescent="0.3">
      <c r="A868" s="24" t="s">
        <v>1530</v>
      </c>
      <c r="B868" s="4">
        <v>45674</v>
      </c>
      <c r="C868" s="3" t="s">
        <v>49</v>
      </c>
      <c r="D868" s="3" t="s">
        <v>57</v>
      </c>
      <c r="E868" s="3" t="s">
        <v>64</v>
      </c>
      <c r="F868" s="3" t="s">
        <v>65</v>
      </c>
      <c r="G868" s="3" t="s">
        <v>1531</v>
      </c>
      <c r="H868" s="3" t="s">
        <v>44</v>
      </c>
      <c r="I868" s="3" t="s">
        <v>25</v>
      </c>
      <c r="J868" s="3" t="s">
        <v>26</v>
      </c>
      <c r="K868" s="3" t="s">
        <v>127</v>
      </c>
      <c r="L868" s="5">
        <v>5</v>
      </c>
      <c r="M868" s="5">
        <v>33257.599999999999</v>
      </c>
      <c r="N868" s="5">
        <v>45660.42</v>
      </c>
      <c r="O868" s="5">
        <v>0.15</v>
      </c>
      <c r="P868" s="3" t="s">
        <v>28</v>
      </c>
      <c r="Q868" s="3" t="s">
        <v>77</v>
      </c>
      <c r="R868" s="5">
        <v>4</v>
      </c>
      <c r="S868" s="15">
        <v>52711.99</v>
      </c>
      <c r="T868" s="11">
        <f t="shared" si="92"/>
        <v>228302.09999999998</v>
      </c>
      <c r="U868" s="12">
        <f t="shared" si="93"/>
        <v>34245.314999999995</v>
      </c>
      <c r="V868" s="12">
        <f t="shared" si="94"/>
        <v>194056.78499999997</v>
      </c>
      <c r="W868" s="17">
        <f t="shared" si="95"/>
        <v>0.27163178035748664</v>
      </c>
      <c r="X868" s="19">
        <f t="shared" si="96"/>
        <v>0</v>
      </c>
      <c r="Y868" s="17">
        <f t="shared" si="97"/>
        <v>0.27163178035748664</v>
      </c>
      <c r="Z868" s="25">
        <f t="shared" si="91"/>
        <v>0.17647058823529413</v>
      </c>
    </row>
    <row r="869" spans="1:26" ht="14.4" x14ac:dyDescent="0.3">
      <c r="A869" s="24" t="s">
        <v>1532</v>
      </c>
      <c r="B869" s="4">
        <v>45848</v>
      </c>
      <c r="C869" s="3" t="s">
        <v>40</v>
      </c>
      <c r="D869" s="3" t="s">
        <v>57</v>
      </c>
      <c r="E869" s="3" t="s">
        <v>92</v>
      </c>
      <c r="F869" s="3" t="s">
        <v>93</v>
      </c>
      <c r="G869" s="3" t="s">
        <v>266</v>
      </c>
      <c r="H869" s="3" t="s">
        <v>24</v>
      </c>
      <c r="I869" s="3" t="s">
        <v>45</v>
      </c>
      <c r="J869" s="3" t="s">
        <v>102</v>
      </c>
      <c r="K869" s="3" t="s">
        <v>203</v>
      </c>
      <c r="L869" s="5">
        <v>6</v>
      </c>
      <c r="M869" s="5">
        <v>23584.93</v>
      </c>
      <c r="N869" s="5">
        <v>31662.23</v>
      </c>
      <c r="O869" s="5">
        <v>0.15</v>
      </c>
      <c r="P869" s="3" t="s">
        <v>55</v>
      </c>
      <c r="Q869" s="3" t="s">
        <v>29</v>
      </c>
      <c r="R869" s="5">
        <v>14</v>
      </c>
      <c r="S869" s="15">
        <v>41194.230000000003</v>
      </c>
      <c r="T869" s="11">
        <f t="shared" si="92"/>
        <v>189973.38</v>
      </c>
      <c r="U869" s="12">
        <f t="shared" si="93"/>
        <v>28496.007000000001</v>
      </c>
      <c r="V869" s="12">
        <f t="shared" si="94"/>
        <v>161477.37299999999</v>
      </c>
      <c r="W869" s="17">
        <f t="shared" si="95"/>
        <v>0.25510837360476507</v>
      </c>
      <c r="X869" s="19">
        <f t="shared" si="96"/>
        <v>1</v>
      </c>
      <c r="Y869" s="17">
        <f t="shared" si="97"/>
        <v>0.25510837360476507</v>
      </c>
      <c r="Z869" s="25">
        <f t="shared" si="91"/>
        <v>0.17647058823529413</v>
      </c>
    </row>
    <row r="870" spans="1:26" ht="14.4" x14ac:dyDescent="0.3">
      <c r="A870" s="24" t="s">
        <v>1533</v>
      </c>
      <c r="B870" s="6">
        <v>45658</v>
      </c>
      <c r="C870" s="3" t="s">
        <v>40</v>
      </c>
      <c r="D870" s="3" t="s">
        <v>41</v>
      </c>
      <c r="E870" s="3" t="s">
        <v>42</v>
      </c>
      <c r="F870" s="3" t="s">
        <v>42</v>
      </c>
      <c r="G870" s="3" t="s">
        <v>1128</v>
      </c>
      <c r="H870" s="3" t="s">
        <v>24</v>
      </c>
      <c r="I870" s="3" t="s">
        <v>52</v>
      </c>
      <c r="J870" s="3" t="s">
        <v>95</v>
      </c>
      <c r="K870" s="3" t="s">
        <v>237</v>
      </c>
      <c r="L870" s="5">
        <v>37</v>
      </c>
      <c r="M870" s="5">
        <v>28495.88</v>
      </c>
      <c r="N870" s="5">
        <v>38833.35</v>
      </c>
      <c r="O870" s="5">
        <v>0</v>
      </c>
      <c r="P870" s="3" t="s">
        <v>55</v>
      </c>
      <c r="Q870" s="3" t="s">
        <v>38</v>
      </c>
      <c r="R870" s="5">
        <v>17</v>
      </c>
      <c r="S870" s="15">
        <v>382486.4</v>
      </c>
      <c r="T870" s="11">
        <f t="shared" si="92"/>
        <v>1436833.95</v>
      </c>
      <c r="U870" s="12">
        <f t="shared" si="93"/>
        <v>0</v>
      </c>
      <c r="V870" s="12">
        <f t="shared" si="94"/>
        <v>1436833.95</v>
      </c>
      <c r="W870" s="17">
        <f t="shared" si="95"/>
        <v>0.26620083691647184</v>
      </c>
      <c r="X870" s="19">
        <f t="shared" si="96"/>
        <v>1</v>
      </c>
      <c r="Y870" s="17">
        <f t="shared" si="97"/>
        <v>0.26620083691647184</v>
      </c>
      <c r="Z870" s="25">
        <f t="shared" si="91"/>
        <v>0</v>
      </c>
    </row>
    <row r="871" spans="1:26" ht="14.4" x14ac:dyDescent="0.3">
      <c r="A871" s="24" t="s">
        <v>1534</v>
      </c>
      <c r="B871" s="4">
        <v>45712</v>
      </c>
      <c r="C871" s="3" t="s">
        <v>20</v>
      </c>
      <c r="D871" s="3" t="s">
        <v>21</v>
      </c>
      <c r="E871" s="3" t="s">
        <v>22</v>
      </c>
      <c r="F871" s="3" t="s">
        <v>22</v>
      </c>
      <c r="G871" s="3" t="s">
        <v>1535</v>
      </c>
      <c r="H871" s="3" t="s">
        <v>24</v>
      </c>
      <c r="I871" s="3" t="s">
        <v>45</v>
      </c>
      <c r="J871" s="3" t="s">
        <v>46</v>
      </c>
      <c r="K871" s="3" t="s">
        <v>47</v>
      </c>
      <c r="L871" s="5">
        <v>24</v>
      </c>
      <c r="M871" s="5">
        <v>17545.2</v>
      </c>
      <c r="N871" s="5">
        <v>19849.34</v>
      </c>
      <c r="O871" s="5">
        <v>0.1</v>
      </c>
      <c r="P871" s="3" t="s">
        <v>28</v>
      </c>
      <c r="Q871" s="3" t="s">
        <v>84</v>
      </c>
      <c r="R871" s="5">
        <v>9</v>
      </c>
      <c r="S871" s="15">
        <v>49769.42</v>
      </c>
      <c r="T871" s="11">
        <f t="shared" si="92"/>
        <v>476384.16000000003</v>
      </c>
      <c r="U871" s="12">
        <f t="shared" si="93"/>
        <v>47638.416000000005</v>
      </c>
      <c r="V871" s="12">
        <f t="shared" si="94"/>
        <v>428745.74400000001</v>
      </c>
      <c r="W871" s="17">
        <f t="shared" si="95"/>
        <v>0.11608143216927186</v>
      </c>
      <c r="X871" s="19">
        <f t="shared" si="96"/>
        <v>0</v>
      </c>
      <c r="Y871" s="17">
        <f t="shared" si="97"/>
        <v>0.11608143216927186</v>
      </c>
      <c r="Z871" s="25">
        <f t="shared" si="91"/>
        <v>0.11111111111111112</v>
      </c>
    </row>
    <row r="872" spans="1:26" ht="14.4" x14ac:dyDescent="0.3">
      <c r="A872" s="24" t="s">
        <v>1536</v>
      </c>
      <c r="B872" s="6">
        <v>45871</v>
      </c>
      <c r="C872" s="3" t="s">
        <v>31</v>
      </c>
      <c r="D872" s="3" t="s">
        <v>41</v>
      </c>
      <c r="E872" s="3" t="s">
        <v>42</v>
      </c>
      <c r="F872" s="3" t="s">
        <v>42</v>
      </c>
      <c r="G872" s="3" t="s">
        <v>1537</v>
      </c>
      <c r="H872" s="3" t="s">
        <v>87</v>
      </c>
      <c r="I872" s="3" t="s">
        <v>25</v>
      </c>
      <c r="J872" s="3" t="s">
        <v>26</v>
      </c>
      <c r="K872" s="3" t="s">
        <v>127</v>
      </c>
      <c r="L872" s="5">
        <v>22</v>
      </c>
      <c r="M872" s="5">
        <v>74553.679999999993</v>
      </c>
      <c r="N872" s="5">
        <v>86637.45</v>
      </c>
      <c r="O872" s="5">
        <v>0</v>
      </c>
      <c r="P872" s="3" t="s">
        <v>28</v>
      </c>
      <c r="Q872" s="3" t="s">
        <v>77</v>
      </c>
      <c r="R872" s="5">
        <v>20</v>
      </c>
      <c r="S872" s="15">
        <v>265842.90000000002</v>
      </c>
      <c r="T872" s="11">
        <f t="shared" si="92"/>
        <v>1906023.9</v>
      </c>
      <c r="U872" s="12">
        <f t="shared" si="93"/>
        <v>0</v>
      </c>
      <c r="V872" s="12">
        <f t="shared" si="94"/>
        <v>1906023.9</v>
      </c>
      <c r="W872" s="17">
        <f t="shared" si="95"/>
        <v>0.13947511361216405</v>
      </c>
      <c r="X872" s="19">
        <f t="shared" si="96"/>
        <v>0</v>
      </c>
      <c r="Y872" s="17">
        <f t="shared" si="97"/>
        <v>0.13947511361216405</v>
      </c>
      <c r="Z872" s="25">
        <f t="shared" si="91"/>
        <v>0</v>
      </c>
    </row>
    <row r="873" spans="1:26" ht="14.4" x14ac:dyDescent="0.3">
      <c r="A873" s="24" t="s">
        <v>1538</v>
      </c>
      <c r="B873" s="4">
        <v>45735</v>
      </c>
      <c r="C873" s="3" t="s">
        <v>40</v>
      </c>
      <c r="D873" s="3" t="s">
        <v>41</v>
      </c>
      <c r="E873" s="3" t="s">
        <v>42</v>
      </c>
      <c r="F873" s="3" t="s">
        <v>42</v>
      </c>
      <c r="G873" s="3" t="s">
        <v>748</v>
      </c>
      <c r="H873" s="3" t="s">
        <v>44</v>
      </c>
      <c r="I873" s="3" t="s">
        <v>45</v>
      </c>
      <c r="J873" s="3" t="s">
        <v>132</v>
      </c>
      <c r="K873" s="3" t="s">
        <v>133</v>
      </c>
      <c r="L873" s="5">
        <v>37</v>
      </c>
      <c r="M873" s="5">
        <v>48839.42</v>
      </c>
      <c r="N873" s="5">
        <v>57644.99</v>
      </c>
      <c r="O873" s="5">
        <v>0.1</v>
      </c>
      <c r="P873" s="3" t="s">
        <v>55</v>
      </c>
      <c r="Q873" s="3" t="s">
        <v>77</v>
      </c>
      <c r="R873" s="5">
        <v>12</v>
      </c>
      <c r="S873" s="15">
        <v>293225.5</v>
      </c>
      <c r="T873" s="11">
        <f t="shared" si="92"/>
        <v>2132864.63</v>
      </c>
      <c r="U873" s="12">
        <f t="shared" si="93"/>
        <v>213286.46299999999</v>
      </c>
      <c r="V873" s="12">
        <f t="shared" si="94"/>
        <v>1919578.1669999999</v>
      </c>
      <c r="W873" s="17">
        <f t="shared" si="95"/>
        <v>0.15275517561145507</v>
      </c>
      <c r="X873" s="19">
        <f t="shared" si="96"/>
        <v>1</v>
      </c>
      <c r="Y873" s="17">
        <f t="shared" si="97"/>
        <v>0.15275517561145507</v>
      </c>
      <c r="Z873" s="25">
        <f t="shared" si="91"/>
        <v>0.1111111111111111</v>
      </c>
    </row>
    <row r="874" spans="1:26" ht="14.4" x14ac:dyDescent="0.3">
      <c r="A874" s="24" t="s">
        <v>1539</v>
      </c>
      <c r="B874" s="6">
        <v>45842</v>
      </c>
      <c r="C874" s="3" t="s">
        <v>20</v>
      </c>
      <c r="D874" s="3" t="s">
        <v>41</v>
      </c>
      <c r="E874" s="3" t="s">
        <v>50</v>
      </c>
      <c r="F874" s="3" t="s">
        <v>50</v>
      </c>
      <c r="G874" s="3" t="s">
        <v>310</v>
      </c>
      <c r="H874" s="3" t="s">
        <v>87</v>
      </c>
      <c r="I874" s="3" t="s">
        <v>45</v>
      </c>
      <c r="J874" s="3" t="s">
        <v>67</v>
      </c>
      <c r="K874" s="3" t="s">
        <v>74</v>
      </c>
      <c r="L874" s="5">
        <v>1</v>
      </c>
      <c r="M874" s="5">
        <v>77542.89</v>
      </c>
      <c r="N874" s="5">
        <v>98170.58</v>
      </c>
      <c r="O874" s="5">
        <v>0.15</v>
      </c>
      <c r="P874" s="3" t="s">
        <v>55</v>
      </c>
      <c r="Q874" s="3" t="s">
        <v>84</v>
      </c>
      <c r="R874" s="5">
        <v>13</v>
      </c>
      <c r="S874" s="15">
        <v>17533.54</v>
      </c>
      <c r="T874" s="11">
        <f t="shared" si="92"/>
        <v>98170.58</v>
      </c>
      <c r="U874" s="12">
        <f t="shared" si="93"/>
        <v>14725.587</v>
      </c>
      <c r="V874" s="12">
        <f t="shared" si="94"/>
        <v>83444.993000000002</v>
      </c>
      <c r="W874" s="17">
        <f t="shared" si="95"/>
        <v>0.21012093559645934</v>
      </c>
      <c r="X874" s="19">
        <f t="shared" si="96"/>
        <v>1</v>
      </c>
      <c r="Y874" s="17">
        <f t="shared" si="97"/>
        <v>0.21012093559645934</v>
      </c>
      <c r="Z874" s="25">
        <f t="shared" si="91"/>
        <v>0.1764705882352941</v>
      </c>
    </row>
    <row r="875" spans="1:26" ht="14.4" x14ac:dyDescent="0.3">
      <c r="A875" s="24" t="s">
        <v>1540</v>
      </c>
      <c r="B875" s="4">
        <v>45682</v>
      </c>
      <c r="C875" s="3" t="s">
        <v>40</v>
      </c>
      <c r="D875" s="3" t="s">
        <v>21</v>
      </c>
      <c r="E875" s="3" t="s">
        <v>105</v>
      </c>
      <c r="F875" s="3" t="s">
        <v>106</v>
      </c>
      <c r="G875" s="3" t="s">
        <v>1541</v>
      </c>
      <c r="H875" s="3" t="s">
        <v>24</v>
      </c>
      <c r="I875" s="3" t="s">
        <v>45</v>
      </c>
      <c r="J875" s="3" t="s">
        <v>132</v>
      </c>
      <c r="K875" s="3" t="s">
        <v>133</v>
      </c>
      <c r="L875" s="5">
        <v>40</v>
      </c>
      <c r="M875" s="5">
        <v>79268.429999999993</v>
      </c>
      <c r="N875" s="5">
        <v>104141</v>
      </c>
      <c r="O875" s="5">
        <v>0.15</v>
      </c>
      <c r="P875" s="3" t="s">
        <v>28</v>
      </c>
      <c r="Q875" s="3" t="s">
        <v>38</v>
      </c>
      <c r="R875" s="5">
        <v>11</v>
      </c>
      <c r="S875" s="15">
        <v>845667.4</v>
      </c>
      <c r="T875" s="11">
        <f t="shared" si="92"/>
        <v>4165640</v>
      </c>
      <c r="U875" s="12">
        <f t="shared" si="93"/>
        <v>624846</v>
      </c>
      <c r="V875" s="12">
        <f t="shared" si="94"/>
        <v>3540794</v>
      </c>
      <c r="W875" s="17">
        <f t="shared" si="95"/>
        <v>0.23883552672084285</v>
      </c>
      <c r="X875" s="19">
        <f t="shared" si="96"/>
        <v>0</v>
      </c>
      <c r="Y875" s="17">
        <f t="shared" si="97"/>
        <v>0.23883552672084285</v>
      </c>
      <c r="Z875" s="25">
        <f t="shared" si="91"/>
        <v>0.17647058823529413</v>
      </c>
    </row>
    <row r="876" spans="1:26" ht="14.4" x14ac:dyDescent="0.3">
      <c r="A876" s="24" t="s">
        <v>1542</v>
      </c>
      <c r="B876" s="4">
        <v>45898</v>
      </c>
      <c r="C876" s="3" t="s">
        <v>49</v>
      </c>
      <c r="D876" s="3" t="s">
        <v>41</v>
      </c>
      <c r="E876" s="3" t="s">
        <v>42</v>
      </c>
      <c r="F876" s="3" t="s">
        <v>42</v>
      </c>
      <c r="G876" s="3" t="s">
        <v>398</v>
      </c>
      <c r="H876" s="3" t="s">
        <v>44</v>
      </c>
      <c r="I876" s="3" t="s">
        <v>25</v>
      </c>
      <c r="J876" s="3" t="s">
        <v>26</v>
      </c>
      <c r="K876" s="3" t="s">
        <v>216</v>
      </c>
      <c r="L876" s="5">
        <v>7</v>
      </c>
      <c r="M876" s="5">
        <v>7648.17</v>
      </c>
      <c r="N876" s="5">
        <v>10748.37</v>
      </c>
      <c r="O876" s="5">
        <v>0</v>
      </c>
      <c r="P876" s="3" t="s">
        <v>55</v>
      </c>
      <c r="Q876" s="3" t="s">
        <v>38</v>
      </c>
      <c r="R876" s="5">
        <v>10</v>
      </c>
      <c r="S876" s="15">
        <v>21701.4</v>
      </c>
      <c r="T876" s="11">
        <f t="shared" si="92"/>
        <v>75238.590000000011</v>
      </c>
      <c r="U876" s="12">
        <f t="shared" si="93"/>
        <v>0</v>
      </c>
      <c r="V876" s="12">
        <f t="shared" si="94"/>
        <v>75238.590000000011</v>
      </c>
      <c r="W876" s="17">
        <f t="shared" si="95"/>
        <v>0.28843443238370092</v>
      </c>
      <c r="X876" s="19">
        <f t="shared" si="96"/>
        <v>1</v>
      </c>
      <c r="Y876" s="17">
        <f t="shared" si="97"/>
        <v>0.28843443238370092</v>
      </c>
      <c r="Z876" s="25">
        <f t="shared" si="91"/>
        <v>0</v>
      </c>
    </row>
    <row r="877" spans="1:26" ht="14.4" x14ac:dyDescent="0.3">
      <c r="A877" s="24" t="s">
        <v>1543</v>
      </c>
      <c r="B877" s="4">
        <v>45860</v>
      </c>
      <c r="C877" s="3" t="s">
        <v>31</v>
      </c>
      <c r="D877" s="3" t="s">
        <v>21</v>
      </c>
      <c r="E877" s="3" t="s">
        <v>32</v>
      </c>
      <c r="F877" s="3" t="s">
        <v>33</v>
      </c>
      <c r="G877" s="3" t="s">
        <v>966</v>
      </c>
      <c r="H877" s="3" t="s">
        <v>24</v>
      </c>
      <c r="I877" s="3" t="s">
        <v>52</v>
      </c>
      <c r="J877" s="3" t="s">
        <v>95</v>
      </c>
      <c r="K877" s="3" t="s">
        <v>182</v>
      </c>
      <c r="L877" s="5">
        <v>18</v>
      </c>
      <c r="M877" s="5">
        <v>48296.44</v>
      </c>
      <c r="N877" s="5">
        <v>54888.42</v>
      </c>
      <c r="O877" s="5">
        <v>0.1</v>
      </c>
      <c r="P877" s="3" t="s">
        <v>28</v>
      </c>
      <c r="Q877" s="3" t="s">
        <v>84</v>
      </c>
      <c r="R877" s="5">
        <v>3</v>
      </c>
      <c r="S877" s="15">
        <v>106790.1</v>
      </c>
      <c r="T877" s="11">
        <f t="shared" si="92"/>
        <v>987991.55999999994</v>
      </c>
      <c r="U877" s="12">
        <f t="shared" si="93"/>
        <v>98799.156000000003</v>
      </c>
      <c r="V877" s="12">
        <f t="shared" si="94"/>
        <v>889192.40399999998</v>
      </c>
      <c r="W877" s="17">
        <f t="shared" si="95"/>
        <v>0.12009785454712454</v>
      </c>
      <c r="X877" s="19">
        <f t="shared" si="96"/>
        <v>0</v>
      </c>
      <c r="Y877" s="17">
        <f t="shared" si="97"/>
        <v>0.12009785454712454</v>
      </c>
      <c r="Z877" s="25">
        <f t="shared" si="91"/>
        <v>0.11111111111111112</v>
      </c>
    </row>
    <row r="878" spans="1:26" ht="14.4" x14ac:dyDescent="0.3">
      <c r="A878" s="24" t="s">
        <v>1544</v>
      </c>
      <c r="B878" s="4">
        <v>45687</v>
      </c>
      <c r="C878" s="3" t="s">
        <v>49</v>
      </c>
      <c r="D878" s="3" t="s">
        <v>70</v>
      </c>
      <c r="E878" s="3" t="s">
        <v>125</v>
      </c>
      <c r="F878" s="3" t="s">
        <v>125</v>
      </c>
      <c r="G878" s="3" t="s">
        <v>1545</v>
      </c>
      <c r="H878" s="3" t="s">
        <v>87</v>
      </c>
      <c r="I878" s="3" t="s">
        <v>25</v>
      </c>
      <c r="J878" s="3" t="s">
        <v>61</v>
      </c>
      <c r="K878" s="3" t="s">
        <v>62</v>
      </c>
      <c r="L878" s="5">
        <v>14</v>
      </c>
      <c r="M878" s="5">
        <v>59173.04</v>
      </c>
      <c r="N878" s="5">
        <v>81901.86</v>
      </c>
      <c r="O878" s="5">
        <v>0.1</v>
      </c>
      <c r="P878" s="3" t="s">
        <v>55</v>
      </c>
      <c r="Q878" s="3" t="s">
        <v>29</v>
      </c>
      <c r="R878" s="5">
        <v>17</v>
      </c>
      <c r="S878" s="15">
        <v>286383.09999999998</v>
      </c>
      <c r="T878" s="11">
        <f t="shared" si="92"/>
        <v>1146626.04</v>
      </c>
      <c r="U878" s="12">
        <f t="shared" si="93"/>
        <v>114662.60400000001</v>
      </c>
      <c r="V878" s="12">
        <f t="shared" si="94"/>
        <v>1031963.436</v>
      </c>
      <c r="W878" s="17">
        <f t="shared" si="95"/>
        <v>0.2775128362202941</v>
      </c>
      <c r="X878" s="19">
        <f t="shared" si="96"/>
        <v>1</v>
      </c>
      <c r="Y878" s="17">
        <f t="shared" si="97"/>
        <v>0.2775128362202941</v>
      </c>
      <c r="Z878" s="25">
        <f t="shared" si="91"/>
        <v>0.11111111111111112</v>
      </c>
    </row>
    <row r="879" spans="1:26" ht="14.4" x14ac:dyDescent="0.3">
      <c r="A879" s="24" t="s">
        <v>1546</v>
      </c>
      <c r="B879" s="4">
        <v>45705</v>
      </c>
      <c r="C879" s="3" t="s">
        <v>40</v>
      </c>
      <c r="D879" s="3" t="s">
        <v>57</v>
      </c>
      <c r="E879" s="3" t="s">
        <v>92</v>
      </c>
      <c r="F879" s="3" t="s">
        <v>93</v>
      </c>
      <c r="G879" s="3" t="s">
        <v>1547</v>
      </c>
      <c r="H879" s="3" t="s">
        <v>87</v>
      </c>
      <c r="I879" s="3" t="s">
        <v>52</v>
      </c>
      <c r="J879" s="3" t="s">
        <v>53</v>
      </c>
      <c r="K879" s="3" t="s">
        <v>99</v>
      </c>
      <c r="L879" s="5">
        <v>19</v>
      </c>
      <c r="M879" s="5">
        <v>7352.48</v>
      </c>
      <c r="N879" s="5">
        <v>9056.94</v>
      </c>
      <c r="O879" s="5">
        <v>0.1</v>
      </c>
      <c r="P879" s="3" t="s">
        <v>55</v>
      </c>
      <c r="Q879" s="3" t="s">
        <v>77</v>
      </c>
      <c r="R879" s="5">
        <v>3</v>
      </c>
      <c r="S879" s="15">
        <v>29146.27</v>
      </c>
      <c r="T879" s="11">
        <f t="shared" si="92"/>
        <v>172081.86000000002</v>
      </c>
      <c r="U879" s="12">
        <f t="shared" si="93"/>
        <v>17208.186000000002</v>
      </c>
      <c r="V879" s="12">
        <f t="shared" si="94"/>
        <v>154873.674</v>
      </c>
      <c r="W879" s="17">
        <f t="shared" si="95"/>
        <v>0.1881938307991583</v>
      </c>
      <c r="X879" s="19">
        <f t="shared" si="96"/>
        <v>1</v>
      </c>
      <c r="Y879" s="17">
        <f t="shared" si="97"/>
        <v>0.1881938307991583</v>
      </c>
      <c r="Z879" s="25">
        <f t="shared" si="91"/>
        <v>0.11111111111111112</v>
      </c>
    </row>
    <row r="880" spans="1:26" ht="14.4" x14ac:dyDescent="0.3">
      <c r="A880" s="24" t="s">
        <v>1548</v>
      </c>
      <c r="B880" s="6">
        <v>45841</v>
      </c>
      <c r="C880" s="3" t="s">
        <v>31</v>
      </c>
      <c r="D880" s="3" t="s">
        <v>70</v>
      </c>
      <c r="E880" s="3" t="s">
        <v>125</v>
      </c>
      <c r="F880" s="3" t="s">
        <v>125</v>
      </c>
      <c r="G880" s="3" t="s">
        <v>644</v>
      </c>
      <c r="H880" s="3" t="s">
        <v>44</v>
      </c>
      <c r="I880" s="3" t="s">
        <v>45</v>
      </c>
      <c r="J880" s="3" t="s">
        <v>102</v>
      </c>
      <c r="K880" s="3" t="s">
        <v>103</v>
      </c>
      <c r="L880" s="5">
        <v>10</v>
      </c>
      <c r="M880" s="5">
        <v>17182.689999999999</v>
      </c>
      <c r="N880" s="5">
        <v>22032.17</v>
      </c>
      <c r="O880" s="5">
        <v>0.15</v>
      </c>
      <c r="P880" s="3" t="s">
        <v>28</v>
      </c>
      <c r="Q880" s="3" t="s">
        <v>84</v>
      </c>
      <c r="R880" s="5">
        <v>2</v>
      </c>
      <c r="S880" s="15">
        <v>41220.58</v>
      </c>
      <c r="T880" s="11">
        <f t="shared" si="92"/>
        <v>220321.69999999998</v>
      </c>
      <c r="U880" s="12">
        <f t="shared" si="93"/>
        <v>33048.254999999997</v>
      </c>
      <c r="V880" s="12">
        <f t="shared" si="94"/>
        <v>187273.44499999998</v>
      </c>
      <c r="W880" s="17">
        <f t="shared" si="95"/>
        <v>0.22010904963060837</v>
      </c>
      <c r="X880" s="19">
        <f t="shared" si="96"/>
        <v>0</v>
      </c>
      <c r="Y880" s="17">
        <f t="shared" si="97"/>
        <v>0.22010904963060837</v>
      </c>
      <c r="Z880" s="25">
        <f t="shared" si="91"/>
        <v>0.17647058823529413</v>
      </c>
    </row>
    <row r="881" spans="1:26" ht="14.4" x14ac:dyDescent="0.3">
      <c r="A881" s="24" t="s">
        <v>1549</v>
      </c>
      <c r="B881" s="4">
        <v>45686</v>
      </c>
      <c r="C881" s="3" t="s">
        <v>20</v>
      </c>
      <c r="D881" s="3" t="s">
        <v>70</v>
      </c>
      <c r="E881" s="3" t="s">
        <v>125</v>
      </c>
      <c r="F881" s="3" t="s">
        <v>125</v>
      </c>
      <c r="G881" s="3" t="s">
        <v>911</v>
      </c>
      <c r="H881" s="3" t="s">
        <v>24</v>
      </c>
      <c r="I881" s="3" t="s">
        <v>52</v>
      </c>
      <c r="J881" s="3" t="s">
        <v>53</v>
      </c>
      <c r="K881" s="3" t="s">
        <v>90</v>
      </c>
      <c r="L881" s="5">
        <v>25</v>
      </c>
      <c r="M881" s="5">
        <v>17570.32</v>
      </c>
      <c r="N881" s="5">
        <v>20663.68</v>
      </c>
      <c r="O881" s="5">
        <v>0.05</v>
      </c>
      <c r="P881" s="3" t="s">
        <v>28</v>
      </c>
      <c r="Q881" s="3" t="s">
        <v>38</v>
      </c>
      <c r="R881" s="5">
        <v>8</v>
      </c>
      <c r="S881" s="15">
        <v>73467.3</v>
      </c>
      <c r="T881" s="11">
        <f t="shared" si="92"/>
        <v>516592</v>
      </c>
      <c r="U881" s="12">
        <f t="shared" si="93"/>
        <v>25829.600000000002</v>
      </c>
      <c r="V881" s="12">
        <f t="shared" si="94"/>
        <v>490762.4</v>
      </c>
      <c r="W881" s="17">
        <f t="shared" si="95"/>
        <v>0.14970034379161892</v>
      </c>
      <c r="X881" s="19">
        <f t="shared" si="96"/>
        <v>0</v>
      </c>
      <c r="Y881" s="17">
        <f t="shared" si="97"/>
        <v>0.14970034379161892</v>
      </c>
      <c r="Z881" s="25">
        <f t="shared" si="91"/>
        <v>5.2631578947368425E-2</v>
      </c>
    </row>
    <row r="882" spans="1:26" ht="14.4" x14ac:dyDescent="0.3">
      <c r="A882" s="24" t="s">
        <v>1550</v>
      </c>
      <c r="B882" s="4">
        <v>45728</v>
      </c>
      <c r="C882" s="3" t="s">
        <v>49</v>
      </c>
      <c r="D882" s="3" t="s">
        <v>41</v>
      </c>
      <c r="E882" s="3" t="s">
        <v>42</v>
      </c>
      <c r="F882" s="3" t="s">
        <v>42</v>
      </c>
      <c r="G882" s="3" t="s">
        <v>101</v>
      </c>
      <c r="H882" s="3" t="s">
        <v>87</v>
      </c>
      <c r="I882" s="3" t="s">
        <v>52</v>
      </c>
      <c r="J882" s="3" t="s">
        <v>157</v>
      </c>
      <c r="K882" s="3" t="s">
        <v>273</v>
      </c>
      <c r="L882" s="5">
        <v>15</v>
      </c>
      <c r="M882" s="5">
        <v>24865</v>
      </c>
      <c r="N882" s="5">
        <v>30328.09</v>
      </c>
      <c r="O882" s="5">
        <v>0.05</v>
      </c>
      <c r="P882" s="3" t="s">
        <v>28</v>
      </c>
      <c r="Q882" s="3" t="s">
        <v>77</v>
      </c>
      <c r="R882" s="5">
        <v>8</v>
      </c>
      <c r="S882" s="15">
        <v>77849.03</v>
      </c>
      <c r="T882" s="11">
        <f t="shared" si="92"/>
        <v>454921.35</v>
      </c>
      <c r="U882" s="12">
        <f t="shared" si="93"/>
        <v>22746.067500000001</v>
      </c>
      <c r="V882" s="12">
        <f t="shared" si="94"/>
        <v>432175.28249999997</v>
      </c>
      <c r="W882" s="17">
        <f t="shared" si="95"/>
        <v>0.18013299962382739</v>
      </c>
      <c r="X882" s="19">
        <f t="shared" si="96"/>
        <v>0</v>
      </c>
      <c r="Y882" s="17">
        <f t="shared" si="97"/>
        <v>0.18013299962382739</v>
      </c>
      <c r="Z882" s="25">
        <f t="shared" si="91"/>
        <v>5.2631578947368425E-2</v>
      </c>
    </row>
    <row r="883" spans="1:26" ht="14.4" x14ac:dyDescent="0.3">
      <c r="A883" s="24" t="s">
        <v>1551</v>
      </c>
      <c r="B883" s="6">
        <v>45690</v>
      </c>
      <c r="C883" s="3" t="s">
        <v>20</v>
      </c>
      <c r="D883" s="3" t="s">
        <v>41</v>
      </c>
      <c r="E883" s="3" t="s">
        <v>50</v>
      </c>
      <c r="F883" s="3" t="s">
        <v>50</v>
      </c>
      <c r="G883" s="3" t="s">
        <v>1552</v>
      </c>
      <c r="H883" s="3" t="s">
        <v>44</v>
      </c>
      <c r="I883" s="3" t="s">
        <v>25</v>
      </c>
      <c r="J883" s="3" t="s">
        <v>61</v>
      </c>
      <c r="K883" s="3" t="s">
        <v>223</v>
      </c>
      <c r="L883" s="5">
        <v>17</v>
      </c>
      <c r="M883" s="5">
        <v>52191.89</v>
      </c>
      <c r="N883" s="5">
        <v>74451.350000000006</v>
      </c>
      <c r="O883" s="5">
        <v>0.05</v>
      </c>
      <c r="P883" s="3" t="s">
        <v>55</v>
      </c>
      <c r="Q883" s="3" t="s">
        <v>29</v>
      </c>
      <c r="R883" s="5">
        <v>7</v>
      </c>
      <c r="S883" s="15">
        <v>359490.3</v>
      </c>
      <c r="T883" s="11">
        <f t="shared" si="92"/>
        <v>1265672.9500000002</v>
      </c>
      <c r="U883" s="12">
        <f t="shared" si="93"/>
        <v>63283.647500000014</v>
      </c>
      <c r="V883" s="12">
        <f t="shared" si="94"/>
        <v>1202389.3025000002</v>
      </c>
      <c r="W883" s="17">
        <f t="shared" si="95"/>
        <v>0.2989799553709851</v>
      </c>
      <c r="X883" s="19">
        <f t="shared" si="96"/>
        <v>1</v>
      </c>
      <c r="Y883" s="17">
        <f t="shared" si="97"/>
        <v>0.2989799553709851</v>
      </c>
      <c r="Z883" s="25">
        <f t="shared" si="91"/>
        <v>5.2631578947368425E-2</v>
      </c>
    </row>
    <row r="884" spans="1:26" ht="14.4" x14ac:dyDescent="0.3">
      <c r="A884" s="24" t="s">
        <v>1553</v>
      </c>
      <c r="B884" s="4">
        <v>45862</v>
      </c>
      <c r="C884" s="3" t="s">
        <v>49</v>
      </c>
      <c r="D884" s="3" t="s">
        <v>57</v>
      </c>
      <c r="E884" s="3" t="s">
        <v>64</v>
      </c>
      <c r="F884" s="3" t="s">
        <v>65</v>
      </c>
      <c r="G884" s="3" t="s">
        <v>1554</v>
      </c>
      <c r="H884" s="3" t="s">
        <v>35</v>
      </c>
      <c r="I884" s="3" t="s">
        <v>25</v>
      </c>
      <c r="J884" s="3" t="s">
        <v>61</v>
      </c>
      <c r="K884" s="3" t="s">
        <v>154</v>
      </c>
      <c r="L884" s="5">
        <v>11</v>
      </c>
      <c r="M884" s="5">
        <v>70555.56</v>
      </c>
      <c r="N884" s="5">
        <v>90653.39</v>
      </c>
      <c r="O884" s="5">
        <v>0.15</v>
      </c>
      <c r="P884" s="3" t="s">
        <v>55</v>
      </c>
      <c r="Q884" s="3" t="s">
        <v>38</v>
      </c>
      <c r="R884" s="5">
        <v>10</v>
      </c>
      <c r="S884" s="15">
        <v>187914.7</v>
      </c>
      <c r="T884" s="11">
        <f t="shared" si="92"/>
        <v>997187.29</v>
      </c>
      <c r="U884" s="12">
        <f t="shared" si="93"/>
        <v>149578.09349999999</v>
      </c>
      <c r="V884" s="12">
        <f t="shared" si="94"/>
        <v>847609.19650000008</v>
      </c>
      <c r="W884" s="17">
        <f t="shared" si="95"/>
        <v>0.22169969459504324</v>
      </c>
      <c r="X884" s="19">
        <f t="shared" si="96"/>
        <v>1</v>
      </c>
      <c r="Y884" s="17">
        <f t="shared" si="97"/>
        <v>0.22169969459504324</v>
      </c>
      <c r="Z884" s="25">
        <f t="shared" si="91"/>
        <v>0.17647058823529407</v>
      </c>
    </row>
    <row r="885" spans="1:26" ht="14.4" x14ac:dyDescent="0.3">
      <c r="A885" s="24" t="s">
        <v>1555</v>
      </c>
      <c r="B885" s="4">
        <v>45852</v>
      </c>
      <c r="C885" s="3" t="s">
        <v>40</v>
      </c>
      <c r="D885" s="3" t="s">
        <v>57</v>
      </c>
      <c r="E885" s="3" t="s">
        <v>58</v>
      </c>
      <c r="F885" s="3" t="s">
        <v>59</v>
      </c>
      <c r="G885" s="3" t="s">
        <v>611</v>
      </c>
      <c r="H885" s="3" t="s">
        <v>35</v>
      </c>
      <c r="I885" s="3" t="s">
        <v>52</v>
      </c>
      <c r="J885" s="3" t="s">
        <v>113</v>
      </c>
      <c r="K885" s="3" t="s">
        <v>557</v>
      </c>
      <c r="L885" s="5">
        <v>5</v>
      </c>
      <c r="M885" s="5">
        <v>57743.57</v>
      </c>
      <c r="N885" s="5">
        <v>70154.240000000005</v>
      </c>
      <c r="O885" s="5">
        <v>0</v>
      </c>
      <c r="P885" s="3" t="s">
        <v>28</v>
      </c>
      <c r="Q885" s="3" t="s">
        <v>84</v>
      </c>
      <c r="R885" s="5">
        <v>12</v>
      </c>
      <c r="S885" s="15">
        <v>62053.35</v>
      </c>
      <c r="T885" s="11">
        <f t="shared" si="92"/>
        <v>350771.20000000001</v>
      </c>
      <c r="U885" s="12">
        <f t="shared" si="93"/>
        <v>0</v>
      </c>
      <c r="V885" s="12">
        <f t="shared" si="94"/>
        <v>350771.20000000001</v>
      </c>
      <c r="W885" s="17">
        <f t="shared" si="95"/>
        <v>0.17690548710954604</v>
      </c>
      <c r="X885" s="19">
        <f t="shared" si="96"/>
        <v>0</v>
      </c>
      <c r="Y885" s="17">
        <f t="shared" si="97"/>
        <v>0.17690548710954604</v>
      </c>
      <c r="Z885" s="25">
        <f t="shared" si="91"/>
        <v>0</v>
      </c>
    </row>
    <row r="886" spans="1:26" ht="14.4" x14ac:dyDescent="0.3">
      <c r="A886" s="24" t="s">
        <v>1556</v>
      </c>
      <c r="B886" s="4">
        <v>45882</v>
      </c>
      <c r="C886" s="3" t="s">
        <v>40</v>
      </c>
      <c r="D886" s="3" t="s">
        <v>21</v>
      </c>
      <c r="E886" s="3" t="s">
        <v>32</v>
      </c>
      <c r="F886" s="3" t="s">
        <v>33</v>
      </c>
      <c r="G886" s="3" t="s">
        <v>1111</v>
      </c>
      <c r="H886" s="3" t="s">
        <v>35</v>
      </c>
      <c r="I886" s="3" t="s">
        <v>25</v>
      </c>
      <c r="J886" s="3" t="s">
        <v>36</v>
      </c>
      <c r="K886" s="3" t="s">
        <v>280</v>
      </c>
      <c r="L886" s="5">
        <v>8</v>
      </c>
      <c r="M886" s="5">
        <v>11635.14</v>
      </c>
      <c r="N886" s="5">
        <v>14498.32</v>
      </c>
      <c r="O886" s="5">
        <v>0.15</v>
      </c>
      <c r="P886" s="3" t="s">
        <v>55</v>
      </c>
      <c r="Q886" s="3" t="s">
        <v>29</v>
      </c>
      <c r="R886" s="5">
        <v>7</v>
      </c>
      <c r="S886" s="15">
        <v>19469.62</v>
      </c>
      <c r="T886" s="11">
        <f t="shared" si="92"/>
        <v>115986.56</v>
      </c>
      <c r="U886" s="12">
        <f t="shared" si="93"/>
        <v>17397.984</v>
      </c>
      <c r="V886" s="12">
        <f t="shared" si="94"/>
        <v>98588.576000000001</v>
      </c>
      <c r="W886" s="17">
        <f t="shared" si="95"/>
        <v>0.19748352993758628</v>
      </c>
      <c r="X886" s="19">
        <f t="shared" si="96"/>
        <v>1</v>
      </c>
      <c r="Y886" s="17">
        <f t="shared" si="97"/>
        <v>0.19748352993758628</v>
      </c>
      <c r="Z886" s="25">
        <f t="shared" si="91"/>
        <v>0.17647058823529413</v>
      </c>
    </row>
    <row r="887" spans="1:26" ht="14.4" x14ac:dyDescent="0.3">
      <c r="A887" s="24" t="s">
        <v>1557</v>
      </c>
      <c r="B887" s="4">
        <v>45736</v>
      </c>
      <c r="C887" s="3" t="s">
        <v>49</v>
      </c>
      <c r="D887" s="3" t="s">
        <v>41</v>
      </c>
      <c r="E887" s="3" t="s">
        <v>50</v>
      </c>
      <c r="F887" s="3" t="s">
        <v>50</v>
      </c>
      <c r="G887" s="3" t="s">
        <v>282</v>
      </c>
      <c r="H887" s="3" t="s">
        <v>87</v>
      </c>
      <c r="I887" s="3" t="s">
        <v>25</v>
      </c>
      <c r="J887" s="3" t="s">
        <v>146</v>
      </c>
      <c r="K887" s="3" t="s">
        <v>177</v>
      </c>
      <c r="L887" s="5">
        <v>13</v>
      </c>
      <c r="M887" s="5">
        <v>27063.9</v>
      </c>
      <c r="N887" s="5">
        <v>33927.58</v>
      </c>
      <c r="O887" s="5">
        <v>0.05</v>
      </c>
      <c r="P887" s="3" t="s">
        <v>28</v>
      </c>
      <c r="Q887" s="3" t="s">
        <v>38</v>
      </c>
      <c r="R887" s="5">
        <v>11</v>
      </c>
      <c r="S887" s="15">
        <v>84766.45</v>
      </c>
      <c r="T887" s="11">
        <f t="shared" si="92"/>
        <v>441058.54000000004</v>
      </c>
      <c r="U887" s="12">
        <f t="shared" si="93"/>
        <v>22052.927000000003</v>
      </c>
      <c r="V887" s="12">
        <f t="shared" si="94"/>
        <v>419005.61300000001</v>
      </c>
      <c r="W887" s="17">
        <f t="shared" si="95"/>
        <v>0.2023038531467119</v>
      </c>
      <c r="X887" s="19">
        <f t="shared" si="96"/>
        <v>0</v>
      </c>
      <c r="Y887" s="17">
        <f t="shared" si="97"/>
        <v>0.2023038531467119</v>
      </c>
      <c r="Z887" s="25">
        <f t="shared" si="91"/>
        <v>5.2631578947368425E-2</v>
      </c>
    </row>
    <row r="888" spans="1:26" ht="14.4" x14ac:dyDescent="0.3">
      <c r="A888" s="24" t="s">
        <v>1558</v>
      </c>
      <c r="B888" s="4">
        <v>45868</v>
      </c>
      <c r="C888" s="3" t="s">
        <v>31</v>
      </c>
      <c r="D888" s="3" t="s">
        <v>70</v>
      </c>
      <c r="E888" s="3" t="s">
        <v>71</v>
      </c>
      <c r="F888" s="3" t="s">
        <v>72</v>
      </c>
      <c r="G888" s="3" t="s">
        <v>1559</v>
      </c>
      <c r="H888" s="3" t="s">
        <v>24</v>
      </c>
      <c r="I888" s="3" t="s">
        <v>52</v>
      </c>
      <c r="J888" s="3" t="s">
        <v>113</v>
      </c>
      <c r="K888" s="3" t="s">
        <v>139</v>
      </c>
      <c r="L888" s="5">
        <v>1</v>
      </c>
      <c r="M888" s="5">
        <v>42045.85</v>
      </c>
      <c r="N888" s="5">
        <v>50972.59</v>
      </c>
      <c r="O888" s="5">
        <v>0.05</v>
      </c>
      <c r="P888" s="3" t="s">
        <v>28</v>
      </c>
      <c r="Q888" s="3" t="s">
        <v>84</v>
      </c>
      <c r="R888" s="5">
        <v>18</v>
      </c>
      <c r="S888" s="15">
        <v>8480.4</v>
      </c>
      <c r="T888" s="11">
        <f t="shared" si="92"/>
        <v>50972.59</v>
      </c>
      <c r="U888" s="12">
        <f t="shared" si="93"/>
        <v>2548.6295</v>
      </c>
      <c r="V888" s="12">
        <f t="shared" si="94"/>
        <v>48423.960499999994</v>
      </c>
      <c r="W888" s="17">
        <f t="shared" si="95"/>
        <v>0.17512817853880416</v>
      </c>
      <c r="X888" s="19">
        <f t="shared" si="96"/>
        <v>0</v>
      </c>
      <c r="Y888" s="17">
        <f t="shared" si="97"/>
        <v>0.17512817853880416</v>
      </c>
      <c r="Z888" s="25">
        <f t="shared" si="91"/>
        <v>5.2631578947368425E-2</v>
      </c>
    </row>
    <row r="889" spans="1:26" ht="14.4" x14ac:dyDescent="0.3">
      <c r="A889" s="24" t="s">
        <v>1560</v>
      </c>
      <c r="B889" s="6">
        <v>45663</v>
      </c>
      <c r="C889" s="3" t="s">
        <v>49</v>
      </c>
      <c r="D889" s="3" t="s">
        <v>21</v>
      </c>
      <c r="E889" s="3" t="s">
        <v>32</v>
      </c>
      <c r="F889" s="3" t="s">
        <v>33</v>
      </c>
      <c r="G889" s="3" t="s">
        <v>343</v>
      </c>
      <c r="H889" s="3" t="s">
        <v>44</v>
      </c>
      <c r="I889" s="3" t="s">
        <v>25</v>
      </c>
      <c r="J889" s="3" t="s">
        <v>146</v>
      </c>
      <c r="K889" s="3" t="s">
        <v>416</v>
      </c>
      <c r="L889" s="5">
        <v>28</v>
      </c>
      <c r="M889" s="5">
        <v>64657.9</v>
      </c>
      <c r="N889" s="5">
        <v>71509.429999999993</v>
      </c>
      <c r="O889" s="5">
        <v>0.05</v>
      </c>
      <c r="P889" s="3" t="s">
        <v>55</v>
      </c>
      <c r="Q889" s="3" t="s">
        <v>84</v>
      </c>
      <c r="R889" s="5">
        <v>9</v>
      </c>
      <c r="S889" s="15">
        <v>182250.7</v>
      </c>
      <c r="T889" s="11">
        <f t="shared" si="92"/>
        <v>2002264.0399999998</v>
      </c>
      <c r="U889" s="12">
        <f t="shared" si="93"/>
        <v>100113.20199999999</v>
      </c>
      <c r="V889" s="12">
        <f t="shared" si="94"/>
        <v>1902150.8379999998</v>
      </c>
      <c r="W889" s="17">
        <f t="shared" si="95"/>
        <v>9.5812958866935055E-2</v>
      </c>
      <c r="X889" s="19">
        <f t="shared" si="96"/>
        <v>1</v>
      </c>
      <c r="Y889" s="17">
        <f t="shared" si="97"/>
        <v>9.5812958866935055E-2</v>
      </c>
      <c r="Z889" s="25">
        <f t="shared" si="91"/>
        <v>5.2631578947368425E-2</v>
      </c>
    </row>
    <row r="890" spans="1:26" ht="14.4" x14ac:dyDescent="0.3">
      <c r="A890" s="24" t="s">
        <v>1561</v>
      </c>
      <c r="B890" s="6">
        <v>45843</v>
      </c>
      <c r="C890" s="3" t="s">
        <v>49</v>
      </c>
      <c r="D890" s="3" t="s">
        <v>57</v>
      </c>
      <c r="E890" s="3" t="s">
        <v>58</v>
      </c>
      <c r="F890" s="3" t="s">
        <v>59</v>
      </c>
      <c r="G890" s="3" t="s">
        <v>605</v>
      </c>
      <c r="H890" s="3" t="s">
        <v>35</v>
      </c>
      <c r="I890" s="3" t="s">
        <v>45</v>
      </c>
      <c r="J890" s="3" t="s">
        <v>46</v>
      </c>
      <c r="K890" s="3" t="s">
        <v>47</v>
      </c>
      <c r="L890" s="5">
        <v>29</v>
      </c>
      <c r="M890" s="5">
        <v>49777.43</v>
      </c>
      <c r="N890" s="5">
        <v>55946.22</v>
      </c>
      <c r="O890" s="5">
        <v>0.15</v>
      </c>
      <c r="P890" s="3" t="s">
        <v>28</v>
      </c>
      <c r="Q890" s="3" t="s">
        <v>77</v>
      </c>
      <c r="R890" s="5">
        <v>8</v>
      </c>
      <c r="S890" s="15">
        <v>152060.70000000001</v>
      </c>
      <c r="T890" s="11">
        <f t="shared" si="92"/>
        <v>1622440.3800000001</v>
      </c>
      <c r="U890" s="12">
        <f t="shared" si="93"/>
        <v>243366.057</v>
      </c>
      <c r="V890" s="12">
        <f t="shared" si="94"/>
        <v>1379074.3230000001</v>
      </c>
      <c r="W890" s="17">
        <f t="shared" si="95"/>
        <v>0.11026287522286063</v>
      </c>
      <c r="X890" s="19">
        <f t="shared" si="96"/>
        <v>0</v>
      </c>
      <c r="Y890" s="17">
        <f t="shared" si="97"/>
        <v>0.11026287522286063</v>
      </c>
      <c r="Z890" s="25">
        <f t="shared" si="91"/>
        <v>0.1764705882352941</v>
      </c>
    </row>
    <row r="891" spans="1:26" ht="14.4" x14ac:dyDescent="0.3">
      <c r="A891" s="24" t="s">
        <v>1562</v>
      </c>
      <c r="B891" s="4">
        <v>45894</v>
      </c>
      <c r="C891" s="3" t="s">
        <v>31</v>
      </c>
      <c r="D891" s="3" t="s">
        <v>21</v>
      </c>
      <c r="E891" s="3" t="s">
        <v>22</v>
      </c>
      <c r="F891" s="3" t="s">
        <v>22</v>
      </c>
      <c r="G891" s="3" t="s">
        <v>947</v>
      </c>
      <c r="H891" s="3" t="s">
        <v>35</v>
      </c>
      <c r="I891" s="3" t="s">
        <v>25</v>
      </c>
      <c r="J891" s="3" t="s">
        <v>61</v>
      </c>
      <c r="K891" s="3" t="s">
        <v>211</v>
      </c>
      <c r="L891" s="5">
        <v>24</v>
      </c>
      <c r="M891" s="5">
        <v>16342.5</v>
      </c>
      <c r="N891" s="5">
        <v>23040.92</v>
      </c>
      <c r="O891" s="5">
        <v>0</v>
      </c>
      <c r="P891" s="3" t="s">
        <v>55</v>
      </c>
      <c r="Q891" s="3" t="s">
        <v>29</v>
      </c>
      <c r="R891" s="5">
        <v>14</v>
      </c>
      <c r="S891" s="15">
        <v>160762.1</v>
      </c>
      <c r="T891" s="11">
        <f t="shared" si="92"/>
        <v>552982.07999999996</v>
      </c>
      <c r="U891" s="12">
        <f t="shared" si="93"/>
        <v>0</v>
      </c>
      <c r="V891" s="12">
        <f t="shared" si="94"/>
        <v>552982.07999999996</v>
      </c>
      <c r="W891" s="17">
        <f t="shared" si="95"/>
        <v>0.29071846234149218</v>
      </c>
      <c r="X891" s="19">
        <f t="shared" si="96"/>
        <v>1</v>
      </c>
      <c r="Y891" s="17">
        <f t="shared" si="97"/>
        <v>0.29071846234149218</v>
      </c>
      <c r="Z891" s="25">
        <f t="shared" si="91"/>
        <v>0</v>
      </c>
    </row>
    <row r="892" spans="1:26" ht="14.4" x14ac:dyDescent="0.3">
      <c r="A892" s="24" t="s">
        <v>1563</v>
      </c>
      <c r="B892" s="4">
        <v>45860</v>
      </c>
      <c r="C892" s="3" t="s">
        <v>49</v>
      </c>
      <c r="D892" s="3" t="s">
        <v>21</v>
      </c>
      <c r="E892" s="3" t="s">
        <v>105</v>
      </c>
      <c r="F892" s="3" t="s">
        <v>106</v>
      </c>
      <c r="G892" s="3" t="s">
        <v>1564</v>
      </c>
      <c r="H892" s="3" t="s">
        <v>44</v>
      </c>
      <c r="I892" s="3" t="s">
        <v>52</v>
      </c>
      <c r="J892" s="3" t="s">
        <v>113</v>
      </c>
      <c r="K892" s="3" t="s">
        <v>114</v>
      </c>
      <c r="L892" s="5">
        <v>39</v>
      </c>
      <c r="M892" s="5">
        <v>40413.29</v>
      </c>
      <c r="N892" s="5">
        <v>57940.33</v>
      </c>
      <c r="O892" s="5">
        <v>0.1</v>
      </c>
      <c r="P892" s="3" t="s">
        <v>28</v>
      </c>
      <c r="Q892" s="3" t="s">
        <v>84</v>
      </c>
      <c r="R892" s="5">
        <v>5</v>
      </c>
      <c r="S892" s="15">
        <v>615199.1</v>
      </c>
      <c r="T892" s="11">
        <f t="shared" si="92"/>
        <v>2259672.87</v>
      </c>
      <c r="U892" s="12">
        <f t="shared" si="93"/>
        <v>225967.28700000001</v>
      </c>
      <c r="V892" s="12">
        <f t="shared" si="94"/>
        <v>2033705.5830000001</v>
      </c>
      <c r="W892" s="17">
        <f t="shared" si="95"/>
        <v>0.30250155437568071</v>
      </c>
      <c r="X892" s="19">
        <f t="shared" si="96"/>
        <v>0</v>
      </c>
      <c r="Y892" s="17">
        <f t="shared" si="97"/>
        <v>0.30250155437568071</v>
      </c>
      <c r="Z892" s="25">
        <f t="shared" si="91"/>
        <v>0.1111111111111111</v>
      </c>
    </row>
    <row r="893" spans="1:26" ht="14.4" x14ac:dyDescent="0.3">
      <c r="A893" s="24" t="s">
        <v>1565</v>
      </c>
      <c r="B893" s="4">
        <v>45895</v>
      </c>
      <c r="C893" s="3" t="s">
        <v>40</v>
      </c>
      <c r="D893" s="3" t="s">
        <v>41</v>
      </c>
      <c r="E893" s="3" t="s">
        <v>42</v>
      </c>
      <c r="F893" s="3" t="s">
        <v>42</v>
      </c>
      <c r="G893" s="3" t="s">
        <v>1566</v>
      </c>
      <c r="H893" s="3" t="s">
        <v>24</v>
      </c>
      <c r="I893" s="3" t="s">
        <v>52</v>
      </c>
      <c r="J893" s="3" t="s">
        <v>95</v>
      </c>
      <c r="K893" s="3" t="s">
        <v>182</v>
      </c>
      <c r="L893" s="5">
        <v>5</v>
      </c>
      <c r="M893" s="5">
        <v>18143.84</v>
      </c>
      <c r="N893" s="5">
        <v>21784.3</v>
      </c>
      <c r="O893" s="5">
        <v>0.15</v>
      </c>
      <c r="P893" s="3" t="s">
        <v>28</v>
      </c>
      <c r="Q893" s="3" t="s">
        <v>77</v>
      </c>
      <c r="R893" s="5">
        <v>10</v>
      </c>
      <c r="S893" s="15">
        <v>15471.95</v>
      </c>
      <c r="T893" s="11">
        <f t="shared" si="92"/>
        <v>108921.5</v>
      </c>
      <c r="U893" s="12">
        <f t="shared" si="93"/>
        <v>16338.224999999999</v>
      </c>
      <c r="V893" s="12">
        <f t="shared" si="94"/>
        <v>92583.274999999994</v>
      </c>
      <c r="W893" s="17">
        <f t="shared" si="95"/>
        <v>0.16711387666940927</v>
      </c>
      <c r="X893" s="19">
        <f t="shared" si="96"/>
        <v>0</v>
      </c>
      <c r="Y893" s="17">
        <f t="shared" si="97"/>
        <v>0.16711387666940927</v>
      </c>
      <c r="Z893" s="25">
        <f t="shared" si="91"/>
        <v>0.1764705882352941</v>
      </c>
    </row>
    <row r="894" spans="1:26" ht="14.4" x14ac:dyDescent="0.3">
      <c r="A894" s="24" t="s">
        <v>1567</v>
      </c>
      <c r="B894" s="4">
        <v>45707</v>
      </c>
      <c r="C894" s="3" t="s">
        <v>20</v>
      </c>
      <c r="D894" s="3" t="s">
        <v>70</v>
      </c>
      <c r="E894" s="3" t="s">
        <v>125</v>
      </c>
      <c r="F894" s="3" t="s">
        <v>125</v>
      </c>
      <c r="G894" s="3" t="s">
        <v>1568</v>
      </c>
      <c r="H894" s="3" t="s">
        <v>35</v>
      </c>
      <c r="I894" s="3" t="s">
        <v>45</v>
      </c>
      <c r="J894" s="3" t="s">
        <v>132</v>
      </c>
      <c r="K894" s="3" t="s">
        <v>248</v>
      </c>
      <c r="L894" s="5">
        <v>30</v>
      </c>
      <c r="M894" s="5">
        <v>35017.879999999997</v>
      </c>
      <c r="N894" s="5">
        <v>40491.050000000003</v>
      </c>
      <c r="O894" s="5">
        <v>0.05</v>
      </c>
      <c r="P894" s="3" t="s">
        <v>28</v>
      </c>
      <c r="Q894" s="3" t="s">
        <v>77</v>
      </c>
      <c r="R894" s="5">
        <v>14</v>
      </c>
      <c r="S894" s="15">
        <v>155985.4</v>
      </c>
      <c r="T894" s="11">
        <f t="shared" si="92"/>
        <v>1214731.5</v>
      </c>
      <c r="U894" s="12">
        <f t="shared" si="93"/>
        <v>60736.575000000004</v>
      </c>
      <c r="V894" s="12">
        <f t="shared" si="94"/>
        <v>1153994.925</v>
      </c>
      <c r="W894" s="17">
        <f t="shared" si="95"/>
        <v>0.13516991853322058</v>
      </c>
      <c r="X894" s="19">
        <f t="shared" si="96"/>
        <v>0</v>
      </c>
      <c r="Y894" s="17">
        <f t="shared" si="97"/>
        <v>0.13516991853322058</v>
      </c>
      <c r="Z894" s="25">
        <f t="shared" si="91"/>
        <v>5.2631578947368425E-2</v>
      </c>
    </row>
    <row r="895" spans="1:26" ht="14.4" x14ac:dyDescent="0.3">
      <c r="A895" s="24" t="s">
        <v>1569</v>
      </c>
      <c r="B895" s="4">
        <v>45726</v>
      </c>
      <c r="C895" s="3" t="s">
        <v>31</v>
      </c>
      <c r="D895" s="3" t="s">
        <v>41</v>
      </c>
      <c r="E895" s="3" t="s">
        <v>42</v>
      </c>
      <c r="F895" s="3" t="s">
        <v>42</v>
      </c>
      <c r="G895" s="3" t="s">
        <v>444</v>
      </c>
      <c r="H895" s="3" t="s">
        <v>24</v>
      </c>
      <c r="I895" s="3" t="s">
        <v>45</v>
      </c>
      <c r="J895" s="3" t="s">
        <v>46</v>
      </c>
      <c r="K895" s="3" t="s">
        <v>47</v>
      </c>
      <c r="L895" s="5">
        <v>31</v>
      </c>
      <c r="M895" s="5">
        <v>33674.53</v>
      </c>
      <c r="N895" s="5">
        <v>37480.9</v>
      </c>
      <c r="O895" s="5">
        <v>0.15</v>
      </c>
      <c r="P895" s="3" t="s">
        <v>55</v>
      </c>
      <c r="Q895" s="3" t="s">
        <v>84</v>
      </c>
      <c r="R895" s="5">
        <v>14</v>
      </c>
      <c r="S895" s="15">
        <v>100297.9</v>
      </c>
      <c r="T895" s="11">
        <f t="shared" si="92"/>
        <v>1161907.9000000001</v>
      </c>
      <c r="U895" s="12">
        <f t="shared" si="93"/>
        <v>174286.18500000003</v>
      </c>
      <c r="V895" s="12">
        <f t="shared" si="94"/>
        <v>987621.71500000008</v>
      </c>
      <c r="W895" s="17">
        <f t="shared" si="95"/>
        <v>0.10155497644156193</v>
      </c>
      <c r="X895" s="19">
        <f t="shared" si="96"/>
        <v>1</v>
      </c>
      <c r="Y895" s="17">
        <f t="shared" si="97"/>
        <v>0.10155497644156193</v>
      </c>
      <c r="Z895" s="25">
        <f t="shared" si="91"/>
        <v>0.17647058823529413</v>
      </c>
    </row>
    <row r="896" spans="1:26" ht="14.4" x14ac:dyDescent="0.3">
      <c r="A896" s="24" t="s">
        <v>1570</v>
      </c>
      <c r="B896" s="4">
        <v>45711</v>
      </c>
      <c r="C896" s="3" t="s">
        <v>20</v>
      </c>
      <c r="D896" s="3" t="s">
        <v>70</v>
      </c>
      <c r="E896" s="3" t="s">
        <v>71</v>
      </c>
      <c r="F896" s="3" t="s">
        <v>72</v>
      </c>
      <c r="G896" s="3" t="s">
        <v>813</v>
      </c>
      <c r="H896" s="3" t="s">
        <v>24</v>
      </c>
      <c r="I896" s="3" t="s">
        <v>45</v>
      </c>
      <c r="J896" s="3" t="s">
        <v>102</v>
      </c>
      <c r="K896" s="3" t="s">
        <v>191</v>
      </c>
      <c r="L896" s="5">
        <v>18</v>
      </c>
      <c r="M896" s="5">
        <v>56292.1</v>
      </c>
      <c r="N896" s="5">
        <v>67913.399999999994</v>
      </c>
      <c r="O896" s="5">
        <v>0.1</v>
      </c>
      <c r="P896" s="3" t="s">
        <v>28</v>
      </c>
      <c r="Q896" s="3" t="s">
        <v>38</v>
      </c>
      <c r="R896" s="5">
        <v>10</v>
      </c>
      <c r="S896" s="15">
        <v>188265.1</v>
      </c>
      <c r="T896" s="11">
        <f t="shared" si="92"/>
        <v>1222441.2</v>
      </c>
      <c r="U896" s="12">
        <f t="shared" si="93"/>
        <v>122244.12</v>
      </c>
      <c r="V896" s="12">
        <f t="shared" si="94"/>
        <v>1100197.08</v>
      </c>
      <c r="W896" s="17">
        <f t="shared" si="95"/>
        <v>0.17111943252930648</v>
      </c>
      <c r="X896" s="19">
        <f t="shared" si="96"/>
        <v>0</v>
      </c>
      <c r="Y896" s="17">
        <f t="shared" si="97"/>
        <v>0.17111943252930648</v>
      </c>
      <c r="Z896" s="25">
        <f t="shared" si="91"/>
        <v>0.1111111111111111</v>
      </c>
    </row>
    <row r="897" spans="1:26" ht="14.4" x14ac:dyDescent="0.3">
      <c r="A897" s="24" t="s">
        <v>1571</v>
      </c>
      <c r="B897" s="4">
        <v>45850</v>
      </c>
      <c r="C897" s="3" t="s">
        <v>20</v>
      </c>
      <c r="D897" s="3" t="s">
        <v>21</v>
      </c>
      <c r="E897" s="3" t="s">
        <v>105</v>
      </c>
      <c r="F897" s="3" t="s">
        <v>106</v>
      </c>
      <c r="G897" s="3" t="s">
        <v>1572</v>
      </c>
      <c r="H897" s="3" t="s">
        <v>35</v>
      </c>
      <c r="I897" s="3" t="s">
        <v>52</v>
      </c>
      <c r="J897" s="3" t="s">
        <v>95</v>
      </c>
      <c r="K897" s="3" t="s">
        <v>237</v>
      </c>
      <c r="L897" s="5">
        <v>42</v>
      </c>
      <c r="M897" s="5">
        <v>19419.400000000001</v>
      </c>
      <c r="N897" s="5">
        <v>29016.82</v>
      </c>
      <c r="O897" s="5">
        <v>0</v>
      </c>
      <c r="P897" s="3" t="s">
        <v>55</v>
      </c>
      <c r="Q897" s="3" t="s">
        <v>84</v>
      </c>
      <c r="R897" s="5">
        <v>16</v>
      </c>
      <c r="S897" s="15">
        <v>403091.6</v>
      </c>
      <c r="T897" s="11">
        <f t="shared" si="92"/>
        <v>1218706.44</v>
      </c>
      <c r="U897" s="12">
        <f t="shared" si="93"/>
        <v>0</v>
      </c>
      <c r="V897" s="12">
        <f t="shared" si="94"/>
        <v>1218706.44</v>
      </c>
      <c r="W897" s="17">
        <f t="shared" si="95"/>
        <v>0.33075364728523138</v>
      </c>
      <c r="X897" s="19">
        <f t="shared" si="96"/>
        <v>1</v>
      </c>
      <c r="Y897" s="17">
        <f t="shared" si="97"/>
        <v>0.33075364728523138</v>
      </c>
      <c r="Z897" s="25">
        <f t="shared" si="91"/>
        <v>0</v>
      </c>
    </row>
    <row r="898" spans="1:26" ht="14.4" x14ac:dyDescent="0.3">
      <c r="A898" s="24" t="s">
        <v>1573</v>
      </c>
      <c r="B898" s="7">
        <v>45787</v>
      </c>
      <c r="C898" s="3" t="s">
        <v>20</v>
      </c>
      <c r="D898" s="3" t="s">
        <v>41</v>
      </c>
      <c r="E898" s="3" t="s">
        <v>50</v>
      </c>
      <c r="F898" s="3" t="s">
        <v>50</v>
      </c>
      <c r="G898" s="3" t="s">
        <v>1296</v>
      </c>
      <c r="H898" s="3" t="s">
        <v>87</v>
      </c>
      <c r="I898" s="3" t="s">
        <v>45</v>
      </c>
      <c r="J898" s="3" t="s">
        <v>102</v>
      </c>
      <c r="K898" s="3" t="s">
        <v>191</v>
      </c>
      <c r="L898" s="5">
        <v>3</v>
      </c>
      <c r="M898" s="5">
        <v>37161.81</v>
      </c>
      <c r="N898" s="5">
        <v>42176.56</v>
      </c>
      <c r="O898" s="5">
        <v>0.05</v>
      </c>
      <c r="P898" s="3" t="s">
        <v>55</v>
      </c>
      <c r="Q898" s="3" t="s">
        <v>29</v>
      </c>
      <c r="R898" s="5">
        <v>5</v>
      </c>
      <c r="S898" s="15">
        <v>14292.04</v>
      </c>
      <c r="T898" s="11">
        <f t="shared" si="92"/>
        <v>126529.68</v>
      </c>
      <c r="U898" s="12">
        <f t="shared" si="93"/>
        <v>6326.4840000000004</v>
      </c>
      <c r="V898" s="12">
        <f t="shared" si="94"/>
        <v>120203.196</v>
      </c>
      <c r="W898" s="17">
        <f t="shared" si="95"/>
        <v>0.11889900165383291</v>
      </c>
      <c r="X898" s="19">
        <f t="shared" si="96"/>
        <v>1</v>
      </c>
      <c r="Y898" s="17">
        <f t="shared" si="97"/>
        <v>0.11889900165383291</v>
      </c>
      <c r="Z898" s="25">
        <f t="shared" ref="Z898:Z961" si="98">U898/V898</f>
        <v>5.2631578947368425E-2</v>
      </c>
    </row>
    <row r="899" spans="1:26" ht="14.4" x14ac:dyDescent="0.3">
      <c r="A899" s="24" t="s">
        <v>1574</v>
      </c>
      <c r="B899" s="4">
        <v>45727</v>
      </c>
      <c r="C899" s="3" t="s">
        <v>49</v>
      </c>
      <c r="D899" s="3" t="s">
        <v>57</v>
      </c>
      <c r="E899" s="3" t="s">
        <v>64</v>
      </c>
      <c r="F899" s="3" t="s">
        <v>65</v>
      </c>
      <c r="G899" s="3" t="s">
        <v>1105</v>
      </c>
      <c r="H899" s="3" t="s">
        <v>87</v>
      </c>
      <c r="I899" s="3" t="s">
        <v>45</v>
      </c>
      <c r="J899" s="3" t="s">
        <v>102</v>
      </c>
      <c r="K899" s="3" t="s">
        <v>226</v>
      </c>
      <c r="L899" s="5">
        <v>36</v>
      </c>
      <c r="M899" s="5">
        <v>14710.36</v>
      </c>
      <c r="N899" s="5">
        <v>18271.79</v>
      </c>
      <c r="O899" s="5">
        <v>0.15</v>
      </c>
      <c r="P899" s="3" t="s">
        <v>55</v>
      </c>
      <c r="Q899" s="3" t="s">
        <v>38</v>
      </c>
      <c r="R899" s="5">
        <v>11</v>
      </c>
      <c r="S899" s="15">
        <v>108979.8</v>
      </c>
      <c r="T899" s="11">
        <f t="shared" ref="T899:T962" si="99">L899*N899</f>
        <v>657784.44000000006</v>
      </c>
      <c r="U899" s="12">
        <f t="shared" ref="U899:U962" si="100">IF(O899="","", (L899 * N899) * (O899))</f>
        <v>98667.666000000012</v>
      </c>
      <c r="V899" s="12">
        <f t="shared" ref="V899:V962" si="101">IF(T899="","", T899 - U899)</f>
        <v>559116.77400000009</v>
      </c>
      <c r="W899" s="17">
        <f t="shared" ref="W899:W962" si="102">IF(V899=0,"", S899 / V899)</f>
        <v>0.19491420230579592</v>
      </c>
      <c r="X899" s="19">
        <f t="shared" ref="X899:X962" si="103">IF(TRIM(P899)="Returned",1,0)</f>
        <v>1</v>
      </c>
      <c r="Y899" s="17">
        <f t="shared" ref="Y899:Y962" si="104">S899/V899</f>
        <v>0.19491420230579592</v>
      </c>
      <c r="Z899" s="25">
        <f t="shared" si="98"/>
        <v>0.1764705882352941</v>
      </c>
    </row>
    <row r="900" spans="1:26" ht="14.4" x14ac:dyDescent="0.3">
      <c r="A900" s="24" t="s">
        <v>1575</v>
      </c>
      <c r="B900" s="4">
        <v>45896</v>
      </c>
      <c r="C900" s="3" t="s">
        <v>49</v>
      </c>
      <c r="D900" s="3" t="s">
        <v>70</v>
      </c>
      <c r="E900" s="3" t="s">
        <v>125</v>
      </c>
      <c r="F900" s="3" t="s">
        <v>125</v>
      </c>
      <c r="G900" s="3" t="s">
        <v>1576</v>
      </c>
      <c r="H900" s="3" t="s">
        <v>35</v>
      </c>
      <c r="I900" s="3" t="s">
        <v>52</v>
      </c>
      <c r="J900" s="3" t="s">
        <v>53</v>
      </c>
      <c r="K900" s="3" t="s">
        <v>54</v>
      </c>
      <c r="L900" s="5">
        <v>6</v>
      </c>
      <c r="M900" s="5">
        <v>36168.81</v>
      </c>
      <c r="N900" s="5">
        <v>50353.95</v>
      </c>
      <c r="O900" s="5">
        <v>0.1</v>
      </c>
      <c r="P900" s="3" t="s">
        <v>28</v>
      </c>
      <c r="Q900" s="3" t="s">
        <v>38</v>
      </c>
      <c r="R900" s="5">
        <v>15</v>
      </c>
      <c r="S900" s="15">
        <v>76599.759999999995</v>
      </c>
      <c r="T900" s="11">
        <f t="shared" si="99"/>
        <v>302123.69999999995</v>
      </c>
      <c r="U900" s="12">
        <f t="shared" si="100"/>
        <v>30212.369999999995</v>
      </c>
      <c r="V900" s="12">
        <f t="shared" si="101"/>
        <v>271911.32999999996</v>
      </c>
      <c r="W900" s="17">
        <f t="shared" si="102"/>
        <v>0.28170859963797762</v>
      </c>
      <c r="X900" s="19">
        <f t="shared" si="103"/>
        <v>0</v>
      </c>
      <c r="Y900" s="17">
        <f t="shared" si="104"/>
        <v>0.28170859963797762</v>
      </c>
      <c r="Z900" s="25">
        <f t="shared" si="98"/>
        <v>0.1111111111111111</v>
      </c>
    </row>
    <row r="901" spans="1:26" ht="14.4" x14ac:dyDescent="0.3">
      <c r="A901" s="24" t="s">
        <v>1577</v>
      </c>
      <c r="B901" s="4">
        <v>45830</v>
      </c>
      <c r="C901" s="3" t="s">
        <v>20</v>
      </c>
      <c r="D901" s="3" t="s">
        <v>21</v>
      </c>
      <c r="E901" s="3" t="s">
        <v>22</v>
      </c>
      <c r="F901" s="3" t="s">
        <v>22</v>
      </c>
      <c r="G901" s="3" t="s">
        <v>1484</v>
      </c>
      <c r="H901" s="3" t="s">
        <v>24</v>
      </c>
      <c r="I901" s="3" t="s">
        <v>52</v>
      </c>
      <c r="J901" s="3" t="s">
        <v>95</v>
      </c>
      <c r="K901" s="3" t="s">
        <v>237</v>
      </c>
      <c r="L901" s="5">
        <v>20</v>
      </c>
      <c r="M901" s="5">
        <v>25979.48</v>
      </c>
      <c r="N901" s="5">
        <v>36456.769999999997</v>
      </c>
      <c r="O901" s="5">
        <v>0.15</v>
      </c>
      <c r="P901" s="3" t="s">
        <v>55</v>
      </c>
      <c r="Q901" s="3" t="s">
        <v>29</v>
      </c>
      <c r="R901" s="5">
        <v>16</v>
      </c>
      <c r="S901" s="15">
        <v>178113.9</v>
      </c>
      <c r="T901" s="11">
        <f t="shared" si="99"/>
        <v>729135.39999999991</v>
      </c>
      <c r="U901" s="12">
        <f t="shared" si="100"/>
        <v>109370.30999999998</v>
      </c>
      <c r="V901" s="12">
        <f t="shared" si="101"/>
        <v>619765.09</v>
      </c>
      <c r="W901" s="17">
        <f t="shared" si="102"/>
        <v>0.28738937199576697</v>
      </c>
      <c r="X901" s="19">
        <f t="shared" si="103"/>
        <v>1</v>
      </c>
      <c r="Y901" s="17">
        <f t="shared" si="104"/>
        <v>0.28738937199576697</v>
      </c>
      <c r="Z901" s="25">
        <f t="shared" si="98"/>
        <v>0.1764705882352941</v>
      </c>
    </row>
    <row r="902" spans="1:26" ht="14.4" x14ac:dyDescent="0.3">
      <c r="A902" s="24" t="s">
        <v>1578</v>
      </c>
      <c r="B902" s="4">
        <v>45730</v>
      </c>
      <c r="C902" s="3" t="s">
        <v>20</v>
      </c>
      <c r="D902" s="3" t="s">
        <v>41</v>
      </c>
      <c r="E902" s="3" t="s">
        <v>42</v>
      </c>
      <c r="F902" s="3" t="s">
        <v>42</v>
      </c>
      <c r="G902" s="3" t="s">
        <v>1566</v>
      </c>
      <c r="H902" s="3" t="s">
        <v>87</v>
      </c>
      <c r="I902" s="3" t="s">
        <v>52</v>
      </c>
      <c r="J902" s="3" t="s">
        <v>113</v>
      </c>
      <c r="K902" s="3" t="s">
        <v>114</v>
      </c>
      <c r="L902" s="5">
        <v>4</v>
      </c>
      <c r="M902" s="5">
        <v>29482.57</v>
      </c>
      <c r="N902" s="5">
        <v>33014.85</v>
      </c>
      <c r="O902" s="5">
        <v>0.1</v>
      </c>
      <c r="P902" s="3" t="s">
        <v>28</v>
      </c>
      <c r="Q902" s="3" t="s">
        <v>38</v>
      </c>
      <c r="R902" s="5">
        <v>9</v>
      </c>
      <c r="S902" s="15">
        <v>12716.21</v>
      </c>
      <c r="T902" s="11">
        <f t="shared" si="99"/>
        <v>132059.4</v>
      </c>
      <c r="U902" s="12">
        <f t="shared" si="100"/>
        <v>13205.94</v>
      </c>
      <c r="V902" s="12">
        <f t="shared" si="101"/>
        <v>118853.45999999999</v>
      </c>
      <c r="W902" s="17">
        <f t="shared" si="102"/>
        <v>0.10699065891729194</v>
      </c>
      <c r="X902" s="19">
        <f t="shared" si="103"/>
        <v>0</v>
      </c>
      <c r="Y902" s="17">
        <f t="shared" si="104"/>
        <v>0.10699065891729194</v>
      </c>
      <c r="Z902" s="25">
        <f t="shared" si="98"/>
        <v>0.11111111111111112</v>
      </c>
    </row>
    <row r="903" spans="1:26" ht="14.4" x14ac:dyDescent="0.3">
      <c r="A903" s="24" t="s">
        <v>1579</v>
      </c>
      <c r="B903" s="4">
        <v>45767</v>
      </c>
      <c r="C903" s="3" t="s">
        <v>31</v>
      </c>
      <c r="D903" s="3" t="s">
        <v>57</v>
      </c>
      <c r="E903" s="3" t="s">
        <v>92</v>
      </c>
      <c r="F903" s="3" t="s">
        <v>93</v>
      </c>
      <c r="G903" s="3" t="s">
        <v>1330</v>
      </c>
      <c r="H903" s="3" t="s">
        <v>24</v>
      </c>
      <c r="I903" s="3" t="s">
        <v>52</v>
      </c>
      <c r="J903" s="3" t="s">
        <v>157</v>
      </c>
      <c r="K903" s="3" t="s">
        <v>285</v>
      </c>
      <c r="L903" s="5">
        <v>6</v>
      </c>
      <c r="M903" s="5">
        <v>58175.53</v>
      </c>
      <c r="N903" s="5">
        <v>81478.990000000005</v>
      </c>
      <c r="O903" s="5">
        <v>0.1</v>
      </c>
      <c r="P903" s="3" t="s">
        <v>55</v>
      </c>
      <c r="Q903" s="3" t="s">
        <v>84</v>
      </c>
      <c r="R903" s="5">
        <v>4</v>
      </c>
      <c r="S903" s="15">
        <v>125838.7</v>
      </c>
      <c r="T903" s="11">
        <f t="shared" si="99"/>
        <v>488873.94000000006</v>
      </c>
      <c r="U903" s="12">
        <f t="shared" si="100"/>
        <v>48887.394000000008</v>
      </c>
      <c r="V903" s="12">
        <f t="shared" si="101"/>
        <v>439986.54600000003</v>
      </c>
      <c r="W903" s="17">
        <f t="shared" si="102"/>
        <v>0.2860057907316102</v>
      </c>
      <c r="X903" s="19">
        <f t="shared" si="103"/>
        <v>1</v>
      </c>
      <c r="Y903" s="17">
        <f t="shared" si="104"/>
        <v>0.2860057907316102</v>
      </c>
      <c r="Z903" s="25">
        <f t="shared" si="98"/>
        <v>0.11111111111111112</v>
      </c>
    </row>
    <row r="904" spans="1:26" ht="14.4" x14ac:dyDescent="0.3">
      <c r="A904" s="24" t="s">
        <v>1580</v>
      </c>
      <c r="B904" s="4">
        <v>45762</v>
      </c>
      <c r="C904" s="3" t="s">
        <v>31</v>
      </c>
      <c r="D904" s="3" t="s">
        <v>21</v>
      </c>
      <c r="E904" s="3" t="s">
        <v>22</v>
      </c>
      <c r="F904" s="3" t="s">
        <v>22</v>
      </c>
      <c r="G904" s="3" t="s">
        <v>1145</v>
      </c>
      <c r="H904" s="3" t="s">
        <v>24</v>
      </c>
      <c r="I904" s="3" t="s">
        <v>52</v>
      </c>
      <c r="J904" s="3" t="s">
        <v>113</v>
      </c>
      <c r="K904" s="3" t="s">
        <v>557</v>
      </c>
      <c r="L904" s="5">
        <v>27</v>
      </c>
      <c r="M904" s="5">
        <v>66579.289999999994</v>
      </c>
      <c r="N904" s="5">
        <v>85159.57</v>
      </c>
      <c r="O904" s="5">
        <v>0.1</v>
      </c>
      <c r="P904" s="3" t="s">
        <v>28</v>
      </c>
      <c r="Q904" s="3" t="s">
        <v>38</v>
      </c>
      <c r="R904" s="5">
        <v>12</v>
      </c>
      <c r="S904" s="15">
        <v>451500.79999999999</v>
      </c>
      <c r="T904" s="11">
        <f t="shared" si="99"/>
        <v>2299308.39</v>
      </c>
      <c r="U904" s="12">
        <f t="shared" si="100"/>
        <v>229930.83900000004</v>
      </c>
      <c r="V904" s="12">
        <f t="shared" si="101"/>
        <v>2069377.551</v>
      </c>
      <c r="W904" s="17">
        <f t="shared" si="102"/>
        <v>0.21818193581051368</v>
      </c>
      <c r="X904" s="19">
        <f t="shared" si="103"/>
        <v>0</v>
      </c>
      <c r="Y904" s="17">
        <f t="shared" si="104"/>
        <v>0.21818193581051368</v>
      </c>
      <c r="Z904" s="25">
        <f t="shared" si="98"/>
        <v>0.11111111111111113</v>
      </c>
    </row>
    <row r="905" spans="1:26" ht="14.4" x14ac:dyDescent="0.3">
      <c r="A905" s="24" t="s">
        <v>1581</v>
      </c>
      <c r="B905" s="7">
        <v>45805</v>
      </c>
      <c r="C905" s="3" t="s">
        <v>31</v>
      </c>
      <c r="D905" s="3" t="s">
        <v>21</v>
      </c>
      <c r="E905" s="3" t="s">
        <v>32</v>
      </c>
      <c r="F905" s="3" t="s">
        <v>33</v>
      </c>
      <c r="G905" s="3" t="s">
        <v>1582</v>
      </c>
      <c r="H905" s="3" t="s">
        <v>35</v>
      </c>
      <c r="I905" s="3" t="s">
        <v>52</v>
      </c>
      <c r="J905" s="3" t="s">
        <v>95</v>
      </c>
      <c r="K905" s="3" t="s">
        <v>298</v>
      </c>
      <c r="L905" s="5">
        <v>16</v>
      </c>
      <c r="M905" s="5">
        <v>75749.23</v>
      </c>
      <c r="N905" s="5">
        <v>88523.02</v>
      </c>
      <c r="O905" s="5">
        <v>0.1</v>
      </c>
      <c r="P905" s="3" t="s">
        <v>55</v>
      </c>
      <c r="Q905" s="3" t="s">
        <v>77</v>
      </c>
      <c r="R905" s="5">
        <v>20</v>
      </c>
      <c r="S905" s="15">
        <v>183942.6</v>
      </c>
      <c r="T905" s="11">
        <f t="shared" si="99"/>
        <v>1416368.32</v>
      </c>
      <c r="U905" s="12">
        <f t="shared" si="100"/>
        <v>141636.83200000002</v>
      </c>
      <c r="V905" s="12">
        <f t="shared" si="101"/>
        <v>1274731.4880000001</v>
      </c>
      <c r="W905" s="17">
        <f t="shared" si="102"/>
        <v>0.14429909493221837</v>
      </c>
      <c r="X905" s="19">
        <f t="shared" si="103"/>
        <v>1</v>
      </c>
      <c r="Y905" s="17">
        <f t="shared" si="104"/>
        <v>0.14429909493221837</v>
      </c>
      <c r="Z905" s="25">
        <f t="shared" si="98"/>
        <v>0.11111111111111112</v>
      </c>
    </row>
    <row r="906" spans="1:26" ht="14.4" x14ac:dyDescent="0.3">
      <c r="A906" s="24" t="s">
        <v>1583</v>
      </c>
      <c r="B906" s="4">
        <v>45669</v>
      </c>
      <c r="C906" s="3" t="s">
        <v>40</v>
      </c>
      <c r="D906" s="3" t="s">
        <v>70</v>
      </c>
      <c r="E906" s="3" t="s">
        <v>125</v>
      </c>
      <c r="F906" s="3" t="s">
        <v>125</v>
      </c>
      <c r="G906" s="3" t="s">
        <v>1584</v>
      </c>
      <c r="H906" s="3" t="s">
        <v>87</v>
      </c>
      <c r="I906" s="3" t="s">
        <v>45</v>
      </c>
      <c r="J906" s="3" t="s">
        <v>46</v>
      </c>
      <c r="K906" s="3" t="s">
        <v>161</v>
      </c>
      <c r="L906" s="5">
        <v>17</v>
      </c>
      <c r="M906" s="5">
        <v>37475.379999999997</v>
      </c>
      <c r="N906" s="5">
        <v>48717.45</v>
      </c>
      <c r="O906" s="5">
        <v>0</v>
      </c>
      <c r="P906" s="3" t="s">
        <v>55</v>
      </c>
      <c r="Q906" s="3" t="s">
        <v>29</v>
      </c>
      <c r="R906" s="5">
        <v>6</v>
      </c>
      <c r="S906" s="15">
        <v>191115.2</v>
      </c>
      <c r="T906" s="11">
        <f t="shared" si="99"/>
        <v>828196.64999999991</v>
      </c>
      <c r="U906" s="12">
        <f t="shared" si="100"/>
        <v>0</v>
      </c>
      <c r="V906" s="12">
        <f t="shared" si="101"/>
        <v>828196.64999999991</v>
      </c>
      <c r="W906" s="17">
        <f t="shared" si="102"/>
        <v>0.23076065328204362</v>
      </c>
      <c r="X906" s="19">
        <f t="shared" si="103"/>
        <v>1</v>
      </c>
      <c r="Y906" s="17">
        <f t="shared" si="104"/>
        <v>0.23076065328204362</v>
      </c>
      <c r="Z906" s="25">
        <f t="shared" si="98"/>
        <v>0</v>
      </c>
    </row>
    <row r="907" spans="1:26" ht="14.4" x14ac:dyDescent="0.3">
      <c r="A907" s="24" t="s">
        <v>1585</v>
      </c>
      <c r="B907" s="7">
        <v>45796</v>
      </c>
      <c r="C907" s="3" t="s">
        <v>49</v>
      </c>
      <c r="D907" s="3" t="s">
        <v>41</v>
      </c>
      <c r="E907" s="3" t="s">
        <v>42</v>
      </c>
      <c r="F907" s="3" t="s">
        <v>42</v>
      </c>
      <c r="G907" s="3" t="s">
        <v>920</v>
      </c>
      <c r="H907" s="3" t="s">
        <v>35</v>
      </c>
      <c r="I907" s="3" t="s">
        <v>25</v>
      </c>
      <c r="J907" s="3" t="s">
        <v>61</v>
      </c>
      <c r="K907" s="3" t="s">
        <v>211</v>
      </c>
      <c r="L907" s="5">
        <v>46</v>
      </c>
      <c r="M907" s="5">
        <v>76812.19</v>
      </c>
      <c r="N907" s="5">
        <v>99185.21</v>
      </c>
      <c r="O907" s="5">
        <v>0</v>
      </c>
      <c r="P907" s="3" t="s">
        <v>55</v>
      </c>
      <c r="Q907" s="3" t="s">
        <v>38</v>
      </c>
      <c r="R907" s="5">
        <v>9</v>
      </c>
      <c r="S907" s="15">
        <v>1029159</v>
      </c>
      <c r="T907" s="11">
        <f t="shared" si="99"/>
        <v>4562519.66</v>
      </c>
      <c r="U907" s="12">
        <f t="shared" si="100"/>
        <v>0</v>
      </c>
      <c r="V907" s="12">
        <f t="shared" si="101"/>
        <v>4562519.66</v>
      </c>
      <c r="W907" s="17">
        <f t="shared" si="102"/>
        <v>0.22556812390809511</v>
      </c>
      <c r="X907" s="19">
        <f t="shared" si="103"/>
        <v>1</v>
      </c>
      <c r="Y907" s="17">
        <f t="shared" si="104"/>
        <v>0.22556812390809511</v>
      </c>
      <c r="Z907" s="25">
        <f t="shared" si="98"/>
        <v>0</v>
      </c>
    </row>
    <row r="908" spans="1:26" ht="14.4" x14ac:dyDescent="0.3">
      <c r="A908" s="24" t="s">
        <v>1586</v>
      </c>
      <c r="B908" s="4">
        <v>45763</v>
      </c>
      <c r="C908" s="3" t="s">
        <v>20</v>
      </c>
      <c r="D908" s="3" t="s">
        <v>57</v>
      </c>
      <c r="E908" s="3" t="s">
        <v>58</v>
      </c>
      <c r="F908" s="3" t="s">
        <v>59</v>
      </c>
      <c r="G908" s="3" t="s">
        <v>367</v>
      </c>
      <c r="H908" s="3" t="s">
        <v>44</v>
      </c>
      <c r="I908" s="3" t="s">
        <v>25</v>
      </c>
      <c r="J908" s="3" t="s">
        <v>36</v>
      </c>
      <c r="K908" s="3" t="s">
        <v>280</v>
      </c>
      <c r="L908" s="5">
        <v>12</v>
      </c>
      <c r="M908" s="5">
        <v>37031.760000000002</v>
      </c>
      <c r="N908" s="5">
        <v>52370.33</v>
      </c>
      <c r="O908" s="5">
        <v>0</v>
      </c>
      <c r="P908" s="3" t="s">
        <v>28</v>
      </c>
      <c r="Q908" s="3" t="s">
        <v>84</v>
      </c>
      <c r="R908" s="5">
        <v>4</v>
      </c>
      <c r="S908" s="15">
        <v>184062.8</v>
      </c>
      <c r="T908" s="11">
        <f t="shared" si="99"/>
        <v>628443.96</v>
      </c>
      <c r="U908" s="12">
        <f t="shared" si="100"/>
        <v>0</v>
      </c>
      <c r="V908" s="12">
        <f t="shared" si="101"/>
        <v>628443.96</v>
      </c>
      <c r="W908" s="17">
        <f t="shared" si="102"/>
        <v>0.29288657655330158</v>
      </c>
      <c r="X908" s="19">
        <f t="shared" si="103"/>
        <v>0</v>
      </c>
      <c r="Y908" s="17">
        <f t="shared" si="104"/>
        <v>0.29288657655330158</v>
      </c>
      <c r="Z908" s="25">
        <f t="shared" si="98"/>
        <v>0</v>
      </c>
    </row>
    <row r="909" spans="1:26" ht="14.4" x14ac:dyDescent="0.3">
      <c r="A909" s="24" t="s">
        <v>1587</v>
      </c>
      <c r="B909" s="6">
        <v>45721</v>
      </c>
      <c r="C909" s="3" t="s">
        <v>40</v>
      </c>
      <c r="D909" s="3" t="s">
        <v>21</v>
      </c>
      <c r="E909" s="3" t="s">
        <v>22</v>
      </c>
      <c r="F909" s="3" t="s">
        <v>22</v>
      </c>
      <c r="G909" s="3" t="s">
        <v>452</v>
      </c>
      <c r="H909" s="3" t="s">
        <v>44</v>
      </c>
      <c r="I909" s="3" t="s">
        <v>52</v>
      </c>
      <c r="J909" s="3" t="s">
        <v>113</v>
      </c>
      <c r="K909" s="3" t="s">
        <v>557</v>
      </c>
      <c r="L909" s="5">
        <v>10</v>
      </c>
      <c r="M909" s="5">
        <v>74910.429999999993</v>
      </c>
      <c r="N909" s="5">
        <v>97784.95</v>
      </c>
      <c r="O909" s="5">
        <v>0.15</v>
      </c>
      <c r="P909" s="3" t="s">
        <v>28</v>
      </c>
      <c r="Q909" s="3" t="s">
        <v>38</v>
      </c>
      <c r="R909" s="5">
        <v>9</v>
      </c>
      <c r="S909" s="15">
        <v>194433.4</v>
      </c>
      <c r="T909" s="11">
        <f t="shared" si="99"/>
        <v>977849.5</v>
      </c>
      <c r="U909" s="12">
        <f t="shared" si="100"/>
        <v>146677.42499999999</v>
      </c>
      <c r="V909" s="12">
        <f t="shared" si="101"/>
        <v>831172.07499999995</v>
      </c>
      <c r="W909" s="17">
        <f t="shared" si="102"/>
        <v>0.23392677142094795</v>
      </c>
      <c r="X909" s="19">
        <f t="shared" si="103"/>
        <v>0</v>
      </c>
      <c r="Y909" s="17">
        <f t="shared" si="104"/>
        <v>0.23392677142094795</v>
      </c>
      <c r="Z909" s="25">
        <f t="shared" si="98"/>
        <v>0.1764705882352941</v>
      </c>
    </row>
    <row r="910" spans="1:26" ht="14.4" x14ac:dyDescent="0.3">
      <c r="A910" s="24" t="s">
        <v>1588</v>
      </c>
      <c r="B910" s="4">
        <v>45830</v>
      </c>
      <c r="C910" s="3" t="s">
        <v>40</v>
      </c>
      <c r="D910" s="3" t="s">
        <v>57</v>
      </c>
      <c r="E910" s="3" t="s">
        <v>64</v>
      </c>
      <c r="F910" s="3" t="s">
        <v>65</v>
      </c>
      <c r="G910" s="3" t="s">
        <v>1589</v>
      </c>
      <c r="H910" s="3" t="s">
        <v>44</v>
      </c>
      <c r="I910" s="3" t="s">
        <v>52</v>
      </c>
      <c r="J910" s="3" t="s">
        <v>53</v>
      </c>
      <c r="K910" s="3" t="s">
        <v>110</v>
      </c>
      <c r="L910" s="5">
        <v>23</v>
      </c>
      <c r="M910" s="5">
        <v>68162.86</v>
      </c>
      <c r="N910" s="5">
        <v>102125.2</v>
      </c>
      <c r="O910" s="5">
        <v>0.05</v>
      </c>
      <c r="P910" s="3" t="s">
        <v>28</v>
      </c>
      <c r="Q910" s="3" t="s">
        <v>77</v>
      </c>
      <c r="R910" s="5">
        <v>14</v>
      </c>
      <c r="S910" s="15">
        <v>742077.8</v>
      </c>
      <c r="T910" s="11">
        <f t="shared" si="99"/>
        <v>2348879.6</v>
      </c>
      <c r="U910" s="12">
        <f t="shared" si="100"/>
        <v>117443.98000000001</v>
      </c>
      <c r="V910" s="12">
        <f t="shared" si="101"/>
        <v>2231435.62</v>
      </c>
      <c r="W910" s="17">
        <f t="shared" si="102"/>
        <v>0.33255622225838627</v>
      </c>
      <c r="X910" s="19">
        <f t="shared" si="103"/>
        <v>0</v>
      </c>
      <c r="Y910" s="17">
        <f t="shared" si="104"/>
        <v>0.33255622225838627</v>
      </c>
      <c r="Z910" s="25">
        <f t="shared" si="98"/>
        <v>5.2631578947368425E-2</v>
      </c>
    </row>
    <row r="911" spans="1:26" ht="14.4" x14ac:dyDescent="0.3">
      <c r="A911" s="24" t="s">
        <v>1590</v>
      </c>
      <c r="B911" s="6">
        <v>45845</v>
      </c>
      <c r="C911" s="3" t="s">
        <v>31</v>
      </c>
      <c r="D911" s="3" t="s">
        <v>57</v>
      </c>
      <c r="E911" s="3" t="s">
        <v>58</v>
      </c>
      <c r="F911" s="3" t="s">
        <v>59</v>
      </c>
      <c r="G911" s="3" t="s">
        <v>1591</v>
      </c>
      <c r="H911" s="3" t="s">
        <v>44</v>
      </c>
      <c r="I911" s="3" t="s">
        <v>25</v>
      </c>
      <c r="J911" s="3" t="s">
        <v>146</v>
      </c>
      <c r="K911" s="3" t="s">
        <v>411</v>
      </c>
      <c r="L911" s="5">
        <v>23</v>
      </c>
      <c r="M911" s="5">
        <v>38252.339999999997</v>
      </c>
      <c r="N911" s="5">
        <v>45960.33</v>
      </c>
      <c r="O911" s="5">
        <v>0</v>
      </c>
      <c r="P911" s="3" t="s">
        <v>28</v>
      </c>
      <c r="Q911" s="3" t="s">
        <v>38</v>
      </c>
      <c r="R911" s="5">
        <v>14</v>
      </c>
      <c r="S911" s="15">
        <v>177283.8</v>
      </c>
      <c r="T911" s="11">
        <f t="shared" si="99"/>
        <v>1057087.5900000001</v>
      </c>
      <c r="U911" s="12">
        <f t="shared" si="100"/>
        <v>0</v>
      </c>
      <c r="V911" s="12">
        <f t="shared" si="101"/>
        <v>1057087.5900000001</v>
      </c>
      <c r="W911" s="17">
        <f t="shared" si="102"/>
        <v>0.16770965970757445</v>
      </c>
      <c r="X911" s="19">
        <f t="shared" si="103"/>
        <v>0</v>
      </c>
      <c r="Y911" s="17">
        <f t="shared" si="104"/>
        <v>0.16770965970757445</v>
      </c>
      <c r="Z911" s="25">
        <f t="shared" si="98"/>
        <v>0</v>
      </c>
    </row>
    <row r="912" spans="1:26" ht="14.4" x14ac:dyDescent="0.3">
      <c r="A912" s="24" t="s">
        <v>1592</v>
      </c>
      <c r="B912" s="6">
        <v>45723</v>
      </c>
      <c r="C912" s="3" t="s">
        <v>40</v>
      </c>
      <c r="D912" s="3" t="s">
        <v>57</v>
      </c>
      <c r="E912" s="3" t="s">
        <v>64</v>
      </c>
      <c r="F912" s="3" t="s">
        <v>65</v>
      </c>
      <c r="G912" s="3" t="s">
        <v>408</v>
      </c>
      <c r="H912" s="3" t="s">
        <v>35</v>
      </c>
      <c r="I912" s="3" t="s">
        <v>52</v>
      </c>
      <c r="J912" s="3" t="s">
        <v>113</v>
      </c>
      <c r="K912" s="3" t="s">
        <v>114</v>
      </c>
      <c r="L912" s="5">
        <v>23</v>
      </c>
      <c r="M912" s="5">
        <v>8639.23</v>
      </c>
      <c r="N912" s="5">
        <v>12592.8</v>
      </c>
      <c r="O912" s="5">
        <v>0.15</v>
      </c>
      <c r="P912" s="3" t="s">
        <v>55</v>
      </c>
      <c r="Q912" s="3" t="s">
        <v>38</v>
      </c>
      <c r="R912" s="5">
        <v>10</v>
      </c>
      <c r="S912" s="15">
        <v>77292.289999999994</v>
      </c>
      <c r="T912" s="11">
        <f t="shared" si="99"/>
        <v>289634.39999999997</v>
      </c>
      <c r="U912" s="12">
        <f t="shared" si="100"/>
        <v>43445.159999999996</v>
      </c>
      <c r="V912" s="12">
        <f t="shared" si="101"/>
        <v>246189.23999999996</v>
      </c>
      <c r="W912" s="17">
        <f t="shared" si="102"/>
        <v>0.31395478535130134</v>
      </c>
      <c r="X912" s="19">
        <f t="shared" si="103"/>
        <v>1</v>
      </c>
      <c r="Y912" s="17">
        <f t="shared" si="104"/>
        <v>0.31395478535130134</v>
      </c>
      <c r="Z912" s="25">
        <f t="shared" si="98"/>
        <v>0.17647058823529413</v>
      </c>
    </row>
    <row r="913" spans="1:26" ht="14.4" x14ac:dyDescent="0.3">
      <c r="A913" s="24" t="s">
        <v>1593</v>
      </c>
      <c r="B913" s="4">
        <v>45736</v>
      </c>
      <c r="C913" s="3" t="s">
        <v>49</v>
      </c>
      <c r="D913" s="3" t="s">
        <v>57</v>
      </c>
      <c r="E913" s="3" t="s">
        <v>92</v>
      </c>
      <c r="F913" s="3" t="s">
        <v>93</v>
      </c>
      <c r="G913" s="3" t="s">
        <v>1594</v>
      </c>
      <c r="H913" s="3" t="s">
        <v>24</v>
      </c>
      <c r="I913" s="3" t="s">
        <v>45</v>
      </c>
      <c r="J913" s="3" t="s">
        <v>102</v>
      </c>
      <c r="K913" s="3" t="s">
        <v>203</v>
      </c>
      <c r="L913" s="5">
        <v>3</v>
      </c>
      <c r="M913" s="5">
        <v>47643.68</v>
      </c>
      <c r="N913" s="5">
        <v>65287</v>
      </c>
      <c r="O913" s="5">
        <v>0.15</v>
      </c>
      <c r="P913" s="3" t="s">
        <v>55</v>
      </c>
      <c r="Q913" s="3" t="s">
        <v>77</v>
      </c>
      <c r="R913" s="5">
        <v>12</v>
      </c>
      <c r="S913" s="15">
        <v>44990.47</v>
      </c>
      <c r="T913" s="11">
        <f t="shared" si="99"/>
        <v>195861</v>
      </c>
      <c r="U913" s="12">
        <f t="shared" si="100"/>
        <v>29379.149999999998</v>
      </c>
      <c r="V913" s="12">
        <f t="shared" si="101"/>
        <v>166481.85</v>
      </c>
      <c r="W913" s="17">
        <f t="shared" si="102"/>
        <v>0.27024249189926708</v>
      </c>
      <c r="X913" s="19">
        <f t="shared" si="103"/>
        <v>1</v>
      </c>
      <c r="Y913" s="17">
        <f t="shared" si="104"/>
        <v>0.27024249189926708</v>
      </c>
      <c r="Z913" s="25">
        <f t="shared" si="98"/>
        <v>0.1764705882352941</v>
      </c>
    </row>
    <row r="914" spans="1:26" ht="14.4" x14ac:dyDescent="0.3">
      <c r="A914" s="24" t="s">
        <v>1595</v>
      </c>
      <c r="B914" s="4">
        <v>45896</v>
      </c>
      <c r="C914" s="3" t="s">
        <v>20</v>
      </c>
      <c r="D914" s="3" t="s">
        <v>21</v>
      </c>
      <c r="E914" s="3" t="s">
        <v>32</v>
      </c>
      <c r="F914" s="3" t="s">
        <v>33</v>
      </c>
      <c r="G914" s="3" t="s">
        <v>1238</v>
      </c>
      <c r="H914" s="3" t="s">
        <v>35</v>
      </c>
      <c r="I914" s="3" t="s">
        <v>45</v>
      </c>
      <c r="J914" s="3" t="s">
        <v>67</v>
      </c>
      <c r="K914" s="3" t="s">
        <v>83</v>
      </c>
      <c r="L914" s="5">
        <v>14</v>
      </c>
      <c r="M914" s="5">
        <v>49602.57</v>
      </c>
      <c r="N914" s="5">
        <v>62747.75</v>
      </c>
      <c r="O914" s="5">
        <v>0.1</v>
      </c>
      <c r="P914" s="3" t="s">
        <v>28</v>
      </c>
      <c r="Q914" s="3" t="s">
        <v>77</v>
      </c>
      <c r="R914" s="5">
        <v>16</v>
      </c>
      <c r="S914" s="15">
        <v>165629.29999999999</v>
      </c>
      <c r="T914" s="11">
        <f t="shared" si="99"/>
        <v>878468.5</v>
      </c>
      <c r="U914" s="12">
        <f t="shared" si="100"/>
        <v>87846.85</v>
      </c>
      <c r="V914" s="12">
        <f t="shared" si="101"/>
        <v>790621.65</v>
      </c>
      <c r="W914" s="17">
        <f t="shared" si="102"/>
        <v>0.20949249239506657</v>
      </c>
      <c r="X914" s="19">
        <f t="shared" si="103"/>
        <v>0</v>
      </c>
      <c r="Y914" s="17">
        <f t="shared" si="104"/>
        <v>0.20949249239506657</v>
      </c>
      <c r="Z914" s="25">
        <f t="shared" si="98"/>
        <v>0.11111111111111112</v>
      </c>
    </row>
    <row r="915" spans="1:26" ht="14.4" x14ac:dyDescent="0.3">
      <c r="A915" s="24" t="s">
        <v>1596</v>
      </c>
      <c r="B915" s="6">
        <v>45811</v>
      </c>
      <c r="C915" s="3" t="s">
        <v>31</v>
      </c>
      <c r="D915" s="3" t="s">
        <v>41</v>
      </c>
      <c r="E915" s="3" t="s">
        <v>42</v>
      </c>
      <c r="F915" s="3" t="s">
        <v>42</v>
      </c>
      <c r="G915" s="3" t="s">
        <v>1037</v>
      </c>
      <c r="H915" s="3" t="s">
        <v>24</v>
      </c>
      <c r="I915" s="3" t="s">
        <v>52</v>
      </c>
      <c r="J915" s="3" t="s">
        <v>113</v>
      </c>
      <c r="K915" s="3" t="s">
        <v>114</v>
      </c>
      <c r="L915" s="5">
        <v>16</v>
      </c>
      <c r="M915" s="5">
        <v>7181.72</v>
      </c>
      <c r="N915" s="5">
        <v>9157.7900000000009</v>
      </c>
      <c r="O915" s="5">
        <v>0.15</v>
      </c>
      <c r="P915" s="3" t="s">
        <v>28</v>
      </c>
      <c r="Q915" s="3" t="s">
        <v>77</v>
      </c>
      <c r="R915" s="5">
        <v>7</v>
      </c>
      <c r="S915" s="15">
        <v>26874.55</v>
      </c>
      <c r="T915" s="11">
        <f t="shared" si="99"/>
        <v>146524.64000000001</v>
      </c>
      <c r="U915" s="12">
        <f t="shared" si="100"/>
        <v>21978.696</v>
      </c>
      <c r="V915" s="12">
        <f t="shared" si="101"/>
        <v>124545.94400000002</v>
      </c>
      <c r="W915" s="17">
        <f t="shared" si="102"/>
        <v>0.21578021039368409</v>
      </c>
      <c r="X915" s="19">
        <f t="shared" si="103"/>
        <v>0</v>
      </c>
      <c r="Y915" s="17">
        <f t="shared" si="104"/>
        <v>0.21578021039368409</v>
      </c>
      <c r="Z915" s="25">
        <f t="shared" si="98"/>
        <v>0.1764705882352941</v>
      </c>
    </row>
    <row r="916" spans="1:26" ht="14.4" x14ac:dyDescent="0.3">
      <c r="A916" s="24" t="s">
        <v>1597</v>
      </c>
      <c r="B916" s="6">
        <v>45842</v>
      </c>
      <c r="C916" s="3" t="s">
        <v>40</v>
      </c>
      <c r="D916" s="3" t="s">
        <v>41</v>
      </c>
      <c r="E916" s="3" t="s">
        <v>50</v>
      </c>
      <c r="F916" s="3" t="s">
        <v>50</v>
      </c>
      <c r="G916" s="3" t="s">
        <v>1341</v>
      </c>
      <c r="H916" s="3" t="s">
        <v>35</v>
      </c>
      <c r="I916" s="3" t="s">
        <v>25</v>
      </c>
      <c r="J916" s="3" t="s">
        <v>26</v>
      </c>
      <c r="K916" s="3" t="s">
        <v>80</v>
      </c>
      <c r="L916" s="5">
        <v>33</v>
      </c>
      <c r="M916" s="5">
        <v>39621.660000000003</v>
      </c>
      <c r="N916" s="5">
        <v>51607.79</v>
      </c>
      <c r="O916" s="5">
        <v>0.15</v>
      </c>
      <c r="P916" s="3" t="s">
        <v>28</v>
      </c>
      <c r="Q916" s="3" t="s">
        <v>84</v>
      </c>
      <c r="R916" s="5">
        <v>1</v>
      </c>
      <c r="S916" s="15">
        <v>336211</v>
      </c>
      <c r="T916" s="11">
        <f t="shared" si="99"/>
        <v>1703057.07</v>
      </c>
      <c r="U916" s="12">
        <f t="shared" si="100"/>
        <v>255458.56049999999</v>
      </c>
      <c r="V916" s="12">
        <f t="shared" si="101"/>
        <v>1447598.5095000002</v>
      </c>
      <c r="W916" s="17">
        <f t="shared" si="102"/>
        <v>0.23225431484875397</v>
      </c>
      <c r="X916" s="19">
        <f t="shared" si="103"/>
        <v>0</v>
      </c>
      <c r="Y916" s="17">
        <f t="shared" si="104"/>
        <v>0.23225431484875397</v>
      </c>
      <c r="Z916" s="25">
        <f t="shared" si="98"/>
        <v>0.1764705882352941</v>
      </c>
    </row>
    <row r="917" spans="1:26" ht="14.4" x14ac:dyDescent="0.3">
      <c r="A917" s="24" t="s">
        <v>1598</v>
      </c>
      <c r="B917" s="4">
        <v>45757</v>
      </c>
      <c r="C917" s="3" t="s">
        <v>40</v>
      </c>
      <c r="D917" s="3" t="s">
        <v>41</v>
      </c>
      <c r="E917" s="3" t="s">
        <v>50</v>
      </c>
      <c r="F917" s="3" t="s">
        <v>50</v>
      </c>
      <c r="G917" s="3" t="s">
        <v>1256</v>
      </c>
      <c r="H917" s="3" t="s">
        <v>44</v>
      </c>
      <c r="I917" s="3" t="s">
        <v>25</v>
      </c>
      <c r="J917" s="3" t="s">
        <v>146</v>
      </c>
      <c r="K917" s="3" t="s">
        <v>177</v>
      </c>
      <c r="L917" s="5">
        <v>3</v>
      </c>
      <c r="M917" s="5">
        <v>62230.62</v>
      </c>
      <c r="N917" s="5">
        <v>75220.86</v>
      </c>
      <c r="O917" s="5">
        <v>0.15</v>
      </c>
      <c r="P917" s="3" t="s">
        <v>55</v>
      </c>
      <c r="Q917" s="3" t="s">
        <v>29</v>
      </c>
      <c r="R917" s="5">
        <v>8</v>
      </c>
      <c r="S917" s="15">
        <v>33125.11</v>
      </c>
      <c r="T917" s="11">
        <f t="shared" si="99"/>
        <v>225662.58000000002</v>
      </c>
      <c r="U917" s="12">
        <f t="shared" si="100"/>
        <v>33849.387000000002</v>
      </c>
      <c r="V917" s="12">
        <f t="shared" si="101"/>
        <v>191813.19300000003</v>
      </c>
      <c r="W917" s="17">
        <f t="shared" si="102"/>
        <v>0.17269463837140753</v>
      </c>
      <c r="X917" s="19">
        <f t="shared" si="103"/>
        <v>1</v>
      </c>
      <c r="Y917" s="17">
        <f t="shared" si="104"/>
        <v>0.17269463837140753</v>
      </c>
      <c r="Z917" s="25">
        <f t="shared" si="98"/>
        <v>0.1764705882352941</v>
      </c>
    </row>
    <row r="918" spans="1:26" ht="14.4" x14ac:dyDescent="0.3">
      <c r="A918" s="24" t="s">
        <v>1599</v>
      </c>
      <c r="B918" s="6">
        <v>45660</v>
      </c>
      <c r="C918" s="3" t="s">
        <v>31</v>
      </c>
      <c r="D918" s="3" t="s">
        <v>21</v>
      </c>
      <c r="E918" s="3" t="s">
        <v>32</v>
      </c>
      <c r="F918" s="3" t="s">
        <v>33</v>
      </c>
      <c r="G918" s="3" t="s">
        <v>1015</v>
      </c>
      <c r="H918" s="3" t="s">
        <v>35</v>
      </c>
      <c r="I918" s="3" t="s">
        <v>52</v>
      </c>
      <c r="J918" s="3" t="s">
        <v>157</v>
      </c>
      <c r="K918" s="3" t="s">
        <v>158</v>
      </c>
      <c r="L918" s="5">
        <v>48</v>
      </c>
      <c r="M918" s="5">
        <v>70812.37</v>
      </c>
      <c r="N918" s="5">
        <v>96571.51</v>
      </c>
      <c r="O918" s="5">
        <v>0</v>
      </c>
      <c r="P918" s="3" t="s">
        <v>55</v>
      </c>
      <c r="Q918" s="3" t="s">
        <v>29</v>
      </c>
      <c r="R918" s="5">
        <v>6</v>
      </c>
      <c r="S918" s="15">
        <v>1236439</v>
      </c>
      <c r="T918" s="11">
        <f t="shared" si="99"/>
        <v>4635432.4799999995</v>
      </c>
      <c r="U918" s="12">
        <f t="shared" si="100"/>
        <v>0</v>
      </c>
      <c r="V918" s="12">
        <f t="shared" si="101"/>
        <v>4635432.4799999995</v>
      </c>
      <c r="W918" s="17">
        <f t="shared" si="102"/>
        <v>0.26673649229812535</v>
      </c>
      <c r="X918" s="19">
        <f t="shared" si="103"/>
        <v>1</v>
      </c>
      <c r="Y918" s="17">
        <f t="shared" si="104"/>
        <v>0.26673649229812535</v>
      </c>
      <c r="Z918" s="25">
        <f t="shared" si="98"/>
        <v>0</v>
      </c>
    </row>
    <row r="919" spans="1:26" ht="14.4" x14ac:dyDescent="0.3">
      <c r="A919" s="24" t="s">
        <v>1600</v>
      </c>
      <c r="B919" s="4">
        <v>45767</v>
      </c>
      <c r="C919" s="3" t="s">
        <v>20</v>
      </c>
      <c r="D919" s="3" t="s">
        <v>41</v>
      </c>
      <c r="E919" s="3" t="s">
        <v>50</v>
      </c>
      <c r="F919" s="3" t="s">
        <v>50</v>
      </c>
      <c r="G919" s="3" t="s">
        <v>383</v>
      </c>
      <c r="H919" s="3" t="s">
        <v>87</v>
      </c>
      <c r="I919" s="3" t="s">
        <v>25</v>
      </c>
      <c r="J919" s="3" t="s">
        <v>36</v>
      </c>
      <c r="K919" s="3" t="s">
        <v>280</v>
      </c>
      <c r="L919" s="5">
        <v>42</v>
      </c>
      <c r="M919" s="5">
        <v>37799.24</v>
      </c>
      <c r="N919" s="5">
        <v>45243.96</v>
      </c>
      <c r="O919" s="5">
        <v>0.1</v>
      </c>
      <c r="P919" s="3" t="s">
        <v>55</v>
      </c>
      <c r="Q919" s="3" t="s">
        <v>29</v>
      </c>
      <c r="R919" s="5">
        <v>13</v>
      </c>
      <c r="S919" s="15">
        <v>281410.40000000002</v>
      </c>
      <c r="T919" s="11">
        <f t="shared" si="99"/>
        <v>1900246.32</v>
      </c>
      <c r="U919" s="12">
        <f t="shared" si="100"/>
        <v>190024.63200000001</v>
      </c>
      <c r="V919" s="12">
        <f t="shared" si="101"/>
        <v>1710221.6880000001</v>
      </c>
      <c r="W919" s="17">
        <f t="shared" si="102"/>
        <v>0.16454615327039404</v>
      </c>
      <c r="X919" s="19">
        <f t="shared" si="103"/>
        <v>1</v>
      </c>
      <c r="Y919" s="17">
        <f t="shared" si="104"/>
        <v>0.16454615327039404</v>
      </c>
      <c r="Z919" s="25">
        <f t="shared" si="98"/>
        <v>0.11111111111111112</v>
      </c>
    </row>
    <row r="920" spans="1:26" ht="14.4" x14ac:dyDescent="0.3">
      <c r="A920" s="24" t="s">
        <v>1601</v>
      </c>
      <c r="B920" s="6">
        <v>45809</v>
      </c>
      <c r="C920" s="3" t="s">
        <v>20</v>
      </c>
      <c r="D920" s="3" t="s">
        <v>41</v>
      </c>
      <c r="E920" s="3" t="s">
        <v>50</v>
      </c>
      <c r="F920" s="3" t="s">
        <v>50</v>
      </c>
      <c r="G920" s="3" t="s">
        <v>546</v>
      </c>
      <c r="H920" s="3" t="s">
        <v>24</v>
      </c>
      <c r="I920" s="3" t="s">
        <v>25</v>
      </c>
      <c r="J920" s="3" t="s">
        <v>26</v>
      </c>
      <c r="K920" s="3" t="s">
        <v>127</v>
      </c>
      <c r="L920" s="5">
        <v>6</v>
      </c>
      <c r="M920" s="5">
        <v>28138.05</v>
      </c>
      <c r="N920" s="5">
        <v>42066.05</v>
      </c>
      <c r="O920" s="5">
        <v>0</v>
      </c>
      <c r="P920" s="3" t="s">
        <v>28</v>
      </c>
      <c r="Q920" s="3" t="s">
        <v>29</v>
      </c>
      <c r="R920" s="5">
        <v>19</v>
      </c>
      <c r="S920" s="15">
        <v>83568</v>
      </c>
      <c r="T920" s="11">
        <f t="shared" si="99"/>
        <v>252396.30000000002</v>
      </c>
      <c r="U920" s="12">
        <f t="shared" si="100"/>
        <v>0</v>
      </c>
      <c r="V920" s="12">
        <f t="shared" si="101"/>
        <v>252396.30000000002</v>
      </c>
      <c r="W920" s="17">
        <f t="shared" si="102"/>
        <v>0.33109835603770732</v>
      </c>
      <c r="X920" s="19">
        <f t="shared" si="103"/>
        <v>0</v>
      </c>
      <c r="Y920" s="17">
        <f t="shared" si="104"/>
        <v>0.33109835603770732</v>
      </c>
      <c r="Z920" s="25">
        <f t="shared" si="98"/>
        <v>0</v>
      </c>
    </row>
    <row r="921" spans="1:26" ht="14.4" x14ac:dyDescent="0.3">
      <c r="A921" s="24" t="s">
        <v>1602</v>
      </c>
      <c r="B921" s="4">
        <v>45777</v>
      </c>
      <c r="C921" s="3" t="s">
        <v>31</v>
      </c>
      <c r="D921" s="3" t="s">
        <v>57</v>
      </c>
      <c r="E921" s="3" t="s">
        <v>92</v>
      </c>
      <c r="F921" s="3" t="s">
        <v>93</v>
      </c>
      <c r="G921" s="3" t="s">
        <v>1019</v>
      </c>
      <c r="H921" s="3" t="s">
        <v>44</v>
      </c>
      <c r="I921" s="3" t="s">
        <v>25</v>
      </c>
      <c r="J921" s="3" t="s">
        <v>36</v>
      </c>
      <c r="K921" s="3" t="s">
        <v>280</v>
      </c>
      <c r="L921" s="5">
        <v>40</v>
      </c>
      <c r="M921" s="5">
        <v>58757.5</v>
      </c>
      <c r="N921" s="5">
        <v>86404.4</v>
      </c>
      <c r="O921" s="5">
        <v>0.05</v>
      </c>
      <c r="P921" s="3" t="s">
        <v>55</v>
      </c>
      <c r="Q921" s="3" t="s">
        <v>29</v>
      </c>
      <c r="R921" s="5">
        <v>11</v>
      </c>
      <c r="S921" s="15">
        <v>1050582</v>
      </c>
      <c r="T921" s="11">
        <f t="shared" si="99"/>
        <v>3456176</v>
      </c>
      <c r="U921" s="12">
        <f t="shared" si="100"/>
        <v>172808.80000000002</v>
      </c>
      <c r="V921" s="12">
        <f t="shared" si="101"/>
        <v>3283367.2</v>
      </c>
      <c r="W921" s="17">
        <f t="shared" si="102"/>
        <v>0.31997091278733608</v>
      </c>
      <c r="X921" s="19">
        <f t="shared" si="103"/>
        <v>1</v>
      </c>
      <c r="Y921" s="17">
        <f t="shared" si="104"/>
        <v>0.31997091278733608</v>
      </c>
      <c r="Z921" s="25">
        <f t="shared" si="98"/>
        <v>5.2631578947368425E-2</v>
      </c>
    </row>
    <row r="922" spans="1:26" ht="14.4" x14ac:dyDescent="0.3">
      <c r="A922" s="24" t="s">
        <v>1603</v>
      </c>
      <c r="B922" s="4">
        <v>45747</v>
      </c>
      <c r="C922" s="3" t="s">
        <v>20</v>
      </c>
      <c r="D922" s="3" t="s">
        <v>57</v>
      </c>
      <c r="E922" s="3" t="s">
        <v>92</v>
      </c>
      <c r="F922" s="3" t="s">
        <v>93</v>
      </c>
      <c r="G922" s="3" t="s">
        <v>666</v>
      </c>
      <c r="H922" s="3" t="s">
        <v>44</v>
      </c>
      <c r="I922" s="3" t="s">
        <v>52</v>
      </c>
      <c r="J922" s="3" t="s">
        <v>113</v>
      </c>
      <c r="K922" s="3" t="s">
        <v>257</v>
      </c>
      <c r="L922" s="5">
        <v>2</v>
      </c>
      <c r="M922" s="5">
        <v>65407.94</v>
      </c>
      <c r="N922" s="5">
        <v>75568.52</v>
      </c>
      <c r="O922" s="5">
        <v>0.15</v>
      </c>
      <c r="P922" s="3" t="s">
        <v>55</v>
      </c>
      <c r="Q922" s="3" t="s">
        <v>84</v>
      </c>
      <c r="R922" s="5">
        <v>2</v>
      </c>
      <c r="S922" s="15">
        <v>17272.990000000002</v>
      </c>
      <c r="T922" s="11">
        <f t="shared" si="99"/>
        <v>151137.04</v>
      </c>
      <c r="U922" s="12">
        <f t="shared" si="100"/>
        <v>22670.556</v>
      </c>
      <c r="V922" s="12">
        <f t="shared" si="101"/>
        <v>128466.48400000001</v>
      </c>
      <c r="W922" s="17">
        <f t="shared" si="102"/>
        <v>0.13445522491298198</v>
      </c>
      <c r="X922" s="19">
        <f t="shared" si="103"/>
        <v>1</v>
      </c>
      <c r="Y922" s="17">
        <f t="shared" si="104"/>
        <v>0.13445522491298198</v>
      </c>
      <c r="Z922" s="25">
        <f t="shared" si="98"/>
        <v>0.1764705882352941</v>
      </c>
    </row>
    <row r="923" spans="1:26" ht="14.4" x14ac:dyDescent="0.3">
      <c r="A923" s="24" t="s">
        <v>1604</v>
      </c>
      <c r="B923" s="4">
        <v>45747</v>
      </c>
      <c r="C923" s="3" t="s">
        <v>31</v>
      </c>
      <c r="D923" s="3" t="s">
        <v>41</v>
      </c>
      <c r="E923" s="3" t="s">
        <v>42</v>
      </c>
      <c r="F923" s="3" t="s">
        <v>42</v>
      </c>
      <c r="G923" s="3" t="s">
        <v>1605</v>
      </c>
      <c r="H923" s="3" t="s">
        <v>24</v>
      </c>
      <c r="I923" s="3" t="s">
        <v>45</v>
      </c>
      <c r="J923" s="3" t="s">
        <v>102</v>
      </c>
      <c r="K923" s="3" t="s">
        <v>191</v>
      </c>
      <c r="L923" s="5">
        <v>10</v>
      </c>
      <c r="M923" s="5">
        <v>51570.21</v>
      </c>
      <c r="N923" s="5">
        <v>73537.56</v>
      </c>
      <c r="O923" s="5">
        <v>0.1</v>
      </c>
      <c r="P923" s="3" t="s">
        <v>28</v>
      </c>
      <c r="Q923" s="3" t="s">
        <v>29</v>
      </c>
      <c r="R923" s="5">
        <v>12</v>
      </c>
      <c r="S923" s="15">
        <v>197706.2</v>
      </c>
      <c r="T923" s="11">
        <f t="shared" si="99"/>
        <v>735375.6</v>
      </c>
      <c r="U923" s="12">
        <f t="shared" si="100"/>
        <v>73537.56</v>
      </c>
      <c r="V923" s="12">
        <f t="shared" si="101"/>
        <v>661838.04</v>
      </c>
      <c r="W923" s="17">
        <f t="shared" si="102"/>
        <v>0.29872293227509256</v>
      </c>
      <c r="X923" s="19">
        <f t="shared" si="103"/>
        <v>0</v>
      </c>
      <c r="Y923" s="17">
        <f t="shared" si="104"/>
        <v>0.29872293227509256</v>
      </c>
      <c r="Z923" s="25">
        <f t="shared" si="98"/>
        <v>0.1111111111111111</v>
      </c>
    </row>
    <row r="924" spans="1:26" ht="14.4" x14ac:dyDescent="0.3">
      <c r="A924" s="24" t="s">
        <v>1606</v>
      </c>
      <c r="B924" s="4">
        <v>45889</v>
      </c>
      <c r="C924" s="3" t="s">
        <v>31</v>
      </c>
      <c r="D924" s="3" t="s">
        <v>70</v>
      </c>
      <c r="E924" s="3" t="s">
        <v>71</v>
      </c>
      <c r="F924" s="3" t="s">
        <v>72</v>
      </c>
      <c r="G924" s="3" t="s">
        <v>562</v>
      </c>
      <c r="H924" s="3" t="s">
        <v>35</v>
      </c>
      <c r="I924" s="3" t="s">
        <v>52</v>
      </c>
      <c r="J924" s="3" t="s">
        <v>95</v>
      </c>
      <c r="K924" s="3" t="s">
        <v>96</v>
      </c>
      <c r="L924" s="5">
        <v>22</v>
      </c>
      <c r="M924" s="5">
        <v>61716.81</v>
      </c>
      <c r="N924" s="5">
        <v>78020.58</v>
      </c>
      <c r="O924" s="5">
        <v>0</v>
      </c>
      <c r="P924" s="3" t="s">
        <v>55</v>
      </c>
      <c r="Q924" s="3" t="s">
        <v>29</v>
      </c>
      <c r="R924" s="5">
        <v>13</v>
      </c>
      <c r="S924" s="15">
        <v>358682.9</v>
      </c>
      <c r="T924" s="11">
        <f t="shared" si="99"/>
        <v>1716452.76</v>
      </c>
      <c r="U924" s="12">
        <f t="shared" si="100"/>
        <v>0</v>
      </c>
      <c r="V924" s="12">
        <f t="shared" si="101"/>
        <v>1716452.76</v>
      </c>
      <c r="W924" s="17">
        <f t="shared" si="102"/>
        <v>0.20896753371761889</v>
      </c>
      <c r="X924" s="19">
        <f t="shared" si="103"/>
        <v>1</v>
      </c>
      <c r="Y924" s="17">
        <f t="shared" si="104"/>
        <v>0.20896753371761889</v>
      </c>
      <c r="Z924" s="25">
        <f t="shared" si="98"/>
        <v>0</v>
      </c>
    </row>
    <row r="925" spans="1:26" ht="14.4" x14ac:dyDescent="0.3">
      <c r="A925" s="24" t="s">
        <v>1607</v>
      </c>
      <c r="B925" s="4">
        <v>45863</v>
      </c>
      <c r="C925" s="3" t="s">
        <v>20</v>
      </c>
      <c r="D925" s="3" t="s">
        <v>21</v>
      </c>
      <c r="E925" s="3" t="s">
        <v>105</v>
      </c>
      <c r="F925" s="3" t="s">
        <v>106</v>
      </c>
      <c r="G925" s="3" t="s">
        <v>1159</v>
      </c>
      <c r="H925" s="3" t="s">
        <v>35</v>
      </c>
      <c r="I925" s="3" t="s">
        <v>25</v>
      </c>
      <c r="J925" s="3" t="s">
        <v>61</v>
      </c>
      <c r="K925" s="3" t="s">
        <v>223</v>
      </c>
      <c r="L925" s="5">
        <v>2</v>
      </c>
      <c r="M925" s="5">
        <v>52059.28</v>
      </c>
      <c r="N925" s="5">
        <v>59499.86</v>
      </c>
      <c r="O925" s="5">
        <v>0</v>
      </c>
      <c r="P925" s="3" t="s">
        <v>55</v>
      </c>
      <c r="Q925" s="3" t="s">
        <v>38</v>
      </c>
      <c r="R925" s="5">
        <v>8</v>
      </c>
      <c r="S925" s="15">
        <v>14881.16</v>
      </c>
      <c r="T925" s="11">
        <f t="shared" si="99"/>
        <v>118999.72</v>
      </c>
      <c r="U925" s="12">
        <f t="shared" si="100"/>
        <v>0</v>
      </c>
      <c r="V925" s="12">
        <f t="shared" si="101"/>
        <v>118999.72</v>
      </c>
      <c r="W925" s="17">
        <f t="shared" si="102"/>
        <v>0.12505205894602106</v>
      </c>
      <c r="X925" s="19">
        <f t="shared" si="103"/>
        <v>1</v>
      </c>
      <c r="Y925" s="17">
        <f t="shared" si="104"/>
        <v>0.12505205894602106</v>
      </c>
      <c r="Z925" s="25">
        <f t="shared" si="98"/>
        <v>0</v>
      </c>
    </row>
    <row r="926" spans="1:26" ht="14.4" x14ac:dyDescent="0.3">
      <c r="A926" s="24" t="s">
        <v>1608</v>
      </c>
      <c r="B926" s="8">
        <v>45779</v>
      </c>
      <c r="C926" s="3" t="s">
        <v>40</v>
      </c>
      <c r="D926" s="3" t="s">
        <v>41</v>
      </c>
      <c r="E926" s="3" t="s">
        <v>50</v>
      </c>
      <c r="F926" s="3" t="s">
        <v>50</v>
      </c>
      <c r="G926" s="3" t="s">
        <v>876</v>
      </c>
      <c r="H926" s="3" t="s">
        <v>87</v>
      </c>
      <c r="I926" s="3" t="s">
        <v>52</v>
      </c>
      <c r="J926" s="3" t="s">
        <v>157</v>
      </c>
      <c r="K926" s="3" t="s">
        <v>273</v>
      </c>
      <c r="L926" s="5">
        <v>8</v>
      </c>
      <c r="M926" s="5">
        <v>65370.63</v>
      </c>
      <c r="N926" s="5">
        <v>95595.09</v>
      </c>
      <c r="O926" s="5">
        <v>0.1</v>
      </c>
      <c r="P926" s="3" t="s">
        <v>55</v>
      </c>
      <c r="Q926" s="3" t="s">
        <v>38</v>
      </c>
      <c r="R926" s="5">
        <v>2</v>
      </c>
      <c r="S926" s="15">
        <v>217616.1</v>
      </c>
      <c r="T926" s="11">
        <f t="shared" si="99"/>
        <v>764760.72</v>
      </c>
      <c r="U926" s="12">
        <f t="shared" si="100"/>
        <v>76476.072</v>
      </c>
      <c r="V926" s="12">
        <f t="shared" si="101"/>
        <v>688284.64799999993</v>
      </c>
      <c r="W926" s="17">
        <f t="shared" si="102"/>
        <v>0.31617166042035566</v>
      </c>
      <c r="X926" s="19">
        <f t="shared" si="103"/>
        <v>1</v>
      </c>
      <c r="Y926" s="17">
        <f t="shared" si="104"/>
        <v>0.31617166042035566</v>
      </c>
      <c r="Z926" s="25">
        <f t="shared" si="98"/>
        <v>0.11111111111111112</v>
      </c>
    </row>
    <row r="927" spans="1:26" ht="14.4" x14ac:dyDescent="0.3">
      <c r="A927" s="24" t="s">
        <v>1609</v>
      </c>
      <c r="B927" s="4">
        <v>45742</v>
      </c>
      <c r="C927" s="3" t="s">
        <v>31</v>
      </c>
      <c r="D927" s="3" t="s">
        <v>41</v>
      </c>
      <c r="E927" s="3" t="s">
        <v>42</v>
      </c>
      <c r="F927" s="3" t="s">
        <v>42</v>
      </c>
      <c r="G927" s="3" t="s">
        <v>247</v>
      </c>
      <c r="H927" s="3" t="s">
        <v>87</v>
      </c>
      <c r="I927" s="3" t="s">
        <v>52</v>
      </c>
      <c r="J927" s="3" t="s">
        <v>113</v>
      </c>
      <c r="K927" s="3" t="s">
        <v>557</v>
      </c>
      <c r="L927" s="5">
        <v>35</v>
      </c>
      <c r="M927" s="5">
        <v>68498.070000000007</v>
      </c>
      <c r="N927" s="5">
        <v>93064.91</v>
      </c>
      <c r="O927" s="5">
        <v>0.1</v>
      </c>
      <c r="P927" s="3" t="s">
        <v>55</v>
      </c>
      <c r="Q927" s="3" t="s">
        <v>38</v>
      </c>
      <c r="R927" s="5">
        <v>13</v>
      </c>
      <c r="S927" s="15">
        <v>773855.5</v>
      </c>
      <c r="T927" s="11">
        <f t="shared" si="99"/>
        <v>3257271.85</v>
      </c>
      <c r="U927" s="12">
        <f t="shared" si="100"/>
        <v>325727.18500000006</v>
      </c>
      <c r="V927" s="12">
        <f t="shared" si="101"/>
        <v>2931544.665</v>
      </c>
      <c r="W927" s="17">
        <f t="shared" si="102"/>
        <v>0.26397534011305945</v>
      </c>
      <c r="X927" s="19">
        <f t="shared" si="103"/>
        <v>1</v>
      </c>
      <c r="Y927" s="17">
        <f t="shared" si="104"/>
        <v>0.26397534011305945</v>
      </c>
      <c r="Z927" s="25">
        <f t="shared" si="98"/>
        <v>0.11111111111111113</v>
      </c>
    </row>
    <row r="928" spans="1:26" ht="14.4" x14ac:dyDescent="0.3">
      <c r="A928" s="24" t="s">
        <v>1610</v>
      </c>
      <c r="B928" s="8">
        <v>45779</v>
      </c>
      <c r="C928" s="3" t="s">
        <v>31</v>
      </c>
      <c r="D928" s="3" t="s">
        <v>21</v>
      </c>
      <c r="E928" s="3" t="s">
        <v>105</v>
      </c>
      <c r="F928" s="3" t="s">
        <v>106</v>
      </c>
      <c r="G928" s="3" t="s">
        <v>1134</v>
      </c>
      <c r="H928" s="3" t="s">
        <v>35</v>
      </c>
      <c r="I928" s="3" t="s">
        <v>25</v>
      </c>
      <c r="J928" s="3" t="s">
        <v>146</v>
      </c>
      <c r="K928" s="3" t="s">
        <v>416</v>
      </c>
      <c r="L928" s="5">
        <v>45</v>
      </c>
      <c r="M928" s="5">
        <v>958.7</v>
      </c>
      <c r="N928" s="5">
        <v>1330.86</v>
      </c>
      <c r="O928" s="5">
        <v>0.15</v>
      </c>
      <c r="P928" s="3" t="s">
        <v>55</v>
      </c>
      <c r="Q928" s="3" t="s">
        <v>84</v>
      </c>
      <c r="R928" s="5">
        <v>6</v>
      </c>
      <c r="S928" s="15">
        <v>14235.12</v>
      </c>
      <c r="T928" s="11">
        <f t="shared" si="99"/>
        <v>59888.7</v>
      </c>
      <c r="U928" s="12">
        <f t="shared" si="100"/>
        <v>8983.3049999999985</v>
      </c>
      <c r="V928" s="12">
        <f t="shared" si="101"/>
        <v>50905.394999999997</v>
      </c>
      <c r="W928" s="17">
        <f t="shared" si="102"/>
        <v>0.2796387298438604</v>
      </c>
      <c r="X928" s="19">
        <f t="shared" si="103"/>
        <v>1</v>
      </c>
      <c r="Y928" s="17">
        <f t="shared" si="104"/>
        <v>0.2796387298438604</v>
      </c>
      <c r="Z928" s="25">
        <f t="shared" si="98"/>
        <v>0.1764705882352941</v>
      </c>
    </row>
    <row r="929" spans="1:26" ht="14.4" x14ac:dyDescent="0.3">
      <c r="A929" s="24" t="s">
        <v>1611</v>
      </c>
      <c r="B929" s="4">
        <v>45888</v>
      </c>
      <c r="C929" s="3" t="s">
        <v>49</v>
      </c>
      <c r="D929" s="3" t="s">
        <v>41</v>
      </c>
      <c r="E929" s="3" t="s">
        <v>42</v>
      </c>
      <c r="F929" s="3" t="s">
        <v>42</v>
      </c>
      <c r="G929" s="3" t="s">
        <v>1612</v>
      </c>
      <c r="H929" s="3" t="s">
        <v>24</v>
      </c>
      <c r="I929" s="3" t="s">
        <v>25</v>
      </c>
      <c r="J929" s="3" t="s">
        <v>36</v>
      </c>
      <c r="K929" s="3" t="s">
        <v>37</v>
      </c>
      <c r="L929" s="5">
        <v>11</v>
      </c>
      <c r="M929" s="5">
        <v>71602.509999999995</v>
      </c>
      <c r="N929" s="5">
        <v>98774.399999999994</v>
      </c>
      <c r="O929" s="5">
        <v>0.1</v>
      </c>
      <c r="P929" s="3" t="s">
        <v>28</v>
      </c>
      <c r="Q929" s="3" t="s">
        <v>38</v>
      </c>
      <c r="R929" s="5">
        <v>8</v>
      </c>
      <c r="S929" s="15">
        <v>269001.7</v>
      </c>
      <c r="T929" s="11">
        <f t="shared" si="99"/>
        <v>1086518.3999999999</v>
      </c>
      <c r="U929" s="12">
        <f t="shared" si="100"/>
        <v>108651.84</v>
      </c>
      <c r="V929" s="12">
        <f t="shared" si="101"/>
        <v>977866.55999999994</v>
      </c>
      <c r="W929" s="17">
        <f t="shared" si="102"/>
        <v>0.27509039679197134</v>
      </c>
      <c r="X929" s="19">
        <f t="shared" si="103"/>
        <v>0</v>
      </c>
      <c r="Y929" s="17">
        <f t="shared" si="104"/>
        <v>0.27509039679197134</v>
      </c>
      <c r="Z929" s="25">
        <f t="shared" si="98"/>
        <v>0.11111111111111112</v>
      </c>
    </row>
    <row r="930" spans="1:26" ht="14.4" x14ac:dyDescent="0.3">
      <c r="A930" s="24" t="s">
        <v>1613</v>
      </c>
      <c r="B930" s="4">
        <v>45680</v>
      </c>
      <c r="C930" s="3" t="s">
        <v>31</v>
      </c>
      <c r="D930" s="3" t="s">
        <v>70</v>
      </c>
      <c r="E930" s="3" t="s">
        <v>125</v>
      </c>
      <c r="F930" s="3" t="s">
        <v>125</v>
      </c>
      <c r="G930" s="3" t="s">
        <v>1614</v>
      </c>
      <c r="H930" s="3" t="s">
        <v>35</v>
      </c>
      <c r="I930" s="3" t="s">
        <v>25</v>
      </c>
      <c r="J930" s="3" t="s">
        <v>61</v>
      </c>
      <c r="K930" s="3" t="s">
        <v>62</v>
      </c>
      <c r="L930" s="5">
        <v>19</v>
      </c>
      <c r="M930" s="5">
        <v>35603.79</v>
      </c>
      <c r="N930" s="5">
        <v>39830.980000000003</v>
      </c>
      <c r="O930" s="5">
        <v>0.15</v>
      </c>
      <c r="P930" s="3" t="s">
        <v>28</v>
      </c>
      <c r="Q930" s="3" t="s">
        <v>29</v>
      </c>
      <c r="R930" s="5">
        <v>1</v>
      </c>
      <c r="S930" s="15">
        <v>68269.119999999995</v>
      </c>
      <c r="T930" s="11">
        <f t="shared" si="99"/>
        <v>756788.62000000011</v>
      </c>
      <c r="U930" s="12">
        <f t="shared" si="100"/>
        <v>113518.29300000002</v>
      </c>
      <c r="V930" s="12">
        <f t="shared" si="101"/>
        <v>643270.32700000005</v>
      </c>
      <c r="W930" s="17">
        <f t="shared" si="102"/>
        <v>0.10612819701848301</v>
      </c>
      <c r="X930" s="19">
        <f t="shared" si="103"/>
        <v>0</v>
      </c>
      <c r="Y930" s="17">
        <f t="shared" si="104"/>
        <v>0.10612819701848301</v>
      </c>
      <c r="Z930" s="25">
        <f t="shared" si="98"/>
        <v>0.17647058823529413</v>
      </c>
    </row>
    <row r="931" spans="1:26" ht="14.4" x14ac:dyDescent="0.3">
      <c r="A931" s="24" t="s">
        <v>1615</v>
      </c>
      <c r="B931" s="4">
        <v>45893</v>
      </c>
      <c r="C931" s="3" t="s">
        <v>49</v>
      </c>
      <c r="D931" s="3" t="s">
        <v>70</v>
      </c>
      <c r="E931" s="3" t="s">
        <v>71</v>
      </c>
      <c r="F931" s="3" t="s">
        <v>72</v>
      </c>
      <c r="G931" s="3" t="s">
        <v>1267</v>
      </c>
      <c r="H931" s="3" t="s">
        <v>44</v>
      </c>
      <c r="I931" s="3" t="s">
        <v>52</v>
      </c>
      <c r="J931" s="3" t="s">
        <v>157</v>
      </c>
      <c r="K931" s="3" t="s">
        <v>188</v>
      </c>
      <c r="L931" s="5">
        <v>40</v>
      </c>
      <c r="M931" s="5">
        <v>34233</v>
      </c>
      <c r="N931" s="5">
        <v>43832.39</v>
      </c>
      <c r="O931" s="5">
        <v>0.15</v>
      </c>
      <c r="P931" s="3" t="s">
        <v>55</v>
      </c>
      <c r="Q931" s="3" t="s">
        <v>29</v>
      </c>
      <c r="R931" s="5">
        <v>3</v>
      </c>
      <c r="S931" s="15">
        <v>326379.3</v>
      </c>
      <c r="T931" s="11">
        <f t="shared" si="99"/>
        <v>1753295.6</v>
      </c>
      <c r="U931" s="12">
        <f t="shared" si="100"/>
        <v>262994.34000000003</v>
      </c>
      <c r="V931" s="12">
        <f t="shared" si="101"/>
        <v>1490301.26</v>
      </c>
      <c r="W931" s="17">
        <f t="shared" si="102"/>
        <v>0.21900223046177925</v>
      </c>
      <c r="X931" s="19">
        <f t="shared" si="103"/>
        <v>1</v>
      </c>
      <c r="Y931" s="17">
        <f t="shared" si="104"/>
        <v>0.21900223046177925</v>
      </c>
      <c r="Z931" s="25">
        <f t="shared" si="98"/>
        <v>0.17647058823529413</v>
      </c>
    </row>
    <row r="932" spans="1:26" ht="14.4" x14ac:dyDescent="0.3">
      <c r="A932" s="24" t="s">
        <v>1616</v>
      </c>
      <c r="B932" s="4">
        <v>45707</v>
      </c>
      <c r="C932" s="3" t="s">
        <v>31</v>
      </c>
      <c r="D932" s="3" t="s">
        <v>70</v>
      </c>
      <c r="E932" s="3" t="s">
        <v>71</v>
      </c>
      <c r="F932" s="3" t="s">
        <v>72</v>
      </c>
      <c r="G932" s="3" t="s">
        <v>966</v>
      </c>
      <c r="H932" s="3" t="s">
        <v>87</v>
      </c>
      <c r="I932" s="3" t="s">
        <v>25</v>
      </c>
      <c r="J932" s="3" t="s">
        <v>146</v>
      </c>
      <c r="K932" s="3" t="s">
        <v>411</v>
      </c>
      <c r="L932" s="5">
        <v>37</v>
      </c>
      <c r="M932" s="5">
        <v>41268.43</v>
      </c>
      <c r="N932" s="5">
        <v>54183.77</v>
      </c>
      <c r="O932" s="5">
        <v>0</v>
      </c>
      <c r="P932" s="3" t="s">
        <v>28</v>
      </c>
      <c r="Q932" s="3" t="s">
        <v>29</v>
      </c>
      <c r="R932" s="5">
        <v>12</v>
      </c>
      <c r="S932" s="15">
        <v>477867.6</v>
      </c>
      <c r="T932" s="11">
        <f t="shared" si="99"/>
        <v>2004799.49</v>
      </c>
      <c r="U932" s="12">
        <f t="shared" si="100"/>
        <v>0</v>
      </c>
      <c r="V932" s="12">
        <f t="shared" si="101"/>
        <v>2004799.49</v>
      </c>
      <c r="W932" s="17">
        <f t="shared" si="102"/>
        <v>0.23836179248030434</v>
      </c>
      <c r="X932" s="19">
        <f t="shared" si="103"/>
        <v>0</v>
      </c>
      <c r="Y932" s="17">
        <f t="shared" si="104"/>
        <v>0.23836179248030434</v>
      </c>
      <c r="Z932" s="25">
        <f t="shared" si="98"/>
        <v>0</v>
      </c>
    </row>
    <row r="933" spans="1:26" ht="14.4" x14ac:dyDescent="0.3">
      <c r="A933" s="24" t="s">
        <v>1617</v>
      </c>
      <c r="B933" s="4">
        <v>45863</v>
      </c>
      <c r="C933" s="3" t="s">
        <v>20</v>
      </c>
      <c r="D933" s="3" t="s">
        <v>70</v>
      </c>
      <c r="E933" s="3" t="s">
        <v>71</v>
      </c>
      <c r="F933" s="3" t="s">
        <v>72</v>
      </c>
      <c r="G933" s="3" t="s">
        <v>428</v>
      </c>
      <c r="H933" s="3" t="s">
        <v>24</v>
      </c>
      <c r="I933" s="3" t="s">
        <v>52</v>
      </c>
      <c r="J933" s="3" t="s">
        <v>113</v>
      </c>
      <c r="K933" s="3" t="s">
        <v>114</v>
      </c>
      <c r="L933" s="5">
        <v>40</v>
      </c>
      <c r="M933" s="5">
        <v>72035.19</v>
      </c>
      <c r="N933" s="5">
        <v>104015.9</v>
      </c>
      <c r="O933" s="5">
        <v>0.1</v>
      </c>
      <c r="P933" s="3" t="s">
        <v>28</v>
      </c>
      <c r="Q933" s="3" t="s">
        <v>84</v>
      </c>
      <c r="R933" s="5">
        <v>15</v>
      </c>
      <c r="S933" s="15">
        <v>1151306</v>
      </c>
      <c r="T933" s="11">
        <f t="shared" si="99"/>
        <v>4160636</v>
      </c>
      <c r="U933" s="12">
        <f t="shared" si="100"/>
        <v>416063.60000000003</v>
      </c>
      <c r="V933" s="12">
        <f t="shared" si="101"/>
        <v>3744572.4</v>
      </c>
      <c r="W933" s="17">
        <f t="shared" si="102"/>
        <v>0.30745993854999304</v>
      </c>
      <c r="X933" s="19">
        <f t="shared" si="103"/>
        <v>0</v>
      </c>
      <c r="Y933" s="17">
        <f t="shared" si="104"/>
        <v>0.30745993854999304</v>
      </c>
      <c r="Z933" s="25">
        <f t="shared" si="98"/>
        <v>0.11111111111111112</v>
      </c>
    </row>
    <row r="934" spans="1:26" ht="14.4" x14ac:dyDescent="0.3">
      <c r="A934" s="24" t="s">
        <v>1618</v>
      </c>
      <c r="B934" s="6">
        <v>45844</v>
      </c>
      <c r="C934" s="3" t="s">
        <v>49</v>
      </c>
      <c r="D934" s="3" t="s">
        <v>70</v>
      </c>
      <c r="E934" s="3" t="s">
        <v>125</v>
      </c>
      <c r="F934" s="3" t="s">
        <v>125</v>
      </c>
      <c r="G934" s="3" t="s">
        <v>1619</v>
      </c>
      <c r="H934" s="3" t="s">
        <v>44</v>
      </c>
      <c r="I934" s="3" t="s">
        <v>52</v>
      </c>
      <c r="J934" s="3" t="s">
        <v>113</v>
      </c>
      <c r="K934" s="3" t="s">
        <v>557</v>
      </c>
      <c r="L934" s="5">
        <v>33</v>
      </c>
      <c r="M934" s="5">
        <v>42006.49</v>
      </c>
      <c r="N934" s="5">
        <v>62816.6</v>
      </c>
      <c r="O934" s="5">
        <v>0.1</v>
      </c>
      <c r="P934" s="3" t="s">
        <v>28</v>
      </c>
      <c r="Q934" s="3" t="s">
        <v>38</v>
      </c>
      <c r="R934" s="5">
        <v>2</v>
      </c>
      <c r="S934" s="15">
        <v>618060.30000000005</v>
      </c>
      <c r="T934" s="11">
        <f t="shared" si="99"/>
        <v>2072947.8</v>
      </c>
      <c r="U934" s="12">
        <f t="shared" si="100"/>
        <v>207294.78000000003</v>
      </c>
      <c r="V934" s="12">
        <f t="shared" si="101"/>
        <v>1865653.02</v>
      </c>
      <c r="W934" s="17">
        <f t="shared" si="102"/>
        <v>0.33128362743464485</v>
      </c>
      <c r="X934" s="19">
        <f t="shared" si="103"/>
        <v>0</v>
      </c>
      <c r="Y934" s="17">
        <f t="shared" si="104"/>
        <v>0.33128362743464485</v>
      </c>
      <c r="Z934" s="25">
        <f t="shared" si="98"/>
        <v>0.11111111111111112</v>
      </c>
    </row>
    <row r="935" spans="1:26" ht="14.4" x14ac:dyDescent="0.3">
      <c r="A935" s="24" t="s">
        <v>1620</v>
      </c>
      <c r="B935" s="4">
        <v>45776</v>
      </c>
      <c r="C935" s="3" t="s">
        <v>20</v>
      </c>
      <c r="D935" s="3" t="s">
        <v>70</v>
      </c>
      <c r="E935" s="3" t="s">
        <v>71</v>
      </c>
      <c r="F935" s="3" t="s">
        <v>72</v>
      </c>
      <c r="G935" s="3" t="s">
        <v>966</v>
      </c>
      <c r="H935" s="3" t="s">
        <v>44</v>
      </c>
      <c r="I935" s="3" t="s">
        <v>52</v>
      </c>
      <c r="J935" s="3" t="s">
        <v>53</v>
      </c>
      <c r="K935" s="3" t="s">
        <v>90</v>
      </c>
      <c r="L935" s="5">
        <v>19</v>
      </c>
      <c r="M935" s="5">
        <v>75014.55</v>
      </c>
      <c r="N935" s="5">
        <v>93011.07</v>
      </c>
      <c r="O935" s="5">
        <v>0.1</v>
      </c>
      <c r="P935" s="3" t="s">
        <v>28</v>
      </c>
      <c r="Q935" s="3" t="s">
        <v>38</v>
      </c>
      <c r="R935" s="5">
        <v>17</v>
      </c>
      <c r="S935" s="15">
        <v>307740.5</v>
      </c>
      <c r="T935" s="11">
        <f t="shared" si="99"/>
        <v>1767210.33</v>
      </c>
      <c r="U935" s="12">
        <f t="shared" si="100"/>
        <v>176721.03300000002</v>
      </c>
      <c r="V935" s="12">
        <f t="shared" si="101"/>
        <v>1590489.297</v>
      </c>
      <c r="W935" s="17">
        <f t="shared" si="102"/>
        <v>0.19348794146585194</v>
      </c>
      <c r="X935" s="19">
        <f t="shared" si="103"/>
        <v>0</v>
      </c>
      <c r="Y935" s="17">
        <f t="shared" si="104"/>
        <v>0.19348794146585194</v>
      </c>
      <c r="Z935" s="25">
        <f t="shared" si="98"/>
        <v>0.11111111111111112</v>
      </c>
    </row>
    <row r="936" spans="1:26" ht="14.4" x14ac:dyDescent="0.3">
      <c r="A936" s="24" t="s">
        <v>1621</v>
      </c>
      <c r="B936" s="6">
        <v>45846</v>
      </c>
      <c r="C936" s="3" t="s">
        <v>31</v>
      </c>
      <c r="D936" s="3" t="s">
        <v>21</v>
      </c>
      <c r="E936" s="3" t="s">
        <v>105</v>
      </c>
      <c r="F936" s="3" t="s">
        <v>106</v>
      </c>
      <c r="G936" s="3" t="s">
        <v>1622</v>
      </c>
      <c r="H936" s="3" t="s">
        <v>44</v>
      </c>
      <c r="I936" s="3" t="s">
        <v>25</v>
      </c>
      <c r="J936" s="3" t="s">
        <v>146</v>
      </c>
      <c r="K936" s="3" t="s">
        <v>177</v>
      </c>
      <c r="L936" s="5">
        <v>22</v>
      </c>
      <c r="M936" s="5">
        <v>40533.96</v>
      </c>
      <c r="N936" s="5">
        <v>59411.93</v>
      </c>
      <c r="O936" s="5">
        <v>0.05</v>
      </c>
      <c r="P936" s="3" t="s">
        <v>28</v>
      </c>
      <c r="Q936" s="3" t="s">
        <v>38</v>
      </c>
      <c r="R936" s="5">
        <v>6</v>
      </c>
      <c r="S936" s="15">
        <v>394549.6</v>
      </c>
      <c r="T936" s="11">
        <f t="shared" si="99"/>
        <v>1307062.46</v>
      </c>
      <c r="U936" s="12">
        <f t="shared" si="100"/>
        <v>65353.123</v>
      </c>
      <c r="V936" s="12">
        <f t="shared" si="101"/>
        <v>1241709.3370000001</v>
      </c>
      <c r="W936" s="17">
        <f t="shared" si="102"/>
        <v>0.31774714761607686</v>
      </c>
      <c r="X936" s="19">
        <f t="shared" si="103"/>
        <v>0</v>
      </c>
      <c r="Y936" s="17">
        <f t="shared" si="104"/>
        <v>0.31774714761607686</v>
      </c>
      <c r="Z936" s="25">
        <f t="shared" si="98"/>
        <v>5.2631578947368418E-2</v>
      </c>
    </row>
    <row r="937" spans="1:26" ht="14.4" x14ac:dyDescent="0.3">
      <c r="A937" s="24" t="s">
        <v>1623</v>
      </c>
      <c r="B937" s="4">
        <v>45777</v>
      </c>
      <c r="C937" s="3" t="s">
        <v>31</v>
      </c>
      <c r="D937" s="3" t="s">
        <v>21</v>
      </c>
      <c r="E937" s="3" t="s">
        <v>22</v>
      </c>
      <c r="F937" s="3" t="s">
        <v>22</v>
      </c>
      <c r="G937" s="3" t="s">
        <v>995</v>
      </c>
      <c r="H937" s="3" t="s">
        <v>35</v>
      </c>
      <c r="I937" s="3" t="s">
        <v>25</v>
      </c>
      <c r="J937" s="3" t="s">
        <v>61</v>
      </c>
      <c r="K937" s="3" t="s">
        <v>62</v>
      </c>
      <c r="L937" s="5">
        <v>37</v>
      </c>
      <c r="M937" s="5">
        <v>38902.17</v>
      </c>
      <c r="N937" s="5">
        <v>49125.31</v>
      </c>
      <c r="O937" s="5">
        <v>0</v>
      </c>
      <c r="P937" s="3" t="s">
        <v>28</v>
      </c>
      <c r="Q937" s="3" t="s">
        <v>84</v>
      </c>
      <c r="R937" s="5">
        <v>11</v>
      </c>
      <c r="S937" s="15">
        <v>378256.2</v>
      </c>
      <c r="T937" s="11">
        <f t="shared" si="99"/>
        <v>1817636.47</v>
      </c>
      <c r="U937" s="12">
        <f t="shared" si="100"/>
        <v>0</v>
      </c>
      <c r="V937" s="12">
        <f t="shared" si="101"/>
        <v>1817636.47</v>
      </c>
      <c r="W937" s="17">
        <f t="shared" si="102"/>
        <v>0.20810332882460267</v>
      </c>
      <c r="X937" s="19">
        <f t="shared" si="103"/>
        <v>0</v>
      </c>
      <c r="Y937" s="17">
        <f t="shared" si="104"/>
        <v>0.20810332882460267</v>
      </c>
      <c r="Z937" s="25">
        <f t="shared" si="98"/>
        <v>0</v>
      </c>
    </row>
    <row r="938" spans="1:26" ht="14.4" x14ac:dyDescent="0.3">
      <c r="A938" s="24" t="s">
        <v>1624</v>
      </c>
      <c r="B938" s="4">
        <v>45680</v>
      </c>
      <c r="C938" s="3" t="s">
        <v>31</v>
      </c>
      <c r="D938" s="3" t="s">
        <v>21</v>
      </c>
      <c r="E938" s="3" t="s">
        <v>32</v>
      </c>
      <c r="F938" s="3" t="s">
        <v>33</v>
      </c>
      <c r="G938" s="3" t="s">
        <v>426</v>
      </c>
      <c r="H938" s="3" t="s">
        <v>44</v>
      </c>
      <c r="I938" s="3" t="s">
        <v>45</v>
      </c>
      <c r="J938" s="3" t="s">
        <v>132</v>
      </c>
      <c r="K938" s="3" t="s">
        <v>241</v>
      </c>
      <c r="L938" s="5">
        <v>21</v>
      </c>
      <c r="M938" s="5">
        <v>58410.42</v>
      </c>
      <c r="N938" s="5">
        <v>82930.3</v>
      </c>
      <c r="O938" s="5">
        <v>0.1</v>
      </c>
      <c r="P938" s="3" t="s">
        <v>28</v>
      </c>
      <c r="Q938" s="3" t="s">
        <v>84</v>
      </c>
      <c r="R938" s="5">
        <v>13</v>
      </c>
      <c r="S938" s="15">
        <v>463425.7</v>
      </c>
      <c r="T938" s="11">
        <f t="shared" si="99"/>
        <v>1741536.3</v>
      </c>
      <c r="U938" s="12">
        <f t="shared" si="100"/>
        <v>174153.63</v>
      </c>
      <c r="V938" s="12">
        <f t="shared" si="101"/>
        <v>1567382.67</v>
      </c>
      <c r="W938" s="17">
        <f t="shared" si="102"/>
        <v>0.29566851086850415</v>
      </c>
      <c r="X938" s="19">
        <f t="shared" si="103"/>
        <v>0</v>
      </c>
      <c r="Y938" s="17">
        <f t="shared" si="104"/>
        <v>0.29566851086850415</v>
      </c>
      <c r="Z938" s="25">
        <f t="shared" si="98"/>
        <v>0.11111111111111112</v>
      </c>
    </row>
    <row r="939" spans="1:26" ht="14.4" x14ac:dyDescent="0.3">
      <c r="A939" s="24" t="s">
        <v>1625</v>
      </c>
      <c r="B939" s="4">
        <v>45774</v>
      </c>
      <c r="C939" s="3" t="s">
        <v>31</v>
      </c>
      <c r="D939" s="3" t="s">
        <v>21</v>
      </c>
      <c r="E939" s="3" t="s">
        <v>22</v>
      </c>
      <c r="F939" s="3" t="s">
        <v>22</v>
      </c>
      <c r="G939" s="3" t="s">
        <v>1626</v>
      </c>
      <c r="H939" s="3" t="s">
        <v>44</v>
      </c>
      <c r="I939" s="3" t="s">
        <v>45</v>
      </c>
      <c r="J939" s="3" t="s">
        <v>132</v>
      </c>
      <c r="K939" s="3" t="s">
        <v>248</v>
      </c>
      <c r="L939" s="5">
        <v>17</v>
      </c>
      <c r="M939" s="5">
        <v>21071.05</v>
      </c>
      <c r="N939" s="5">
        <v>27963.37</v>
      </c>
      <c r="O939" s="5">
        <v>0.05</v>
      </c>
      <c r="P939" s="3" t="s">
        <v>55</v>
      </c>
      <c r="Q939" s="3" t="s">
        <v>29</v>
      </c>
      <c r="R939" s="5">
        <v>13</v>
      </c>
      <c r="S939" s="15">
        <v>111311</v>
      </c>
      <c r="T939" s="11">
        <f t="shared" si="99"/>
        <v>475377.29</v>
      </c>
      <c r="U939" s="12">
        <f t="shared" si="100"/>
        <v>23768.8645</v>
      </c>
      <c r="V939" s="12">
        <f t="shared" si="101"/>
        <v>451608.42549999995</v>
      </c>
      <c r="W939" s="17">
        <f t="shared" si="102"/>
        <v>0.24647680095153585</v>
      </c>
      <c r="X939" s="19">
        <f t="shared" si="103"/>
        <v>1</v>
      </c>
      <c r="Y939" s="17">
        <f t="shared" si="104"/>
        <v>0.24647680095153585</v>
      </c>
      <c r="Z939" s="25">
        <f t="shared" si="98"/>
        <v>5.2631578947368425E-2</v>
      </c>
    </row>
    <row r="940" spans="1:26" ht="14.4" x14ac:dyDescent="0.3">
      <c r="A940" s="24" t="s">
        <v>1627</v>
      </c>
      <c r="B940" s="6">
        <v>45749</v>
      </c>
      <c r="C940" s="3" t="s">
        <v>31</v>
      </c>
      <c r="D940" s="3" t="s">
        <v>70</v>
      </c>
      <c r="E940" s="3" t="s">
        <v>71</v>
      </c>
      <c r="F940" s="3" t="s">
        <v>72</v>
      </c>
      <c r="G940" s="3" t="s">
        <v>837</v>
      </c>
      <c r="H940" s="3" t="s">
        <v>35</v>
      </c>
      <c r="I940" s="3" t="s">
        <v>45</v>
      </c>
      <c r="J940" s="3" t="s">
        <v>132</v>
      </c>
      <c r="K940" s="3" t="s">
        <v>241</v>
      </c>
      <c r="L940" s="5">
        <v>39</v>
      </c>
      <c r="M940" s="5">
        <v>14389.73</v>
      </c>
      <c r="N940" s="5">
        <v>17415.650000000001</v>
      </c>
      <c r="O940" s="5">
        <v>0</v>
      </c>
      <c r="P940" s="3" t="s">
        <v>55</v>
      </c>
      <c r="Q940" s="3" t="s">
        <v>84</v>
      </c>
      <c r="R940" s="5">
        <v>5</v>
      </c>
      <c r="S940" s="15">
        <v>118010.9</v>
      </c>
      <c r="T940" s="11">
        <f t="shared" si="99"/>
        <v>679210.35000000009</v>
      </c>
      <c r="U940" s="12">
        <f t="shared" si="100"/>
        <v>0</v>
      </c>
      <c r="V940" s="12">
        <f t="shared" si="101"/>
        <v>679210.35000000009</v>
      </c>
      <c r="W940" s="17">
        <f t="shared" si="102"/>
        <v>0.17374720511841432</v>
      </c>
      <c r="X940" s="19">
        <f t="shared" si="103"/>
        <v>1</v>
      </c>
      <c r="Y940" s="17">
        <f t="shared" si="104"/>
        <v>0.17374720511841432</v>
      </c>
      <c r="Z940" s="25">
        <f t="shared" si="98"/>
        <v>0</v>
      </c>
    </row>
    <row r="941" spans="1:26" ht="14.4" x14ac:dyDescent="0.3">
      <c r="A941" s="24" t="s">
        <v>1628</v>
      </c>
      <c r="B941" s="6">
        <v>45690</v>
      </c>
      <c r="C941" s="3" t="s">
        <v>31</v>
      </c>
      <c r="D941" s="3" t="s">
        <v>21</v>
      </c>
      <c r="E941" s="3" t="s">
        <v>105</v>
      </c>
      <c r="F941" s="3" t="s">
        <v>106</v>
      </c>
      <c r="G941" s="3" t="s">
        <v>664</v>
      </c>
      <c r="H941" s="3" t="s">
        <v>44</v>
      </c>
      <c r="I941" s="3" t="s">
        <v>25</v>
      </c>
      <c r="J941" s="3" t="s">
        <v>61</v>
      </c>
      <c r="K941" s="3" t="s">
        <v>62</v>
      </c>
      <c r="L941" s="5">
        <v>34</v>
      </c>
      <c r="M941" s="5">
        <v>52915.12</v>
      </c>
      <c r="N941" s="5">
        <v>77477.95</v>
      </c>
      <c r="O941" s="5">
        <v>0</v>
      </c>
      <c r="P941" s="3" t="s">
        <v>55</v>
      </c>
      <c r="Q941" s="3" t="s">
        <v>29</v>
      </c>
      <c r="R941" s="5">
        <v>20</v>
      </c>
      <c r="S941" s="15">
        <v>835136.2</v>
      </c>
      <c r="T941" s="11">
        <f t="shared" si="99"/>
        <v>2634250.2999999998</v>
      </c>
      <c r="U941" s="12">
        <f t="shared" si="100"/>
        <v>0</v>
      </c>
      <c r="V941" s="12">
        <f t="shared" si="101"/>
        <v>2634250.2999999998</v>
      </c>
      <c r="W941" s="17">
        <f t="shared" si="102"/>
        <v>0.31702993447509525</v>
      </c>
      <c r="X941" s="19">
        <f t="shared" si="103"/>
        <v>1</v>
      </c>
      <c r="Y941" s="17">
        <f t="shared" si="104"/>
        <v>0.31702993447509525</v>
      </c>
      <c r="Z941" s="25">
        <f t="shared" si="98"/>
        <v>0</v>
      </c>
    </row>
    <row r="942" spans="1:26" ht="14.4" x14ac:dyDescent="0.3">
      <c r="A942" s="24" t="s">
        <v>1629</v>
      </c>
      <c r="B942" s="7">
        <v>45800</v>
      </c>
      <c r="C942" s="3" t="s">
        <v>31</v>
      </c>
      <c r="D942" s="3" t="s">
        <v>57</v>
      </c>
      <c r="E942" s="3" t="s">
        <v>92</v>
      </c>
      <c r="F942" s="3" t="s">
        <v>93</v>
      </c>
      <c r="G942" s="3" t="s">
        <v>252</v>
      </c>
      <c r="H942" s="3" t="s">
        <v>87</v>
      </c>
      <c r="I942" s="3" t="s">
        <v>45</v>
      </c>
      <c r="J942" s="3" t="s">
        <v>46</v>
      </c>
      <c r="K942" s="3" t="s">
        <v>117</v>
      </c>
      <c r="L942" s="5">
        <v>46</v>
      </c>
      <c r="M942" s="5">
        <v>34863.9</v>
      </c>
      <c r="N942" s="5">
        <v>44229.760000000002</v>
      </c>
      <c r="O942" s="5">
        <v>0</v>
      </c>
      <c r="P942" s="3" t="s">
        <v>28</v>
      </c>
      <c r="Q942" s="3" t="s">
        <v>29</v>
      </c>
      <c r="R942" s="5">
        <v>3</v>
      </c>
      <c r="S942" s="15">
        <v>430829.6</v>
      </c>
      <c r="T942" s="11">
        <f t="shared" si="99"/>
        <v>2034568.9600000002</v>
      </c>
      <c r="U942" s="12">
        <f t="shared" si="100"/>
        <v>0</v>
      </c>
      <c r="V942" s="12">
        <f t="shared" si="101"/>
        <v>2034568.9600000002</v>
      </c>
      <c r="W942" s="17">
        <f t="shared" si="102"/>
        <v>0.21175472961113095</v>
      </c>
      <c r="X942" s="19">
        <f t="shared" si="103"/>
        <v>0</v>
      </c>
      <c r="Y942" s="17">
        <f t="shared" si="104"/>
        <v>0.21175472961113095</v>
      </c>
      <c r="Z942" s="25">
        <f t="shared" si="98"/>
        <v>0</v>
      </c>
    </row>
    <row r="943" spans="1:26" ht="14.4" x14ac:dyDescent="0.3">
      <c r="A943" s="24" t="s">
        <v>1630</v>
      </c>
      <c r="B943" s="4">
        <v>45880</v>
      </c>
      <c r="C943" s="3" t="s">
        <v>49</v>
      </c>
      <c r="D943" s="3" t="s">
        <v>57</v>
      </c>
      <c r="E943" s="3" t="s">
        <v>58</v>
      </c>
      <c r="F943" s="3" t="s">
        <v>59</v>
      </c>
      <c r="G943" s="3" t="s">
        <v>738</v>
      </c>
      <c r="H943" s="3" t="s">
        <v>24</v>
      </c>
      <c r="I943" s="3" t="s">
        <v>25</v>
      </c>
      <c r="J943" s="3" t="s">
        <v>146</v>
      </c>
      <c r="K943" s="3" t="s">
        <v>177</v>
      </c>
      <c r="L943" s="5">
        <v>28</v>
      </c>
      <c r="M943" s="5">
        <v>72571.72</v>
      </c>
      <c r="N943" s="5">
        <v>108603.1</v>
      </c>
      <c r="O943" s="5">
        <v>0.05</v>
      </c>
      <c r="P943" s="3" t="s">
        <v>28</v>
      </c>
      <c r="Q943" s="3" t="s">
        <v>77</v>
      </c>
      <c r="R943" s="5">
        <v>1</v>
      </c>
      <c r="S943" s="15">
        <v>958435</v>
      </c>
      <c r="T943" s="11">
        <f t="shared" si="99"/>
        <v>3040886.8000000003</v>
      </c>
      <c r="U943" s="12">
        <f t="shared" si="100"/>
        <v>152044.34000000003</v>
      </c>
      <c r="V943" s="12">
        <f t="shared" si="101"/>
        <v>2888842.4600000004</v>
      </c>
      <c r="W943" s="17">
        <f t="shared" si="102"/>
        <v>0.33177129361356722</v>
      </c>
      <c r="X943" s="19">
        <f t="shared" si="103"/>
        <v>0</v>
      </c>
      <c r="Y943" s="17">
        <f t="shared" si="104"/>
        <v>0.33177129361356722</v>
      </c>
      <c r="Z943" s="25">
        <f t="shared" si="98"/>
        <v>5.2631578947368425E-2</v>
      </c>
    </row>
    <row r="944" spans="1:26" ht="14.4" x14ac:dyDescent="0.3">
      <c r="A944" s="24" t="s">
        <v>1631</v>
      </c>
      <c r="B944" s="8">
        <v>45783</v>
      </c>
      <c r="C944" s="3" t="s">
        <v>49</v>
      </c>
      <c r="D944" s="3" t="s">
        <v>41</v>
      </c>
      <c r="E944" s="3" t="s">
        <v>50</v>
      </c>
      <c r="F944" s="3" t="s">
        <v>50</v>
      </c>
      <c r="G944" s="3" t="s">
        <v>1332</v>
      </c>
      <c r="H944" s="3" t="s">
        <v>24</v>
      </c>
      <c r="I944" s="3" t="s">
        <v>25</v>
      </c>
      <c r="J944" s="3" t="s">
        <v>26</v>
      </c>
      <c r="K944" s="3" t="s">
        <v>216</v>
      </c>
      <c r="L944" s="5">
        <v>30</v>
      </c>
      <c r="M944" s="5">
        <v>59082.22</v>
      </c>
      <c r="N944" s="5">
        <v>75959.789999999994</v>
      </c>
      <c r="O944" s="5">
        <v>0</v>
      </c>
      <c r="P944" s="3" t="s">
        <v>55</v>
      </c>
      <c r="Q944" s="3" t="s">
        <v>84</v>
      </c>
      <c r="R944" s="5">
        <v>6</v>
      </c>
      <c r="S944" s="15">
        <v>506327.1</v>
      </c>
      <c r="T944" s="11">
        <f t="shared" si="99"/>
        <v>2278793.6999999997</v>
      </c>
      <c r="U944" s="12">
        <f t="shared" si="100"/>
        <v>0</v>
      </c>
      <c r="V944" s="12">
        <f t="shared" si="101"/>
        <v>2278793.6999999997</v>
      </c>
      <c r="W944" s="17">
        <f t="shared" si="102"/>
        <v>0.22219084597258631</v>
      </c>
      <c r="X944" s="19">
        <f t="shared" si="103"/>
        <v>1</v>
      </c>
      <c r="Y944" s="17">
        <f t="shared" si="104"/>
        <v>0.22219084597258631</v>
      </c>
      <c r="Z944" s="25">
        <f t="shared" si="98"/>
        <v>0</v>
      </c>
    </row>
    <row r="945" spans="1:26" ht="14.4" x14ac:dyDescent="0.3">
      <c r="A945" s="24" t="s">
        <v>1632</v>
      </c>
      <c r="B945" s="6">
        <v>45846</v>
      </c>
      <c r="C945" s="3" t="s">
        <v>31</v>
      </c>
      <c r="D945" s="3" t="s">
        <v>57</v>
      </c>
      <c r="E945" s="3" t="s">
        <v>58</v>
      </c>
      <c r="F945" s="3" t="s">
        <v>59</v>
      </c>
      <c r="G945" s="3" t="s">
        <v>326</v>
      </c>
      <c r="H945" s="3" t="s">
        <v>35</v>
      </c>
      <c r="I945" s="3" t="s">
        <v>45</v>
      </c>
      <c r="J945" s="3" t="s">
        <v>132</v>
      </c>
      <c r="K945" s="3" t="s">
        <v>248</v>
      </c>
      <c r="L945" s="5">
        <v>34</v>
      </c>
      <c r="M945" s="5">
        <v>9762.35</v>
      </c>
      <c r="N945" s="5">
        <v>12624.76</v>
      </c>
      <c r="O945" s="5">
        <v>0.15</v>
      </c>
      <c r="P945" s="3" t="s">
        <v>55</v>
      </c>
      <c r="Q945" s="3" t="s">
        <v>29</v>
      </c>
      <c r="R945" s="5">
        <v>10</v>
      </c>
      <c r="S945" s="15">
        <v>82723.649999999994</v>
      </c>
      <c r="T945" s="11">
        <f t="shared" si="99"/>
        <v>429241.84</v>
      </c>
      <c r="U945" s="12">
        <f t="shared" si="100"/>
        <v>64386.275999999998</v>
      </c>
      <c r="V945" s="12">
        <f t="shared" si="101"/>
        <v>364855.56400000001</v>
      </c>
      <c r="W945" s="17">
        <f t="shared" si="102"/>
        <v>0.22672985740735474</v>
      </c>
      <c r="X945" s="19">
        <f t="shared" si="103"/>
        <v>1</v>
      </c>
      <c r="Y945" s="17">
        <f t="shared" si="104"/>
        <v>0.22672985740735474</v>
      </c>
      <c r="Z945" s="25">
        <f t="shared" si="98"/>
        <v>0.1764705882352941</v>
      </c>
    </row>
    <row r="946" spans="1:26" ht="14.4" x14ac:dyDescent="0.3">
      <c r="A946" s="24" t="s">
        <v>1633</v>
      </c>
      <c r="B946" s="4">
        <v>45758</v>
      </c>
      <c r="C946" s="3" t="s">
        <v>40</v>
      </c>
      <c r="D946" s="3" t="s">
        <v>57</v>
      </c>
      <c r="E946" s="3" t="s">
        <v>64</v>
      </c>
      <c r="F946" s="3" t="s">
        <v>65</v>
      </c>
      <c r="G946" s="3" t="s">
        <v>1455</v>
      </c>
      <c r="H946" s="3" t="s">
        <v>87</v>
      </c>
      <c r="I946" s="3" t="s">
        <v>25</v>
      </c>
      <c r="J946" s="3" t="s">
        <v>36</v>
      </c>
      <c r="K946" s="3" t="s">
        <v>169</v>
      </c>
      <c r="L946" s="5">
        <v>6</v>
      </c>
      <c r="M946" s="5">
        <v>65768.009999999995</v>
      </c>
      <c r="N946" s="5">
        <v>94085.02</v>
      </c>
      <c r="O946" s="5">
        <v>0.05</v>
      </c>
      <c r="P946" s="3" t="s">
        <v>28</v>
      </c>
      <c r="Q946" s="3" t="s">
        <v>38</v>
      </c>
      <c r="R946" s="5">
        <v>3</v>
      </c>
      <c r="S946" s="15">
        <v>161407</v>
      </c>
      <c r="T946" s="11">
        <f t="shared" si="99"/>
        <v>564510.12</v>
      </c>
      <c r="U946" s="12">
        <f t="shared" si="100"/>
        <v>28225.506000000001</v>
      </c>
      <c r="V946" s="12">
        <f t="shared" si="101"/>
        <v>536284.61399999994</v>
      </c>
      <c r="W946" s="17">
        <f t="shared" si="102"/>
        <v>0.3009726473338652</v>
      </c>
      <c r="X946" s="19">
        <f t="shared" si="103"/>
        <v>0</v>
      </c>
      <c r="Y946" s="17">
        <f t="shared" si="104"/>
        <v>0.3009726473338652</v>
      </c>
      <c r="Z946" s="25">
        <f t="shared" si="98"/>
        <v>5.2631578947368432E-2</v>
      </c>
    </row>
    <row r="947" spans="1:26" ht="14.4" x14ac:dyDescent="0.3">
      <c r="A947" s="24" t="s">
        <v>1634</v>
      </c>
      <c r="B947" s="4">
        <v>45831</v>
      </c>
      <c r="C947" s="3" t="s">
        <v>40</v>
      </c>
      <c r="D947" s="3" t="s">
        <v>41</v>
      </c>
      <c r="E947" s="3" t="s">
        <v>50</v>
      </c>
      <c r="F947" s="3" t="s">
        <v>50</v>
      </c>
      <c r="G947" s="3" t="s">
        <v>112</v>
      </c>
      <c r="H947" s="3" t="s">
        <v>24</v>
      </c>
      <c r="I947" s="3" t="s">
        <v>45</v>
      </c>
      <c r="J947" s="3" t="s">
        <v>132</v>
      </c>
      <c r="K947" s="3" t="s">
        <v>248</v>
      </c>
      <c r="L947" s="5">
        <v>36</v>
      </c>
      <c r="M947" s="5">
        <v>73280.89</v>
      </c>
      <c r="N947" s="5">
        <v>100928.9</v>
      </c>
      <c r="O947" s="5">
        <v>0.05</v>
      </c>
      <c r="P947" s="3" t="s">
        <v>55</v>
      </c>
      <c r="Q947" s="3" t="s">
        <v>29</v>
      </c>
      <c r="R947" s="5">
        <v>8</v>
      </c>
      <c r="S947" s="15">
        <v>945562.3</v>
      </c>
      <c r="T947" s="11">
        <f t="shared" si="99"/>
        <v>3633440.4</v>
      </c>
      <c r="U947" s="12">
        <f t="shared" si="100"/>
        <v>181672.02000000002</v>
      </c>
      <c r="V947" s="12">
        <f t="shared" si="101"/>
        <v>3451768.38</v>
      </c>
      <c r="W947" s="17">
        <f t="shared" si="102"/>
        <v>0.27393561673451566</v>
      </c>
      <c r="X947" s="19">
        <f t="shared" si="103"/>
        <v>1</v>
      </c>
      <c r="Y947" s="17">
        <f t="shared" si="104"/>
        <v>0.27393561673451566</v>
      </c>
      <c r="Z947" s="25">
        <f t="shared" si="98"/>
        <v>5.2631578947368425E-2</v>
      </c>
    </row>
    <row r="948" spans="1:26" ht="14.4" x14ac:dyDescent="0.3">
      <c r="A948" s="24" t="s">
        <v>1635</v>
      </c>
      <c r="B948" s="4">
        <v>45851</v>
      </c>
      <c r="C948" s="3" t="s">
        <v>31</v>
      </c>
      <c r="D948" s="3" t="s">
        <v>21</v>
      </c>
      <c r="E948" s="3" t="s">
        <v>32</v>
      </c>
      <c r="F948" s="3" t="s">
        <v>33</v>
      </c>
      <c r="G948" s="3" t="s">
        <v>575</v>
      </c>
      <c r="H948" s="3" t="s">
        <v>87</v>
      </c>
      <c r="I948" s="3" t="s">
        <v>45</v>
      </c>
      <c r="J948" s="3" t="s">
        <v>67</v>
      </c>
      <c r="K948" s="3" t="s">
        <v>199</v>
      </c>
      <c r="L948" s="5">
        <v>7</v>
      </c>
      <c r="M948" s="5">
        <v>59961.13</v>
      </c>
      <c r="N948" s="5">
        <v>89317.37</v>
      </c>
      <c r="O948" s="5">
        <v>0.1</v>
      </c>
      <c r="P948" s="3" t="s">
        <v>55</v>
      </c>
      <c r="Q948" s="3" t="s">
        <v>77</v>
      </c>
      <c r="R948" s="5">
        <v>11</v>
      </c>
      <c r="S948" s="15">
        <v>184944.3</v>
      </c>
      <c r="T948" s="11">
        <f t="shared" si="99"/>
        <v>625221.59</v>
      </c>
      <c r="U948" s="12">
        <f t="shared" si="100"/>
        <v>62522.159</v>
      </c>
      <c r="V948" s="12">
        <f t="shared" si="101"/>
        <v>562699.43099999998</v>
      </c>
      <c r="W948" s="17">
        <f t="shared" si="102"/>
        <v>0.32867333750689359</v>
      </c>
      <c r="X948" s="19">
        <f t="shared" si="103"/>
        <v>1</v>
      </c>
      <c r="Y948" s="17">
        <f t="shared" si="104"/>
        <v>0.32867333750689359</v>
      </c>
      <c r="Z948" s="25">
        <f t="shared" si="98"/>
        <v>0.11111111111111112</v>
      </c>
    </row>
    <row r="949" spans="1:26" ht="14.4" x14ac:dyDescent="0.3">
      <c r="A949" s="24" t="s">
        <v>1636</v>
      </c>
      <c r="B949" s="4">
        <v>45764</v>
      </c>
      <c r="C949" s="3" t="s">
        <v>49</v>
      </c>
      <c r="D949" s="3" t="s">
        <v>21</v>
      </c>
      <c r="E949" s="3" t="s">
        <v>105</v>
      </c>
      <c r="F949" s="3" t="s">
        <v>106</v>
      </c>
      <c r="G949" s="3" t="s">
        <v>1348</v>
      </c>
      <c r="H949" s="3" t="s">
        <v>87</v>
      </c>
      <c r="I949" s="3" t="s">
        <v>45</v>
      </c>
      <c r="J949" s="3" t="s">
        <v>102</v>
      </c>
      <c r="K949" s="3" t="s">
        <v>203</v>
      </c>
      <c r="L949" s="5">
        <v>13</v>
      </c>
      <c r="M949" s="5">
        <v>18224.509999999998</v>
      </c>
      <c r="N949" s="5">
        <v>26323.4</v>
      </c>
      <c r="O949" s="5">
        <v>0</v>
      </c>
      <c r="P949" s="3" t="s">
        <v>55</v>
      </c>
      <c r="Q949" s="3" t="s">
        <v>38</v>
      </c>
      <c r="R949" s="5">
        <v>18</v>
      </c>
      <c r="S949" s="15">
        <v>105285.6</v>
      </c>
      <c r="T949" s="11">
        <f t="shared" si="99"/>
        <v>342204.2</v>
      </c>
      <c r="U949" s="12">
        <f t="shared" si="100"/>
        <v>0</v>
      </c>
      <c r="V949" s="12">
        <f t="shared" si="101"/>
        <v>342204.2</v>
      </c>
      <c r="W949" s="17">
        <f t="shared" si="102"/>
        <v>0.30766892983779859</v>
      </c>
      <c r="X949" s="19">
        <f t="shared" si="103"/>
        <v>1</v>
      </c>
      <c r="Y949" s="17">
        <f t="shared" si="104"/>
        <v>0.30766892983779859</v>
      </c>
      <c r="Z949" s="25">
        <f t="shared" si="98"/>
        <v>0</v>
      </c>
    </row>
    <row r="950" spans="1:26" ht="14.4" x14ac:dyDescent="0.3">
      <c r="A950" s="24" t="s">
        <v>1637</v>
      </c>
      <c r="B950" s="4">
        <v>45888</v>
      </c>
      <c r="C950" s="3" t="s">
        <v>49</v>
      </c>
      <c r="D950" s="3" t="s">
        <v>21</v>
      </c>
      <c r="E950" s="3" t="s">
        <v>105</v>
      </c>
      <c r="F950" s="3" t="s">
        <v>106</v>
      </c>
      <c r="G950" s="3" t="s">
        <v>516</v>
      </c>
      <c r="H950" s="3" t="s">
        <v>87</v>
      </c>
      <c r="I950" s="3" t="s">
        <v>45</v>
      </c>
      <c r="J950" s="3" t="s">
        <v>132</v>
      </c>
      <c r="K950" s="3" t="s">
        <v>241</v>
      </c>
      <c r="L950" s="5">
        <v>35</v>
      </c>
      <c r="M950" s="5">
        <v>6262.48</v>
      </c>
      <c r="N950" s="5">
        <v>8829.43</v>
      </c>
      <c r="O950" s="5">
        <v>0.1</v>
      </c>
      <c r="P950" s="3" t="s">
        <v>55</v>
      </c>
      <c r="Q950" s="3" t="s">
        <v>38</v>
      </c>
      <c r="R950" s="5">
        <v>13</v>
      </c>
      <c r="S950" s="15">
        <v>80858.929999999993</v>
      </c>
      <c r="T950" s="11">
        <f t="shared" si="99"/>
        <v>309030.05</v>
      </c>
      <c r="U950" s="12">
        <f t="shared" si="100"/>
        <v>30903.005000000001</v>
      </c>
      <c r="V950" s="12">
        <f t="shared" si="101"/>
        <v>278127.04499999998</v>
      </c>
      <c r="W950" s="17">
        <f t="shared" si="102"/>
        <v>0.2907265994214982</v>
      </c>
      <c r="X950" s="19">
        <f t="shared" si="103"/>
        <v>1</v>
      </c>
      <c r="Y950" s="17">
        <f t="shared" si="104"/>
        <v>0.2907265994214982</v>
      </c>
      <c r="Z950" s="25">
        <f t="shared" si="98"/>
        <v>0.11111111111111112</v>
      </c>
    </row>
    <row r="951" spans="1:26" ht="14.4" x14ac:dyDescent="0.3">
      <c r="A951" s="24" t="s">
        <v>1638</v>
      </c>
      <c r="B951" s="6">
        <v>45719</v>
      </c>
      <c r="C951" s="3" t="s">
        <v>49</v>
      </c>
      <c r="D951" s="3" t="s">
        <v>70</v>
      </c>
      <c r="E951" s="3" t="s">
        <v>71</v>
      </c>
      <c r="F951" s="3" t="s">
        <v>72</v>
      </c>
      <c r="G951" s="3" t="s">
        <v>1639</v>
      </c>
      <c r="H951" s="3" t="s">
        <v>44</v>
      </c>
      <c r="I951" s="3" t="s">
        <v>52</v>
      </c>
      <c r="J951" s="3" t="s">
        <v>157</v>
      </c>
      <c r="K951" s="3" t="s">
        <v>158</v>
      </c>
      <c r="L951" s="5">
        <v>45</v>
      </c>
      <c r="M951" s="5">
        <v>16724.060000000001</v>
      </c>
      <c r="N951" s="5">
        <v>23756.41</v>
      </c>
      <c r="O951" s="5">
        <v>0.05</v>
      </c>
      <c r="P951" s="3" t="s">
        <v>55</v>
      </c>
      <c r="Q951" s="3" t="s">
        <v>84</v>
      </c>
      <c r="R951" s="5">
        <v>9</v>
      </c>
      <c r="S951" s="15">
        <v>300633</v>
      </c>
      <c r="T951" s="11">
        <f t="shared" si="99"/>
        <v>1069038.45</v>
      </c>
      <c r="U951" s="12">
        <f t="shared" si="100"/>
        <v>53451.922500000001</v>
      </c>
      <c r="V951" s="12">
        <f t="shared" si="101"/>
        <v>1015586.5275</v>
      </c>
      <c r="W951" s="17">
        <f t="shared" si="102"/>
        <v>0.29601909030838341</v>
      </c>
      <c r="X951" s="19">
        <f t="shared" si="103"/>
        <v>1</v>
      </c>
      <c r="Y951" s="17">
        <f t="shared" si="104"/>
        <v>0.29601909030838341</v>
      </c>
      <c r="Z951" s="25">
        <f t="shared" si="98"/>
        <v>5.2631578947368425E-2</v>
      </c>
    </row>
    <row r="952" spans="1:26" ht="14.4" x14ac:dyDescent="0.3">
      <c r="A952" s="24" t="s">
        <v>1640</v>
      </c>
      <c r="B952" s="7">
        <v>45804</v>
      </c>
      <c r="C952" s="3" t="s">
        <v>31</v>
      </c>
      <c r="D952" s="3" t="s">
        <v>57</v>
      </c>
      <c r="E952" s="3" t="s">
        <v>92</v>
      </c>
      <c r="F952" s="3" t="s">
        <v>93</v>
      </c>
      <c r="G952" s="3" t="s">
        <v>1641</v>
      </c>
      <c r="H952" s="3" t="s">
        <v>44</v>
      </c>
      <c r="I952" s="3" t="s">
        <v>25</v>
      </c>
      <c r="J952" s="3" t="s">
        <v>146</v>
      </c>
      <c r="K952" s="3" t="s">
        <v>416</v>
      </c>
      <c r="L952" s="5">
        <v>16</v>
      </c>
      <c r="M952" s="5">
        <v>38668.75</v>
      </c>
      <c r="N952" s="5">
        <v>43064.51</v>
      </c>
      <c r="O952" s="5">
        <v>0</v>
      </c>
      <c r="P952" s="3" t="s">
        <v>55</v>
      </c>
      <c r="Q952" s="3" t="s">
        <v>77</v>
      </c>
      <c r="R952" s="5">
        <v>2</v>
      </c>
      <c r="S952" s="15">
        <v>70332.160000000003</v>
      </c>
      <c r="T952" s="11">
        <f t="shared" si="99"/>
        <v>689032.16</v>
      </c>
      <c r="U952" s="12">
        <f t="shared" si="100"/>
        <v>0</v>
      </c>
      <c r="V952" s="12">
        <f t="shared" si="101"/>
        <v>689032.16</v>
      </c>
      <c r="W952" s="17">
        <f t="shared" si="102"/>
        <v>0.10207384224271912</v>
      </c>
      <c r="X952" s="19">
        <f t="shared" si="103"/>
        <v>1</v>
      </c>
      <c r="Y952" s="17">
        <f t="shared" si="104"/>
        <v>0.10207384224271912</v>
      </c>
      <c r="Z952" s="25">
        <f t="shared" si="98"/>
        <v>0</v>
      </c>
    </row>
    <row r="953" spans="1:26" ht="14.4" x14ac:dyDescent="0.3">
      <c r="A953" s="24" t="s">
        <v>1642</v>
      </c>
      <c r="B953" s="4">
        <v>45673</v>
      </c>
      <c r="C953" s="3" t="s">
        <v>49</v>
      </c>
      <c r="D953" s="3" t="s">
        <v>41</v>
      </c>
      <c r="E953" s="3" t="s">
        <v>42</v>
      </c>
      <c r="F953" s="3" t="s">
        <v>42</v>
      </c>
      <c r="G953" s="3" t="s">
        <v>986</v>
      </c>
      <c r="H953" s="3" t="s">
        <v>24</v>
      </c>
      <c r="I953" s="3" t="s">
        <v>25</v>
      </c>
      <c r="J953" s="3" t="s">
        <v>61</v>
      </c>
      <c r="K953" s="3" t="s">
        <v>62</v>
      </c>
      <c r="L953" s="5">
        <v>40</v>
      </c>
      <c r="M953" s="5">
        <v>46074.44</v>
      </c>
      <c r="N953" s="5">
        <v>58937.88</v>
      </c>
      <c r="O953" s="5">
        <v>0</v>
      </c>
      <c r="P953" s="3" t="s">
        <v>55</v>
      </c>
      <c r="Q953" s="3" t="s">
        <v>29</v>
      </c>
      <c r="R953" s="5">
        <v>19</v>
      </c>
      <c r="S953" s="15">
        <v>514537.6</v>
      </c>
      <c r="T953" s="11">
        <f t="shared" si="99"/>
        <v>2357515.1999999997</v>
      </c>
      <c r="U953" s="12">
        <f t="shared" si="100"/>
        <v>0</v>
      </c>
      <c r="V953" s="12">
        <f t="shared" si="101"/>
        <v>2357515.1999999997</v>
      </c>
      <c r="W953" s="17">
        <f t="shared" si="102"/>
        <v>0.21825420256039071</v>
      </c>
      <c r="X953" s="19">
        <f t="shared" si="103"/>
        <v>1</v>
      </c>
      <c r="Y953" s="17">
        <f t="shared" si="104"/>
        <v>0.21825420256039071</v>
      </c>
      <c r="Z953" s="25">
        <f t="shared" si="98"/>
        <v>0</v>
      </c>
    </row>
    <row r="954" spans="1:26" ht="14.4" x14ac:dyDescent="0.3">
      <c r="A954" s="24" t="s">
        <v>1643</v>
      </c>
      <c r="B954" s="6">
        <v>45755</v>
      </c>
      <c r="C954" s="3" t="s">
        <v>20</v>
      </c>
      <c r="D954" s="3" t="s">
        <v>70</v>
      </c>
      <c r="E954" s="3" t="s">
        <v>71</v>
      </c>
      <c r="F954" s="3" t="s">
        <v>72</v>
      </c>
      <c r="G954" s="3" t="s">
        <v>358</v>
      </c>
      <c r="H954" s="3" t="s">
        <v>35</v>
      </c>
      <c r="I954" s="3" t="s">
        <v>45</v>
      </c>
      <c r="J954" s="3" t="s">
        <v>102</v>
      </c>
      <c r="K954" s="3" t="s">
        <v>203</v>
      </c>
      <c r="L954" s="5">
        <v>15</v>
      </c>
      <c r="M954" s="5">
        <v>64171.92</v>
      </c>
      <c r="N954" s="5">
        <v>72282.44</v>
      </c>
      <c r="O954" s="5">
        <v>0.15</v>
      </c>
      <c r="P954" s="3" t="s">
        <v>28</v>
      </c>
      <c r="Q954" s="3" t="s">
        <v>84</v>
      </c>
      <c r="R954" s="5">
        <v>19</v>
      </c>
      <c r="S954" s="15">
        <v>103409.1</v>
      </c>
      <c r="T954" s="11">
        <f t="shared" si="99"/>
        <v>1084236.6000000001</v>
      </c>
      <c r="U954" s="12">
        <f t="shared" si="100"/>
        <v>162635.49000000002</v>
      </c>
      <c r="V954" s="12">
        <f t="shared" si="101"/>
        <v>921601.1100000001</v>
      </c>
      <c r="W954" s="17">
        <f t="shared" si="102"/>
        <v>0.11220591954365158</v>
      </c>
      <c r="X954" s="19">
        <f t="shared" si="103"/>
        <v>0</v>
      </c>
      <c r="Y954" s="17">
        <f t="shared" si="104"/>
        <v>0.11220591954365158</v>
      </c>
      <c r="Z954" s="25">
        <f t="shared" si="98"/>
        <v>0.17647058823529413</v>
      </c>
    </row>
    <row r="955" spans="1:26" ht="14.4" x14ac:dyDescent="0.3">
      <c r="A955" s="24" t="s">
        <v>1644</v>
      </c>
      <c r="B955" s="6">
        <v>45692</v>
      </c>
      <c r="C955" s="3" t="s">
        <v>31</v>
      </c>
      <c r="D955" s="3" t="s">
        <v>21</v>
      </c>
      <c r="E955" s="3" t="s">
        <v>22</v>
      </c>
      <c r="F955" s="3" t="s">
        <v>22</v>
      </c>
      <c r="G955" s="3" t="s">
        <v>605</v>
      </c>
      <c r="H955" s="3" t="s">
        <v>87</v>
      </c>
      <c r="I955" s="3" t="s">
        <v>45</v>
      </c>
      <c r="J955" s="3" t="s">
        <v>132</v>
      </c>
      <c r="K955" s="3" t="s">
        <v>248</v>
      </c>
      <c r="L955" s="5">
        <v>19</v>
      </c>
      <c r="M955" s="5">
        <v>81.17</v>
      </c>
      <c r="N955" s="5">
        <v>90.93</v>
      </c>
      <c r="O955" s="5">
        <v>0.05</v>
      </c>
      <c r="P955" s="3" t="s">
        <v>28</v>
      </c>
      <c r="Q955" s="3" t="s">
        <v>29</v>
      </c>
      <c r="R955" s="5">
        <v>9</v>
      </c>
      <c r="S955" s="15">
        <v>176.17</v>
      </c>
      <c r="T955" s="11">
        <f t="shared" si="99"/>
        <v>1727.67</v>
      </c>
      <c r="U955" s="12">
        <f t="shared" si="100"/>
        <v>86.383500000000012</v>
      </c>
      <c r="V955" s="12">
        <f t="shared" si="101"/>
        <v>1641.2865000000002</v>
      </c>
      <c r="W955" s="17">
        <f t="shared" si="102"/>
        <v>0.10733653143433518</v>
      </c>
      <c r="X955" s="19">
        <f t="shared" si="103"/>
        <v>0</v>
      </c>
      <c r="Y955" s="17">
        <f t="shared" si="104"/>
        <v>0.10733653143433518</v>
      </c>
      <c r="Z955" s="25">
        <f t="shared" si="98"/>
        <v>5.2631578947368425E-2</v>
      </c>
    </row>
    <row r="956" spans="1:26" ht="14.4" x14ac:dyDescent="0.3">
      <c r="A956" s="24" t="s">
        <v>1645</v>
      </c>
      <c r="B956" s="8">
        <v>45782</v>
      </c>
      <c r="C956" s="3" t="s">
        <v>40</v>
      </c>
      <c r="D956" s="3" t="s">
        <v>57</v>
      </c>
      <c r="E956" s="3" t="s">
        <v>92</v>
      </c>
      <c r="F956" s="3" t="s">
        <v>93</v>
      </c>
      <c r="G956" s="3" t="s">
        <v>509</v>
      </c>
      <c r="H956" s="3" t="s">
        <v>35</v>
      </c>
      <c r="I956" s="3" t="s">
        <v>25</v>
      </c>
      <c r="J956" s="3" t="s">
        <v>36</v>
      </c>
      <c r="K956" s="3" t="s">
        <v>37</v>
      </c>
      <c r="L956" s="5">
        <v>7</v>
      </c>
      <c r="M956" s="5">
        <v>45803.41</v>
      </c>
      <c r="N956" s="5">
        <v>63648.81</v>
      </c>
      <c r="O956" s="5">
        <v>0.05</v>
      </c>
      <c r="P956" s="3" t="s">
        <v>55</v>
      </c>
      <c r="Q956" s="3" t="s">
        <v>38</v>
      </c>
      <c r="R956" s="5">
        <v>3</v>
      </c>
      <c r="S956" s="15">
        <v>118671.9</v>
      </c>
      <c r="T956" s="11">
        <f t="shared" si="99"/>
        <v>445541.67</v>
      </c>
      <c r="U956" s="12">
        <f t="shared" si="100"/>
        <v>22277.083500000001</v>
      </c>
      <c r="V956" s="12">
        <f t="shared" si="101"/>
        <v>423264.58649999998</v>
      </c>
      <c r="W956" s="17">
        <f t="shared" si="102"/>
        <v>0.28037285373034626</v>
      </c>
      <c r="X956" s="19">
        <f t="shared" si="103"/>
        <v>1</v>
      </c>
      <c r="Y956" s="17">
        <f t="shared" si="104"/>
        <v>0.28037285373034626</v>
      </c>
      <c r="Z956" s="25">
        <f t="shared" si="98"/>
        <v>5.2631578947368425E-2</v>
      </c>
    </row>
    <row r="957" spans="1:26" ht="14.4" x14ac:dyDescent="0.3">
      <c r="A957" s="24" t="s">
        <v>1646</v>
      </c>
      <c r="B957" s="4">
        <v>45830</v>
      </c>
      <c r="C957" s="3" t="s">
        <v>49</v>
      </c>
      <c r="D957" s="3" t="s">
        <v>70</v>
      </c>
      <c r="E957" s="3" t="s">
        <v>125</v>
      </c>
      <c r="F957" s="3" t="s">
        <v>125</v>
      </c>
      <c r="G957" s="3" t="s">
        <v>1647</v>
      </c>
      <c r="H957" s="3" t="s">
        <v>44</v>
      </c>
      <c r="I957" s="3" t="s">
        <v>25</v>
      </c>
      <c r="J957" s="3" t="s">
        <v>146</v>
      </c>
      <c r="K957" s="3" t="s">
        <v>411</v>
      </c>
      <c r="L957" s="5">
        <v>45</v>
      </c>
      <c r="M957" s="5">
        <v>48150.62</v>
      </c>
      <c r="N957" s="5">
        <v>65168.54</v>
      </c>
      <c r="O957" s="5">
        <v>0.15</v>
      </c>
      <c r="P957" s="3" t="s">
        <v>28</v>
      </c>
      <c r="Q957" s="3" t="s">
        <v>77</v>
      </c>
      <c r="R957" s="5">
        <v>1</v>
      </c>
      <c r="S957" s="15">
        <v>650935.4</v>
      </c>
      <c r="T957" s="11">
        <f t="shared" si="99"/>
        <v>2932584.3</v>
      </c>
      <c r="U957" s="12">
        <f t="shared" si="100"/>
        <v>439887.64499999996</v>
      </c>
      <c r="V957" s="12">
        <f t="shared" si="101"/>
        <v>2492696.6549999998</v>
      </c>
      <c r="W957" s="17">
        <f t="shared" si="102"/>
        <v>0.26113702952756601</v>
      </c>
      <c r="X957" s="19">
        <f t="shared" si="103"/>
        <v>0</v>
      </c>
      <c r="Y957" s="17">
        <f t="shared" si="104"/>
        <v>0.26113702952756601</v>
      </c>
      <c r="Z957" s="25">
        <f t="shared" si="98"/>
        <v>0.17647058823529413</v>
      </c>
    </row>
    <row r="958" spans="1:26" ht="14.4" x14ac:dyDescent="0.3">
      <c r="A958" s="24" t="s">
        <v>1648</v>
      </c>
      <c r="B958" s="4">
        <v>45763</v>
      </c>
      <c r="C958" s="3" t="s">
        <v>31</v>
      </c>
      <c r="D958" s="3" t="s">
        <v>41</v>
      </c>
      <c r="E958" s="3" t="s">
        <v>42</v>
      </c>
      <c r="F958" s="3" t="s">
        <v>42</v>
      </c>
      <c r="G958" s="3" t="s">
        <v>1174</v>
      </c>
      <c r="H958" s="3" t="s">
        <v>87</v>
      </c>
      <c r="I958" s="3" t="s">
        <v>45</v>
      </c>
      <c r="J958" s="3" t="s">
        <v>67</v>
      </c>
      <c r="K958" s="3" t="s">
        <v>74</v>
      </c>
      <c r="L958" s="5">
        <v>15</v>
      </c>
      <c r="M958" s="5">
        <v>10035.040000000001</v>
      </c>
      <c r="N958" s="5">
        <v>12544.71</v>
      </c>
      <c r="O958" s="5">
        <v>0.1</v>
      </c>
      <c r="P958" s="3" t="s">
        <v>28</v>
      </c>
      <c r="Q958" s="3" t="s">
        <v>38</v>
      </c>
      <c r="R958" s="5">
        <v>13</v>
      </c>
      <c r="S958" s="15">
        <v>33880.54</v>
      </c>
      <c r="T958" s="11">
        <f t="shared" si="99"/>
        <v>188170.65</v>
      </c>
      <c r="U958" s="12">
        <f t="shared" si="100"/>
        <v>18817.064999999999</v>
      </c>
      <c r="V958" s="12">
        <f t="shared" si="101"/>
        <v>169353.58499999999</v>
      </c>
      <c r="W958" s="17">
        <f t="shared" si="102"/>
        <v>0.20005800290557771</v>
      </c>
      <c r="X958" s="19">
        <f t="shared" si="103"/>
        <v>0</v>
      </c>
      <c r="Y958" s="17">
        <f t="shared" si="104"/>
        <v>0.20005800290557771</v>
      </c>
      <c r="Z958" s="25">
        <f t="shared" si="98"/>
        <v>0.1111111111111111</v>
      </c>
    </row>
    <row r="959" spans="1:26" ht="14.4" x14ac:dyDescent="0.3">
      <c r="A959" s="24" t="s">
        <v>1649</v>
      </c>
      <c r="B959" s="4">
        <v>45890</v>
      </c>
      <c r="C959" s="3" t="s">
        <v>40</v>
      </c>
      <c r="D959" s="3" t="s">
        <v>41</v>
      </c>
      <c r="E959" s="3" t="s">
        <v>42</v>
      </c>
      <c r="F959" s="3" t="s">
        <v>42</v>
      </c>
      <c r="G959" s="3" t="s">
        <v>1650</v>
      </c>
      <c r="H959" s="3" t="s">
        <v>24</v>
      </c>
      <c r="I959" s="3" t="s">
        <v>45</v>
      </c>
      <c r="J959" s="3" t="s">
        <v>67</v>
      </c>
      <c r="K959" s="3" t="s">
        <v>68</v>
      </c>
      <c r="L959" s="5">
        <v>36</v>
      </c>
      <c r="M959" s="5">
        <v>995.25</v>
      </c>
      <c r="N959" s="5">
        <v>1432.98</v>
      </c>
      <c r="O959" s="5">
        <v>0.05</v>
      </c>
      <c r="P959" s="3" t="s">
        <v>55</v>
      </c>
      <c r="Q959" s="3" t="s">
        <v>38</v>
      </c>
      <c r="R959" s="5">
        <v>9</v>
      </c>
      <c r="S959" s="15">
        <v>14970.37</v>
      </c>
      <c r="T959" s="11">
        <f t="shared" si="99"/>
        <v>51587.28</v>
      </c>
      <c r="U959" s="12">
        <f t="shared" si="100"/>
        <v>2579.364</v>
      </c>
      <c r="V959" s="12">
        <f t="shared" si="101"/>
        <v>49007.915999999997</v>
      </c>
      <c r="W959" s="17">
        <f t="shared" si="102"/>
        <v>0.30546840636928946</v>
      </c>
      <c r="X959" s="19">
        <f t="shared" si="103"/>
        <v>1</v>
      </c>
      <c r="Y959" s="17">
        <f t="shared" si="104"/>
        <v>0.30546840636928946</v>
      </c>
      <c r="Z959" s="25">
        <f t="shared" si="98"/>
        <v>5.2631578947368425E-2</v>
      </c>
    </row>
    <row r="960" spans="1:26" ht="14.4" x14ac:dyDescent="0.3">
      <c r="A960" s="24" t="s">
        <v>1651</v>
      </c>
      <c r="B960" s="7">
        <v>45800</v>
      </c>
      <c r="C960" s="3" t="s">
        <v>40</v>
      </c>
      <c r="D960" s="3" t="s">
        <v>21</v>
      </c>
      <c r="E960" s="3" t="s">
        <v>22</v>
      </c>
      <c r="F960" s="3" t="s">
        <v>22</v>
      </c>
      <c r="G960" s="3" t="s">
        <v>1652</v>
      </c>
      <c r="H960" s="3" t="s">
        <v>24</v>
      </c>
      <c r="I960" s="3" t="s">
        <v>25</v>
      </c>
      <c r="J960" s="3" t="s">
        <v>36</v>
      </c>
      <c r="K960" s="3" t="s">
        <v>280</v>
      </c>
      <c r="L960" s="5">
        <v>10</v>
      </c>
      <c r="M960" s="5">
        <v>31261.72</v>
      </c>
      <c r="N960" s="5">
        <v>37888.959999999999</v>
      </c>
      <c r="O960" s="5">
        <v>0.1</v>
      </c>
      <c r="P960" s="3" t="s">
        <v>55</v>
      </c>
      <c r="Q960" s="3" t="s">
        <v>29</v>
      </c>
      <c r="R960" s="5">
        <v>8</v>
      </c>
      <c r="S960" s="15">
        <v>59645.16</v>
      </c>
      <c r="T960" s="11">
        <f t="shared" si="99"/>
        <v>378889.6</v>
      </c>
      <c r="U960" s="12">
        <f t="shared" si="100"/>
        <v>37888.959999999999</v>
      </c>
      <c r="V960" s="12">
        <f t="shared" si="101"/>
        <v>341000.63999999996</v>
      </c>
      <c r="W960" s="17">
        <f t="shared" si="102"/>
        <v>0.17491216438772669</v>
      </c>
      <c r="X960" s="19">
        <f t="shared" si="103"/>
        <v>1</v>
      </c>
      <c r="Y960" s="17">
        <f t="shared" si="104"/>
        <v>0.17491216438772669</v>
      </c>
      <c r="Z960" s="25">
        <f t="shared" si="98"/>
        <v>0.11111111111111112</v>
      </c>
    </row>
    <row r="961" spans="1:26" ht="14.4" x14ac:dyDescent="0.3">
      <c r="A961" s="24" t="s">
        <v>1653</v>
      </c>
      <c r="B961" s="4">
        <v>45733</v>
      </c>
      <c r="C961" s="3" t="s">
        <v>31</v>
      </c>
      <c r="D961" s="3" t="s">
        <v>21</v>
      </c>
      <c r="E961" s="3" t="s">
        <v>22</v>
      </c>
      <c r="F961" s="3" t="s">
        <v>22</v>
      </c>
      <c r="G961" s="3" t="s">
        <v>980</v>
      </c>
      <c r="H961" s="3" t="s">
        <v>87</v>
      </c>
      <c r="I961" s="3" t="s">
        <v>45</v>
      </c>
      <c r="J961" s="3" t="s">
        <v>67</v>
      </c>
      <c r="K961" s="3" t="s">
        <v>83</v>
      </c>
      <c r="L961" s="5">
        <v>30</v>
      </c>
      <c r="M961" s="5">
        <v>48388.19</v>
      </c>
      <c r="N961" s="5">
        <v>70419.47</v>
      </c>
      <c r="O961" s="5">
        <v>0.1</v>
      </c>
      <c r="P961" s="3" t="s">
        <v>28</v>
      </c>
      <c r="Q961" s="3" t="s">
        <v>84</v>
      </c>
      <c r="R961" s="5">
        <v>20</v>
      </c>
      <c r="S961" s="15">
        <v>594844.6</v>
      </c>
      <c r="T961" s="11">
        <f t="shared" si="99"/>
        <v>2112584.1</v>
      </c>
      <c r="U961" s="12">
        <f t="shared" si="100"/>
        <v>211258.41000000003</v>
      </c>
      <c r="V961" s="12">
        <f t="shared" si="101"/>
        <v>1901325.69</v>
      </c>
      <c r="W961" s="17">
        <f t="shared" si="102"/>
        <v>0.31285781448627037</v>
      </c>
      <c r="X961" s="19">
        <f t="shared" si="103"/>
        <v>0</v>
      </c>
      <c r="Y961" s="17">
        <f t="shared" si="104"/>
        <v>0.31285781448627037</v>
      </c>
      <c r="Z961" s="25">
        <f t="shared" si="98"/>
        <v>0.11111111111111113</v>
      </c>
    </row>
    <row r="962" spans="1:26" ht="14.4" x14ac:dyDescent="0.3">
      <c r="A962" s="24" t="s">
        <v>1654</v>
      </c>
      <c r="B962" s="4">
        <v>45899</v>
      </c>
      <c r="C962" s="3" t="s">
        <v>40</v>
      </c>
      <c r="D962" s="3" t="s">
        <v>57</v>
      </c>
      <c r="E962" s="3" t="s">
        <v>92</v>
      </c>
      <c r="F962" s="3" t="s">
        <v>93</v>
      </c>
      <c r="G962" s="3" t="s">
        <v>1655</v>
      </c>
      <c r="H962" s="3" t="s">
        <v>87</v>
      </c>
      <c r="I962" s="3" t="s">
        <v>52</v>
      </c>
      <c r="J962" s="3" t="s">
        <v>53</v>
      </c>
      <c r="K962" s="3" t="s">
        <v>99</v>
      </c>
      <c r="L962" s="5">
        <v>15</v>
      </c>
      <c r="M962" s="5">
        <v>4093.76</v>
      </c>
      <c r="N962" s="5">
        <v>5237.2700000000004</v>
      </c>
      <c r="O962" s="5">
        <v>0.1</v>
      </c>
      <c r="P962" s="3" t="s">
        <v>55</v>
      </c>
      <c r="Q962" s="3" t="s">
        <v>29</v>
      </c>
      <c r="R962" s="5">
        <v>15</v>
      </c>
      <c r="S962" s="15">
        <v>15437.39</v>
      </c>
      <c r="T962" s="11">
        <f t="shared" si="99"/>
        <v>78559.05</v>
      </c>
      <c r="U962" s="12">
        <f t="shared" si="100"/>
        <v>7855.9050000000007</v>
      </c>
      <c r="V962" s="12">
        <f t="shared" si="101"/>
        <v>70703.145000000004</v>
      </c>
      <c r="W962" s="17">
        <f t="shared" si="102"/>
        <v>0.21834092387262261</v>
      </c>
      <c r="X962" s="19">
        <f t="shared" si="103"/>
        <v>1</v>
      </c>
      <c r="Y962" s="17">
        <f t="shared" si="104"/>
        <v>0.21834092387262261</v>
      </c>
      <c r="Z962" s="25">
        <f t="shared" ref="Z962:Z1025" si="105">U962/V962</f>
        <v>0.11111111111111112</v>
      </c>
    </row>
    <row r="963" spans="1:26" ht="14.4" x14ac:dyDescent="0.3">
      <c r="A963" s="24" t="s">
        <v>1656</v>
      </c>
      <c r="B963" s="4">
        <v>45884</v>
      </c>
      <c r="C963" s="3" t="s">
        <v>49</v>
      </c>
      <c r="D963" s="3" t="s">
        <v>21</v>
      </c>
      <c r="E963" s="3" t="s">
        <v>32</v>
      </c>
      <c r="F963" s="3" t="s">
        <v>33</v>
      </c>
      <c r="G963" s="3" t="s">
        <v>1308</v>
      </c>
      <c r="H963" s="3" t="s">
        <v>35</v>
      </c>
      <c r="I963" s="3" t="s">
        <v>25</v>
      </c>
      <c r="J963" s="3" t="s">
        <v>61</v>
      </c>
      <c r="K963" s="3" t="s">
        <v>211</v>
      </c>
      <c r="L963" s="5">
        <v>50</v>
      </c>
      <c r="M963" s="5">
        <v>74166.39</v>
      </c>
      <c r="N963" s="5">
        <v>96508.77</v>
      </c>
      <c r="O963" s="5">
        <v>0.1</v>
      </c>
      <c r="P963" s="3" t="s">
        <v>28</v>
      </c>
      <c r="Q963" s="3" t="s">
        <v>84</v>
      </c>
      <c r="R963" s="5">
        <v>11</v>
      </c>
      <c r="S963" s="15">
        <v>1005407</v>
      </c>
      <c r="T963" s="11">
        <f t="shared" ref="T963:T1026" si="106">L963*N963</f>
        <v>4825438.5</v>
      </c>
      <c r="U963" s="12">
        <f t="shared" ref="U963:U1026" si="107">IF(O963="","", (L963 * N963) * (O963))</f>
        <v>482543.85000000003</v>
      </c>
      <c r="V963" s="12">
        <f t="shared" ref="V963:V1026" si="108">IF(T963="","", T963 - U963)</f>
        <v>4342894.6500000004</v>
      </c>
      <c r="W963" s="17">
        <f t="shared" ref="W963:W1026" si="109">IF(V963=0,"", S963 / V963)</f>
        <v>0.23150619138320566</v>
      </c>
      <c r="X963" s="19">
        <f t="shared" ref="X963:X1026" si="110">IF(TRIM(P963)="Returned",1,0)</f>
        <v>0</v>
      </c>
      <c r="Y963" s="17">
        <f t="shared" ref="Y963:Y1026" si="111">S963/V963</f>
        <v>0.23150619138320566</v>
      </c>
      <c r="Z963" s="25">
        <f t="shared" si="105"/>
        <v>0.1111111111111111</v>
      </c>
    </row>
    <row r="964" spans="1:26" ht="14.4" x14ac:dyDescent="0.3">
      <c r="A964" s="24" t="s">
        <v>1657</v>
      </c>
      <c r="B964" s="6">
        <v>45658</v>
      </c>
      <c r="C964" s="3" t="s">
        <v>40</v>
      </c>
      <c r="D964" s="3" t="s">
        <v>70</v>
      </c>
      <c r="E964" s="3" t="s">
        <v>125</v>
      </c>
      <c r="F964" s="3" t="s">
        <v>125</v>
      </c>
      <c r="G964" s="3" t="s">
        <v>326</v>
      </c>
      <c r="H964" s="3" t="s">
        <v>44</v>
      </c>
      <c r="I964" s="3" t="s">
        <v>52</v>
      </c>
      <c r="J964" s="3" t="s">
        <v>53</v>
      </c>
      <c r="K964" s="3" t="s">
        <v>99</v>
      </c>
      <c r="L964" s="5">
        <v>18</v>
      </c>
      <c r="M964" s="5">
        <v>7808.09</v>
      </c>
      <c r="N964" s="5">
        <v>8679.73</v>
      </c>
      <c r="O964" s="5">
        <v>0.1</v>
      </c>
      <c r="P964" s="3" t="s">
        <v>55</v>
      </c>
      <c r="Q964" s="3" t="s">
        <v>29</v>
      </c>
      <c r="R964" s="5">
        <v>12</v>
      </c>
      <c r="S964" s="15">
        <v>14120.57</v>
      </c>
      <c r="T964" s="11">
        <f t="shared" si="106"/>
        <v>156235.13999999998</v>
      </c>
      <c r="U964" s="12">
        <f t="shared" si="107"/>
        <v>15623.513999999999</v>
      </c>
      <c r="V964" s="12">
        <f t="shared" si="108"/>
        <v>140611.62599999999</v>
      </c>
      <c r="W964" s="17">
        <f t="shared" si="109"/>
        <v>0.10042249280297776</v>
      </c>
      <c r="X964" s="19">
        <f t="shared" si="110"/>
        <v>1</v>
      </c>
      <c r="Y964" s="17">
        <f t="shared" si="111"/>
        <v>0.10042249280297776</v>
      </c>
      <c r="Z964" s="25">
        <f t="shared" si="105"/>
        <v>0.11111111111111112</v>
      </c>
    </row>
    <row r="965" spans="1:26" ht="14.4" x14ac:dyDescent="0.3">
      <c r="A965" s="24" t="s">
        <v>1658</v>
      </c>
      <c r="B965" s="4">
        <v>45672</v>
      </c>
      <c r="C965" s="3" t="s">
        <v>20</v>
      </c>
      <c r="D965" s="3" t="s">
        <v>57</v>
      </c>
      <c r="E965" s="3" t="s">
        <v>64</v>
      </c>
      <c r="F965" s="3" t="s">
        <v>65</v>
      </c>
      <c r="G965" s="3" t="s">
        <v>629</v>
      </c>
      <c r="H965" s="3" t="s">
        <v>44</v>
      </c>
      <c r="I965" s="3" t="s">
        <v>52</v>
      </c>
      <c r="J965" s="3" t="s">
        <v>113</v>
      </c>
      <c r="K965" s="3" t="s">
        <v>557</v>
      </c>
      <c r="L965" s="5">
        <v>37</v>
      </c>
      <c r="M965" s="5">
        <v>27398.76</v>
      </c>
      <c r="N965" s="5">
        <v>35743.1</v>
      </c>
      <c r="O965" s="5">
        <v>0.1</v>
      </c>
      <c r="P965" s="3" t="s">
        <v>28</v>
      </c>
      <c r="Q965" s="3" t="s">
        <v>38</v>
      </c>
      <c r="R965" s="5">
        <v>2</v>
      </c>
      <c r="S965" s="15">
        <v>277866.5</v>
      </c>
      <c r="T965" s="11">
        <f t="shared" si="106"/>
        <v>1322494.7</v>
      </c>
      <c r="U965" s="12">
        <f t="shared" si="107"/>
        <v>132249.47</v>
      </c>
      <c r="V965" s="12">
        <f t="shared" si="108"/>
        <v>1190245.23</v>
      </c>
      <c r="W965" s="17">
        <f t="shared" si="109"/>
        <v>0.23345315149887222</v>
      </c>
      <c r="X965" s="19">
        <f t="shared" si="110"/>
        <v>0</v>
      </c>
      <c r="Y965" s="17">
        <f t="shared" si="111"/>
        <v>0.23345315149887222</v>
      </c>
      <c r="Z965" s="25">
        <f t="shared" si="105"/>
        <v>0.11111111111111112</v>
      </c>
    </row>
    <row r="966" spans="1:26" ht="14.4" x14ac:dyDescent="0.3">
      <c r="A966" s="24" t="s">
        <v>1659</v>
      </c>
      <c r="B966" s="6">
        <v>45658</v>
      </c>
      <c r="C966" s="3" t="s">
        <v>20</v>
      </c>
      <c r="D966" s="3" t="s">
        <v>41</v>
      </c>
      <c r="E966" s="3" t="s">
        <v>42</v>
      </c>
      <c r="F966" s="3" t="s">
        <v>42</v>
      </c>
      <c r="G966" s="3" t="s">
        <v>644</v>
      </c>
      <c r="H966" s="3" t="s">
        <v>24</v>
      </c>
      <c r="I966" s="3" t="s">
        <v>45</v>
      </c>
      <c r="J966" s="3" t="s">
        <v>46</v>
      </c>
      <c r="K966" s="3" t="s">
        <v>333</v>
      </c>
      <c r="L966" s="5">
        <v>33</v>
      </c>
      <c r="M966" s="5">
        <v>5270.18</v>
      </c>
      <c r="N966" s="5">
        <v>6740.68</v>
      </c>
      <c r="O966" s="5">
        <v>0</v>
      </c>
      <c r="P966" s="3" t="s">
        <v>28</v>
      </c>
      <c r="Q966" s="3" t="s">
        <v>38</v>
      </c>
      <c r="R966" s="5">
        <v>4</v>
      </c>
      <c r="S966" s="15">
        <v>48526.5</v>
      </c>
      <c r="T966" s="11">
        <f t="shared" si="106"/>
        <v>222442.44</v>
      </c>
      <c r="U966" s="12">
        <f t="shared" si="107"/>
        <v>0</v>
      </c>
      <c r="V966" s="12">
        <f t="shared" si="108"/>
        <v>222442.44</v>
      </c>
      <c r="W966" s="17">
        <f t="shared" si="109"/>
        <v>0.2181530646759674</v>
      </c>
      <c r="X966" s="19">
        <f t="shared" si="110"/>
        <v>0</v>
      </c>
      <c r="Y966" s="17">
        <f t="shared" si="111"/>
        <v>0.2181530646759674</v>
      </c>
      <c r="Z966" s="25">
        <f t="shared" si="105"/>
        <v>0</v>
      </c>
    </row>
    <row r="967" spans="1:26" ht="14.4" x14ac:dyDescent="0.3">
      <c r="A967" s="24" t="s">
        <v>1660</v>
      </c>
      <c r="B967" s="4">
        <v>45767</v>
      </c>
      <c r="C967" s="3" t="s">
        <v>20</v>
      </c>
      <c r="D967" s="3" t="s">
        <v>21</v>
      </c>
      <c r="E967" s="3" t="s">
        <v>22</v>
      </c>
      <c r="F967" s="3" t="s">
        <v>22</v>
      </c>
      <c r="G967" s="3" t="s">
        <v>922</v>
      </c>
      <c r="H967" s="3" t="s">
        <v>24</v>
      </c>
      <c r="I967" s="3" t="s">
        <v>25</v>
      </c>
      <c r="J967" s="3" t="s">
        <v>26</v>
      </c>
      <c r="K967" s="3" t="s">
        <v>27</v>
      </c>
      <c r="L967" s="5">
        <v>45</v>
      </c>
      <c r="M967" s="5">
        <v>58463.11</v>
      </c>
      <c r="N967" s="5">
        <v>85816.66</v>
      </c>
      <c r="O967" s="5">
        <v>0.05</v>
      </c>
      <c r="P967" s="3" t="s">
        <v>28</v>
      </c>
      <c r="Q967" s="3" t="s">
        <v>38</v>
      </c>
      <c r="R967" s="5">
        <v>9</v>
      </c>
      <c r="S967" s="15">
        <v>1169364</v>
      </c>
      <c r="T967" s="11">
        <f t="shared" si="106"/>
        <v>3861749.7</v>
      </c>
      <c r="U967" s="12">
        <f t="shared" si="107"/>
        <v>193087.48500000002</v>
      </c>
      <c r="V967" s="12">
        <f t="shared" si="108"/>
        <v>3668662.2150000003</v>
      </c>
      <c r="W967" s="17">
        <f t="shared" si="109"/>
        <v>0.31874398117625552</v>
      </c>
      <c r="X967" s="19">
        <f t="shared" si="110"/>
        <v>0</v>
      </c>
      <c r="Y967" s="17">
        <f t="shared" si="111"/>
        <v>0.31874398117625552</v>
      </c>
      <c r="Z967" s="25">
        <f t="shared" si="105"/>
        <v>5.2631578947368418E-2</v>
      </c>
    </row>
    <row r="968" spans="1:26" ht="14.4" x14ac:dyDescent="0.3">
      <c r="A968" s="24" t="s">
        <v>1661</v>
      </c>
      <c r="B968" s="4">
        <v>45683</v>
      </c>
      <c r="C968" s="3" t="s">
        <v>49</v>
      </c>
      <c r="D968" s="3" t="s">
        <v>21</v>
      </c>
      <c r="E968" s="3" t="s">
        <v>32</v>
      </c>
      <c r="F968" s="3" t="s">
        <v>33</v>
      </c>
      <c r="G968" s="3" t="s">
        <v>320</v>
      </c>
      <c r="H968" s="3" t="s">
        <v>87</v>
      </c>
      <c r="I968" s="3" t="s">
        <v>25</v>
      </c>
      <c r="J968" s="3" t="s">
        <v>61</v>
      </c>
      <c r="K968" s="3" t="s">
        <v>223</v>
      </c>
      <c r="L968" s="5">
        <v>49</v>
      </c>
      <c r="M968" s="5">
        <v>53734.55</v>
      </c>
      <c r="N968" s="5">
        <v>74185.289999999994</v>
      </c>
      <c r="O968" s="5">
        <v>0</v>
      </c>
      <c r="P968" s="3" t="s">
        <v>28</v>
      </c>
      <c r="Q968" s="3" t="s">
        <v>77</v>
      </c>
      <c r="R968" s="5">
        <v>7</v>
      </c>
      <c r="S968" s="15">
        <v>1002086</v>
      </c>
      <c r="T968" s="11">
        <f t="shared" si="106"/>
        <v>3635079.2099999995</v>
      </c>
      <c r="U968" s="12">
        <f t="shared" si="107"/>
        <v>0</v>
      </c>
      <c r="V968" s="12">
        <f t="shared" si="108"/>
        <v>3635079.2099999995</v>
      </c>
      <c r="W968" s="17">
        <f t="shared" si="109"/>
        <v>0.27567102176021085</v>
      </c>
      <c r="X968" s="19">
        <f t="shared" si="110"/>
        <v>0</v>
      </c>
      <c r="Y968" s="17">
        <f t="shared" si="111"/>
        <v>0.27567102176021085</v>
      </c>
      <c r="Z968" s="25">
        <f t="shared" si="105"/>
        <v>0</v>
      </c>
    </row>
    <row r="969" spans="1:26" ht="14.4" x14ac:dyDescent="0.3">
      <c r="A969" s="24" t="s">
        <v>1662</v>
      </c>
      <c r="B969" s="4">
        <v>45699</v>
      </c>
      <c r="C969" s="3" t="s">
        <v>20</v>
      </c>
      <c r="D969" s="3" t="s">
        <v>41</v>
      </c>
      <c r="E969" s="3" t="s">
        <v>42</v>
      </c>
      <c r="F969" s="3" t="s">
        <v>42</v>
      </c>
      <c r="G969" s="3" t="s">
        <v>1663</v>
      </c>
      <c r="H969" s="3" t="s">
        <v>87</v>
      </c>
      <c r="I969" s="3" t="s">
        <v>25</v>
      </c>
      <c r="J969" s="3" t="s">
        <v>26</v>
      </c>
      <c r="K969" s="3" t="s">
        <v>80</v>
      </c>
      <c r="L969" s="5">
        <v>16</v>
      </c>
      <c r="M969" s="5">
        <v>73927.14</v>
      </c>
      <c r="N969" s="5">
        <v>94754.61</v>
      </c>
      <c r="O969" s="5">
        <v>0.15</v>
      </c>
      <c r="P969" s="3" t="s">
        <v>55</v>
      </c>
      <c r="Q969" s="3" t="s">
        <v>38</v>
      </c>
      <c r="R969" s="5">
        <v>17</v>
      </c>
      <c r="S969" s="15">
        <v>283253.59999999998</v>
      </c>
      <c r="T969" s="11">
        <f t="shared" si="106"/>
        <v>1516073.76</v>
      </c>
      <c r="U969" s="12">
        <f t="shared" si="107"/>
        <v>227411.06399999998</v>
      </c>
      <c r="V969" s="12">
        <f t="shared" si="108"/>
        <v>1288662.696</v>
      </c>
      <c r="W969" s="17">
        <f t="shared" si="109"/>
        <v>0.21980429857961836</v>
      </c>
      <c r="X969" s="19">
        <f t="shared" si="110"/>
        <v>1</v>
      </c>
      <c r="Y969" s="17">
        <f t="shared" si="111"/>
        <v>0.21980429857961836</v>
      </c>
      <c r="Z969" s="25">
        <f t="shared" si="105"/>
        <v>0.1764705882352941</v>
      </c>
    </row>
    <row r="970" spans="1:26" ht="14.4" x14ac:dyDescent="0.3">
      <c r="A970" s="24" t="s">
        <v>1664</v>
      </c>
      <c r="B970" s="4">
        <v>45668</v>
      </c>
      <c r="C970" s="3" t="s">
        <v>40</v>
      </c>
      <c r="D970" s="3" t="s">
        <v>70</v>
      </c>
      <c r="E970" s="3" t="s">
        <v>71</v>
      </c>
      <c r="F970" s="3" t="s">
        <v>72</v>
      </c>
      <c r="G970" s="3" t="s">
        <v>306</v>
      </c>
      <c r="H970" s="3" t="s">
        <v>35</v>
      </c>
      <c r="I970" s="3" t="s">
        <v>25</v>
      </c>
      <c r="J970" s="3" t="s">
        <v>61</v>
      </c>
      <c r="K970" s="3" t="s">
        <v>223</v>
      </c>
      <c r="L970" s="5">
        <v>49</v>
      </c>
      <c r="M970" s="5">
        <v>50839.94</v>
      </c>
      <c r="N970" s="5">
        <v>71368</v>
      </c>
      <c r="O970" s="5">
        <v>0.05</v>
      </c>
      <c r="P970" s="3" t="s">
        <v>28</v>
      </c>
      <c r="Q970" s="3" t="s">
        <v>84</v>
      </c>
      <c r="R970" s="5">
        <v>5</v>
      </c>
      <c r="S970" s="15">
        <v>955581.2</v>
      </c>
      <c r="T970" s="11">
        <f t="shared" si="106"/>
        <v>3497032</v>
      </c>
      <c r="U970" s="12">
        <f t="shared" si="107"/>
        <v>174851.6</v>
      </c>
      <c r="V970" s="12">
        <f t="shared" si="108"/>
        <v>3322180.4</v>
      </c>
      <c r="W970" s="17">
        <f t="shared" si="109"/>
        <v>0.28763675807611172</v>
      </c>
      <c r="X970" s="19">
        <f t="shared" si="110"/>
        <v>0</v>
      </c>
      <c r="Y970" s="17">
        <f t="shared" si="111"/>
        <v>0.28763675807611172</v>
      </c>
      <c r="Z970" s="25">
        <f t="shared" si="105"/>
        <v>5.2631578947368425E-2</v>
      </c>
    </row>
    <row r="971" spans="1:26" ht="14.4" x14ac:dyDescent="0.3">
      <c r="A971" s="24" t="s">
        <v>1665</v>
      </c>
      <c r="B971" s="4">
        <v>45683</v>
      </c>
      <c r="C971" s="3" t="s">
        <v>49</v>
      </c>
      <c r="D971" s="3" t="s">
        <v>57</v>
      </c>
      <c r="E971" s="3" t="s">
        <v>64</v>
      </c>
      <c r="F971" s="3" t="s">
        <v>65</v>
      </c>
      <c r="G971" s="3" t="s">
        <v>880</v>
      </c>
      <c r="H971" s="3" t="s">
        <v>35</v>
      </c>
      <c r="I971" s="3" t="s">
        <v>45</v>
      </c>
      <c r="J971" s="3" t="s">
        <v>132</v>
      </c>
      <c r="K971" s="3" t="s">
        <v>206</v>
      </c>
      <c r="L971" s="5">
        <v>2</v>
      </c>
      <c r="M971" s="5">
        <v>20447.990000000002</v>
      </c>
      <c r="N971" s="5">
        <v>27291.95</v>
      </c>
      <c r="O971" s="5">
        <v>0.05</v>
      </c>
      <c r="P971" s="3" t="s">
        <v>55</v>
      </c>
      <c r="Q971" s="3" t="s">
        <v>84</v>
      </c>
      <c r="R971" s="5">
        <v>18</v>
      </c>
      <c r="S971" s="15">
        <v>13003.52</v>
      </c>
      <c r="T971" s="11">
        <f t="shared" si="106"/>
        <v>54583.9</v>
      </c>
      <c r="U971" s="12">
        <f t="shared" si="107"/>
        <v>2729.1950000000002</v>
      </c>
      <c r="V971" s="12">
        <f t="shared" si="108"/>
        <v>51854.705000000002</v>
      </c>
      <c r="W971" s="17">
        <f t="shared" si="109"/>
        <v>0.25076837289885268</v>
      </c>
      <c r="X971" s="19">
        <f t="shared" si="110"/>
        <v>1</v>
      </c>
      <c r="Y971" s="17">
        <f t="shared" si="111"/>
        <v>0.25076837289885268</v>
      </c>
      <c r="Z971" s="25">
        <f t="shared" si="105"/>
        <v>5.2631578947368425E-2</v>
      </c>
    </row>
    <row r="972" spans="1:26" ht="14.4" x14ac:dyDescent="0.3">
      <c r="A972" s="24" t="s">
        <v>1666</v>
      </c>
      <c r="B972" s="4">
        <v>45879</v>
      </c>
      <c r="C972" s="3" t="s">
        <v>20</v>
      </c>
      <c r="D972" s="3" t="s">
        <v>57</v>
      </c>
      <c r="E972" s="3" t="s">
        <v>58</v>
      </c>
      <c r="F972" s="3" t="s">
        <v>59</v>
      </c>
      <c r="G972" s="3" t="s">
        <v>1667</v>
      </c>
      <c r="H972" s="3" t="s">
        <v>35</v>
      </c>
      <c r="I972" s="3" t="s">
        <v>52</v>
      </c>
      <c r="J972" s="3" t="s">
        <v>53</v>
      </c>
      <c r="K972" s="3" t="s">
        <v>110</v>
      </c>
      <c r="L972" s="5">
        <v>19</v>
      </c>
      <c r="M972" s="5">
        <v>74050.69</v>
      </c>
      <c r="N972" s="5">
        <v>86764.47</v>
      </c>
      <c r="O972" s="5">
        <v>0</v>
      </c>
      <c r="P972" s="3" t="s">
        <v>55</v>
      </c>
      <c r="Q972" s="3" t="s">
        <v>77</v>
      </c>
      <c r="R972" s="5">
        <v>8</v>
      </c>
      <c r="S972" s="15">
        <v>241561.8</v>
      </c>
      <c r="T972" s="11">
        <f t="shared" si="106"/>
        <v>1648524.93</v>
      </c>
      <c r="U972" s="12">
        <f t="shared" si="107"/>
        <v>0</v>
      </c>
      <c r="V972" s="12">
        <f t="shared" si="108"/>
        <v>1648524.93</v>
      </c>
      <c r="W972" s="17">
        <f t="shared" si="109"/>
        <v>0.14653208793148187</v>
      </c>
      <c r="X972" s="19">
        <f t="shared" si="110"/>
        <v>1</v>
      </c>
      <c r="Y972" s="17">
        <f t="shared" si="111"/>
        <v>0.14653208793148187</v>
      </c>
      <c r="Z972" s="25">
        <f t="shared" si="105"/>
        <v>0</v>
      </c>
    </row>
    <row r="973" spans="1:26" ht="14.4" x14ac:dyDescent="0.3">
      <c r="A973" s="24" t="s">
        <v>1668</v>
      </c>
      <c r="B973" s="4">
        <v>45831</v>
      </c>
      <c r="C973" s="3" t="s">
        <v>31</v>
      </c>
      <c r="D973" s="3" t="s">
        <v>70</v>
      </c>
      <c r="E973" s="3" t="s">
        <v>125</v>
      </c>
      <c r="F973" s="3" t="s">
        <v>125</v>
      </c>
      <c r="G973" s="3" t="s">
        <v>1439</v>
      </c>
      <c r="H973" s="3" t="s">
        <v>44</v>
      </c>
      <c r="I973" s="3" t="s">
        <v>25</v>
      </c>
      <c r="J973" s="3" t="s">
        <v>61</v>
      </c>
      <c r="K973" s="3" t="s">
        <v>211</v>
      </c>
      <c r="L973" s="5">
        <v>33</v>
      </c>
      <c r="M973" s="5">
        <v>59013.75</v>
      </c>
      <c r="N973" s="5">
        <v>74272.09</v>
      </c>
      <c r="O973" s="5">
        <v>0.15</v>
      </c>
      <c r="P973" s="3" t="s">
        <v>55</v>
      </c>
      <c r="Q973" s="3" t="s">
        <v>38</v>
      </c>
      <c r="R973" s="5">
        <v>9</v>
      </c>
      <c r="S973" s="15">
        <v>427996.4</v>
      </c>
      <c r="T973" s="11">
        <f t="shared" si="106"/>
        <v>2450978.9699999997</v>
      </c>
      <c r="U973" s="12">
        <f t="shared" si="107"/>
        <v>367646.84549999994</v>
      </c>
      <c r="V973" s="12">
        <f t="shared" si="108"/>
        <v>2083332.1244999999</v>
      </c>
      <c r="W973" s="17">
        <f t="shared" si="109"/>
        <v>0.20543839120357213</v>
      </c>
      <c r="X973" s="19">
        <f t="shared" si="110"/>
        <v>1</v>
      </c>
      <c r="Y973" s="17">
        <f t="shared" si="111"/>
        <v>0.20543839120357213</v>
      </c>
      <c r="Z973" s="25">
        <f t="shared" si="105"/>
        <v>0.1764705882352941</v>
      </c>
    </row>
    <row r="974" spans="1:26" ht="14.4" x14ac:dyDescent="0.3">
      <c r="A974" s="24" t="s">
        <v>1669</v>
      </c>
      <c r="B974" s="6">
        <v>45749</v>
      </c>
      <c r="C974" s="3" t="s">
        <v>20</v>
      </c>
      <c r="D974" s="3" t="s">
        <v>70</v>
      </c>
      <c r="E974" s="3" t="s">
        <v>71</v>
      </c>
      <c r="F974" s="3" t="s">
        <v>72</v>
      </c>
      <c r="G974" s="3" t="s">
        <v>1670</v>
      </c>
      <c r="H974" s="3" t="s">
        <v>44</v>
      </c>
      <c r="I974" s="3" t="s">
        <v>52</v>
      </c>
      <c r="J974" s="3" t="s">
        <v>95</v>
      </c>
      <c r="K974" s="3" t="s">
        <v>182</v>
      </c>
      <c r="L974" s="5">
        <v>50</v>
      </c>
      <c r="M974" s="5">
        <v>12203.99</v>
      </c>
      <c r="N974" s="5">
        <v>17148.849999999999</v>
      </c>
      <c r="O974" s="5">
        <v>0.05</v>
      </c>
      <c r="P974" s="3" t="s">
        <v>55</v>
      </c>
      <c r="Q974" s="3" t="s">
        <v>77</v>
      </c>
      <c r="R974" s="5">
        <v>7</v>
      </c>
      <c r="S974" s="15">
        <v>234880.9</v>
      </c>
      <c r="T974" s="11">
        <f t="shared" si="106"/>
        <v>857442.49999999988</v>
      </c>
      <c r="U974" s="12">
        <f t="shared" si="107"/>
        <v>42872.125</v>
      </c>
      <c r="V974" s="12">
        <f t="shared" si="108"/>
        <v>814570.37499999988</v>
      </c>
      <c r="W974" s="17">
        <f t="shared" si="109"/>
        <v>0.28834942591669876</v>
      </c>
      <c r="X974" s="19">
        <f t="shared" si="110"/>
        <v>1</v>
      </c>
      <c r="Y974" s="17">
        <f t="shared" si="111"/>
        <v>0.28834942591669876</v>
      </c>
      <c r="Z974" s="25">
        <f t="shared" si="105"/>
        <v>5.2631578947368432E-2</v>
      </c>
    </row>
    <row r="975" spans="1:26" ht="14.4" x14ac:dyDescent="0.3">
      <c r="A975" s="24" t="s">
        <v>1671</v>
      </c>
      <c r="B975" s="4">
        <v>45862</v>
      </c>
      <c r="C975" s="3" t="s">
        <v>49</v>
      </c>
      <c r="D975" s="3" t="s">
        <v>41</v>
      </c>
      <c r="E975" s="3" t="s">
        <v>42</v>
      </c>
      <c r="F975" s="3" t="s">
        <v>42</v>
      </c>
      <c r="G975" s="3" t="s">
        <v>1672</v>
      </c>
      <c r="H975" s="3" t="s">
        <v>35</v>
      </c>
      <c r="I975" s="3" t="s">
        <v>25</v>
      </c>
      <c r="J975" s="3" t="s">
        <v>61</v>
      </c>
      <c r="K975" s="3" t="s">
        <v>223</v>
      </c>
      <c r="L975" s="5">
        <v>36</v>
      </c>
      <c r="M975" s="5">
        <v>25013.47</v>
      </c>
      <c r="N975" s="5">
        <v>33416.81</v>
      </c>
      <c r="O975" s="5">
        <v>0.05</v>
      </c>
      <c r="P975" s="3" t="s">
        <v>55</v>
      </c>
      <c r="Q975" s="3" t="s">
        <v>77</v>
      </c>
      <c r="R975" s="5">
        <v>8</v>
      </c>
      <c r="S975" s="15">
        <v>287394.2</v>
      </c>
      <c r="T975" s="11">
        <f t="shared" si="106"/>
        <v>1203005.1599999999</v>
      </c>
      <c r="U975" s="12">
        <f t="shared" si="107"/>
        <v>60150.258000000002</v>
      </c>
      <c r="V975" s="12">
        <f t="shared" si="108"/>
        <v>1142854.902</v>
      </c>
      <c r="W975" s="17">
        <f t="shared" si="109"/>
        <v>0.25147041807062226</v>
      </c>
      <c r="X975" s="19">
        <f t="shared" si="110"/>
        <v>1</v>
      </c>
      <c r="Y975" s="17">
        <f t="shared" si="111"/>
        <v>0.25147041807062226</v>
      </c>
      <c r="Z975" s="25">
        <f t="shared" si="105"/>
        <v>5.2631578947368425E-2</v>
      </c>
    </row>
    <row r="976" spans="1:26" ht="14.4" x14ac:dyDescent="0.3">
      <c r="A976" s="24" t="s">
        <v>1673</v>
      </c>
      <c r="B976" s="6">
        <v>45810</v>
      </c>
      <c r="C976" s="3" t="s">
        <v>20</v>
      </c>
      <c r="D976" s="3" t="s">
        <v>21</v>
      </c>
      <c r="E976" s="3" t="s">
        <v>22</v>
      </c>
      <c r="F976" s="3" t="s">
        <v>22</v>
      </c>
      <c r="G976" s="3" t="s">
        <v>969</v>
      </c>
      <c r="H976" s="3" t="s">
        <v>87</v>
      </c>
      <c r="I976" s="3" t="s">
        <v>25</v>
      </c>
      <c r="J976" s="3" t="s">
        <v>36</v>
      </c>
      <c r="K976" s="3" t="s">
        <v>37</v>
      </c>
      <c r="L976" s="5">
        <v>4</v>
      </c>
      <c r="M976" s="5">
        <v>5346.78</v>
      </c>
      <c r="N976" s="5">
        <v>7653.95</v>
      </c>
      <c r="O976" s="5">
        <v>0.15</v>
      </c>
      <c r="P976" s="3" t="s">
        <v>28</v>
      </c>
      <c r="Q976" s="3" t="s">
        <v>38</v>
      </c>
      <c r="R976" s="5">
        <v>18</v>
      </c>
      <c r="S976" s="15">
        <v>7844.38</v>
      </c>
      <c r="T976" s="11">
        <f t="shared" si="106"/>
        <v>30615.8</v>
      </c>
      <c r="U976" s="12">
        <f t="shared" si="107"/>
        <v>4592.37</v>
      </c>
      <c r="V976" s="12">
        <f t="shared" si="108"/>
        <v>26023.43</v>
      </c>
      <c r="W976" s="17">
        <f t="shared" si="109"/>
        <v>0.30143528351181992</v>
      </c>
      <c r="X976" s="19">
        <f t="shared" si="110"/>
        <v>0</v>
      </c>
      <c r="Y976" s="17">
        <f t="shared" si="111"/>
        <v>0.30143528351181992</v>
      </c>
      <c r="Z976" s="25">
        <f t="shared" si="105"/>
        <v>0.1764705882352941</v>
      </c>
    </row>
    <row r="977" spans="1:26" ht="14.4" x14ac:dyDescent="0.3">
      <c r="A977" s="24" t="s">
        <v>1674</v>
      </c>
      <c r="B977" s="4">
        <v>45711</v>
      </c>
      <c r="C977" s="3" t="s">
        <v>20</v>
      </c>
      <c r="D977" s="3" t="s">
        <v>70</v>
      </c>
      <c r="E977" s="3" t="s">
        <v>71</v>
      </c>
      <c r="F977" s="3" t="s">
        <v>72</v>
      </c>
      <c r="G977" s="3" t="s">
        <v>332</v>
      </c>
      <c r="H977" s="3" t="s">
        <v>24</v>
      </c>
      <c r="I977" s="3" t="s">
        <v>52</v>
      </c>
      <c r="J977" s="3" t="s">
        <v>157</v>
      </c>
      <c r="K977" s="3" t="s">
        <v>285</v>
      </c>
      <c r="L977" s="5">
        <v>21</v>
      </c>
      <c r="M977" s="5">
        <v>19772.55</v>
      </c>
      <c r="N977" s="5">
        <v>22501.34</v>
      </c>
      <c r="O977" s="5">
        <v>0.15</v>
      </c>
      <c r="P977" s="3" t="s">
        <v>55</v>
      </c>
      <c r="Q977" s="3" t="s">
        <v>29</v>
      </c>
      <c r="R977" s="5">
        <v>19</v>
      </c>
      <c r="S977" s="15">
        <v>48708.9</v>
      </c>
      <c r="T977" s="11">
        <f t="shared" si="106"/>
        <v>472528.14</v>
      </c>
      <c r="U977" s="12">
        <f t="shared" si="107"/>
        <v>70879.221000000005</v>
      </c>
      <c r="V977" s="12">
        <f t="shared" si="108"/>
        <v>401648.91899999999</v>
      </c>
      <c r="W977" s="17">
        <f t="shared" si="109"/>
        <v>0.12127232937977857</v>
      </c>
      <c r="X977" s="19">
        <f t="shared" si="110"/>
        <v>1</v>
      </c>
      <c r="Y977" s="17">
        <f t="shared" si="111"/>
        <v>0.12127232937977857</v>
      </c>
      <c r="Z977" s="25">
        <f t="shared" si="105"/>
        <v>0.17647058823529413</v>
      </c>
    </row>
    <row r="978" spans="1:26" ht="14.4" x14ac:dyDescent="0.3">
      <c r="A978" s="24" t="s">
        <v>1675</v>
      </c>
      <c r="B978" s="4">
        <v>45833</v>
      </c>
      <c r="C978" s="3" t="s">
        <v>31</v>
      </c>
      <c r="D978" s="3" t="s">
        <v>70</v>
      </c>
      <c r="E978" s="3" t="s">
        <v>125</v>
      </c>
      <c r="F978" s="3" t="s">
        <v>125</v>
      </c>
      <c r="G978" s="3" t="s">
        <v>1676</v>
      </c>
      <c r="H978" s="3" t="s">
        <v>87</v>
      </c>
      <c r="I978" s="3" t="s">
        <v>25</v>
      </c>
      <c r="J978" s="3" t="s">
        <v>26</v>
      </c>
      <c r="K978" s="3" t="s">
        <v>80</v>
      </c>
      <c r="L978" s="5">
        <v>26</v>
      </c>
      <c r="M978" s="5">
        <v>56373.49</v>
      </c>
      <c r="N978" s="5">
        <v>65715.42</v>
      </c>
      <c r="O978" s="5">
        <v>0.05</v>
      </c>
      <c r="P978" s="3" t="s">
        <v>55</v>
      </c>
      <c r="Q978" s="3" t="s">
        <v>84</v>
      </c>
      <c r="R978" s="5">
        <v>4</v>
      </c>
      <c r="S978" s="15">
        <v>230745.7</v>
      </c>
      <c r="T978" s="11">
        <f t="shared" si="106"/>
        <v>1708600.92</v>
      </c>
      <c r="U978" s="12">
        <f t="shared" si="107"/>
        <v>85430.046000000002</v>
      </c>
      <c r="V978" s="12">
        <f t="shared" si="108"/>
        <v>1623170.8739999998</v>
      </c>
      <c r="W978" s="17">
        <f t="shared" si="109"/>
        <v>0.14215736845460428</v>
      </c>
      <c r="X978" s="19">
        <f t="shared" si="110"/>
        <v>1</v>
      </c>
      <c r="Y978" s="17">
        <f t="shared" si="111"/>
        <v>0.14215736845460428</v>
      </c>
      <c r="Z978" s="25">
        <f t="shared" si="105"/>
        <v>5.2631578947368425E-2</v>
      </c>
    </row>
    <row r="979" spans="1:26" ht="14.4" x14ac:dyDescent="0.3">
      <c r="A979" s="24" t="s">
        <v>1677</v>
      </c>
      <c r="B979" s="7">
        <v>45796</v>
      </c>
      <c r="C979" s="3" t="s">
        <v>20</v>
      </c>
      <c r="D979" s="3" t="s">
        <v>70</v>
      </c>
      <c r="E979" s="3" t="s">
        <v>125</v>
      </c>
      <c r="F979" s="3" t="s">
        <v>125</v>
      </c>
      <c r="G979" s="3" t="s">
        <v>831</v>
      </c>
      <c r="H979" s="3" t="s">
        <v>24</v>
      </c>
      <c r="I979" s="3" t="s">
        <v>52</v>
      </c>
      <c r="J979" s="3" t="s">
        <v>53</v>
      </c>
      <c r="K979" s="3" t="s">
        <v>54</v>
      </c>
      <c r="L979" s="5">
        <v>40</v>
      </c>
      <c r="M979" s="5">
        <v>56911.34</v>
      </c>
      <c r="N979" s="5">
        <v>81171.98</v>
      </c>
      <c r="O979" s="5">
        <v>0</v>
      </c>
      <c r="P979" s="3" t="s">
        <v>28</v>
      </c>
      <c r="Q979" s="3" t="s">
        <v>29</v>
      </c>
      <c r="R979" s="5">
        <v>13</v>
      </c>
      <c r="S979" s="15">
        <v>970425.6</v>
      </c>
      <c r="T979" s="11">
        <f t="shared" si="106"/>
        <v>3246879.1999999997</v>
      </c>
      <c r="U979" s="12">
        <f t="shared" si="107"/>
        <v>0</v>
      </c>
      <c r="V979" s="12">
        <f t="shared" si="108"/>
        <v>3246879.1999999997</v>
      </c>
      <c r="W979" s="17">
        <f t="shared" si="109"/>
        <v>0.29887949018860943</v>
      </c>
      <c r="X979" s="19">
        <f t="shared" si="110"/>
        <v>0</v>
      </c>
      <c r="Y979" s="17">
        <f t="shared" si="111"/>
        <v>0.29887949018860943</v>
      </c>
      <c r="Z979" s="25">
        <f t="shared" si="105"/>
        <v>0</v>
      </c>
    </row>
    <row r="980" spans="1:26" ht="14.4" x14ac:dyDescent="0.3">
      <c r="A980" s="24" t="s">
        <v>1678</v>
      </c>
      <c r="B980" s="4">
        <v>45866</v>
      </c>
      <c r="C980" s="3" t="s">
        <v>20</v>
      </c>
      <c r="D980" s="3" t="s">
        <v>41</v>
      </c>
      <c r="E980" s="3" t="s">
        <v>50</v>
      </c>
      <c r="F980" s="3" t="s">
        <v>50</v>
      </c>
      <c r="G980" s="3" t="s">
        <v>719</v>
      </c>
      <c r="H980" s="3" t="s">
        <v>24</v>
      </c>
      <c r="I980" s="3" t="s">
        <v>52</v>
      </c>
      <c r="J980" s="3" t="s">
        <v>157</v>
      </c>
      <c r="K980" s="3" t="s">
        <v>158</v>
      </c>
      <c r="L980" s="5">
        <v>43</v>
      </c>
      <c r="M980" s="5">
        <v>23363.47</v>
      </c>
      <c r="N980" s="5">
        <v>33666.980000000003</v>
      </c>
      <c r="O980" s="5">
        <v>0.15</v>
      </c>
      <c r="P980" s="3" t="s">
        <v>55</v>
      </c>
      <c r="Q980" s="3" t="s">
        <v>29</v>
      </c>
      <c r="R980" s="5">
        <v>11</v>
      </c>
      <c r="S980" s="15">
        <v>376593.3</v>
      </c>
      <c r="T980" s="11">
        <f t="shared" si="106"/>
        <v>1447680.1400000001</v>
      </c>
      <c r="U980" s="12">
        <f t="shared" si="107"/>
        <v>217152.02100000001</v>
      </c>
      <c r="V980" s="12">
        <f t="shared" si="108"/>
        <v>1230528.1190000002</v>
      </c>
      <c r="W980" s="17">
        <f t="shared" si="109"/>
        <v>0.3060420108936982</v>
      </c>
      <c r="X980" s="19">
        <f t="shared" si="110"/>
        <v>1</v>
      </c>
      <c r="Y980" s="17">
        <f t="shared" si="111"/>
        <v>0.3060420108936982</v>
      </c>
      <c r="Z980" s="25">
        <f t="shared" si="105"/>
        <v>0.1764705882352941</v>
      </c>
    </row>
    <row r="981" spans="1:26" ht="14.4" x14ac:dyDescent="0.3">
      <c r="A981" s="24" t="s">
        <v>1679</v>
      </c>
      <c r="B981" s="4">
        <v>45680</v>
      </c>
      <c r="C981" s="3" t="s">
        <v>31</v>
      </c>
      <c r="D981" s="3" t="s">
        <v>57</v>
      </c>
      <c r="E981" s="3" t="s">
        <v>58</v>
      </c>
      <c r="F981" s="3" t="s">
        <v>59</v>
      </c>
      <c r="G981" s="3" t="s">
        <v>1680</v>
      </c>
      <c r="H981" s="3" t="s">
        <v>35</v>
      </c>
      <c r="I981" s="3" t="s">
        <v>25</v>
      </c>
      <c r="J981" s="3" t="s">
        <v>26</v>
      </c>
      <c r="K981" s="3" t="s">
        <v>80</v>
      </c>
      <c r="L981" s="5">
        <v>27</v>
      </c>
      <c r="M981" s="5">
        <v>77374.36</v>
      </c>
      <c r="N981" s="5">
        <v>91972.4</v>
      </c>
      <c r="O981" s="5">
        <v>0.15</v>
      </c>
      <c r="P981" s="3" t="s">
        <v>28</v>
      </c>
      <c r="Q981" s="3" t="s">
        <v>29</v>
      </c>
      <c r="R981" s="5">
        <v>3</v>
      </c>
      <c r="S981" s="15">
        <v>335025</v>
      </c>
      <c r="T981" s="11">
        <f t="shared" si="106"/>
        <v>2483254.7999999998</v>
      </c>
      <c r="U981" s="12">
        <f t="shared" si="107"/>
        <v>372488.22</v>
      </c>
      <c r="V981" s="12">
        <f t="shared" si="108"/>
        <v>2110766.58</v>
      </c>
      <c r="W981" s="17">
        <f t="shared" si="109"/>
        <v>0.15872195588770407</v>
      </c>
      <c r="X981" s="19">
        <f t="shared" si="110"/>
        <v>0</v>
      </c>
      <c r="Y981" s="17">
        <f t="shared" si="111"/>
        <v>0.15872195588770407</v>
      </c>
      <c r="Z981" s="25">
        <f t="shared" si="105"/>
        <v>0.1764705882352941</v>
      </c>
    </row>
    <row r="982" spans="1:26" ht="14.4" x14ac:dyDescent="0.3">
      <c r="A982" s="24" t="s">
        <v>1681</v>
      </c>
      <c r="B982" s="6">
        <v>45872</v>
      </c>
      <c r="C982" s="3" t="s">
        <v>20</v>
      </c>
      <c r="D982" s="3" t="s">
        <v>70</v>
      </c>
      <c r="E982" s="3" t="s">
        <v>71</v>
      </c>
      <c r="F982" s="3" t="s">
        <v>72</v>
      </c>
      <c r="G982" s="3" t="s">
        <v>222</v>
      </c>
      <c r="H982" s="3" t="s">
        <v>24</v>
      </c>
      <c r="I982" s="3" t="s">
        <v>52</v>
      </c>
      <c r="J982" s="3" t="s">
        <v>95</v>
      </c>
      <c r="K982" s="3" t="s">
        <v>237</v>
      </c>
      <c r="L982" s="5">
        <v>12</v>
      </c>
      <c r="M982" s="5">
        <v>44412.9</v>
      </c>
      <c r="N982" s="5">
        <v>52663.91</v>
      </c>
      <c r="O982" s="5">
        <v>0.15</v>
      </c>
      <c r="P982" s="3" t="s">
        <v>55</v>
      </c>
      <c r="Q982" s="3" t="s">
        <v>29</v>
      </c>
      <c r="R982" s="5">
        <v>15</v>
      </c>
      <c r="S982" s="15">
        <v>84160.3</v>
      </c>
      <c r="T982" s="11">
        <f t="shared" si="106"/>
        <v>631966.92000000004</v>
      </c>
      <c r="U982" s="12">
        <f t="shared" si="107"/>
        <v>94795.038</v>
      </c>
      <c r="V982" s="12">
        <f t="shared" si="108"/>
        <v>537171.88199999998</v>
      </c>
      <c r="W982" s="17">
        <f t="shared" si="109"/>
        <v>0.15667294365195386</v>
      </c>
      <c r="X982" s="19">
        <f t="shared" si="110"/>
        <v>1</v>
      </c>
      <c r="Y982" s="17">
        <f t="shared" si="111"/>
        <v>0.15667294365195386</v>
      </c>
      <c r="Z982" s="25">
        <f t="shared" si="105"/>
        <v>0.17647058823529413</v>
      </c>
    </row>
    <row r="983" spans="1:26" ht="14.4" x14ac:dyDescent="0.3">
      <c r="A983" s="24" t="s">
        <v>1682</v>
      </c>
      <c r="B983" s="4">
        <v>45855</v>
      </c>
      <c r="C983" s="3" t="s">
        <v>49</v>
      </c>
      <c r="D983" s="3" t="s">
        <v>70</v>
      </c>
      <c r="E983" s="3" t="s">
        <v>71</v>
      </c>
      <c r="F983" s="3" t="s">
        <v>72</v>
      </c>
      <c r="G983" s="3" t="s">
        <v>228</v>
      </c>
      <c r="H983" s="3" t="s">
        <v>87</v>
      </c>
      <c r="I983" s="3" t="s">
        <v>52</v>
      </c>
      <c r="J983" s="3" t="s">
        <v>157</v>
      </c>
      <c r="K983" s="3" t="s">
        <v>158</v>
      </c>
      <c r="L983" s="5">
        <v>14</v>
      </c>
      <c r="M983" s="5">
        <v>10168.98</v>
      </c>
      <c r="N983" s="5">
        <v>13146.99</v>
      </c>
      <c r="O983" s="5">
        <v>0.15</v>
      </c>
      <c r="P983" s="3" t="s">
        <v>28</v>
      </c>
      <c r="Q983" s="3" t="s">
        <v>77</v>
      </c>
      <c r="R983" s="5">
        <v>16</v>
      </c>
      <c r="S983" s="15">
        <v>35438.32</v>
      </c>
      <c r="T983" s="11">
        <f t="shared" si="106"/>
        <v>184057.86</v>
      </c>
      <c r="U983" s="12">
        <f t="shared" si="107"/>
        <v>27608.678999999996</v>
      </c>
      <c r="V983" s="12">
        <f t="shared" si="108"/>
        <v>156449.18099999998</v>
      </c>
      <c r="W983" s="17">
        <f t="shared" si="109"/>
        <v>0.22651649419628475</v>
      </c>
      <c r="X983" s="19">
        <f t="shared" si="110"/>
        <v>0</v>
      </c>
      <c r="Y983" s="17">
        <f t="shared" si="111"/>
        <v>0.22651649419628475</v>
      </c>
      <c r="Z983" s="25">
        <f t="shared" si="105"/>
        <v>0.1764705882352941</v>
      </c>
    </row>
    <row r="984" spans="1:26" ht="14.4" x14ac:dyDescent="0.3">
      <c r="A984" s="24" t="s">
        <v>1683</v>
      </c>
      <c r="B984" s="6">
        <v>45662</v>
      </c>
      <c r="C984" s="3" t="s">
        <v>31</v>
      </c>
      <c r="D984" s="3" t="s">
        <v>70</v>
      </c>
      <c r="E984" s="3" t="s">
        <v>125</v>
      </c>
      <c r="F984" s="3" t="s">
        <v>125</v>
      </c>
      <c r="G984" s="3" t="s">
        <v>1535</v>
      </c>
      <c r="H984" s="3" t="s">
        <v>24</v>
      </c>
      <c r="I984" s="3" t="s">
        <v>52</v>
      </c>
      <c r="J984" s="3" t="s">
        <v>53</v>
      </c>
      <c r="K984" s="3" t="s">
        <v>90</v>
      </c>
      <c r="L984" s="5">
        <v>43</v>
      </c>
      <c r="M984" s="5">
        <v>24299.78</v>
      </c>
      <c r="N984" s="5">
        <v>34478.29</v>
      </c>
      <c r="O984" s="5">
        <v>0.05</v>
      </c>
      <c r="P984" s="3" t="s">
        <v>28</v>
      </c>
      <c r="Q984" s="3" t="s">
        <v>77</v>
      </c>
      <c r="R984" s="5">
        <v>20</v>
      </c>
      <c r="S984" s="15">
        <v>415792.1</v>
      </c>
      <c r="T984" s="11">
        <f t="shared" si="106"/>
        <v>1482566.47</v>
      </c>
      <c r="U984" s="12">
        <f t="shared" si="107"/>
        <v>74128.323499999999</v>
      </c>
      <c r="V984" s="12">
        <f t="shared" si="108"/>
        <v>1408438.1465</v>
      </c>
      <c r="W984" s="17">
        <f t="shared" si="109"/>
        <v>0.29521502313271802</v>
      </c>
      <c r="X984" s="19">
        <f t="shared" si="110"/>
        <v>0</v>
      </c>
      <c r="Y984" s="17">
        <f t="shared" si="111"/>
        <v>0.29521502313271802</v>
      </c>
      <c r="Z984" s="25">
        <f t="shared" si="105"/>
        <v>5.2631578947368418E-2</v>
      </c>
    </row>
    <row r="985" spans="1:26" ht="14.4" x14ac:dyDescent="0.3">
      <c r="A985" s="24" t="s">
        <v>1684</v>
      </c>
      <c r="B985" s="4">
        <v>45765</v>
      </c>
      <c r="C985" s="3" t="s">
        <v>40</v>
      </c>
      <c r="D985" s="3" t="s">
        <v>70</v>
      </c>
      <c r="E985" s="3" t="s">
        <v>125</v>
      </c>
      <c r="F985" s="3" t="s">
        <v>125</v>
      </c>
      <c r="G985" s="3" t="s">
        <v>236</v>
      </c>
      <c r="H985" s="3" t="s">
        <v>35</v>
      </c>
      <c r="I985" s="3" t="s">
        <v>45</v>
      </c>
      <c r="J985" s="3" t="s">
        <v>46</v>
      </c>
      <c r="K985" s="3" t="s">
        <v>47</v>
      </c>
      <c r="L985" s="5">
        <v>43</v>
      </c>
      <c r="M985" s="5">
        <v>66543.97</v>
      </c>
      <c r="N985" s="5">
        <v>95539.88</v>
      </c>
      <c r="O985" s="5">
        <v>0.05</v>
      </c>
      <c r="P985" s="3" t="s">
        <v>28</v>
      </c>
      <c r="Q985" s="3" t="s">
        <v>29</v>
      </c>
      <c r="R985" s="5">
        <v>13</v>
      </c>
      <c r="S985" s="15">
        <v>1184483</v>
      </c>
      <c r="T985" s="11">
        <f t="shared" si="106"/>
        <v>4108214.8400000003</v>
      </c>
      <c r="U985" s="12">
        <f t="shared" si="107"/>
        <v>205410.74200000003</v>
      </c>
      <c r="V985" s="12">
        <f t="shared" si="108"/>
        <v>3902804.0980000002</v>
      </c>
      <c r="W985" s="17">
        <f t="shared" si="109"/>
        <v>0.3034953767233643</v>
      </c>
      <c r="X985" s="19">
        <f t="shared" si="110"/>
        <v>0</v>
      </c>
      <c r="Y985" s="17">
        <f t="shared" si="111"/>
        <v>0.3034953767233643</v>
      </c>
      <c r="Z985" s="25">
        <f t="shared" si="105"/>
        <v>5.2631578947368425E-2</v>
      </c>
    </row>
    <row r="986" spans="1:26" ht="14.4" x14ac:dyDescent="0.3">
      <c r="A986" s="24" t="s">
        <v>1685</v>
      </c>
      <c r="B986" s="4">
        <v>45894</v>
      </c>
      <c r="C986" s="3" t="s">
        <v>40</v>
      </c>
      <c r="D986" s="3" t="s">
        <v>21</v>
      </c>
      <c r="E986" s="3" t="s">
        <v>22</v>
      </c>
      <c r="F986" s="3" t="s">
        <v>22</v>
      </c>
      <c r="G986" s="3" t="s">
        <v>915</v>
      </c>
      <c r="H986" s="3" t="s">
        <v>24</v>
      </c>
      <c r="I986" s="3" t="s">
        <v>45</v>
      </c>
      <c r="J986" s="3" t="s">
        <v>67</v>
      </c>
      <c r="K986" s="3" t="s">
        <v>199</v>
      </c>
      <c r="L986" s="5">
        <v>41</v>
      </c>
      <c r="M986" s="5">
        <v>64507.92</v>
      </c>
      <c r="N986" s="5">
        <v>95198.65</v>
      </c>
      <c r="O986" s="5">
        <v>0.1</v>
      </c>
      <c r="P986" s="3" t="s">
        <v>28</v>
      </c>
      <c r="Q986" s="3" t="s">
        <v>29</v>
      </c>
      <c r="R986" s="5">
        <v>13</v>
      </c>
      <c r="S986" s="15">
        <v>1132488</v>
      </c>
      <c r="T986" s="11">
        <f t="shared" si="106"/>
        <v>3903144.65</v>
      </c>
      <c r="U986" s="12">
        <f t="shared" si="107"/>
        <v>390314.46500000003</v>
      </c>
      <c r="V986" s="12">
        <f t="shared" si="108"/>
        <v>3512830.1850000001</v>
      </c>
      <c r="W986" s="17">
        <f t="shared" si="109"/>
        <v>0.32238620723421052</v>
      </c>
      <c r="X986" s="19">
        <f t="shared" si="110"/>
        <v>0</v>
      </c>
      <c r="Y986" s="17">
        <f t="shared" si="111"/>
        <v>0.32238620723421052</v>
      </c>
      <c r="Z986" s="25">
        <f t="shared" si="105"/>
        <v>0.11111111111111112</v>
      </c>
    </row>
    <row r="987" spans="1:26" ht="14.4" x14ac:dyDescent="0.3">
      <c r="A987" s="24" t="s">
        <v>1686</v>
      </c>
      <c r="B987" s="4">
        <v>45897</v>
      </c>
      <c r="C987" s="3" t="s">
        <v>49</v>
      </c>
      <c r="D987" s="3" t="s">
        <v>21</v>
      </c>
      <c r="E987" s="3" t="s">
        <v>32</v>
      </c>
      <c r="F987" s="3" t="s">
        <v>33</v>
      </c>
      <c r="G987" s="3" t="s">
        <v>748</v>
      </c>
      <c r="H987" s="3" t="s">
        <v>87</v>
      </c>
      <c r="I987" s="3" t="s">
        <v>52</v>
      </c>
      <c r="J987" s="3" t="s">
        <v>113</v>
      </c>
      <c r="K987" s="3" t="s">
        <v>257</v>
      </c>
      <c r="L987" s="5">
        <v>13</v>
      </c>
      <c r="M987" s="5">
        <v>50833.41</v>
      </c>
      <c r="N987" s="5">
        <v>56091.44</v>
      </c>
      <c r="O987" s="5">
        <v>0</v>
      </c>
      <c r="P987" s="3" t="s">
        <v>28</v>
      </c>
      <c r="Q987" s="3" t="s">
        <v>77</v>
      </c>
      <c r="R987" s="5">
        <v>3</v>
      </c>
      <c r="S987" s="15">
        <v>68354.39</v>
      </c>
      <c r="T987" s="11">
        <f t="shared" si="106"/>
        <v>729188.72</v>
      </c>
      <c r="U987" s="12">
        <f t="shared" si="107"/>
        <v>0</v>
      </c>
      <c r="V987" s="12">
        <f t="shared" si="108"/>
        <v>729188.72</v>
      </c>
      <c r="W987" s="17">
        <f t="shared" si="109"/>
        <v>9.3740328292516648E-2</v>
      </c>
      <c r="X987" s="19">
        <f t="shared" si="110"/>
        <v>0</v>
      </c>
      <c r="Y987" s="17">
        <f t="shared" si="111"/>
        <v>9.3740328292516648E-2</v>
      </c>
      <c r="Z987" s="25">
        <f t="shared" si="105"/>
        <v>0</v>
      </c>
    </row>
    <row r="988" spans="1:26" ht="14.4" x14ac:dyDescent="0.3">
      <c r="A988" s="24" t="s">
        <v>1687</v>
      </c>
      <c r="B988" s="4">
        <v>45868</v>
      </c>
      <c r="C988" s="3" t="s">
        <v>20</v>
      </c>
      <c r="D988" s="3" t="s">
        <v>21</v>
      </c>
      <c r="E988" s="3" t="s">
        <v>22</v>
      </c>
      <c r="F988" s="3" t="s">
        <v>22</v>
      </c>
      <c r="G988" s="3" t="s">
        <v>243</v>
      </c>
      <c r="H988" s="3" t="s">
        <v>87</v>
      </c>
      <c r="I988" s="3" t="s">
        <v>25</v>
      </c>
      <c r="J988" s="3" t="s">
        <v>26</v>
      </c>
      <c r="K988" s="3" t="s">
        <v>127</v>
      </c>
      <c r="L988" s="5">
        <v>26</v>
      </c>
      <c r="M988" s="5">
        <v>62355.71</v>
      </c>
      <c r="N988" s="5">
        <v>77887.070000000007</v>
      </c>
      <c r="O988" s="5">
        <v>0.1</v>
      </c>
      <c r="P988" s="3" t="s">
        <v>28</v>
      </c>
      <c r="Q988" s="3" t="s">
        <v>84</v>
      </c>
      <c r="R988" s="5">
        <v>3</v>
      </c>
      <c r="S988" s="15">
        <v>363433.8</v>
      </c>
      <c r="T988" s="11">
        <f t="shared" si="106"/>
        <v>2025063.8200000003</v>
      </c>
      <c r="U988" s="12">
        <f t="shared" si="107"/>
        <v>202506.38200000004</v>
      </c>
      <c r="V988" s="12">
        <f t="shared" si="108"/>
        <v>1822557.4380000003</v>
      </c>
      <c r="W988" s="17">
        <f t="shared" si="109"/>
        <v>0.19940869484959406</v>
      </c>
      <c r="X988" s="19">
        <f t="shared" si="110"/>
        <v>0</v>
      </c>
      <c r="Y988" s="17">
        <f t="shared" si="111"/>
        <v>0.19940869484959406</v>
      </c>
      <c r="Z988" s="25">
        <f t="shared" si="105"/>
        <v>0.11111111111111112</v>
      </c>
    </row>
    <row r="989" spans="1:26" ht="14.4" x14ac:dyDescent="0.3">
      <c r="A989" s="24" t="s">
        <v>1688</v>
      </c>
      <c r="B989" s="6">
        <v>45749</v>
      </c>
      <c r="C989" s="3" t="s">
        <v>40</v>
      </c>
      <c r="D989" s="3" t="s">
        <v>41</v>
      </c>
      <c r="E989" s="3" t="s">
        <v>50</v>
      </c>
      <c r="F989" s="3" t="s">
        <v>50</v>
      </c>
      <c r="G989" s="3" t="s">
        <v>755</v>
      </c>
      <c r="H989" s="3" t="s">
        <v>35</v>
      </c>
      <c r="I989" s="3" t="s">
        <v>52</v>
      </c>
      <c r="J989" s="3" t="s">
        <v>113</v>
      </c>
      <c r="K989" s="3" t="s">
        <v>257</v>
      </c>
      <c r="L989" s="5">
        <v>20</v>
      </c>
      <c r="M989" s="5">
        <v>106.8</v>
      </c>
      <c r="N989" s="5">
        <v>124.12</v>
      </c>
      <c r="O989" s="5">
        <v>0</v>
      </c>
      <c r="P989" s="3" t="s">
        <v>55</v>
      </c>
      <c r="Q989" s="3" t="s">
        <v>77</v>
      </c>
      <c r="R989" s="5">
        <v>11</v>
      </c>
      <c r="S989" s="15">
        <v>346.4</v>
      </c>
      <c r="T989" s="11">
        <f t="shared" si="106"/>
        <v>2482.4</v>
      </c>
      <c r="U989" s="12">
        <f t="shared" si="107"/>
        <v>0</v>
      </c>
      <c r="V989" s="12">
        <f t="shared" si="108"/>
        <v>2482.4</v>
      </c>
      <c r="W989" s="17">
        <f t="shared" si="109"/>
        <v>0.1395423783435385</v>
      </c>
      <c r="X989" s="19">
        <f t="shared" si="110"/>
        <v>1</v>
      </c>
      <c r="Y989" s="17">
        <f t="shared" si="111"/>
        <v>0.1395423783435385</v>
      </c>
      <c r="Z989" s="25">
        <f t="shared" si="105"/>
        <v>0</v>
      </c>
    </row>
    <row r="990" spans="1:26" ht="14.4" x14ac:dyDescent="0.3">
      <c r="A990" s="24" t="s">
        <v>1689</v>
      </c>
      <c r="B990" s="4">
        <v>45834</v>
      </c>
      <c r="C990" s="3" t="s">
        <v>49</v>
      </c>
      <c r="D990" s="3" t="s">
        <v>57</v>
      </c>
      <c r="E990" s="3" t="s">
        <v>92</v>
      </c>
      <c r="F990" s="3" t="s">
        <v>93</v>
      </c>
      <c r="G990" s="3" t="s">
        <v>646</v>
      </c>
      <c r="H990" s="3" t="s">
        <v>24</v>
      </c>
      <c r="I990" s="3" t="s">
        <v>25</v>
      </c>
      <c r="J990" s="3" t="s">
        <v>61</v>
      </c>
      <c r="K990" s="3" t="s">
        <v>154</v>
      </c>
      <c r="L990" s="5">
        <v>46</v>
      </c>
      <c r="M990" s="5">
        <v>11235.93</v>
      </c>
      <c r="N990" s="5">
        <v>13041.67</v>
      </c>
      <c r="O990" s="5">
        <v>0</v>
      </c>
      <c r="P990" s="3" t="s">
        <v>55</v>
      </c>
      <c r="Q990" s="3" t="s">
        <v>84</v>
      </c>
      <c r="R990" s="5">
        <v>19</v>
      </c>
      <c r="S990" s="15">
        <v>83064.039999999994</v>
      </c>
      <c r="T990" s="11">
        <f t="shared" si="106"/>
        <v>599916.81999999995</v>
      </c>
      <c r="U990" s="12">
        <f t="shared" si="107"/>
        <v>0</v>
      </c>
      <c r="V990" s="12">
        <f t="shared" si="108"/>
        <v>599916.81999999995</v>
      </c>
      <c r="W990" s="17">
        <f t="shared" si="109"/>
        <v>0.13845926173565196</v>
      </c>
      <c r="X990" s="19">
        <f t="shared" si="110"/>
        <v>1</v>
      </c>
      <c r="Y990" s="17">
        <f t="shared" si="111"/>
        <v>0.13845926173565196</v>
      </c>
      <c r="Z990" s="25">
        <f t="shared" si="105"/>
        <v>0</v>
      </c>
    </row>
    <row r="991" spans="1:26" ht="14.4" x14ac:dyDescent="0.3">
      <c r="A991" s="24" t="s">
        <v>1690</v>
      </c>
      <c r="B991" s="6">
        <v>45843</v>
      </c>
      <c r="C991" s="3" t="s">
        <v>20</v>
      </c>
      <c r="D991" s="3" t="s">
        <v>70</v>
      </c>
      <c r="E991" s="3" t="s">
        <v>71</v>
      </c>
      <c r="F991" s="3" t="s">
        <v>72</v>
      </c>
      <c r="G991" s="3" t="s">
        <v>529</v>
      </c>
      <c r="H991" s="3" t="s">
        <v>87</v>
      </c>
      <c r="I991" s="3" t="s">
        <v>52</v>
      </c>
      <c r="J991" s="3" t="s">
        <v>113</v>
      </c>
      <c r="K991" s="3" t="s">
        <v>114</v>
      </c>
      <c r="L991" s="5">
        <v>9</v>
      </c>
      <c r="M991" s="5">
        <v>33215.64</v>
      </c>
      <c r="N991" s="5">
        <v>37064.400000000001</v>
      </c>
      <c r="O991" s="5">
        <v>0.05</v>
      </c>
      <c r="P991" s="3" t="s">
        <v>28</v>
      </c>
      <c r="Q991" s="3" t="s">
        <v>84</v>
      </c>
      <c r="R991" s="5">
        <v>9</v>
      </c>
      <c r="S991" s="15">
        <v>32906.9</v>
      </c>
      <c r="T991" s="11">
        <f t="shared" si="106"/>
        <v>333579.60000000003</v>
      </c>
      <c r="U991" s="12">
        <f t="shared" si="107"/>
        <v>16678.980000000003</v>
      </c>
      <c r="V991" s="12">
        <f t="shared" si="108"/>
        <v>316900.62000000005</v>
      </c>
      <c r="W991" s="17">
        <f t="shared" si="109"/>
        <v>0.10383980946455705</v>
      </c>
      <c r="X991" s="19">
        <f t="shared" si="110"/>
        <v>0</v>
      </c>
      <c r="Y991" s="17">
        <f t="shared" si="111"/>
        <v>0.10383980946455705</v>
      </c>
      <c r="Z991" s="25">
        <f t="shared" si="105"/>
        <v>5.2631578947368425E-2</v>
      </c>
    </row>
    <row r="992" spans="1:26" ht="14.4" x14ac:dyDescent="0.3">
      <c r="A992" s="24" t="s">
        <v>1691</v>
      </c>
      <c r="B992" s="4">
        <v>45670</v>
      </c>
      <c r="C992" s="3" t="s">
        <v>31</v>
      </c>
      <c r="D992" s="3" t="s">
        <v>41</v>
      </c>
      <c r="E992" s="3" t="s">
        <v>42</v>
      </c>
      <c r="F992" s="3" t="s">
        <v>42</v>
      </c>
      <c r="G992" s="3" t="s">
        <v>295</v>
      </c>
      <c r="H992" s="3" t="s">
        <v>35</v>
      </c>
      <c r="I992" s="3" t="s">
        <v>52</v>
      </c>
      <c r="J992" s="3" t="s">
        <v>113</v>
      </c>
      <c r="K992" s="3" t="s">
        <v>257</v>
      </c>
      <c r="L992" s="5">
        <v>29</v>
      </c>
      <c r="M992" s="5">
        <v>17540.98</v>
      </c>
      <c r="N992" s="5">
        <v>25939.040000000001</v>
      </c>
      <c r="O992" s="5">
        <v>0.15</v>
      </c>
      <c r="P992" s="3" t="s">
        <v>55</v>
      </c>
      <c r="Q992" s="3" t="s">
        <v>29</v>
      </c>
      <c r="R992" s="5">
        <v>14</v>
      </c>
      <c r="S992" s="15">
        <v>207012.2</v>
      </c>
      <c r="T992" s="11">
        <f t="shared" si="106"/>
        <v>752232.16</v>
      </c>
      <c r="U992" s="12">
        <f t="shared" si="107"/>
        <v>112834.82400000001</v>
      </c>
      <c r="V992" s="12">
        <f t="shared" si="108"/>
        <v>639397.33600000001</v>
      </c>
      <c r="W992" s="17">
        <f t="shared" si="109"/>
        <v>0.32376143650370171</v>
      </c>
      <c r="X992" s="19">
        <f t="shared" si="110"/>
        <v>1</v>
      </c>
      <c r="Y992" s="17">
        <f t="shared" si="111"/>
        <v>0.32376143650370171</v>
      </c>
      <c r="Z992" s="25">
        <f t="shared" si="105"/>
        <v>0.17647058823529413</v>
      </c>
    </row>
    <row r="993" spans="1:26" ht="14.4" x14ac:dyDescent="0.3">
      <c r="A993" s="24" t="s">
        <v>1692</v>
      </c>
      <c r="B993" s="4">
        <v>45827</v>
      </c>
      <c r="C993" s="3" t="s">
        <v>31</v>
      </c>
      <c r="D993" s="3" t="s">
        <v>57</v>
      </c>
      <c r="E993" s="3" t="s">
        <v>64</v>
      </c>
      <c r="F993" s="3" t="s">
        <v>65</v>
      </c>
      <c r="G993" s="3" t="s">
        <v>1693</v>
      </c>
      <c r="H993" s="3" t="s">
        <v>44</v>
      </c>
      <c r="I993" s="3" t="s">
        <v>52</v>
      </c>
      <c r="J993" s="3" t="s">
        <v>157</v>
      </c>
      <c r="K993" s="3" t="s">
        <v>273</v>
      </c>
      <c r="L993" s="5">
        <v>28</v>
      </c>
      <c r="M993" s="5">
        <v>11103.32</v>
      </c>
      <c r="N993" s="5">
        <v>13340.63</v>
      </c>
      <c r="O993" s="5">
        <v>0.05</v>
      </c>
      <c r="P993" s="3" t="s">
        <v>28</v>
      </c>
      <c r="Q993" s="3" t="s">
        <v>29</v>
      </c>
      <c r="R993" s="5">
        <v>19</v>
      </c>
      <c r="S993" s="15">
        <v>59512.45</v>
      </c>
      <c r="T993" s="11">
        <f t="shared" si="106"/>
        <v>373537.63999999996</v>
      </c>
      <c r="U993" s="12">
        <f t="shared" si="107"/>
        <v>18676.881999999998</v>
      </c>
      <c r="V993" s="12">
        <f t="shared" si="108"/>
        <v>354860.75799999997</v>
      </c>
      <c r="W993" s="17">
        <f t="shared" si="109"/>
        <v>0.16770648390487855</v>
      </c>
      <c r="X993" s="19">
        <f t="shared" si="110"/>
        <v>0</v>
      </c>
      <c r="Y993" s="17">
        <f t="shared" si="111"/>
        <v>0.16770648390487855</v>
      </c>
      <c r="Z993" s="25">
        <f t="shared" si="105"/>
        <v>5.2631578947368418E-2</v>
      </c>
    </row>
    <row r="994" spans="1:26" ht="14.4" x14ac:dyDescent="0.3">
      <c r="A994" s="24" t="s">
        <v>1694</v>
      </c>
      <c r="B994" s="4">
        <v>45822</v>
      </c>
      <c r="C994" s="3" t="s">
        <v>31</v>
      </c>
      <c r="D994" s="3" t="s">
        <v>57</v>
      </c>
      <c r="E994" s="3" t="s">
        <v>92</v>
      </c>
      <c r="F994" s="3" t="s">
        <v>93</v>
      </c>
      <c r="G994" s="3" t="s">
        <v>721</v>
      </c>
      <c r="H994" s="3" t="s">
        <v>24</v>
      </c>
      <c r="I994" s="3" t="s">
        <v>45</v>
      </c>
      <c r="J994" s="3" t="s">
        <v>102</v>
      </c>
      <c r="K994" s="3" t="s">
        <v>226</v>
      </c>
      <c r="L994" s="5">
        <v>19</v>
      </c>
      <c r="M994" s="5">
        <v>51455.33</v>
      </c>
      <c r="N994" s="5">
        <v>68349.14</v>
      </c>
      <c r="O994" s="5">
        <v>0.05</v>
      </c>
      <c r="P994" s="3" t="s">
        <v>28</v>
      </c>
      <c r="Q994" s="3" t="s">
        <v>84</v>
      </c>
      <c r="R994" s="5">
        <v>18</v>
      </c>
      <c r="S994" s="15">
        <v>304933.3</v>
      </c>
      <c r="T994" s="11">
        <f t="shared" si="106"/>
        <v>1298633.6599999999</v>
      </c>
      <c r="U994" s="12">
        <f t="shared" si="107"/>
        <v>64931.682999999997</v>
      </c>
      <c r="V994" s="12">
        <f t="shared" si="108"/>
        <v>1233701.977</v>
      </c>
      <c r="W994" s="17">
        <f t="shared" si="109"/>
        <v>0.24716933723451429</v>
      </c>
      <c r="X994" s="19">
        <f t="shared" si="110"/>
        <v>0</v>
      </c>
      <c r="Y994" s="17">
        <f t="shared" si="111"/>
        <v>0.24716933723451429</v>
      </c>
      <c r="Z994" s="25">
        <f t="shared" si="105"/>
        <v>5.2631578947368418E-2</v>
      </c>
    </row>
    <row r="995" spans="1:26" ht="14.4" x14ac:dyDescent="0.3">
      <c r="A995" s="24" t="s">
        <v>1695</v>
      </c>
      <c r="B995" s="4">
        <v>45895</v>
      </c>
      <c r="C995" s="3" t="s">
        <v>20</v>
      </c>
      <c r="D995" s="3" t="s">
        <v>70</v>
      </c>
      <c r="E995" s="3" t="s">
        <v>71</v>
      </c>
      <c r="F995" s="3" t="s">
        <v>72</v>
      </c>
      <c r="G995" s="3" t="s">
        <v>1696</v>
      </c>
      <c r="H995" s="3" t="s">
        <v>24</v>
      </c>
      <c r="I995" s="3" t="s">
        <v>45</v>
      </c>
      <c r="J995" s="3" t="s">
        <v>67</v>
      </c>
      <c r="K995" s="3" t="s">
        <v>74</v>
      </c>
      <c r="L995" s="5">
        <v>34</v>
      </c>
      <c r="M995" s="5">
        <v>34142.6</v>
      </c>
      <c r="N995" s="5">
        <v>48354.23</v>
      </c>
      <c r="O995" s="5">
        <v>0.15</v>
      </c>
      <c r="P995" s="3" t="s">
        <v>55</v>
      </c>
      <c r="Q995" s="3" t="s">
        <v>84</v>
      </c>
      <c r="R995" s="5">
        <v>14</v>
      </c>
      <c r="S995" s="15">
        <v>410716.1</v>
      </c>
      <c r="T995" s="11">
        <f t="shared" si="106"/>
        <v>1644043.82</v>
      </c>
      <c r="U995" s="12">
        <f t="shared" si="107"/>
        <v>246606.573</v>
      </c>
      <c r="V995" s="12">
        <f t="shared" si="108"/>
        <v>1397437.247</v>
      </c>
      <c r="W995" s="17">
        <f t="shared" si="109"/>
        <v>0.29390665010662909</v>
      </c>
      <c r="X995" s="19">
        <f t="shared" si="110"/>
        <v>1</v>
      </c>
      <c r="Y995" s="17">
        <f t="shared" si="111"/>
        <v>0.29390665010662909</v>
      </c>
      <c r="Z995" s="25">
        <f t="shared" si="105"/>
        <v>0.17647058823529413</v>
      </c>
    </row>
    <row r="996" spans="1:26" ht="14.4" x14ac:dyDescent="0.3">
      <c r="A996" s="24" t="s">
        <v>1697</v>
      </c>
      <c r="B996" s="4">
        <v>45823</v>
      </c>
      <c r="C996" s="3" t="s">
        <v>20</v>
      </c>
      <c r="D996" s="3" t="s">
        <v>70</v>
      </c>
      <c r="E996" s="3" t="s">
        <v>71</v>
      </c>
      <c r="F996" s="3" t="s">
        <v>72</v>
      </c>
      <c r="G996" s="3" t="s">
        <v>1064</v>
      </c>
      <c r="H996" s="3" t="s">
        <v>35</v>
      </c>
      <c r="I996" s="3" t="s">
        <v>52</v>
      </c>
      <c r="J996" s="3" t="s">
        <v>53</v>
      </c>
      <c r="K996" s="3" t="s">
        <v>90</v>
      </c>
      <c r="L996" s="5">
        <v>19</v>
      </c>
      <c r="M996" s="5">
        <v>36527.949999999997</v>
      </c>
      <c r="N996" s="5">
        <v>52072.83</v>
      </c>
      <c r="O996" s="5">
        <v>0.1</v>
      </c>
      <c r="P996" s="3" t="s">
        <v>55</v>
      </c>
      <c r="Q996" s="3" t="s">
        <v>84</v>
      </c>
      <c r="R996" s="5">
        <v>20</v>
      </c>
      <c r="S996" s="15">
        <v>265817.5</v>
      </c>
      <c r="T996" s="11">
        <f t="shared" si="106"/>
        <v>989383.77</v>
      </c>
      <c r="U996" s="12">
        <f t="shared" si="107"/>
        <v>98938.377000000008</v>
      </c>
      <c r="V996" s="12">
        <f t="shared" si="108"/>
        <v>890445.39300000004</v>
      </c>
      <c r="W996" s="17">
        <f t="shared" si="109"/>
        <v>0.29852195551760241</v>
      </c>
      <c r="X996" s="19">
        <f t="shared" si="110"/>
        <v>1</v>
      </c>
      <c r="Y996" s="17">
        <f t="shared" si="111"/>
        <v>0.29852195551760241</v>
      </c>
      <c r="Z996" s="25">
        <f t="shared" si="105"/>
        <v>0.11111111111111112</v>
      </c>
    </row>
    <row r="997" spans="1:26" ht="14.4" x14ac:dyDescent="0.3">
      <c r="A997" s="24" t="s">
        <v>1698</v>
      </c>
      <c r="B997" s="4">
        <v>45731</v>
      </c>
      <c r="C997" s="3" t="s">
        <v>31</v>
      </c>
      <c r="D997" s="3" t="s">
        <v>41</v>
      </c>
      <c r="E997" s="3" t="s">
        <v>50</v>
      </c>
      <c r="F997" s="3" t="s">
        <v>50</v>
      </c>
      <c r="G997" s="3" t="s">
        <v>811</v>
      </c>
      <c r="H997" s="3" t="s">
        <v>44</v>
      </c>
      <c r="I997" s="3" t="s">
        <v>25</v>
      </c>
      <c r="J997" s="3" t="s">
        <v>36</v>
      </c>
      <c r="K997" s="3" t="s">
        <v>280</v>
      </c>
      <c r="L997" s="5">
        <v>39</v>
      </c>
      <c r="M997" s="5">
        <v>59017.38</v>
      </c>
      <c r="N997" s="5">
        <v>80950.649999999994</v>
      </c>
      <c r="O997" s="5">
        <v>0</v>
      </c>
      <c r="P997" s="3" t="s">
        <v>55</v>
      </c>
      <c r="Q997" s="3" t="s">
        <v>77</v>
      </c>
      <c r="R997" s="5">
        <v>14</v>
      </c>
      <c r="S997" s="15">
        <v>855397.5</v>
      </c>
      <c r="T997" s="11">
        <f t="shared" si="106"/>
        <v>3157075.3499999996</v>
      </c>
      <c r="U997" s="12">
        <f t="shared" si="107"/>
        <v>0</v>
      </c>
      <c r="V997" s="12">
        <f t="shared" si="108"/>
        <v>3157075.3499999996</v>
      </c>
      <c r="W997" s="17">
        <f t="shared" si="109"/>
        <v>0.27094617808219246</v>
      </c>
      <c r="X997" s="19">
        <f t="shared" si="110"/>
        <v>1</v>
      </c>
      <c r="Y997" s="17">
        <f t="shared" si="111"/>
        <v>0.27094617808219246</v>
      </c>
      <c r="Z997" s="25">
        <f t="shared" si="105"/>
        <v>0</v>
      </c>
    </row>
    <row r="998" spans="1:26" ht="14.4" x14ac:dyDescent="0.3">
      <c r="A998" s="24" t="s">
        <v>1699</v>
      </c>
      <c r="B998" s="4">
        <v>45684</v>
      </c>
      <c r="C998" s="3" t="s">
        <v>40</v>
      </c>
      <c r="D998" s="3" t="s">
        <v>41</v>
      </c>
      <c r="E998" s="3" t="s">
        <v>42</v>
      </c>
      <c r="F998" s="3" t="s">
        <v>42</v>
      </c>
      <c r="G998" s="3" t="s">
        <v>1700</v>
      </c>
      <c r="H998" s="3" t="s">
        <v>87</v>
      </c>
      <c r="I998" s="3" t="s">
        <v>45</v>
      </c>
      <c r="J998" s="3" t="s">
        <v>46</v>
      </c>
      <c r="K998" s="3" t="s">
        <v>117</v>
      </c>
      <c r="L998" s="5">
        <v>13</v>
      </c>
      <c r="M998" s="5">
        <v>42535.44</v>
      </c>
      <c r="N998" s="5">
        <v>52928.07</v>
      </c>
      <c r="O998" s="5">
        <v>0.05</v>
      </c>
      <c r="P998" s="3" t="s">
        <v>28</v>
      </c>
      <c r="Q998" s="3" t="s">
        <v>77</v>
      </c>
      <c r="R998" s="5">
        <v>16</v>
      </c>
      <c r="S998" s="15">
        <v>128349</v>
      </c>
      <c r="T998" s="11">
        <f t="shared" si="106"/>
        <v>688064.91</v>
      </c>
      <c r="U998" s="12">
        <f t="shared" si="107"/>
        <v>34403.245500000005</v>
      </c>
      <c r="V998" s="12">
        <f t="shared" si="108"/>
        <v>653661.66450000007</v>
      </c>
      <c r="W998" s="17">
        <f t="shared" si="109"/>
        <v>0.19635387383192637</v>
      </c>
      <c r="X998" s="19">
        <f t="shared" si="110"/>
        <v>0</v>
      </c>
      <c r="Y998" s="17">
        <f t="shared" si="111"/>
        <v>0.19635387383192637</v>
      </c>
      <c r="Z998" s="25">
        <f t="shared" si="105"/>
        <v>5.2631578947368425E-2</v>
      </c>
    </row>
    <row r="999" spans="1:26" ht="14.4" x14ac:dyDescent="0.3">
      <c r="A999" s="24" t="s">
        <v>1701</v>
      </c>
      <c r="B999" s="4">
        <v>45832</v>
      </c>
      <c r="C999" s="3" t="s">
        <v>31</v>
      </c>
      <c r="D999" s="3" t="s">
        <v>41</v>
      </c>
      <c r="E999" s="3" t="s">
        <v>42</v>
      </c>
      <c r="F999" s="3" t="s">
        <v>42</v>
      </c>
      <c r="G999" s="3" t="s">
        <v>402</v>
      </c>
      <c r="H999" s="3" t="s">
        <v>35</v>
      </c>
      <c r="I999" s="3" t="s">
        <v>45</v>
      </c>
      <c r="J999" s="3" t="s">
        <v>102</v>
      </c>
      <c r="K999" s="3" t="s">
        <v>191</v>
      </c>
      <c r="L999" s="5">
        <v>37</v>
      </c>
      <c r="M999" s="5">
        <v>11479.94</v>
      </c>
      <c r="N999" s="5">
        <v>17186.91</v>
      </c>
      <c r="O999" s="5">
        <v>0.15</v>
      </c>
      <c r="P999" s="3" t="s">
        <v>55</v>
      </c>
      <c r="Q999" s="3" t="s">
        <v>38</v>
      </c>
      <c r="R999" s="5">
        <v>7</v>
      </c>
      <c r="S999" s="15">
        <v>179484.2</v>
      </c>
      <c r="T999" s="11">
        <f t="shared" si="106"/>
        <v>635915.67000000004</v>
      </c>
      <c r="U999" s="12">
        <f t="shared" si="107"/>
        <v>95387.3505</v>
      </c>
      <c r="V999" s="12">
        <f t="shared" si="108"/>
        <v>540528.31949999998</v>
      </c>
      <c r="W999" s="17">
        <f t="shared" si="109"/>
        <v>0.33205327736764406</v>
      </c>
      <c r="X999" s="19">
        <f t="shared" si="110"/>
        <v>1</v>
      </c>
      <c r="Y999" s="17">
        <f t="shared" si="111"/>
        <v>0.33205327736764406</v>
      </c>
      <c r="Z999" s="25">
        <f t="shared" si="105"/>
        <v>0.17647058823529413</v>
      </c>
    </row>
    <row r="1000" spans="1:26" ht="14.4" x14ac:dyDescent="0.3">
      <c r="A1000" s="24" t="s">
        <v>1702</v>
      </c>
      <c r="B1000" s="4">
        <v>45890</v>
      </c>
      <c r="C1000" s="3" t="s">
        <v>31</v>
      </c>
      <c r="D1000" s="3" t="s">
        <v>41</v>
      </c>
      <c r="E1000" s="3" t="s">
        <v>50</v>
      </c>
      <c r="F1000" s="3" t="s">
        <v>50</v>
      </c>
      <c r="G1000" s="3" t="s">
        <v>1703</v>
      </c>
      <c r="H1000" s="3" t="s">
        <v>24</v>
      </c>
      <c r="I1000" s="3" t="s">
        <v>52</v>
      </c>
      <c r="J1000" s="3" t="s">
        <v>157</v>
      </c>
      <c r="K1000" s="3" t="s">
        <v>273</v>
      </c>
      <c r="L1000" s="5">
        <v>49</v>
      </c>
      <c r="M1000" s="5">
        <v>14469.77</v>
      </c>
      <c r="N1000" s="5">
        <v>19084.150000000001</v>
      </c>
      <c r="O1000" s="5">
        <v>0</v>
      </c>
      <c r="P1000" s="3" t="s">
        <v>28</v>
      </c>
      <c r="Q1000" s="3" t="s">
        <v>38</v>
      </c>
      <c r="R1000" s="5">
        <v>8</v>
      </c>
      <c r="S1000" s="15">
        <v>226104.6</v>
      </c>
      <c r="T1000" s="11">
        <f t="shared" si="106"/>
        <v>935123.35000000009</v>
      </c>
      <c r="U1000" s="12">
        <f t="shared" si="107"/>
        <v>0</v>
      </c>
      <c r="V1000" s="12">
        <f t="shared" si="108"/>
        <v>935123.35000000009</v>
      </c>
      <c r="W1000" s="17">
        <f t="shared" si="109"/>
        <v>0.24179120326746198</v>
      </c>
      <c r="X1000" s="19">
        <f t="shared" si="110"/>
        <v>0</v>
      </c>
      <c r="Y1000" s="17">
        <f t="shared" si="111"/>
        <v>0.24179120326746198</v>
      </c>
      <c r="Z1000" s="25">
        <f t="shared" si="105"/>
        <v>0</v>
      </c>
    </row>
    <row r="1001" spans="1:26" ht="14.4" x14ac:dyDescent="0.3">
      <c r="A1001" s="24" t="s">
        <v>1704</v>
      </c>
      <c r="B1001" s="4">
        <v>45714</v>
      </c>
      <c r="C1001" s="3" t="s">
        <v>31</v>
      </c>
      <c r="D1001" s="3" t="s">
        <v>41</v>
      </c>
      <c r="E1001" s="3" t="s">
        <v>42</v>
      </c>
      <c r="F1001" s="3" t="s">
        <v>42</v>
      </c>
      <c r="G1001" s="3" t="s">
        <v>1705</v>
      </c>
      <c r="H1001" s="3" t="s">
        <v>87</v>
      </c>
      <c r="I1001" s="3" t="s">
        <v>45</v>
      </c>
      <c r="J1001" s="3" t="s">
        <v>102</v>
      </c>
      <c r="K1001" s="3" t="s">
        <v>226</v>
      </c>
      <c r="L1001" s="5">
        <v>29</v>
      </c>
      <c r="M1001" s="5">
        <v>42246.18</v>
      </c>
      <c r="N1001" s="5">
        <v>53078.55</v>
      </c>
      <c r="O1001" s="5">
        <v>0.1</v>
      </c>
      <c r="P1001" s="3" t="s">
        <v>55</v>
      </c>
      <c r="Q1001" s="3" t="s">
        <v>77</v>
      </c>
      <c r="R1001" s="5">
        <v>10</v>
      </c>
      <c r="S1001" s="15">
        <v>282724.90000000002</v>
      </c>
      <c r="T1001" s="11">
        <f t="shared" si="106"/>
        <v>1539277.9500000002</v>
      </c>
      <c r="U1001" s="12">
        <f t="shared" si="107"/>
        <v>153927.79500000001</v>
      </c>
      <c r="V1001" s="12">
        <f t="shared" si="108"/>
        <v>1385350.1550000003</v>
      </c>
      <c r="W1001" s="17">
        <f t="shared" si="109"/>
        <v>0.20408190592074535</v>
      </c>
      <c r="X1001" s="19">
        <f t="shared" si="110"/>
        <v>1</v>
      </c>
      <c r="Y1001" s="17">
        <f t="shared" si="111"/>
        <v>0.20408190592074535</v>
      </c>
      <c r="Z1001" s="25">
        <f t="shared" si="105"/>
        <v>0.1111111111111111</v>
      </c>
    </row>
    <row r="1002" spans="1:26" ht="14.4" x14ac:dyDescent="0.3">
      <c r="A1002" s="24" t="s">
        <v>1706</v>
      </c>
      <c r="B1002" s="4">
        <v>45707</v>
      </c>
      <c r="C1002" s="3" t="s">
        <v>40</v>
      </c>
      <c r="D1002" s="3" t="s">
        <v>41</v>
      </c>
      <c r="E1002" s="3" t="s">
        <v>42</v>
      </c>
      <c r="F1002" s="3" t="s">
        <v>42</v>
      </c>
      <c r="G1002" s="3" t="s">
        <v>587</v>
      </c>
      <c r="H1002" s="3" t="s">
        <v>24</v>
      </c>
      <c r="I1002" s="3" t="s">
        <v>25</v>
      </c>
      <c r="J1002" s="3" t="s">
        <v>36</v>
      </c>
      <c r="K1002" s="3" t="s">
        <v>37</v>
      </c>
      <c r="L1002" s="5">
        <v>26</v>
      </c>
      <c r="M1002" s="5">
        <v>79560.490000000005</v>
      </c>
      <c r="N1002" s="5">
        <v>112808.3</v>
      </c>
      <c r="O1002" s="5">
        <v>0.15</v>
      </c>
      <c r="P1002" s="3" t="s">
        <v>55</v>
      </c>
      <c r="Q1002" s="3" t="s">
        <v>29</v>
      </c>
      <c r="R1002" s="5">
        <v>2</v>
      </c>
      <c r="S1002" s="15">
        <v>734775.5</v>
      </c>
      <c r="T1002" s="11">
        <f t="shared" si="106"/>
        <v>2933015.8000000003</v>
      </c>
      <c r="U1002" s="12">
        <f t="shared" si="107"/>
        <v>439952.37000000005</v>
      </c>
      <c r="V1002" s="12">
        <f t="shared" si="108"/>
        <v>2493063.4300000002</v>
      </c>
      <c r="W1002" s="17">
        <f t="shared" si="109"/>
        <v>0.29472796045145144</v>
      </c>
      <c r="X1002" s="19">
        <f t="shared" si="110"/>
        <v>1</v>
      </c>
      <c r="Y1002" s="17">
        <f t="shared" si="111"/>
        <v>0.29472796045145144</v>
      </c>
      <c r="Z1002" s="25">
        <f t="shared" si="105"/>
        <v>0.17647058823529413</v>
      </c>
    </row>
    <row r="1003" spans="1:26" ht="14.4" x14ac:dyDescent="0.3">
      <c r="A1003" s="24" t="s">
        <v>1707</v>
      </c>
      <c r="B1003" s="4">
        <v>45824</v>
      </c>
      <c r="C1003" s="3" t="s">
        <v>49</v>
      </c>
      <c r="D1003" s="3" t="s">
        <v>21</v>
      </c>
      <c r="E1003" s="3" t="s">
        <v>32</v>
      </c>
      <c r="F1003" s="3" t="s">
        <v>33</v>
      </c>
      <c r="G1003" s="3" t="s">
        <v>1708</v>
      </c>
      <c r="H1003" s="3" t="s">
        <v>87</v>
      </c>
      <c r="I1003" s="3" t="s">
        <v>52</v>
      </c>
      <c r="J1003" s="3" t="s">
        <v>113</v>
      </c>
      <c r="K1003" s="3" t="s">
        <v>557</v>
      </c>
      <c r="L1003" s="5">
        <v>12</v>
      </c>
      <c r="M1003" s="5">
        <v>28134.58</v>
      </c>
      <c r="N1003" s="5">
        <v>39196.6</v>
      </c>
      <c r="O1003" s="5">
        <v>0.05</v>
      </c>
      <c r="P1003" s="3" t="s">
        <v>55</v>
      </c>
      <c r="Q1003" s="3" t="s">
        <v>77</v>
      </c>
      <c r="R1003" s="5">
        <v>8</v>
      </c>
      <c r="S1003" s="15">
        <v>126107</v>
      </c>
      <c r="T1003" s="11">
        <f t="shared" si="106"/>
        <v>470359.19999999995</v>
      </c>
      <c r="U1003" s="12">
        <f t="shared" si="107"/>
        <v>23517.96</v>
      </c>
      <c r="V1003" s="12">
        <f t="shared" si="108"/>
        <v>446841.23999999993</v>
      </c>
      <c r="W1003" s="17">
        <f t="shared" si="109"/>
        <v>0.28221880325996773</v>
      </c>
      <c r="X1003" s="19">
        <f t="shared" si="110"/>
        <v>1</v>
      </c>
      <c r="Y1003" s="17">
        <f t="shared" si="111"/>
        <v>0.28221880325996773</v>
      </c>
      <c r="Z1003" s="25">
        <f t="shared" si="105"/>
        <v>5.2631578947368425E-2</v>
      </c>
    </row>
    <row r="1004" spans="1:26" ht="14.4" x14ac:dyDescent="0.3">
      <c r="A1004" s="24" t="s">
        <v>1709</v>
      </c>
      <c r="B1004" s="4">
        <v>45837</v>
      </c>
      <c r="C1004" s="3" t="s">
        <v>20</v>
      </c>
      <c r="D1004" s="3" t="s">
        <v>57</v>
      </c>
      <c r="E1004" s="3" t="s">
        <v>58</v>
      </c>
      <c r="F1004" s="3" t="s">
        <v>59</v>
      </c>
      <c r="G1004" s="3" t="s">
        <v>1710</v>
      </c>
      <c r="H1004" s="3" t="s">
        <v>35</v>
      </c>
      <c r="I1004" s="3" t="s">
        <v>52</v>
      </c>
      <c r="J1004" s="3" t="s">
        <v>95</v>
      </c>
      <c r="K1004" s="3" t="s">
        <v>237</v>
      </c>
      <c r="L1004" s="5">
        <v>34</v>
      </c>
      <c r="M1004" s="5">
        <v>70119.28</v>
      </c>
      <c r="N1004" s="5">
        <v>81101.899999999994</v>
      </c>
      <c r="O1004" s="5">
        <v>0.05</v>
      </c>
      <c r="P1004" s="3" t="s">
        <v>28</v>
      </c>
      <c r="Q1004" s="3" t="s">
        <v>77</v>
      </c>
      <c r="R1004" s="5">
        <v>9</v>
      </c>
      <c r="S1004" s="15">
        <v>354738.6</v>
      </c>
      <c r="T1004" s="11">
        <f t="shared" si="106"/>
        <v>2757464.5999999996</v>
      </c>
      <c r="U1004" s="12">
        <f t="shared" si="107"/>
        <v>137873.22999999998</v>
      </c>
      <c r="V1004" s="12">
        <f t="shared" si="108"/>
        <v>2619591.3699999996</v>
      </c>
      <c r="W1004" s="17">
        <f t="shared" si="109"/>
        <v>0.13541753269709392</v>
      </c>
      <c r="X1004" s="19">
        <f t="shared" si="110"/>
        <v>0</v>
      </c>
      <c r="Y1004" s="17">
        <f t="shared" si="111"/>
        <v>0.13541753269709392</v>
      </c>
      <c r="Z1004" s="25">
        <f t="shared" si="105"/>
        <v>5.2631578947368418E-2</v>
      </c>
    </row>
    <row r="1005" spans="1:26" ht="14.4" x14ac:dyDescent="0.3">
      <c r="A1005" s="24" t="s">
        <v>1711</v>
      </c>
      <c r="B1005" s="6">
        <v>45841</v>
      </c>
      <c r="C1005" s="3" t="s">
        <v>49</v>
      </c>
      <c r="D1005" s="3" t="s">
        <v>21</v>
      </c>
      <c r="E1005" s="3" t="s">
        <v>105</v>
      </c>
      <c r="F1005" s="3" t="s">
        <v>106</v>
      </c>
      <c r="G1005" s="3" t="s">
        <v>1712</v>
      </c>
      <c r="H1005" s="3" t="s">
        <v>35</v>
      </c>
      <c r="I1005" s="3" t="s">
        <v>45</v>
      </c>
      <c r="J1005" s="3" t="s">
        <v>67</v>
      </c>
      <c r="K1005" s="3" t="s">
        <v>83</v>
      </c>
      <c r="L1005" s="5">
        <v>43</v>
      </c>
      <c r="M1005" s="5">
        <v>14906.37</v>
      </c>
      <c r="N1005" s="5">
        <v>19057.919999999998</v>
      </c>
      <c r="O1005" s="5">
        <v>0.15</v>
      </c>
      <c r="P1005" s="3" t="s">
        <v>28</v>
      </c>
      <c r="Q1005" s="3" t="s">
        <v>29</v>
      </c>
      <c r="R1005" s="5">
        <v>1</v>
      </c>
      <c r="S1005" s="15">
        <v>151739.20000000001</v>
      </c>
      <c r="T1005" s="11">
        <f t="shared" si="106"/>
        <v>819490.55999999994</v>
      </c>
      <c r="U1005" s="12">
        <f t="shared" si="107"/>
        <v>122923.58399999999</v>
      </c>
      <c r="V1005" s="12">
        <f t="shared" si="108"/>
        <v>696566.97599999991</v>
      </c>
      <c r="W1005" s="17">
        <f t="shared" si="109"/>
        <v>0.21783863609405454</v>
      </c>
      <c r="X1005" s="19">
        <f t="shared" si="110"/>
        <v>0</v>
      </c>
      <c r="Y1005" s="17">
        <f t="shared" si="111"/>
        <v>0.21783863609405454</v>
      </c>
      <c r="Z1005" s="25">
        <f t="shared" si="105"/>
        <v>0.17647058823529413</v>
      </c>
    </row>
    <row r="1006" spans="1:26" ht="14.4" x14ac:dyDescent="0.3">
      <c r="A1006" s="24" t="s">
        <v>1713</v>
      </c>
      <c r="B1006" s="7">
        <v>45807</v>
      </c>
      <c r="C1006" s="3" t="s">
        <v>40</v>
      </c>
      <c r="D1006" s="3" t="s">
        <v>41</v>
      </c>
      <c r="E1006" s="3" t="s">
        <v>50</v>
      </c>
      <c r="F1006" s="3" t="s">
        <v>50</v>
      </c>
      <c r="G1006" s="3" t="s">
        <v>1714</v>
      </c>
      <c r="H1006" s="3" t="s">
        <v>35</v>
      </c>
      <c r="I1006" s="3" t="s">
        <v>25</v>
      </c>
      <c r="J1006" s="3" t="s">
        <v>36</v>
      </c>
      <c r="K1006" s="3" t="s">
        <v>37</v>
      </c>
      <c r="L1006" s="5">
        <v>46</v>
      </c>
      <c r="M1006" s="5">
        <v>65113.56</v>
      </c>
      <c r="N1006" s="5">
        <v>94520.11</v>
      </c>
      <c r="O1006" s="5">
        <v>0.15</v>
      </c>
      <c r="P1006" s="3" t="s">
        <v>28</v>
      </c>
      <c r="Q1006" s="3" t="s">
        <v>77</v>
      </c>
      <c r="R1006" s="5">
        <v>13</v>
      </c>
      <c r="S1006" s="15">
        <v>1149796</v>
      </c>
      <c r="T1006" s="11">
        <f t="shared" si="106"/>
        <v>4347925.0599999996</v>
      </c>
      <c r="U1006" s="12">
        <f t="shared" si="107"/>
        <v>652188.75899999996</v>
      </c>
      <c r="V1006" s="12">
        <f t="shared" si="108"/>
        <v>3695736.3009999995</v>
      </c>
      <c r="W1006" s="17">
        <f t="shared" si="109"/>
        <v>0.31111418844707234</v>
      </c>
      <c r="X1006" s="19">
        <f t="shared" si="110"/>
        <v>0</v>
      </c>
      <c r="Y1006" s="17">
        <f t="shared" si="111"/>
        <v>0.31111418844707234</v>
      </c>
      <c r="Z1006" s="25">
        <f t="shared" si="105"/>
        <v>0.17647058823529413</v>
      </c>
    </row>
    <row r="1007" spans="1:26" ht="14.4" x14ac:dyDescent="0.3">
      <c r="A1007" s="24" t="s">
        <v>1715</v>
      </c>
      <c r="B1007" s="6">
        <v>45664</v>
      </c>
      <c r="C1007" s="3" t="s">
        <v>20</v>
      </c>
      <c r="D1007" s="3" t="s">
        <v>21</v>
      </c>
      <c r="E1007" s="3" t="s">
        <v>32</v>
      </c>
      <c r="F1007" s="3" t="s">
        <v>33</v>
      </c>
      <c r="G1007" s="3" t="s">
        <v>1139</v>
      </c>
      <c r="H1007" s="3" t="s">
        <v>24</v>
      </c>
      <c r="I1007" s="3" t="s">
        <v>45</v>
      </c>
      <c r="J1007" s="3" t="s">
        <v>102</v>
      </c>
      <c r="K1007" s="3" t="s">
        <v>103</v>
      </c>
      <c r="L1007" s="5">
        <v>1</v>
      </c>
      <c r="M1007" s="5">
        <v>69265.86</v>
      </c>
      <c r="N1007" s="5">
        <v>93868.57</v>
      </c>
      <c r="O1007" s="5">
        <v>0.05</v>
      </c>
      <c r="P1007" s="3" t="s">
        <v>55</v>
      </c>
      <c r="Q1007" s="3" t="s">
        <v>77</v>
      </c>
      <c r="R1007" s="5">
        <v>8</v>
      </c>
      <c r="S1007" s="15">
        <v>23372.57</v>
      </c>
      <c r="T1007" s="11">
        <f t="shared" si="106"/>
        <v>93868.57</v>
      </c>
      <c r="U1007" s="12">
        <f t="shared" si="107"/>
        <v>4693.4285000000009</v>
      </c>
      <c r="V1007" s="12">
        <f t="shared" si="108"/>
        <v>89175.141500000012</v>
      </c>
      <c r="W1007" s="17">
        <f t="shared" si="109"/>
        <v>0.26209736936610295</v>
      </c>
      <c r="X1007" s="19">
        <f t="shared" si="110"/>
        <v>1</v>
      </c>
      <c r="Y1007" s="17">
        <f t="shared" si="111"/>
        <v>0.26209736936610295</v>
      </c>
      <c r="Z1007" s="25">
        <f t="shared" si="105"/>
        <v>5.2631578947368425E-2</v>
      </c>
    </row>
    <row r="1008" spans="1:26" ht="14.4" x14ac:dyDescent="0.3">
      <c r="A1008" s="24" t="s">
        <v>1716</v>
      </c>
      <c r="B1008" s="4">
        <v>45733</v>
      </c>
      <c r="C1008" s="3" t="s">
        <v>49</v>
      </c>
      <c r="D1008" s="3" t="s">
        <v>41</v>
      </c>
      <c r="E1008" s="3" t="s">
        <v>42</v>
      </c>
      <c r="F1008" s="3" t="s">
        <v>42</v>
      </c>
      <c r="G1008" s="3" t="s">
        <v>339</v>
      </c>
      <c r="H1008" s="3" t="s">
        <v>24</v>
      </c>
      <c r="I1008" s="3" t="s">
        <v>45</v>
      </c>
      <c r="J1008" s="3" t="s">
        <v>102</v>
      </c>
      <c r="K1008" s="3" t="s">
        <v>226</v>
      </c>
      <c r="L1008" s="5">
        <v>25</v>
      </c>
      <c r="M1008" s="5">
        <v>7504.06</v>
      </c>
      <c r="N1008" s="5">
        <v>9160.49</v>
      </c>
      <c r="O1008" s="5">
        <v>0</v>
      </c>
      <c r="P1008" s="3" t="s">
        <v>28</v>
      </c>
      <c r="Q1008" s="3" t="s">
        <v>77</v>
      </c>
      <c r="R1008" s="5">
        <v>4</v>
      </c>
      <c r="S1008" s="15">
        <v>41410.75</v>
      </c>
      <c r="T1008" s="11">
        <f t="shared" si="106"/>
        <v>229012.25</v>
      </c>
      <c r="U1008" s="12">
        <f t="shared" si="107"/>
        <v>0</v>
      </c>
      <c r="V1008" s="12">
        <f t="shared" si="108"/>
        <v>229012.25</v>
      </c>
      <c r="W1008" s="17">
        <f t="shared" si="109"/>
        <v>0.18082329657037996</v>
      </c>
      <c r="X1008" s="19">
        <f t="shared" si="110"/>
        <v>0</v>
      </c>
      <c r="Y1008" s="17">
        <f t="shared" si="111"/>
        <v>0.18082329657037996</v>
      </c>
      <c r="Z1008" s="25">
        <f t="shared" si="105"/>
        <v>0</v>
      </c>
    </row>
    <row r="1009" spans="1:26" ht="14.4" x14ac:dyDescent="0.3">
      <c r="A1009" s="24" t="s">
        <v>1717</v>
      </c>
      <c r="B1009" s="4">
        <v>45673</v>
      </c>
      <c r="C1009" s="3" t="s">
        <v>49</v>
      </c>
      <c r="D1009" s="3" t="s">
        <v>41</v>
      </c>
      <c r="E1009" s="3" t="s">
        <v>50</v>
      </c>
      <c r="F1009" s="3" t="s">
        <v>50</v>
      </c>
      <c r="G1009" s="3" t="s">
        <v>621</v>
      </c>
      <c r="H1009" s="3" t="s">
        <v>35</v>
      </c>
      <c r="I1009" s="3" t="s">
        <v>45</v>
      </c>
      <c r="J1009" s="3" t="s">
        <v>67</v>
      </c>
      <c r="K1009" s="3" t="s">
        <v>83</v>
      </c>
      <c r="L1009" s="5">
        <v>46</v>
      </c>
      <c r="M1009" s="5">
        <v>59676.78</v>
      </c>
      <c r="N1009" s="5">
        <v>67741.06</v>
      </c>
      <c r="O1009" s="5">
        <v>0.1</v>
      </c>
      <c r="P1009" s="3" t="s">
        <v>55</v>
      </c>
      <c r="Q1009" s="3" t="s">
        <v>29</v>
      </c>
      <c r="R1009" s="5">
        <v>4</v>
      </c>
      <c r="S1009" s="15">
        <v>333861.2</v>
      </c>
      <c r="T1009" s="11">
        <f t="shared" si="106"/>
        <v>3116088.76</v>
      </c>
      <c r="U1009" s="12">
        <f t="shared" si="107"/>
        <v>311608.87599999999</v>
      </c>
      <c r="V1009" s="12">
        <f t="shared" si="108"/>
        <v>2804479.8839999996</v>
      </c>
      <c r="W1009" s="17">
        <f t="shared" si="109"/>
        <v>0.11904567470949992</v>
      </c>
      <c r="X1009" s="19">
        <f t="shared" si="110"/>
        <v>1</v>
      </c>
      <c r="Y1009" s="17">
        <f t="shared" si="111"/>
        <v>0.11904567470949992</v>
      </c>
      <c r="Z1009" s="25">
        <f t="shared" si="105"/>
        <v>0.11111111111111112</v>
      </c>
    </row>
    <row r="1010" spans="1:26" ht="14.4" x14ac:dyDescent="0.3">
      <c r="A1010" s="24" t="s">
        <v>1718</v>
      </c>
      <c r="B1010" s="4">
        <v>45865</v>
      </c>
      <c r="C1010" s="3" t="s">
        <v>49</v>
      </c>
      <c r="D1010" s="3" t="s">
        <v>57</v>
      </c>
      <c r="E1010" s="3" t="s">
        <v>92</v>
      </c>
      <c r="F1010" s="3" t="s">
        <v>93</v>
      </c>
      <c r="G1010" s="3" t="s">
        <v>1463</v>
      </c>
      <c r="H1010" s="3" t="s">
        <v>44</v>
      </c>
      <c r="I1010" s="3" t="s">
        <v>25</v>
      </c>
      <c r="J1010" s="3" t="s">
        <v>61</v>
      </c>
      <c r="K1010" s="3" t="s">
        <v>223</v>
      </c>
      <c r="L1010" s="5">
        <v>31</v>
      </c>
      <c r="M1010" s="5">
        <v>47927.65</v>
      </c>
      <c r="N1010" s="5">
        <v>58471.23</v>
      </c>
      <c r="O1010" s="5">
        <v>0.15</v>
      </c>
      <c r="P1010" s="3" t="s">
        <v>28</v>
      </c>
      <c r="Q1010" s="3" t="s">
        <v>84</v>
      </c>
      <c r="R1010" s="5">
        <v>13</v>
      </c>
      <c r="S1010" s="15">
        <v>277823.3</v>
      </c>
      <c r="T1010" s="11">
        <f t="shared" si="106"/>
        <v>1812608.1300000001</v>
      </c>
      <c r="U1010" s="12">
        <f t="shared" si="107"/>
        <v>271891.21950000001</v>
      </c>
      <c r="V1010" s="12">
        <f t="shared" si="108"/>
        <v>1540716.9105000002</v>
      </c>
      <c r="W1010" s="17">
        <f t="shared" si="109"/>
        <v>0.18032079618691246</v>
      </c>
      <c r="X1010" s="19">
        <f t="shared" si="110"/>
        <v>0</v>
      </c>
      <c r="Y1010" s="17">
        <f t="shared" si="111"/>
        <v>0.18032079618691246</v>
      </c>
      <c r="Z1010" s="25">
        <f t="shared" si="105"/>
        <v>0.1764705882352941</v>
      </c>
    </row>
    <row r="1011" spans="1:26" ht="14.4" x14ac:dyDescent="0.3">
      <c r="A1011" s="24" t="s">
        <v>1719</v>
      </c>
      <c r="B1011" s="4">
        <v>45834</v>
      </c>
      <c r="C1011" s="3" t="s">
        <v>20</v>
      </c>
      <c r="D1011" s="3" t="s">
        <v>21</v>
      </c>
      <c r="E1011" s="3" t="s">
        <v>22</v>
      </c>
      <c r="F1011" s="3" t="s">
        <v>22</v>
      </c>
      <c r="G1011" s="3" t="s">
        <v>1720</v>
      </c>
      <c r="H1011" s="3" t="s">
        <v>35</v>
      </c>
      <c r="I1011" s="3" t="s">
        <v>52</v>
      </c>
      <c r="J1011" s="3" t="s">
        <v>95</v>
      </c>
      <c r="K1011" s="3" t="s">
        <v>96</v>
      </c>
      <c r="L1011" s="5">
        <v>3</v>
      </c>
      <c r="M1011" s="5">
        <v>59053.63</v>
      </c>
      <c r="N1011" s="5">
        <v>69188.63</v>
      </c>
      <c r="O1011" s="5">
        <v>0.05</v>
      </c>
      <c r="P1011" s="3" t="s">
        <v>55</v>
      </c>
      <c r="Q1011" s="3" t="s">
        <v>84</v>
      </c>
      <c r="R1011" s="5">
        <v>18</v>
      </c>
      <c r="S1011" s="15">
        <v>28884.75</v>
      </c>
      <c r="T1011" s="11">
        <f t="shared" si="106"/>
        <v>207565.89</v>
      </c>
      <c r="U1011" s="12">
        <f t="shared" si="107"/>
        <v>10378.294500000002</v>
      </c>
      <c r="V1011" s="12">
        <f t="shared" si="108"/>
        <v>197187.59550000002</v>
      </c>
      <c r="W1011" s="17">
        <f t="shared" si="109"/>
        <v>0.14648360576007935</v>
      </c>
      <c r="X1011" s="19">
        <f t="shared" si="110"/>
        <v>1</v>
      </c>
      <c r="Y1011" s="17">
        <f t="shared" si="111"/>
        <v>0.14648360576007935</v>
      </c>
      <c r="Z1011" s="25">
        <f t="shared" si="105"/>
        <v>5.2631578947368425E-2</v>
      </c>
    </row>
    <row r="1012" spans="1:26" ht="14.4" x14ac:dyDescent="0.3">
      <c r="A1012" s="24" t="s">
        <v>1721</v>
      </c>
      <c r="B1012" s="4">
        <v>45772</v>
      </c>
      <c r="C1012" s="3" t="s">
        <v>40</v>
      </c>
      <c r="D1012" s="3" t="s">
        <v>21</v>
      </c>
      <c r="E1012" s="3" t="s">
        <v>32</v>
      </c>
      <c r="F1012" s="3" t="s">
        <v>33</v>
      </c>
      <c r="G1012" s="3" t="s">
        <v>1391</v>
      </c>
      <c r="H1012" s="3" t="s">
        <v>35</v>
      </c>
      <c r="I1012" s="3" t="s">
        <v>52</v>
      </c>
      <c r="J1012" s="3" t="s">
        <v>95</v>
      </c>
      <c r="K1012" s="3" t="s">
        <v>96</v>
      </c>
      <c r="L1012" s="5">
        <v>29</v>
      </c>
      <c r="M1012" s="5">
        <v>10554.06</v>
      </c>
      <c r="N1012" s="5">
        <v>15097.34</v>
      </c>
      <c r="O1012" s="5">
        <v>0.1</v>
      </c>
      <c r="P1012" s="3" t="s">
        <v>55</v>
      </c>
      <c r="Q1012" s="3" t="s">
        <v>84</v>
      </c>
      <c r="R1012" s="5">
        <v>6</v>
      </c>
      <c r="S1012" s="15">
        <v>118579.6</v>
      </c>
      <c r="T1012" s="11">
        <f t="shared" si="106"/>
        <v>437822.86</v>
      </c>
      <c r="U1012" s="12">
        <f t="shared" si="107"/>
        <v>43782.286</v>
      </c>
      <c r="V1012" s="12">
        <f t="shared" si="108"/>
        <v>394040.57399999996</v>
      </c>
      <c r="W1012" s="17">
        <f t="shared" si="109"/>
        <v>0.30093246184338374</v>
      </c>
      <c r="X1012" s="19">
        <f t="shared" si="110"/>
        <v>1</v>
      </c>
      <c r="Y1012" s="17">
        <f t="shared" si="111"/>
        <v>0.30093246184338374</v>
      </c>
      <c r="Z1012" s="25">
        <f t="shared" si="105"/>
        <v>0.11111111111111112</v>
      </c>
    </row>
    <row r="1013" spans="1:26" ht="14.4" x14ac:dyDescent="0.3">
      <c r="A1013" s="24" t="s">
        <v>1722</v>
      </c>
      <c r="B1013" s="4">
        <v>45820</v>
      </c>
      <c r="C1013" s="3" t="s">
        <v>31</v>
      </c>
      <c r="D1013" s="3" t="s">
        <v>70</v>
      </c>
      <c r="E1013" s="3" t="s">
        <v>71</v>
      </c>
      <c r="F1013" s="3" t="s">
        <v>72</v>
      </c>
      <c r="G1013" s="3" t="s">
        <v>1696</v>
      </c>
      <c r="H1013" s="3" t="s">
        <v>44</v>
      </c>
      <c r="I1013" s="3" t="s">
        <v>52</v>
      </c>
      <c r="J1013" s="3" t="s">
        <v>95</v>
      </c>
      <c r="K1013" s="3" t="s">
        <v>237</v>
      </c>
      <c r="L1013" s="5">
        <v>20</v>
      </c>
      <c r="M1013" s="5">
        <v>37221.11</v>
      </c>
      <c r="N1013" s="5">
        <v>49876.2</v>
      </c>
      <c r="O1013" s="5">
        <v>0.15</v>
      </c>
      <c r="P1013" s="3" t="s">
        <v>55</v>
      </c>
      <c r="Q1013" s="3" t="s">
        <v>84</v>
      </c>
      <c r="R1013" s="5">
        <v>9</v>
      </c>
      <c r="S1013" s="15">
        <v>215136.5</v>
      </c>
      <c r="T1013" s="11">
        <f t="shared" si="106"/>
        <v>997524</v>
      </c>
      <c r="U1013" s="12">
        <f t="shared" si="107"/>
        <v>149628.6</v>
      </c>
      <c r="V1013" s="12">
        <f t="shared" si="108"/>
        <v>847895.4</v>
      </c>
      <c r="W1013" s="17">
        <f t="shared" si="109"/>
        <v>0.25373000018634373</v>
      </c>
      <c r="X1013" s="19">
        <f t="shared" si="110"/>
        <v>1</v>
      </c>
      <c r="Y1013" s="17">
        <f t="shared" si="111"/>
        <v>0.25373000018634373</v>
      </c>
      <c r="Z1013" s="25">
        <f t="shared" si="105"/>
        <v>0.17647058823529413</v>
      </c>
    </row>
    <row r="1014" spans="1:26" ht="14.4" x14ac:dyDescent="0.3">
      <c r="A1014" s="24" t="s">
        <v>1723</v>
      </c>
      <c r="B1014" s="6">
        <v>45810</v>
      </c>
      <c r="C1014" s="3" t="s">
        <v>40</v>
      </c>
      <c r="D1014" s="3" t="s">
        <v>70</v>
      </c>
      <c r="E1014" s="3" t="s">
        <v>125</v>
      </c>
      <c r="F1014" s="3" t="s">
        <v>125</v>
      </c>
      <c r="G1014" s="3" t="s">
        <v>1724</v>
      </c>
      <c r="H1014" s="3" t="s">
        <v>87</v>
      </c>
      <c r="I1014" s="3" t="s">
        <v>45</v>
      </c>
      <c r="J1014" s="3" t="s">
        <v>102</v>
      </c>
      <c r="K1014" s="3" t="s">
        <v>103</v>
      </c>
      <c r="L1014" s="5">
        <v>43</v>
      </c>
      <c r="M1014" s="5">
        <v>657.51</v>
      </c>
      <c r="N1014" s="5">
        <v>828.34</v>
      </c>
      <c r="O1014" s="5">
        <v>0</v>
      </c>
      <c r="P1014" s="3" t="s">
        <v>28</v>
      </c>
      <c r="Q1014" s="3" t="s">
        <v>29</v>
      </c>
      <c r="R1014" s="5">
        <v>9</v>
      </c>
      <c r="S1014" s="15">
        <v>7345.69</v>
      </c>
      <c r="T1014" s="11">
        <f t="shared" si="106"/>
        <v>35618.620000000003</v>
      </c>
      <c r="U1014" s="12">
        <f t="shared" si="107"/>
        <v>0</v>
      </c>
      <c r="V1014" s="12">
        <f t="shared" si="108"/>
        <v>35618.620000000003</v>
      </c>
      <c r="W1014" s="17">
        <f t="shared" si="109"/>
        <v>0.20623174058961294</v>
      </c>
      <c r="X1014" s="19">
        <f t="shared" si="110"/>
        <v>0</v>
      </c>
      <c r="Y1014" s="17">
        <f t="shared" si="111"/>
        <v>0.20623174058961294</v>
      </c>
      <c r="Z1014" s="25">
        <f t="shared" si="105"/>
        <v>0</v>
      </c>
    </row>
    <row r="1015" spans="1:26" ht="14.4" x14ac:dyDescent="0.3">
      <c r="A1015" s="24" t="s">
        <v>1725</v>
      </c>
      <c r="B1015" s="4">
        <v>45869</v>
      </c>
      <c r="C1015" s="3" t="s">
        <v>20</v>
      </c>
      <c r="D1015" s="3" t="s">
        <v>21</v>
      </c>
      <c r="E1015" s="3" t="s">
        <v>105</v>
      </c>
      <c r="F1015" s="3" t="s">
        <v>106</v>
      </c>
      <c r="G1015" s="3" t="s">
        <v>165</v>
      </c>
      <c r="H1015" s="3" t="s">
        <v>35</v>
      </c>
      <c r="I1015" s="3" t="s">
        <v>45</v>
      </c>
      <c r="J1015" s="3" t="s">
        <v>132</v>
      </c>
      <c r="K1015" s="3" t="s">
        <v>248</v>
      </c>
      <c r="L1015" s="5">
        <v>13</v>
      </c>
      <c r="M1015" s="5">
        <v>42878.71</v>
      </c>
      <c r="N1015" s="5">
        <v>53245.82</v>
      </c>
      <c r="O1015" s="5">
        <v>0.15</v>
      </c>
      <c r="P1015" s="3" t="s">
        <v>28</v>
      </c>
      <c r="Q1015" s="3" t="s">
        <v>84</v>
      </c>
      <c r="R1015" s="5">
        <v>15</v>
      </c>
      <c r="S1015" s="15">
        <v>114556.6</v>
      </c>
      <c r="T1015" s="11">
        <f t="shared" si="106"/>
        <v>692195.66</v>
      </c>
      <c r="U1015" s="12">
        <f t="shared" si="107"/>
        <v>103829.349</v>
      </c>
      <c r="V1015" s="12">
        <f t="shared" si="108"/>
        <v>588366.31099999999</v>
      </c>
      <c r="W1015" s="17">
        <f t="shared" si="109"/>
        <v>0.19470285408642304</v>
      </c>
      <c r="X1015" s="19">
        <f t="shared" si="110"/>
        <v>0</v>
      </c>
      <c r="Y1015" s="17">
        <f t="shared" si="111"/>
        <v>0.19470285408642304</v>
      </c>
      <c r="Z1015" s="25">
        <f t="shared" si="105"/>
        <v>0.17647058823529413</v>
      </c>
    </row>
    <row r="1016" spans="1:26" ht="14.4" x14ac:dyDescent="0.3">
      <c r="A1016" s="24" t="s">
        <v>1726</v>
      </c>
      <c r="B1016" s="4">
        <v>45727</v>
      </c>
      <c r="C1016" s="3" t="s">
        <v>49</v>
      </c>
      <c r="D1016" s="3" t="s">
        <v>57</v>
      </c>
      <c r="E1016" s="3" t="s">
        <v>92</v>
      </c>
      <c r="F1016" s="3" t="s">
        <v>93</v>
      </c>
      <c r="G1016" s="3" t="s">
        <v>1727</v>
      </c>
      <c r="H1016" s="3" t="s">
        <v>87</v>
      </c>
      <c r="I1016" s="3" t="s">
        <v>52</v>
      </c>
      <c r="J1016" s="3" t="s">
        <v>95</v>
      </c>
      <c r="K1016" s="3" t="s">
        <v>96</v>
      </c>
      <c r="L1016" s="5">
        <v>4</v>
      </c>
      <c r="M1016" s="5">
        <v>43008.38</v>
      </c>
      <c r="N1016" s="5">
        <v>47975.63</v>
      </c>
      <c r="O1016" s="5">
        <v>0</v>
      </c>
      <c r="P1016" s="3" t="s">
        <v>55</v>
      </c>
      <c r="Q1016" s="3" t="s">
        <v>77</v>
      </c>
      <c r="R1016" s="5">
        <v>3</v>
      </c>
      <c r="S1016" s="15">
        <v>19869</v>
      </c>
      <c r="T1016" s="11">
        <f t="shared" si="106"/>
        <v>191902.52</v>
      </c>
      <c r="U1016" s="12">
        <f t="shared" si="107"/>
        <v>0</v>
      </c>
      <c r="V1016" s="12">
        <f t="shared" si="108"/>
        <v>191902.52</v>
      </c>
      <c r="W1016" s="17">
        <f t="shared" si="109"/>
        <v>0.10353694156804194</v>
      </c>
      <c r="X1016" s="19">
        <f t="shared" si="110"/>
        <v>1</v>
      </c>
      <c r="Y1016" s="17">
        <f t="shared" si="111"/>
        <v>0.10353694156804194</v>
      </c>
      <c r="Z1016" s="25">
        <f t="shared" si="105"/>
        <v>0</v>
      </c>
    </row>
    <row r="1017" spans="1:26" ht="14.4" x14ac:dyDescent="0.3">
      <c r="A1017" s="24" t="s">
        <v>1728</v>
      </c>
      <c r="B1017" s="4">
        <v>45822</v>
      </c>
      <c r="C1017" s="3" t="s">
        <v>49</v>
      </c>
      <c r="D1017" s="3" t="s">
        <v>41</v>
      </c>
      <c r="E1017" s="3" t="s">
        <v>50</v>
      </c>
      <c r="F1017" s="3" t="s">
        <v>50</v>
      </c>
      <c r="G1017" s="3" t="s">
        <v>1729</v>
      </c>
      <c r="H1017" s="3" t="s">
        <v>87</v>
      </c>
      <c r="I1017" s="3" t="s">
        <v>52</v>
      </c>
      <c r="J1017" s="3" t="s">
        <v>53</v>
      </c>
      <c r="K1017" s="3" t="s">
        <v>54</v>
      </c>
      <c r="L1017" s="5">
        <v>2</v>
      </c>
      <c r="M1017" s="5">
        <v>74878.47</v>
      </c>
      <c r="N1017" s="5">
        <v>111267.2</v>
      </c>
      <c r="O1017" s="5">
        <v>0.15</v>
      </c>
      <c r="P1017" s="3" t="s">
        <v>28</v>
      </c>
      <c r="Q1017" s="3" t="s">
        <v>29</v>
      </c>
      <c r="R1017" s="5">
        <v>3</v>
      </c>
      <c r="S1017" s="15">
        <v>61860.86</v>
      </c>
      <c r="T1017" s="11">
        <f t="shared" si="106"/>
        <v>222534.39999999999</v>
      </c>
      <c r="U1017" s="12">
        <f t="shared" si="107"/>
        <v>33380.159999999996</v>
      </c>
      <c r="V1017" s="12">
        <f t="shared" si="108"/>
        <v>189154.24</v>
      </c>
      <c r="W1017" s="17">
        <f t="shared" si="109"/>
        <v>0.3270392458556573</v>
      </c>
      <c r="X1017" s="19">
        <f t="shared" si="110"/>
        <v>0</v>
      </c>
      <c r="Y1017" s="17">
        <f t="shared" si="111"/>
        <v>0.3270392458556573</v>
      </c>
      <c r="Z1017" s="25">
        <f t="shared" si="105"/>
        <v>0.1764705882352941</v>
      </c>
    </row>
    <row r="1018" spans="1:26" ht="14.4" x14ac:dyDescent="0.3">
      <c r="A1018" s="24" t="s">
        <v>1730</v>
      </c>
      <c r="B1018" s="4">
        <v>45882</v>
      </c>
      <c r="C1018" s="3" t="s">
        <v>31</v>
      </c>
      <c r="D1018" s="3" t="s">
        <v>70</v>
      </c>
      <c r="E1018" s="3" t="s">
        <v>125</v>
      </c>
      <c r="F1018" s="3" t="s">
        <v>125</v>
      </c>
      <c r="G1018" s="3" t="s">
        <v>1103</v>
      </c>
      <c r="H1018" s="3" t="s">
        <v>87</v>
      </c>
      <c r="I1018" s="3" t="s">
        <v>52</v>
      </c>
      <c r="J1018" s="3" t="s">
        <v>113</v>
      </c>
      <c r="K1018" s="3" t="s">
        <v>139</v>
      </c>
      <c r="L1018" s="5">
        <v>11</v>
      </c>
      <c r="M1018" s="5">
        <v>33084.39</v>
      </c>
      <c r="N1018" s="5">
        <v>49504.09</v>
      </c>
      <c r="O1018" s="5">
        <v>0.05</v>
      </c>
      <c r="P1018" s="3" t="s">
        <v>28</v>
      </c>
      <c r="Q1018" s="3" t="s">
        <v>38</v>
      </c>
      <c r="R1018" s="5">
        <v>1</v>
      </c>
      <c r="S1018" s="15">
        <v>171585.9</v>
      </c>
      <c r="T1018" s="11">
        <f t="shared" si="106"/>
        <v>544544.99</v>
      </c>
      <c r="U1018" s="12">
        <f t="shared" si="107"/>
        <v>27227.249500000002</v>
      </c>
      <c r="V1018" s="12">
        <f t="shared" si="108"/>
        <v>517317.74050000001</v>
      </c>
      <c r="W1018" s="17">
        <f t="shared" si="109"/>
        <v>0.33168377298284435</v>
      </c>
      <c r="X1018" s="19">
        <f t="shared" si="110"/>
        <v>0</v>
      </c>
      <c r="Y1018" s="17">
        <f t="shared" si="111"/>
        <v>0.33168377298284435</v>
      </c>
      <c r="Z1018" s="25">
        <f t="shared" si="105"/>
        <v>5.2631578947368425E-2</v>
      </c>
    </row>
    <row r="1019" spans="1:26" ht="14.4" x14ac:dyDescent="0.3">
      <c r="A1019" s="24" t="s">
        <v>1731</v>
      </c>
      <c r="B1019" s="8">
        <v>45779</v>
      </c>
      <c r="C1019" s="3" t="s">
        <v>20</v>
      </c>
      <c r="D1019" s="3" t="s">
        <v>57</v>
      </c>
      <c r="E1019" s="3" t="s">
        <v>58</v>
      </c>
      <c r="F1019" s="3" t="s">
        <v>59</v>
      </c>
      <c r="G1019" s="3" t="s">
        <v>527</v>
      </c>
      <c r="H1019" s="3" t="s">
        <v>35</v>
      </c>
      <c r="I1019" s="3" t="s">
        <v>25</v>
      </c>
      <c r="J1019" s="3" t="s">
        <v>61</v>
      </c>
      <c r="K1019" s="3" t="s">
        <v>154</v>
      </c>
      <c r="L1019" s="5">
        <v>15</v>
      </c>
      <c r="M1019" s="5">
        <v>45249.09</v>
      </c>
      <c r="N1019" s="5">
        <v>52410.25</v>
      </c>
      <c r="O1019" s="5">
        <v>0.1</v>
      </c>
      <c r="P1019" s="3" t="s">
        <v>55</v>
      </c>
      <c r="Q1019" s="3" t="s">
        <v>29</v>
      </c>
      <c r="R1019" s="5">
        <v>13</v>
      </c>
      <c r="S1019" s="15">
        <v>96675.66</v>
      </c>
      <c r="T1019" s="11">
        <f t="shared" si="106"/>
        <v>786153.75</v>
      </c>
      <c r="U1019" s="12">
        <f t="shared" si="107"/>
        <v>78615.375</v>
      </c>
      <c r="V1019" s="12">
        <f t="shared" si="108"/>
        <v>707538.375</v>
      </c>
      <c r="W1019" s="17">
        <f t="shared" si="109"/>
        <v>0.13663663119332572</v>
      </c>
      <c r="X1019" s="19">
        <f t="shared" si="110"/>
        <v>1</v>
      </c>
      <c r="Y1019" s="17">
        <f t="shared" si="111"/>
        <v>0.13663663119332572</v>
      </c>
      <c r="Z1019" s="25">
        <f t="shared" si="105"/>
        <v>0.1111111111111111</v>
      </c>
    </row>
    <row r="1020" spans="1:26" ht="14.4" x14ac:dyDescent="0.3">
      <c r="A1020" s="24" t="s">
        <v>1732</v>
      </c>
      <c r="B1020" s="6">
        <v>45693</v>
      </c>
      <c r="C1020" s="3" t="s">
        <v>20</v>
      </c>
      <c r="D1020" s="3" t="s">
        <v>41</v>
      </c>
      <c r="E1020" s="3" t="s">
        <v>42</v>
      </c>
      <c r="F1020" s="3" t="s">
        <v>42</v>
      </c>
      <c r="G1020" s="3" t="s">
        <v>562</v>
      </c>
      <c r="H1020" s="3" t="s">
        <v>44</v>
      </c>
      <c r="I1020" s="3" t="s">
        <v>52</v>
      </c>
      <c r="J1020" s="3" t="s">
        <v>157</v>
      </c>
      <c r="K1020" s="3" t="s">
        <v>188</v>
      </c>
      <c r="L1020" s="5">
        <v>17</v>
      </c>
      <c r="M1020" s="5">
        <v>55938.05</v>
      </c>
      <c r="N1020" s="5">
        <v>82324.17</v>
      </c>
      <c r="O1020" s="5">
        <v>0.05</v>
      </c>
      <c r="P1020" s="3" t="s">
        <v>28</v>
      </c>
      <c r="Q1020" s="3" t="s">
        <v>84</v>
      </c>
      <c r="R1020" s="5">
        <v>4</v>
      </c>
      <c r="S1020" s="15">
        <v>426135.8</v>
      </c>
      <c r="T1020" s="11">
        <f t="shared" si="106"/>
        <v>1399510.89</v>
      </c>
      <c r="U1020" s="12">
        <f t="shared" si="107"/>
        <v>69975.544500000004</v>
      </c>
      <c r="V1020" s="12">
        <f t="shared" si="108"/>
        <v>1329535.3454999998</v>
      </c>
      <c r="W1020" s="17">
        <f t="shared" si="109"/>
        <v>0.32051483357875127</v>
      </c>
      <c r="X1020" s="19">
        <f t="shared" si="110"/>
        <v>0</v>
      </c>
      <c r="Y1020" s="17">
        <f t="shared" si="111"/>
        <v>0.32051483357875127</v>
      </c>
      <c r="Z1020" s="25">
        <f t="shared" si="105"/>
        <v>5.2631578947368432E-2</v>
      </c>
    </row>
    <row r="1021" spans="1:26" ht="14.4" x14ac:dyDescent="0.3">
      <c r="A1021" s="24" t="s">
        <v>1733</v>
      </c>
      <c r="B1021" s="6">
        <v>45809</v>
      </c>
      <c r="C1021" s="3" t="s">
        <v>40</v>
      </c>
      <c r="D1021" s="3" t="s">
        <v>57</v>
      </c>
      <c r="E1021" s="3" t="s">
        <v>64</v>
      </c>
      <c r="F1021" s="3" t="s">
        <v>65</v>
      </c>
      <c r="G1021" s="3" t="s">
        <v>664</v>
      </c>
      <c r="H1021" s="3" t="s">
        <v>44</v>
      </c>
      <c r="I1021" s="3" t="s">
        <v>45</v>
      </c>
      <c r="J1021" s="3" t="s">
        <v>46</v>
      </c>
      <c r="K1021" s="3" t="s">
        <v>161</v>
      </c>
      <c r="L1021" s="5">
        <v>31</v>
      </c>
      <c r="M1021" s="5">
        <v>53400.33</v>
      </c>
      <c r="N1021" s="5">
        <v>74684.69</v>
      </c>
      <c r="O1021" s="5">
        <v>0.05</v>
      </c>
      <c r="P1021" s="3" t="s">
        <v>28</v>
      </c>
      <c r="Q1021" s="3" t="s">
        <v>77</v>
      </c>
      <c r="R1021" s="5">
        <v>7</v>
      </c>
      <c r="S1021" s="15">
        <v>626824.4</v>
      </c>
      <c r="T1021" s="11">
        <f t="shared" si="106"/>
        <v>2315225.39</v>
      </c>
      <c r="U1021" s="12">
        <f t="shared" si="107"/>
        <v>115761.26950000001</v>
      </c>
      <c r="V1021" s="12">
        <f t="shared" si="108"/>
        <v>2199464.1205000002</v>
      </c>
      <c r="W1021" s="17">
        <f t="shared" si="109"/>
        <v>0.28498960003835166</v>
      </c>
      <c r="X1021" s="19">
        <f t="shared" si="110"/>
        <v>0</v>
      </c>
      <c r="Y1021" s="17">
        <f t="shared" si="111"/>
        <v>0.28498960003835166</v>
      </c>
      <c r="Z1021" s="25">
        <f t="shared" si="105"/>
        <v>5.2631578947368418E-2</v>
      </c>
    </row>
    <row r="1022" spans="1:26" ht="14.4" x14ac:dyDescent="0.3">
      <c r="A1022" s="24" t="s">
        <v>1734</v>
      </c>
      <c r="B1022" s="7">
        <v>45789</v>
      </c>
      <c r="C1022" s="3" t="s">
        <v>40</v>
      </c>
      <c r="D1022" s="3" t="s">
        <v>70</v>
      </c>
      <c r="E1022" s="3" t="s">
        <v>71</v>
      </c>
      <c r="F1022" s="3" t="s">
        <v>72</v>
      </c>
      <c r="G1022" s="3" t="s">
        <v>1735</v>
      </c>
      <c r="H1022" s="3" t="s">
        <v>35</v>
      </c>
      <c r="I1022" s="3" t="s">
        <v>52</v>
      </c>
      <c r="J1022" s="3" t="s">
        <v>157</v>
      </c>
      <c r="K1022" s="3" t="s">
        <v>273</v>
      </c>
      <c r="L1022" s="5">
        <v>33</v>
      </c>
      <c r="M1022" s="5">
        <v>44005.19</v>
      </c>
      <c r="N1022" s="5">
        <v>62128.76</v>
      </c>
      <c r="O1022" s="5">
        <v>0.1</v>
      </c>
      <c r="P1022" s="3" t="s">
        <v>28</v>
      </c>
      <c r="Q1022" s="3" t="s">
        <v>77</v>
      </c>
      <c r="R1022" s="5">
        <v>4</v>
      </c>
      <c r="S1022" s="15">
        <v>538270</v>
      </c>
      <c r="T1022" s="11">
        <f t="shared" si="106"/>
        <v>2050249.08</v>
      </c>
      <c r="U1022" s="12">
        <f t="shared" si="107"/>
        <v>205024.90800000002</v>
      </c>
      <c r="V1022" s="12">
        <f t="shared" si="108"/>
        <v>1845224.172</v>
      </c>
      <c r="W1022" s="17">
        <f t="shared" si="109"/>
        <v>0.29170981399868634</v>
      </c>
      <c r="X1022" s="19">
        <f t="shared" si="110"/>
        <v>0</v>
      </c>
      <c r="Y1022" s="17">
        <f t="shared" si="111"/>
        <v>0.29170981399868634</v>
      </c>
      <c r="Z1022" s="25">
        <f t="shared" si="105"/>
        <v>0.11111111111111112</v>
      </c>
    </row>
    <row r="1023" spans="1:26" ht="14.4" x14ac:dyDescent="0.3">
      <c r="A1023" s="24" t="s">
        <v>1736</v>
      </c>
      <c r="B1023" s="4">
        <v>45897</v>
      </c>
      <c r="C1023" s="3" t="s">
        <v>20</v>
      </c>
      <c r="D1023" s="3" t="s">
        <v>41</v>
      </c>
      <c r="E1023" s="3" t="s">
        <v>42</v>
      </c>
      <c r="F1023" s="3" t="s">
        <v>42</v>
      </c>
      <c r="G1023" s="3" t="s">
        <v>432</v>
      </c>
      <c r="H1023" s="3" t="s">
        <v>35</v>
      </c>
      <c r="I1023" s="3" t="s">
        <v>25</v>
      </c>
      <c r="J1023" s="3" t="s">
        <v>61</v>
      </c>
      <c r="K1023" s="3" t="s">
        <v>211</v>
      </c>
      <c r="L1023" s="5">
        <v>20</v>
      </c>
      <c r="M1023" s="5">
        <v>23507.01</v>
      </c>
      <c r="N1023" s="5">
        <v>32770.14</v>
      </c>
      <c r="O1023" s="5">
        <v>0.15</v>
      </c>
      <c r="P1023" s="3" t="s">
        <v>55</v>
      </c>
      <c r="Q1023" s="3" t="s">
        <v>29</v>
      </c>
      <c r="R1023" s="5">
        <v>2</v>
      </c>
      <c r="S1023" s="15">
        <v>157473.20000000001</v>
      </c>
      <c r="T1023" s="11">
        <f t="shared" si="106"/>
        <v>655402.80000000005</v>
      </c>
      <c r="U1023" s="12">
        <f t="shared" si="107"/>
        <v>98310.42</v>
      </c>
      <c r="V1023" s="12">
        <f t="shared" si="108"/>
        <v>557092.38</v>
      </c>
      <c r="W1023" s="17">
        <f t="shared" si="109"/>
        <v>0.28266981501344535</v>
      </c>
      <c r="X1023" s="19">
        <f t="shared" si="110"/>
        <v>1</v>
      </c>
      <c r="Y1023" s="17">
        <f t="shared" si="111"/>
        <v>0.28266981501344535</v>
      </c>
      <c r="Z1023" s="25">
        <f t="shared" si="105"/>
        <v>0.1764705882352941</v>
      </c>
    </row>
    <row r="1024" spans="1:26" ht="14.4" x14ac:dyDescent="0.3">
      <c r="A1024" s="24" t="s">
        <v>1737</v>
      </c>
      <c r="B1024" s="4">
        <v>45819</v>
      </c>
      <c r="C1024" s="3" t="s">
        <v>40</v>
      </c>
      <c r="D1024" s="3" t="s">
        <v>21</v>
      </c>
      <c r="E1024" s="3" t="s">
        <v>105</v>
      </c>
      <c r="F1024" s="3" t="s">
        <v>106</v>
      </c>
      <c r="G1024" s="3" t="s">
        <v>1738</v>
      </c>
      <c r="H1024" s="3" t="s">
        <v>24</v>
      </c>
      <c r="I1024" s="3" t="s">
        <v>25</v>
      </c>
      <c r="J1024" s="3" t="s">
        <v>26</v>
      </c>
      <c r="K1024" s="3" t="s">
        <v>27</v>
      </c>
      <c r="L1024" s="5">
        <v>44</v>
      </c>
      <c r="M1024" s="5">
        <v>35984.89</v>
      </c>
      <c r="N1024" s="5">
        <v>47328.76</v>
      </c>
      <c r="O1024" s="5">
        <v>0.05</v>
      </c>
      <c r="P1024" s="3" t="s">
        <v>28</v>
      </c>
      <c r="Q1024" s="3" t="s">
        <v>84</v>
      </c>
      <c r="R1024" s="5">
        <v>6</v>
      </c>
      <c r="S1024" s="15">
        <v>474173.8</v>
      </c>
      <c r="T1024" s="11">
        <f t="shared" si="106"/>
        <v>2082465.4400000002</v>
      </c>
      <c r="U1024" s="12">
        <f t="shared" si="107"/>
        <v>104123.27200000001</v>
      </c>
      <c r="V1024" s="12">
        <f t="shared" si="108"/>
        <v>1978342.1680000001</v>
      </c>
      <c r="W1024" s="17">
        <f t="shared" si="109"/>
        <v>0.23968240058258716</v>
      </c>
      <c r="X1024" s="19">
        <f t="shared" si="110"/>
        <v>0</v>
      </c>
      <c r="Y1024" s="17">
        <f t="shared" si="111"/>
        <v>0.23968240058258716</v>
      </c>
      <c r="Z1024" s="25">
        <f t="shared" si="105"/>
        <v>5.2631578947368425E-2</v>
      </c>
    </row>
    <row r="1025" spans="1:26" ht="14.4" x14ac:dyDescent="0.3">
      <c r="A1025" s="24" t="s">
        <v>1739</v>
      </c>
      <c r="B1025" s="7">
        <v>45792</v>
      </c>
      <c r="C1025" s="3" t="s">
        <v>40</v>
      </c>
      <c r="D1025" s="3" t="s">
        <v>70</v>
      </c>
      <c r="E1025" s="3" t="s">
        <v>125</v>
      </c>
      <c r="F1025" s="3" t="s">
        <v>125</v>
      </c>
      <c r="G1025" s="3" t="s">
        <v>930</v>
      </c>
      <c r="H1025" s="3" t="s">
        <v>24</v>
      </c>
      <c r="I1025" s="3" t="s">
        <v>45</v>
      </c>
      <c r="J1025" s="3" t="s">
        <v>132</v>
      </c>
      <c r="K1025" s="3" t="s">
        <v>206</v>
      </c>
      <c r="L1025" s="5">
        <v>29</v>
      </c>
      <c r="M1025" s="5">
        <v>15868.07</v>
      </c>
      <c r="N1025" s="5">
        <v>23348.09</v>
      </c>
      <c r="O1025" s="5">
        <v>0</v>
      </c>
      <c r="P1025" s="3" t="s">
        <v>28</v>
      </c>
      <c r="Q1025" s="3" t="s">
        <v>84</v>
      </c>
      <c r="R1025" s="5">
        <v>2</v>
      </c>
      <c r="S1025" s="15">
        <v>216920.6</v>
      </c>
      <c r="T1025" s="11">
        <f t="shared" si="106"/>
        <v>677094.61</v>
      </c>
      <c r="U1025" s="12">
        <f t="shared" si="107"/>
        <v>0</v>
      </c>
      <c r="V1025" s="12">
        <f t="shared" si="108"/>
        <v>677094.61</v>
      </c>
      <c r="W1025" s="17">
        <f t="shared" si="109"/>
        <v>0.32036970431650608</v>
      </c>
      <c r="X1025" s="19">
        <f t="shared" si="110"/>
        <v>0</v>
      </c>
      <c r="Y1025" s="17">
        <f t="shared" si="111"/>
        <v>0.32036970431650608</v>
      </c>
      <c r="Z1025" s="25">
        <f t="shared" si="105"/>
        <v>0</v>
      </c>
    </row>
    <row r="1026" spans="1:26" ht="14.4" x14ac:dyDescent="0.3">
      <c r="A1026" s="24" t="s">
        <v>1740</v>
      </c>
      <c r="B1026" s="8">
        <v>45778</v>
      </c>
      <c r="C1026" s="3" t="s">
        <v>40</v>
      </c>
      <c r="D1026" s="3" t="s">
        <v>57</v>
      </c>
      <c r="E1026" s="3" t="s">
        <v>64</v>
      </c>
      <c r="F1026" s="3" t="s">
        <v>65</v>
      </c>
      <c r="G1026" s="3" t="s">
        <v>703</v>
      </c>
      <c r="H1026" s="3" t="s">
        <v>24</v>
      </c>
      <c r="I1026" s="3" t="s">
        <v>45</v>
      </c>
      <c r="J1026" s="3" t="s">
        <v>102</v>
      </c>
      <c r="K1026" s="3" t="s">
        <v>203</v>
      </c>
      <c r="L1026" s="5">
        <v>12</v>
      </c>
      <c r="M1026" s="5">
        <v>32430.16</v>
      </c>
      <c r="N1026" s="5">
        <v>46104.03</v>
      </c>
      <c r="O1026" s="5">
        <v>0</v>
      </c>
      <c r="P1026" s="3" t="s">
        <v>55</v>
      </c>
      <c r="Q1026" s="3" t="s">
        <v>29</v>
      </c>
      <c r="R1026" s="5">
        <v>5</v>
      </c>
      <c r="S1026" s="15">
        <v>164086.39999999999</v>
      </c>
      <c r="T1026" s="11">
        <f t="shared" si="106"/>
        <v>553248.36</v>
      </c>
      <c r="U1026" s="12">
        <f t="shared" si="107"/>
        <v>0</v>
      </c>
      <c r="V1026" s="12">
        <f t="shared" si="108"/>
        <v>553248.36</v>
      </c>
      <c r="W1026" s="17">
        <f t="shared" si="109"/>
        <v>0.29658723254055375</v>
      </c>
      <c r="X1026" s="19">
        <f t="shared" si="110"/>
        <v>1</v>
      </c>
      <c r="Y1026" s="17">
        <f t="shared" si="111"/>
        <v>0.29658723254055375</v>
      </c>
      <c r="Z1026" s="25">
        <f t="shared" ref="Z1026:Z1089" si="112">U1026/V1026</f>
        <v>0</v>
      </c>
    </row>
    <row r="1027" spans="1:26" ht="14.4" x14ac:dyDescent="0.3">
      <c r="A1027" s="24" t="s">
        <v>1741</v>
      </c>
      <c r="B1027" s="4">
        <v>45678</v>
      </c>
      <c r="C1027" s="3" t="s">
        <v>49</v>
      </c>
      <c r="D1027" s="3" t="s">
        <v>21</v>
      </c>
      <c r="E1027" s="3" t="s">
        <v>105</v>
      </c>
      <c r="F1027" s="3" t="s">
        <v>106</v>
      </c>
      <c r="G1027" s="3" t="s">
        <v>1260</v>
      </c>
      <c r="H1027" s="3" t="s">
        <v>87</v>
      </c>
      <c r="I1027" s="3" t="s">
        <v>52</v>
      </c>
      <c r="J1027" s="3" t="s">
        <v>53</v>
      </c>
      <c r="K1027" s="3" t="s">
        <v>90</v>
      </c>
      <c r="L1027" s="5">
        <v>21</v>
      </c>
      <c r="M1027" s="5">
        <v>73695.070000000007</v>
      </c>
      <c r="N1027" s="5">
        <v>89345.85</v>
      </c>
      <c r="O1027" s="5">
        <v>0</v>
      </c>
      <c r="P1027" s="3" t="s">
        <v>28</v>
      </c>
      <c r="Q1027" s="3" t="s">
        <v>38</v>
      </c>
      <c r="R1027" s="5">
        <v>13</v>
      </c>
      <c r="S1027" s="15">
        <v>328666.40000000002</v>
      </c>
      <c r="T1027" s="11">
        <f t="shared" ref="T1027:T1090" si="113">L1027*N1027</f>
        <v>1876262.85</v>
      </c>
      <c r="U1027" s="12">
        <f t="shared" ref="U1027:U1090" si="114">IF(O1027="","", (L1027 * N1027) * (O1027))</f>
        <v>0</v>
      </c>
      <c r="V1027" s="12">
        <f t="shared" ref="V1027:V1090" si="115">IF(T1027="","", T1027 - U1027)</f>
        <v>1876262.85</v>
      </c>
      <c r="W1027" s="17">
        <f t="shared" ref="W1027:W1090" si="116">IF(V1027=0,"", S1027 / V1027)</f>
        <v>0.17517076565258435</v>
      </c>
      <c r="X1027" s="19">
        <f t="shared" ref="X1027:X1090" si="117">IF(TRIM(P1027)="Returned",1,0)</f>
        <v>0</v>
      </c>
      <c r="Y1027" s="17">
        <f t="shared" ref="Y1027:Y1090" si="118">S1027/V1027</f>
        <v>0.17517076565258435</v>
      </c>
      <c r="Z1027" s="25">
        <f t="shared" si="112"/>
        <v>0</v>
      </c>
    </row>
    <row r="1028" spans="1:26" ht="14.4" x14ac:dyDescent="0.3">
      <c r="A1028" s="24" t="s">
        <v>1742</v>
      </c>
      <c r="B1028" s="4">
        <v>45708</v>
      </c>
      <c r="C1028" s="3" t="s">
        <v>49</v>
      </c>
      <c r="D1028" s="3" t="s">
        <v>41</v>
      </c>
      <c r="E1028" s="3" t="s">
        <v>50</v>
      </c>
      <c r="F1028" s="3" t="s">
        <v>50</v>
      </c>
      <c r="G1028" s="3" t="s">
        <v>369</v>
      </c>
      <c r="H1028" s="3" t="s">
        <v>24</v>
      </c>
      <c r="I1028" s="3" t="s">
        <v>45</v>
      </c>
      <c r="J1028" s="3" t="s">
        <v>102</v>
      </c>
      <c r="K1028" s="3" t="s">
        <v>203</v>
      </c>
      <c r="L1028" s="5">
        <v>18</v>
      </c>
      <c r="M1028" s="5">
        <v>67981.679999999993</v>
      </c>
      <c r="N1028" s="5">
        <v>76821.740000000005</v>
      </c>
      <c r="O1028" s="5">
        <v>0.1</v>
      </c>
      <c r="P1028" s="3" t="s">
        <v>28</v>
      </c>
      <c r="Q1028" s="3" t="s">
        <v>84</v>
      </c>
      <c r="R1028" s="5">
        <v>4</v>
      </c>
      <c r="S1028" s="15">
        <v>143209</v>
      </c>
      <c r="T1028" s="11">
        <f t="shared" si="113"/>
        <v>1382791.32</v>
      </c>
      <c r="U1028" s="12">
        <f t="shared" si="114"/>
        <v>138279.13200000001</v>
      </c>
      <c r="V1028" s="12">
        <f t="shared" si="115"/>
        <v>1244512.1880000001</v>
      </c>
      <c r="W1028" s="17">
        <f t="shared" si="116"/>
        <v>0.11507239654289347</v>
      </c>
      <c r="X1028" s="19">
        <f t="shared" si="117"/>
        <v>0</v>
      </c>
      <c r="Y1028" s="17">
        <f t="shared" si="118"/>
        <v>0.11507239654289347</v>
      </c>
      <c r="Z1028" s="25">
        <f t="shared" si="112"/>
        <v>0.11111111111111112</v>
      </c>
    </row>
    <row r="1029" spans="1:26" ht="14.4" x14ac:dyDescent="0.3">
      <c r="A1029" s="24" t="s">
        <v>1743</v>
      </c>
      <c r="B1029" s="4">
        <v>45736</v>
      </c>
      <c r="C1029" s="3" t="s">
        <v>20</v>
      </c>
      <c r="D1029" s="3" t="s">
        <v>41</v>
      </c>
      <c r="E1029" s="3" t="s">
        <v>42</v>
      </c>
      <c r="F1029" s="3" t="s">
        <v>42</v>
      </c>
      <c r="G1029" s="3" t="s">
        <v>1744</v>
      </c>
      <c r="H1029" s="3" t="s">
        <v>44</v>
      </c>
      <c r="I1029" s="3" t="s">
        <v>45</v>
      </c>
      <c r="J1029" s="3" t="s">
        <v>132</v>
      </c>
      <c r="K1029" s="3" t="s">
        <v>206</v>
      </c>
      <c r="L1029" s="5">
        <v>9</v>
      </c>
      <c r="M1029" s="5">
        <v>25743.06</v>
      </c>
      <c r="N1029" s="5">
        <v>31591.87</v>
      </c>
      <c r="O1029" s="5">
        <v>0.05</v>
      </c>
      <c r="P1029" s="3" t="s">
        <v>55</v>
      </c>
      <c r="Q1029" s="3" t="s">
        <v>29</v>
      </c>
      <c r="R1029" s="5">
        <v>16</v>
      </c>
      <c r="S1029" s="15">
        <v>50007.33</v>
      </c>
      <c r="T1029" s="11">
        <f t="shared" si="113"/>
        <v>284326.83</v>
      </c>
      <c r="U1029" s="12">
        <f t="shared" si="114"/>
        <v>14216.341500000002</v>
      </c>
      <c r="V1029" s="12">
        <f t="shared" si="115"/>
        <v>270110.48850000004</v>
      </c>
      <c r="W1029" s="17">
        <f t="shared" si="116"/>
        <v>0.18513657236231312</v>
      </c>
      <c r="X1029" s="19">
        <f t="shared" si="117"/>
        <v>1</v>
      </c>
      <c r="Y1029" s="17">
        <f t="shared" si="118"/>
        <v>0.18513657236231312</v>
      </c>
      <c r="Z1029" s="25">
        <f t="shared" si="112"/>
        <v>5.2631578947368425E-2</v>
      </c>
    </row>
    <row r="1030" spans="1:26" ht="14.4" x14ac:dyDescent="0.3">
      <c r="A1030" s="24" t="s">
        <v>1745</v>
      </c>
      <c r="B1030" s="4">
        <v>45858</v>
      </c>
      <c r="C1030" s="3" t="s">
        <v>40</v>
      </c>
      <c r="D1030" s="3" t="s">
        <v>21</v>
      </c>
      <c r="E1030" s="3" t="s">
        <v>105</v>
      </c>
      <c r="F1030" s="3" t="s">
        <v>106</v>
      </c>
      <c r="G1030" s="3" t="s">
        <v>564</v>
      </c>
      <c r="H1030" s="3" t="s">
        <v>44</v>
      </c>
      <c r="I1030" s="3" t="s">
        <v>52</v>
      </c>
      <c r="J1030" s="3" t="s">
        <v>53</v>
      </c>
      <c r="K1030" s="3" t="s">
        <v>110</v>
      </c>
      <c r="L1030" s="5">
        <v>7</v>
      </c>
      <c r="M1030" s="5">
        <v>69997.39</v>
      </c>
      <c r="N1030" s="5">
        <v>83780.149999999994</v>
      </c>
      <c r="O1030" s="5">
        <v>0</v>
      </c>
      <c r="P1030" s="3" t="s">
        <v>28</v>
      </c>
      <c r="Q1030" s="3" t="s">
        <v>84</v>
      </c>
      <c r="R1030" s="5">
        <v>3</v>
      </c>
      <c r="S1030" s="15">
        <v>96479.32</v>
      </c>
      <c r="T1030" s="11">
        <f t="shared" si="113"/>
        <v>586461.04999999993</v>
      </c>
      <c r="U1030" s="12">
        <f t="shared" si="114"/>
        <v>0</v>
      </c>
      <c r="V1030" s="12">
        <f t="shared" si="115"/>
        <v>586461.04999999993</v>
      </c>
      <c r="W1030" s="17">
        <f t="shared" si="116"/>
        <v>0.16451104468063144</v>
      </c>
      <c r="X1030" s="19">
        <f t="shared" si="117"/>
        <v>0</v>
      </c>
      <c r="Y1030" s="17">
        <f t="shared" si="118"/>
        <v>0.16451104468063144</v>
      </c>
      <c r="Z1030" s="25">
        <f t="shared" si="112"/>
        <v>0</v>
      </c>
    </row>
    <row r="1031" spans="1:26" ht="14.4" x14ac:dyDescent="0.3">
      <c r="A1031" s="24" t="s">
        <v>1746</v>
      </c>
      <c r="B1031" s="7">
        <v>45789</v>
      </c>
      <c r="C1031" s="3" t="s">
        <v>49</v>
      </c>
      <c r="D1031" s="3" t="s">
        <v>57</v>
      </c>
      <c r="E1031" s="3" t="s">
        <v>92</v>
      </c>
      <c r="F1031" s="3" t="s">
        <v>93</v>
      </c>
      <c r="G1031" s="3" t="s">
        <v>1744</v>
      </c>
      <c r="H1031" s="3" t="s">
        <v>35</v>
      </c>
      <c r="I1031" s="3" t="s">
        <v>45</v>
      </c>
      <c r="J1031" s="3" t="s">
        <v>67</v>
      </c>
      <c r="K1031" s="3" t="s">
        <v>199</v>
      </c>
      <c r="L1031" s="5">
        <v>40</v>
      </c>
      <c r="M1031" s="5">
        <v>53897.59</v>
      </c>
      <c r="N1031" s="5">
        <v>68029.009999999995</v>
      </c>
      <c r="O1031" s="5">
        <v>0.05</v>
      </c>
      <c r="P1031" s="3" t="s">
        <v>28</v>
      </c>
      <c r="Q1031" s="3" t="s">
        <v>77</v>
      </c>
      <c r="R1031" s="5">
        <v>6</v>
      </c>
      <c r="S1031" s="15">
        <v>536994</v>
      </c>
      <c r="T1031" s="11">
        <f t="shared" si="113"/>
        <v>2721160.4</v>
      </c>
      <c r="U1031" s="12">
        <f t="shared" si="114"/>
        <v>136058.01999999999</v>
      </c>
      <c r="V1031" s="12">
        <f t="shared" si="115"/>
        <v>2585102.38</v>
      </c>
      <c r="W1031" s="17">
        <f t="shared" si="116"/>
        <v>0.20772639573369625</v>
      </c>
      <c r="X1031" s="19">
        <f t="shared" si="117"/>
        <v>0</v>
      </c>
      <c r="Y1031" s="17">
        <f t="shared" si="118"/>
        <v>0.20772639573369625</v>
      </c>
      <c r="Z1031" s="25">
        <f t="shared" si="112"/>
        <v>5.2631578947368418E-2</v>
      </c>
    </row>
    <row r="1032" spans="1:26" ht="14.4" x14ac:dyDescent="0.3">
      <c r="A1032" s="24" t="s">
        <v>1747</v>
      </c>
      <c r="B1032" s="6">
        <v>45814</v>
      </c>
      <c r="C1032" s="3" t="s">
        <v>49</v>
      </c>
      <c r="D1032" s="3" t="s">
        <v>41</v>
      </c>
      <c r="E1032" s="3" t="s">
        <v>50</v>
      </c>
      <c r="F1032" s="3" t="s">
        <v>50</v>
      </c>
      <c r="G1032" s="3" t="s">
        <v>1748</v>
      </c>
      <c r="H1032" s="3" t="s">
        <v>87</v>
      </c>
      <c r="I1032" s="3" t="s">
        <v>45</v>
      </c>
      <c r="J1032" s="3" t="s">
        <v>67</v>
      </c>
      <c r="K1032" s="3" t="s">
        <v>68</v>
      </c>
      <c r="L1032" s="5">
        <v>38</v>
      </c>
      <c r="M1032" s="5">
        <v>76497.14</v>
      </c>
      <c r="N1032" s="5">
        <v>96788.49</v>
      </c>
      <c r="O1032" s="5">
        <v>0.15</v>
      </c>
      <c r="P1032" s="3" t="s">
        <v>28</v>
      </c>
      <c r="Q1032" s="3" t="s">
        <v>38</v>
      </c>
      <c r="R1032" s="5">
        <v>19</v>
      </c>
      <c r="S1032" s="15">
        <v>655410.6</v>
      </c>
      <c r="T1032" s="11">
        <f t="shared" si="113"/>
        <v>3677962.62</v>
      </c>
      <c r="U1032" s="12">
        <f t="shared" si="114"/>
        <v>551694.39300000004</v>
      </c>
      <c r="V1032" s="12">
        <f t="shared" si="115"/>
        <v>3126268.227</v>
      </c>
      <c r="W1032" s="17">
        <f t="shared" si="116"/>
        <v>0.20964631068426873</v>
      </c>
      <c r="X1032" s="19">
        <f t="shared" si="117"/>
        <v>0</v>
      </c>
      <c r="Y1032" s="17">
        <f t="shared" si="118"/>
        <v>0.20964631068426873</v>
      </c>
      <c r="Z1032" s="25">
        <f t="shared" si="112"/>
        <v>0.17647058823529413</v>
      </c>
    </row>
    <row r="1033" spans="1:26" ht="14.4" x14ac:dyDescent="0.3">
      <c r="A1033" s="24" t="s">
        <v>1749</v>
      </c>
      <c r="B1033" s="4">
        <v>45853</v>
      </c>
      <c r="C1033" s="3" t="s">
        <v>31</v>
      </c>
      <c r="D1033" s="3" t="s">
        <v>21</v>
      </c>
      <c r="E1033" s="3" t="s">
        <v>105</v>
      </c>
      <c r="F1033" s="3" t="s">
        <v>106</v>
      </c>
      <c r="G1033" s="3" t="s">
        <v>277</v>
      </c>
      <c r="H1033" s="3" t="s">
        <v>87</v>
      </c>
      <c r="I1033" s="3" t="s">
        <v>25</v>
      </c>
      <c r="J1033" s="3" t="s">
        <v>61</v>
      </c>
      <c r="K1033" s="3" t="s">
        <v>62</v>
      </c>
      <c r="L1033" s="5">
        <v>32</v>
      </c>
      <c r="M1033" s="5">
        <v>58691.24</v>
      </c>
      <c r="N1033" s="5">
        <v>67319.89</v>
      </c>
      <c r="O1033" s="5">
        <v>0.15</v>
      </c>
      <c r="P1033" s="3" t="s">
        <v>28</v>
      </c>
      <c r="Q1033" s="3" t="s">
        <v>77</v>
      </c>
      <c r="R1033" s="5">
        <v>1</v>
      </c>
      <c r="S1033" s="15">
        <v>234699.3</v>
      </c>
      <c r="T1033" s="11">
        <f t="shared" si="113"/>
        <v>2154236.48</v>
      </c>
      <c r="U1033" s="12">
        <f t="shared" si="114"/>
        <v>323135.47200000001</v>
      </c>
      <c r="V1033" s="12">
        <f t="shared" si="115"/>
        <v>1831101.0079999999</v>
      </c>
      <c r="W1033" s="17">
        <f t="shared" si="116"/>
        <v>0.128173868603976</v>
      </c>
      <c r="X1033" s="19">
        <f t="shared" si="117"/>
        <v>0</v>
      </c>
      <c r="Y1033" s="17">
        <f t="shared" si="118"/>
        <v>0.128173868603976</v>
      </c>
      <c r="Z1033" s="25">
        <f t="shared" si="112"/>
        <v>0.17647058823529413</v>
      </c>
    </row>
    <row r="1034" spans="1:26" ht="14.4" x14ac:dyDescent="0.3">
      <c r="A1034" s="24" t="s">
        <v>1750</v>
      </c>
      <c r="B1034" s="4">
        <v>45852</v>
      </c>
      <c r="C1034" s="3" t="s">
        <v>49</v>
      </c>
      <c r="D1034" s="3" t="s">
        <v>21</v>
      </c>
      <c r="E1034" s="3" t="s">
        <v>22</v>
      </c>
      <c r="F1034" s="3" t="s">
        <v>22</v>
      </c>
      <c r="G1034" s="3" t="s">
        <v>883</v>
      </c>
      <c r="H1034" s="3" t="s">
        <v>87</v>
      </c>
      <c r="I1034" s="3" t="s">
        <v>45</v>
      </c>
      <c r="J1034" s="3" t="s">
        <v>132</v>
      </c>
      <c r="K1034" s="3" t="s">
        <v>133</v>
      </c>
      <c r="L1034" s="5">
        <v>17</v>
      </c>
      <c r="M1034" s="5">
        <v>22270.23</v>
      </c>
      <c r="N1034" s="5">
        <v>32252.29</v>
      </c>
      <c r="O1034" s="5">
        <v>0.05</v>
      </c>
      <c r="P1034" s="3" t="s">
        <v>28</v>
      </c>
      <c r="Q1034" s="3" t="s">
        <v>38</v>
      </c>
      <c r="R1034" s="5">
        <v>7</v>
      </c>
      <c r="S1034" s="15">
        <v>161210.29999999999</v>
      </c>
      <c r="T1034" s="11">
        <f t="shared" si="113"/>
        <v>548288.93000000005</v>
      </c>
      <c r="U1034" s="12">
        <f t="shared" si="114"/>
        <v>27414.446500000005</v>
      </c>
      <c r="V1034" s="12">
        <f t="shared" si="115"/>
        <v>520874.48350000003</v>
      </c>
      <c r="W1034" s="17">
        <f t="shared" si="116"/>
        <v>0.30949932297845029</v>
      </c>
      <c r="X1034" s="19">
        <f t="shared" si="117"/>
        <v>0</v>
      </c>
      <c r="Y1034" s="17">
        <f t="shared" si="118"/>
        <v>0.30949932297845029</v>
      </c>
      <c r="Z1034" s="25">
        <f t="shared" si="112"/>
        <v>5.2631578947368425E-2</v>
      </c>
    </row>
    <row r="1035" spans="1:26" ht="14.4" x14ac:dyDescent="0.3">
      <c r="A1035" s="24" t="s">
        <v>1751</v>
      </c>
      <c r="B1035" s="6">
        <v>45753</v>
      </c>
      <c r="C1035" s="3" t="s">
        <v>49</v>
      </c>
      <c r="D1035" s="3" t="s">
        <v>21</v>
      </c>
      <c r="E1035" s="3" t="s">
        <v>32</v>
      </c>
      <c r="F1035" s="3" t="s">
        <v>33</v>
      </c>
      <c r="G1035" s="3" t="s">
        <v>1639</v>
      </c>
      <c r="H1035" s="3" t="s">
        <v>35</v>
      </c>
      <c r="I1035" s="3" t="s">
        <v>52</v>
      </c>
      <c r="J1035" s="3" t="s">
        <v>95</v>
      </c>
      <c r="K1035" s="3" t="s">
        <v>237</v>
      </c>
      <c r="L1035" s="5">
        <v>30</v>
      </c>
      <c r="M1035" s="5">
        <v>65586.19</v>
      </c>
      <c r="N1035" s="5">
        <v>97331.26</v>
      </c>
      <c r="O1035" s="5">
        <v>0</v>
      </c>
      <c r="P1035" s="3" t="s">
        <v>28</v>
      </c>
      <c r="Q1035" s="3" t="s">
        <v>38</v>
      </c>
      <c r="R1035" s="5">
        <v>12</v>
      </c>
      <c r="S1035" s="15">
        <v>952352.1</v>
      </c>
      <c r="T1035" s="11">
        <f t="shared" si="113"/>
        <v>2919937.8</v>
      </c>
      <c r="U1035" s="12">
        <f t="shared" si="114"/>
        <v>0</v>
      </c>
      <c r="V1035" s="12">
        <f t="shared" si="115"/>
        <v>2919937.8</v>
      </c>
      <c r="W1035" s="17">
        <f t="shared" si="116"/>
        <v>0.32615492699878745</v>
      </c>
      <c r="X1035" s="19">
        <f t="shared" si="117"/>
        <v>0</v>
      </c>
      <c r="Y1035" s="17">
        <f t="shared" si="118"/>
        <v>0.32615492699878745</v>
      </c>
      <c r="Z1035" s="25">
        <f t="shared" si="112"/>
        <v>0</v>
      </c>
    </row>
    <row r="1036" spans="1:26" ht="14.4" x14ac:dyDescent="0.3">
      <c r="A1036" s="24" t="s">
        <v>1752</v>
      </c>
      <c r="B1036" s="6">
        <v>45724</v>
      </c>
      <c r="C1036" s="3" t="s">
        <v>20</v>
      </c>
      <c r="D1036" s="3" t="s">
        <v>21</v>
      </c>
      <c r="E1036" s="3" t="s">
        <v>32</v>
      </c>
      <c r="F1036" s="3" t="s">
        <v>33</v>
      </c>
      <c r="G1036" s="3" t="s">
        <v>402</v>
      </c>
      <c r="H1036" s="3" t="s">
        <v>87</v>
      </c>
      <c r="I1036" s="3" t="s">
        <v>25</v>
      </c>
      <c r="J1036" s="3" t="s">
        <v>36</v>
      </c>
      <c r="K1036" s="3" t="s">
        <v>136</v>
      </c>
      <c r="L1036" s="5">
        <v>37</v>
      </c>
      <c r="M1036" s="5">
        <v>55393.11</v>
      </c>
      <c r="N1036" s="5">
        <v>77515.789999999994</v>
      </c>
      <c r="O1036" s="5">
        <v>0</v>
      </c>
      <c r="P1036" s="3" t="s">
        <v>55</v>
      </c>
      <c r="Q1036" s="3" t="s">
        <v>77</v>
      </c>
      <c r="R1036" s="5">
        <v>19</v>
      </c>
      <c r="S1036" s="15">
        <v>818539.2</v>
      </c>
      <c r="T1036" s="11">
        <f t="shared" si="113"/>
        <v>2868084.23</v>
      </c>
      <c r="U1036" s="12">
        <f t="shared" si="114"/>
        <v>0</v>
      </c>
      <c r="V1036" s="12">
        <f t="shared" si="115"/>
        <v>2868084.23</v>
      </c>
      <c r="W1036" s="17">
        <f t="shared" si="116"/>
        <v>0.28539580234015649</v>
      </c>
      <c r="X1036" s="19">
        <f t="shared" si="117"/>
        <v>1</v>
      </c>
      <c r="Y1036" s="17">
        <f t="shared" si="118"/>
        <v>0.28539580234015649</v>
      </c>
      <c r="Z1036" s="25">
        <f t="shared" si="112"/>
        <v>0</v>
      </c>
    </row>
    <row r="1037" spans="1:26" ht="14.4" x14ac:dyDescent="0.3">
      <c r="A1037" s="24" t="s">
        <v>1753</v>
      </c>
      <c r="B1037" s="6">
        <v>45724</v>
      </c>
      <c r="C1037" s="3" t="s">
        <v>49</v>
      </c>
      <c r="D1037" s="3" t="s">
        <v>70</v>
      </c>
      <c r="E1037" s="3" t="s">
        <v>125</v>
      </c>
      <c r="F1037" s="3" t="s">
        <v>125</v>
      </c>
      <c r="G1037" s="3" t="s">
        <v>1754</v>
      </c>
      <c r="H1037" s="3" t="s">
        <v>44</v>
      </c>
      <c r="I1037" s="3" t="s">
        <v>52</v>
      </c>
      <c r="J1037" s="3" t="s">
        <v>113</v>
      </c>
      <c r="K1037" s="3" t="s">
        <v>557</v>
      </c>
      <c r="L1037" s="5">
        <v>1</v>
      </c>
      <c r="M1037" s="5">
        <v>53415.47</v>
      </c>
      <c r="N1037" s="5">
        <v>75546.320000000007</v>
      </c>
      <c r="O1037" s="5">
        <v>0</v>
      </c>
      <c r="P1037" s="3" t="s">
        <v>55</v>
      </c>
      <c r="Q1037" s="3" t="s">
        <v>29</v>
      </c>
      <c r="R1037" s="5">
        <v>7</v>
      </c>
      <c r="S1037" s="15">
        <v>22130.85</v>
      </c>
      <c r="T1037" s="11">
        <f t="shared" si="113"/>
        <v>75546.320000000007</v>
      </c>
      <c r="U1037" s="12">
        <f t="shared" si="114"/>
        <v>0</v>
      </c>
      <c r="V1037" s="12">
        <f t="shared" si="115"/>
        <v>75546.320000000007</v>
      </c>
      <c r="W1037" s="17">
        <f t="shared" si="116"/>
        <v>0.29294411693382283</v>
      </c>
      <c r="X1037" s="19">
        <f t="shared" si="117"/>
        <v>1</v>
      </c>
      <c r="Y1037" s="17">
        <f t="shared" si="118"/>
        <v>0.29294411693382283</v>
      </c>
      <c r="Z1037" s="25">
        <f t="shared" si="112"/>
        <v>0</v>
      </c>
    </row>
    <row r="1038" spans="1:26" ht="14.4" x14ac:dyDescent="0.3">
      <c r="A1038" s="24" t="s">
        <v>1755</v>
      </c>
      <c r="B1038" s="6">
        <v>45846</v>
      </c>
      <c r="C1038" s="3" t="s">
        <v>20</v>
      </c>
      <c r="D1038" s="3" t="s">
        <v>21</v>
      </c>
      <c r="E1038" s="3" t="s">
        <v>105</v>
      </c>
      <c r="F1038" s="3" t="s">
        <v>106</v>
      </c>
      <c r="G1038" s="3" t="s">
        <v>1756</v>
      </c>
      <c r="H1038" s="3" t="s">
        <v>35</v>
      </c>
      <c r="I1038" s="3" t="s">
        <v>25</v>
      </c>
      <c r="J1038" s="3" t="s">
        <v>146</v>
      </c>
      <c r="K1038" s="3" t="s">
        <v>416</v>
      </c>
      <c r="L1038" s="5">
        <v>30</v>
      </c>
      <c r="M1038" s="5">
        <v>77673.42</v>
      </c>
      <c r="N1038" s="5">
        <v>88726.45</v>
      </c>
      <c r="O1038" s="5">
        <v>0.05</v>
      </c>
      <c r="P1038" s="3" t="s">
        <v>55</v>
      </c>
      <c r="Q1038" s="3" t="s">
        <v>84</v>
      </c>
      <c r="R1038" s="5">
        <v>10</v>
      </c>
      <c r="S1038" s="15">
        <v>315011.40000000002</v>
      </c>
      <c r="T1038" s="11">
        <f t="shared" si="113"/>
        <v>2661793.5</v>
      </c>
      <c r="U1038" s="12">
        <f t="shared" si="114"/>
        <v>133089.67500000002</v>
      </c>
      <c r="V1038" s="12">
        <f t="shared" si="115"/>
        <v>2528703.8250000002</v>
      </c>
      <c r="W1038" s="17">
        <f t="shared" si="116"/>
        <v>0.12457425693180972</v>
      </c>
      <c r="X1038" s="19">
        <f t="shared" si="117"/>
        <v>1</v>
      </c>
      <c r="Y1038" s="17">
        <f t="shared" si="118"/>
        <v>0.12457425693180972</v>
      </c>
      <c r="Z1038" s="25">
        <f t="shared" si="112"/>
        <v>5.2631578947368425E-2</v>
      </c>
    </row>
    <row r="1039" spans="1:26" ht="14.4" x14ac:dyDescent="0.3">
      <c r="A1039" s="24" t="s">
        <v>1757</v>
      </c>
      <c r="B1039" s="4">
        <v>45884</v>
      </c>
      <c r="C1039" s="3" t="s">
        <v>40</v>
      </c>
      <c r="D1039" s="3" t="s">
        <v>41</v>
      </c>
      <c r="E1039" s="3" t="s">
        <v>42</v>
      </c>
      <c r="F1039" s="3" t="s">
        <v>42</v>
      </c>
      <c r="G1039" s="3" t="s">
        <v>1758</v>
      </c>
      <c r="H1039" s="3" t="s">
        <v>24</v>
      </c>
      <c r="I1039" s="3" t="s">
        <v>52</v>
      </c>
      <c r="J1039" s="3" t="s">
        <v>95</v>
      </c>
      <c r="K1039" s="3" t="s">
        <v>237</v>
      </c>
      <c r="L1039" s="5">
        <v>6</v>
      </c>
      <c r="M1039" s="5">
        <v>50199.74</v>
      </c>
      <c r="N1039" s="5">
        <v>75257.919999999998</v>
      </c>
      <c r="O1039" s="5">
        <v>0</v>
      </c>
      <c r="P1039" s="3" t="s">
        <v>55</v>
      </c>
      <c r="Q1039" s="3" t="s">
        <v>38</v>
      </c>
      <c r="R1039" s="5">
        <v>3</v>
      </c>
      <c r="S1039" s="15">
        <v>150349.1</v>
      </c>
      <c r="T1039" s="11">
        <f t="shared" si="113"/>
        <v>451547.52</v>
      </c>
      <c r="U1039" s="12">
        <f t="shared" si="114"/>
        <v>0</v>
      </c>
      <c r="V1039" s="12">
        <f t="shared" si="115"/>
        <v>451547.52</v>
      </c>
      <c r="W1039" s="17">
        <f t="shared" si="116"/>
        <v>0.3329640698724245</v>
      </c>
      <c r="X1039" s="19">
        <f t="shared" si="117"/>
        <v>1</v>
      </c>
      <c r="Y1039" s="17">
        <f t="shared" si="118"/>
        <v>0.3329640698724245</v>
      </c>
      <c r="Z1039" s="25">
        <f t="shared" si="112"/>
        <v>0</v>
      </c>
    </row>
    <row r="1040" spans="1:26" ht="14.4" x14ac:dyDescent="0.3">
      <c r="A1040" s="24" t="s">
        <v>1759</v>
      </c>
      <c r="B1040" s="4">
        <v>45887</v>
      </c>
      <c r="C1040" s="3" t="s">
        <v>31</v>
      </c>
      <c r="D1040" s="3" t="s">
        <v>41</v>
      </c>
      <c r="E1040" s="3" t="s">
        <v>42</v>
      </c>
      <c r="F1040" s="3" t="s">
        <v>42</v>
      </c>
      <c r="G1040" s="3" t="s">
        <v>1760</v>
      </c>
      <c r="H1040" s="3" t="s">
        <v>44</v>
      </c>
      <c r="I1040" s="3" t="s">
        <v>45</v>
      </c>
      <c r="J1040" s="3" t="s">
        <v>46</v>
      </c>
      <c r="K1040" s="3" t="s">
        <v>333</v>
      </c>
      <c r="L1040" s="5">
        <v>7</v>
      </c>
      <c r="M1040" s="5">
        <v>72557.09</v>
      </c>
      <c r="N1040" s="5">
        <v>86691.67</v>
      </c>
      <c r="O1040" s="5">
        <v>0</v>
      </c>
      <c r="P1040" s="3" t="s">
        <v>55</v>
      </c>
      <c r="Q1040" s="3" t="s">
        <v>84</v>
      </c>
      <c r="R1040" s="5">
        <v>18</v>
      </c>
      <c r="S1040" s="15">
        <v>98942.06</v>
      </c>
      <c r="T1040" s="11">
        <f t="shared" si="113"/>
        <v>606841.68999999994</v>
      </c>
      <c r="U1040" s="12">
        <f t="shared" si="114"/>
        <v>0</v>
      </c>
      <c r="V1040" s="12">
        <f t="shared" si="115"/>
        <v>606841.68999999994</v>
      </c>
      <c r="W1040" s="17">
        <f t="shared" si="116"/>
        <v>0.16304426942057987</v>
      </c>
      <c r="X1040" s="19">
        <f t="shared" si="117"/>
        <v>1</v>
      </c>
      <c r="Y1040" s="17">
        <f t="shared" si="118"/>
        <v>0.16304426942057987</v>
      </c>
      <c r="Z1040" s="25">
        <f t="shared" si="112"/>
        <v>0</v>
      </c>
    </row>
    <row r="1041" spans="1:26" ht="14.4" x14ac:dyDescent="0.3">
      <c r="A1041" s="24" t="s">
        <v>1761</v>
      </c>
      <c r="B1041" s="4">
        <v>45892</v>
      </c>
      <c r="C1041" s="3" t="s">
        <v>40</v>
      </c>
      <c r="D1041" s="3" t="s">
        <v>57</v>
      </c>
      <c r="E1041" s="3" t="s">
        <v>58</v>
      </c>
      <c r="F1041" s="3" t="s">
        <v>59</v>
      </c>
      <c r="G1041" s="3" t="s">
        <v>322</v>
      </c>
      <c r="H1041" s="3" t="s">
        <v>35</v>
      </c>
      <c r="I1041" s="3" t="s">
        <v>52</v>
      </c>
      <c r="J1041" s="3" t="s">
        <v>157</v>
      </c>
      <c r="K1041" s="3" t="s">
        <v>273</v>
      </c>
      <c r="L1041" s="5">
        <v>7</v>
      </c>
      <c r="M1041" s="5">
        <v>33121.07</v>
      </c>
      <c r="N1041" s="5">
        <v>48340.21</v>
      </c>
      <c r="O1041" s="5">
        <v>0.1</v>
      </c>
      <c r="P1041" s="3" t="s">
        <v>55</v>
      </c>
      <c r="Q1041" s="3" t="s">
        <v>77</v>
      </c>
      <c r="R1041" s="5">
        <v>10</v>
      </c>
      <c r="S1041" s="15">
        <v>95880.58</v>
      </c>
      <c r="T1041" s="11">
        <f t="shared" si="113"/>
        <v>338381.47</v>
      </c>
      <c r="U1041" s="12">
        <f t="shared" si="114"/>
        <v>33838.146999999997</v>
      </c>
      <c r="V1041" s="12">
        <f t="shared" si="115"/>
        <v>304543.32299999997</v>
      </c>
      <c r="W1041" s="17">
        <f t="shared" si="116"/>
        <v>0.3148339587796512</v>
      </c>
      <c r="X1041" s="19">
        <f t="shared" si="117"/>
        <v>1</v>
      </c>
      <c r="Y1041" s="17">
        <f t="shared" si="118"/>
        <v>0.3148339587796512</v>
      </c>
      <c r="Z1041" s="25">
        <f t="shared" si="112"/>
        <v>0.1111111111111111</v>
      </c>
    </row>
    <row r="1042" spans="1:26" ht="14.4" x14ac:dyDescent="0.3">
      <c r="A1042" s="24" t="s">
        <v>1762</v>
      </c>
      <c r="B1042" s="4">
        <v>45716</v>
      </c>
      <c r="C1042" s="3" t="s">
        <v>49</v>
      </c>
      <c r="D1042" s="3" t="s">
        <v>57</v>
      </c>
      <c r="E1042" s="3" t="s">
        <v>64</v>
      </c>
      <c r="F1042" s="3" t="s">
        <v>65</v>
      </c>
      <c r="G1042" s="3" t="s">
        <v>1763</v>
      </c>
      <c r="H1042" s="3" t="s">
        <v>44</v>
      </c>
      <c r="I1042" s="3" t="s">
        <v>52</v>
      </c>
      <c r="J1042" s="3" t="s">
        <v>95</v>
      </c>
      <c r="K1042" s="3" t="s">
        <v>96</v>
      </c>
      <c r="L1042" s="5">
        <v>2</v>
      </c>
      <c r="M1042" s="5">
        <v>46099.35</v>
      </c>
      <c r="N1042" s="5">
        <v>55816.06</v>
      </c>
      <c r="O1042" s="5">
        <v>0.15</v>
      </c>
      <c r="P1042" s="3" t="s">
        <v>28</v>
      </c>
      <c r="Q1042" s="3" t="s">
        <v>38</v>
      </c>
      <c r="R1042" s="5">
        <v>3</v>
      </c>
      <c r="S1042" s="15">
        <v>16518.41</v>
      </c>
      <c r="T1042" s="11">
        <f t="shared" si="113"/>
        <v>111632.12</v>
      </c>
      <c r="U1042" s="12">
        <f t="shared" si="114"/>
        <v>16744.817999999999</v>
      </c>
      <c r="V1042" s="12">
        <f t="shared" si="115"/>
        <v>94887.301999999996</v>
      </c>
      <c r="W1042" s="17">
        <f t="shared" si="116"/>
        <v>0.17408451554455623</v>
      </c>
      <c r="X1042" s="19">
        <f t="shared" si="117"/>
        <v>0</v>
      </c>
      <c r="Y1042" s="17">
        <f t="shared" si="118"/>
        <v>0.17408451554455623</v>
      </c>
      <c r="Z1042" s="25">
        <f t="shared" si="112"/>
        <v>0.17647058823529413</v>
      </c>
    </row>
    <row r="1043" spans="1:26" ht="14.4" x14ac:dyDescent="0.3">
      <c r="A1043" s="24" t="s">
        <v>1764</v>
      </c>
      <c r="B1043" s="4">
        <v>45831</v>
      </c>
      <c r="C1043" s="3" t="s">
        <v>49</v>
      </c>
      <c r="D1043" s="3" t="s">
        <v>57</v>
      </c>
      <c r="E1043" s="3" t="s">
        <v>58</v>
      </c>
      <c r="F1043" s="3" t="s">
        <v>59</v>
      </c>
      <c r="G1043" s="3" t="s">
        <v>963</v>
      </c>
      <c r="H1043" s="3" t="s">
        <v>87</v>
      </c>
      <c r="I1043" s="3" t="s">
        <v>52</v>
      </c>
      <c r="J1043" s="3" t="s">
        <v>53</v>
      </c>
      <c r="K1043" s="3" t="s">
        <v>54</v>
      </c>
      <c r="L1043" s="5">
        <v>1</v>
      </c>
      <c r="M1043" s="5">
        <v>29813.74</v>
      </c>
      <c r="N1043" s="5">
        <v>43496.91</v>
      </c>
      <c r="O1043" s="5">
        <v>0.05</v>
      </c>
      <c r="P1043" s="3" t="s">
        <v>55</v>
      </c>
      <c r="Q1043" s="3" t="s">
        <v>84</v>
      </c>
      <c r="R1043" s="5">
        <v>11</v>
      </c>
      <c r="S1043" s="15">
        <v>12999.01</v>
      </c>
      <c r="T1043" s="11">
        <f t="shared" si="113"/>
        <v>43496.91</v>
      </c>
      <c r="U1043" s="12">
        <f t="shared" si="114"/>
        <v>2174.8455000000004</v>
      </c>
      <c r="V1043" s="12">
        <f t="shared" si="115"/>
        <v>41322.0645</v>
      </c>
      <c r="W1043" s="17">
        <f t="shared" si="116"/>
        <v>0.31457794176764814</v>
      </c>
      <c r="X1043" s="19">
        <f t="shared" si="117"/>
        <v>1</v>
      </c>
      <c r="Y1043" s="17">
        <f t="shared" si="118"/>
        <v>0.31457794176764814</v>
      </c>
      <c r="Z1043" s="25">
        <f t="shared" si="112"/>
        <v>5.2631578947368432E-2</v>
      </c>
    </row>
    <row r="1044" spans="1:26" ht="14.4" x14ac:dyDescent="0.3">
      <c r="A1044" s="24" t="s">
        <v>1765</v>
      </c>
      <c r="B1044" s="4">
        <v>45894</v>
      </c>
      <c r="C1044" s="3" t="s">
        <v>31</v>
      </c>
      <c r="D1044" s="3" t="s">
        <v>41</v>
      </c>
      <c r="E1044" s="3" t="s">
        <v>50</v>
      </c>
      <c r="F1044" s="3" t="s">
        <v>50</v>
      </c>
      <c r="G1044" s="3" t="s">
        <v>297</v>
      </c>
      <c r="H1044" s="3" t="s">
        <v>87</v>
      </c>
      <c r="I1044" s="3" t="s">
        <v>25</v>
      </c>
      <c r="J1044" s="3" t="s">
        <v>36</v>
      </c>
      <c r="K1044" s="3" t="s">
        <v>136</v>
      </c>
      <c r="L1044" s="5">
        <v>49</v>
      </c>
      <c r="M1044" s="5">
        <v>9497.59</v>
      </c>
      <c r="N1044" s="5">
        <v>13006.92</v>
      </c>
      <c r="O1044" s="5">
        <v>0.05</v>
      </c>
      <c r="P1044" s="3" t="s">
        <v>28</v>
      </c>
      <c r="Q1044" s="3" t="s">
        <v>29</v>
      </c>
      <c r="R1044" s="5">
        <v>2</v>
      </c>
      <c r="S1044" s="15">
        <v>163359.29999999999</v>
      </c>
      <c r="T1044" s="11">
        <f t="shared" si="113"/>
        <v>637339.07999999996</v>
      </c>
      <c r="U1044" s="12">
        <f t="shared" si="114"/>
        <v>31866.953999999998</v>
      </c>
      <c r="V1044" s="12">
        <f t="shared" si="115"/>
        <v>605472.12599999993</v>
      </c>
      <c r="W1044" s="17">
        <f t="shared" si="116"/>
        <v>0.26980482335201672</v>
      </c>
      <c r="X1044" s="19">
        <f t="shared" si="117"/>
        <v>0</v>
      </c>
      <c r="Y1044" s="17">
        <f t="shared" si="118"/>
        <v>0.26980482335201672</v>
      </c>
      <c r="Z1044" s="25">
        <f t="shared" si="112"/>
        <v>5.2631578947368425E-2</v>
      </c>
    </row>
    <row r="1045" spans="1:26" ht="14.4" x14ac:dyDescent="0.3">
      <c r="A1045" s="24" t="s">
        <v>1766</v>
      </c>
      <c r="B1045" s="6">
        <v>45724</v>
      </c>
      <c r="C1045" s="3" t="s">
        <v>31</v>
      </c>
      <c r="D1045" s="3" t="s">
        <v>70</v>
      </c>
      <c r="E1045" s="3" t="s">
        <v>71</v>
      </c>
      <c r="F1045" s="3" t="s">
        <v>72</v>
      </c>
      <c r="G1045" s="3" t="s">
        <v>350</v>
      </c>
      <c r="H1045" s="3" t="s">
        <v>24</v>
      </c>
      <c r="I1045" s="3" t="s">
        <v>52</v>
      </c>
      <c r="J1045" s="3" t="s">
        <v>113</v>
      </c>
      <c r="K1045" s="3" t="s">
        <v>139</v>
      </c>
      <c r="L1045" s="5">
        <v>2</v>
      </c>
      <c r="M1045" s="5">
        <v>51125.39</v>
      </c>
      <c r="N1045" s="5">
        <v>59365.2</v>
      </c>
      <c r="O1045" s="5">
        <v>0</v>
      </c>
      <c r="P1045" s="3" t="s">
        <v>55</v>
      </c>
      <c r="Q1045" s="3" t="s">
        <v>29</v>
      </c>
      <c r="R1045" s="5">
        <v>10</v>
      </c>
      <c r="S1045" s="15">
        <v>16479.62</v>
      </c>
      <c r="T1045" s="11">
        <f t="shared" si="113"/>
        <v>118730.4</v>
      </c>
      <c r="U1045" s="12">
        <f t="shared" si="114"/>
        <v>0</v>
      </c>
      <c r="V1045" s="12">
        <f t="shared" si="115"/>
        <v>118730.4</v>
      </c>
      <c r="W1045" s="17">
        <f t="shared" si="116"/>
        <v>0.13879865645192807</v>
      </c>
      <c r="X1045" s="19">
        <f t="shared" si="117"/>
        <v>1</v>
      </c>
      <c r="Y1045" s="17">
        <f t="shared" si="118"/>
        <v>0.13879865645192807</v>
      </c>
      <c r="Z1045" s="25">
        <f t="shared" si="112"/>
        <v>0</v>
      </c>
    </row>
    <row r="1046" spans="1:26" ht="14.4" x14ac:dyDescent="0.3">
      <c r="A1046" s="24" t="s">
        <v>1767</v>
      </c>
      <c r="B1046" s="6">
        <v>45870</v>
      </c>
      <c r="C1046" s="3" t="s">
        <v>31</v>
      </c>
      <c r="D1046" s="3" t="s">
        <v>21</v>
      </c>
      <c r="E1046" s="3" t="s">
        <v>105</v>
      </c>
      <c r="F1046" s="3" t="s">
        <v>106</v>
      </c>
      <c r="G1046" s="3" t="s">
        <v>1226</v>
      </c>
      <c r="H1046" s="3" t="s">
        <v>24</v>
      </c>
      <c r="I1046" s="3" t="s">
        <v>25</v>
      </c>
      <c r="J1046" s="3" t="s">
        <v>26</v>
      </c>
      <c r="K1046" s="3" t="s">
        <v>80</v>
      </c>
      <c r="L1046" s="5">
        <v>36</v>
      </c>
      <c r="M1046" s="5">
        <v>51314.62</v>
      </c>
      <c r="N1046" s="5">
        <v>56739.55</v>
      </c>
      <c r="O1046" s="5">
        <v>0.1</v>
      </c>
      <c r="P1046" s="3" t="s">
        <v>28</v>
      </c>
      <c r="Q1046" s="3" t="s">
        <v>84</v>
      </c>
      <c r="R1046" s="5">
        <v>17</v>
      </c>
      <c r="S1046" s="15">
        <v>175767.7</v>
      </c>
      <c r="T1046" s="11">
        <f t="shared" si="113"/>
        <v>2042623.8</v>
      </c>
      <c r="U1046" s="12">
        <f t="shared" si="114"/>
        <v>204262.38</v>
      </c>
      <c r="V1046" s="12">
        <f t="shared" si="115"/>
        <v>1838361.42</v>
      </c>
      <c r="W1046" s="17">
        <f t="shared" si="116"/>
        <v>9.5611068687461914E-2</v>
      </c>
      <c r="X1046" s="19">
        <f t="shared" si="117"/>
        <v>0</v>
      </c>
      <c r="Y1046" s="17">
        <f t="shared" si="118"/>
        <v>9.5611068687461914E-2</v>
      </c>
      <c r="Z1046" s="25">
        <f t="shared" si="112"/>
        <v>0.11111111111111112</v>
      </c>
    </row>
    <row r="1047" spans="1:26" ht="14.4" x14ac:dyDescent="0.3">
      <c r="A1047" s="24" t="s">
        <v>1768</v>
      </c>
      <c r="B1047" s="7">
        <v>45799</v>
      </c>
      <c r="C1047" s="3" t="s">
        <v>49</v>
      </c>
      <c r="D1047" s="3" t="s">
        <v>70</v>
      </c>
      <c r="E1047" s="3" t="s">
        <v>125</v>
      </c>
      <c r="F1047" s="3" t="s">
        <v>125</v>
      </c>
      <c r="G1047" s="3" t="s">
        <v>1769</v>
      </c>
      <c r="H1047" s="3" t="s">
        <v>87</v>
      </c>
      <c r="I1047" s="3" t="s">
        <v>25</v>
      </c>
      <c r="J1047" s="3" t="s">
        <v>146</v>
      </c>
      <c r="K1047" s="3" t="s">
        <v>147</v>
      </c>
      <c r="L1047" s="5">
        <v>4</v>
      </c>
      <c r="M1047" s="5">
        <v>47887.08</v>
      </c>
      <c r="N1047" s="5">
        <v>59746.21</v>
      </c>
      <c r="O1047" s="5">
        <v>0.05</v>
      </c>
      <c r="P1047" s="3" t="s">
        <v>28</v>
      </c>
      <c r="Q1047" s="3" t="s">
        <v>77</v>
      </c>
      <c r="R1047" s="5">
        <v>4</v>
      </c>
      <c r="S1047" s="15">
        <v>45064.69</v>
      </c>
      <c r="T1047" s="11">
        <f t="shared" si="113"/>
        <v>238984.84</v>
      </c>
      <c r="U1047" s="12">
        <f t="shared" si="114"/>
        <v>11949.242</v>
      </c>
      <c r="V1047" s="12">
        <f t="shared" si="115"/>
        <v>227035.598</v>
      </c>
      <c r="W1047" s="17">
        <f t="shared" si="116"/>
        <v>0.19849173608448839</v>
      </c>
      <c r="X1047" s="19">
        <f t="shared" si="117"/>
        <v>0</v>
      </c>
      <c r="Y1047" s="17">
        <f t="shared" si="118"/>
        <v>0.19849173608448839</v>
      </c>
      <c r="Z1047" s="25">
        <f t="shared" si="112"/>
        <v>5.2631578947368425E-2</v>
      </c>
    </row>
    <row r="1048" spans="1:26" ht="14.4" x14ac:dyDescent="0.3">
      <c r="A1048" s="24" t="s">
        <v>1770</v>
      </c>
      <c r="B1048" s="6">
        <v>45721</v>
      </c>
      <c r="C1048" s="3" t="s">
        <v>20</v>
      </c>
      <c r="D1048" s="3" t="s">
        <v>21</v>
      </c>
      <c r="E1048" s="3" t="s">
        <v>32</v>
      </c>
      <c r="F1048" s="3" t="s">
        <v>33</v>
      </c>
      <c r="G1048" s="3" t="s">
        <v>1771</v>
      </c>
      <c r="H1048" s="3" t="s">
        <v>44</v>
      </c>
      <c r="I1048" s="3" t="s">
        <v>52</v>
      </c>
      <c r="J1048" s="3" t="s">
        <v>53</v>
      </c>
      <c r="K1048" s="3" t="s">
        <v>90</v>
      </c>
      <c r="L1048" s="5">
        <v>20</v>
      </c>
      <c r="M1048" s="5">
        <v>10801.64</v>
      </c>
      <c r="N1048" s="5">
        <v>12981.27</v>
      </c>
      <c r="O1048" s="5">
        <v>0.05</v>
      </c>
      <c r="P1048" s="3" t="s">
        <v>28</v>
      </c>
      <c r="Q1048" s="3" t="s">
        <v>77</v>
      </c>
      <c r="R1048" s="5">
        <v>18</v>
      </c>
      <c r="S1048" s="15">
        <v>41412.97</v>
      </c>
      <c r="T1048" s="11">
        <f t="shared" si="113"/>
        <v>259625.40000000002</v>
      </c>
      <c r="U1048" s="12">
        <f t="shared" si="114"/>
        <v>12981.270000000002</v>
      </c>
      <c r="V1048" s="12">
        <f t="shared" si="115"/>
        <v>246644.13000000003</v>
      </c>
      <c r="W1048" s="17">
        <f t="shared" si="116"/>
        <v>0.16790575960595533</v>
      </c>
      <c r="X1048" s="19">
        <f t="shared" si="117"/>
        <v>0</v>
      </c>
      <c r="Y1048" s="17">
        <f t="shared" si="118"/>
        <v>0.16790575960595533</v>
      </c>
      <c r="Z1048" s="25">
        <f t="shared" si="112"/>
        <v>5.2631578947368425E-2</v>
      </c>
    </row>
    <row r="1049" spans="1:26" ht="14.4" x14ac:dyDescent="0.3">
      <c r="A1049" s="24" t="s">
        <v>1772</v>
      </c>
      <c r="B1049" s="4">
        <v>45727</v>
      </c>
      <c r="C1049" s="3" t="s">
        <v>40</v>
      </c>
      <c r="D1049" s="3" t="s">
        <v>41</v>
      </c>
      <c r="E1049" s="3" t="s">
        <v>42</v>
      </c>
      <c r="F1049" s="3" t="s">
        <v>42</v>
      </c>
      <c r="G1049" s="3" t="s">
        <v>1773</v>
      </c>
      <c r="H1049" s="3" t="s">
        <v>44</v>
      </c>
      <c r="I1049" s="3" t="s">
        <v>52</v>
      </c>
      <c r="J1049" s="3" t="s">
        <v>113</v>
      </c>
      <c r="K1049" s="3" t="s">
        <v>114</v>
      </c>
      <c r="L1049" s="5">
        <v>20</v>
      </c>
      <c r="M1049" s="5">
        <v>71660.490000000005</v>
      </c>
      <c r="N1049" s="5">
        <v>85179.88</v>
      </c>
      <c r="O1049" s="5">
        <v>0</v>
      </c>
      <c r="P1049" s="3" t="s">
        <v>55</v>
      </c>
      <c r="Q1049" s="3" t="s">
        <v>29</v>
      </c>
      <c r="R1049" s="5">
        <v>8</v>
      </c>
      <c r="S1049" s="15">
        <v>270387.8</v>
      </c>
      <c r="T1049" s="11">
        <f t="shared" si="113"/>
        <v>1703597.6</v>
      </c>
      <c r="U1049" s="12">
        <f t="shared" si="114"/>
        <v>0</v>
      </c>
      <c r="V1049" s="12">
        <f t="shared" si="115"/>
        <v>1703597.6</v>
      </c>
      <c r="W1049" s="17">
        <f t="shared" si="116"/>
        <v>0.15871576715064636</v>
      </c>
      <c r="X1049" s="19">
        <f t="shared" si="117"/>
        <v>1</v>
      </c>
      <c r="Y1049" s="17">
        <f t="shared" si="118"/>
        <v>0.15871576715064636</v>
      </c>
      <c r="Z1049" s="25">
        <f t="shared" si="112"/>
        <v>0</v>
      </c>
    </row>
    <row r="1050" spans="1:26" ht="14.4" x14ac:dyDescent="0.3">
      <c r="A1050" s="24" t="s">
        <v>1774</v>
      </c>
      <c r="B1050" s="6">
        <v>45659</v>
      </c>
      <c r="C1050" s="3" t="s">
        <v>20</v>
      </c>
      <c r="D1050" s="3" t="s">
        <v>41</v>
      </c>
      <c r="E1050" s="3" t="s">
        <v>50</v>
      </c>
      <c r="F1050" s="3" t="s">
        <v>50</v>
      </c>
      <c r="G1050" s="3" t="s">
        <v>1775</v>
      </c>
      <c r="H1050" s="3" t="s">
        <v>87</v>
      </c>
      <c r="I1050" s="3" t="s">
        <v>25</v>
      </c>
      <c r="J1050" s="3" t="s">
        <v>36</v>
      </c>
      <c r="K1050" s="3" t="s">
        <v>37</v>
      </c>
      <c r="L1050" s="5">
        <v>45</v>
      </c>
      <c r="M1050" s="5">
        <v>42103.78</v>
      </c>
      <c r="N1050" s="5">
        <v>59209.2</v>
      </c>
      <c r="O1050" s="5">
        <v>0.05</v>
      </c>
      <c r="P1050" s="3" t="s">
        <v>28</v>
      </c>
      <c r="Q1050" s="3" t="s">
        <v>77</v>
      </c>
      <c r="R1050" s="5">
        <v>11</v>
      </c>
      <c r="S1050" s="15">
        <v>731256.7</v>
      </c>
      <c r="T1050" s="11">
        <f t="shared" si="113"/>
        <v>2664414</v>
      </c>
      <c r="U1050" s="12">
        <f t="shared" si="114"/>
        <v>133220.70000000001</v>
      </c>
      <c r="V1050" s="12">
        <f t="shared" si="115"/>
        <v>2531193.2999999998</v>
      </c>
      <c r="W1050" s="17">
        <f t="shared" si="116"/>
        <v>0.28889800711782859</v>
      </c>
      <c r="X1050" s="19">
        <f t="shared" si="117"/>
        <v>0</v>
      </c>
      <c r="Y1050" s="17">
        <f t="shared" si="118"/>
        <v>0.28889800711782859</v>
      </c>
      <c r="Z1050" s="25">
        <f t="shared" si="112"/>
        <v>5.2631578947368432E-2</v>
      </c>
    </row>
    <row r="1051" spans="1:26" ht="14.4" x14ac:dyDescent="0.3">
      <c r="A1051" s="24" t="s">
        <v>1776</v>
      </c>
      <c r="B1051" s="8">
        <v>45780</v>
      </c>
      <c r="C1051" s="3" t="s">
        <v>31</v>
      </c>
      <c r="D1051" s="3" t="s">
        <v>41</v>
      </c>
      <c r="E1051" s="3" t="s">
        <v>50</v>
      </c>
      <c r="F1051" s="3" t="s">
        <v>50</v>
      </c>
      <c r="G1051" s="3" t="s">
        <v>1777</v>
      </c>
      <c r="H1051" s="3" t="s">
        <v>35</v>
      </c>
      <c r="I1051" s="3" t="s">
        <v>45</v>
      </c>
      <c r="J1051" s="3" t="s">
        <v>46</v>
      </c>
      <c r="K1051" s="3" t="s">
        <v>47</v>
      </c>
      <c r="L1051" s="5">
        <v>42</v>
      </c>
      <c r="M1051" s="5">
        <v>1900.14</v>
      </c>
      <c r="N1051" s="5">
        <v>2357.59</v>
      </c>
      <c r="O1051" s="5">
        <v>0.05</v>
      </c>
      <c r="P1051" s="3" t="s">
        <v>28</v>
      </c>
      <c r="Q1051" s="3" t="s">
        <v>77</v>
      </c>
      <c r="R1051" s="5">
        <v>13</v>
      </c>
      <c r="S1051" s="15">
        <v>18252.259999999998</v>
      </c>
      <c r="T1051" s="11">
        <f t="shared" si="113"/>
        <v>99018.78</v>
      </c>
      <c r="U1051" s="12">
        <f t="shared" si="114"/>
        <v>4950.9390000000003</v>
      </c>
      <c r="V1051" s="12">
        <f t="shared" si="115"/>
        <v>94067.841</v>
      </c>
      <c r="W1051" s="17">
        <f t="shared" si="116"/>
        <v>0.19403294267166182</v>
      </c>
      <c r="X1051" s="19">
        <f t="shared" si="117"/>
        <v>0</v>
      </c>
      <c r="Y1051" s="17">
        <f t="shared" si="118"/>
        <v>0.19403294267166182</v>
      </c>
      <c r="Z1051" s="25">
        <f t="shared" si="112"/>
        <v>5.2631578947368425E-2</v>
      </c>
    </row>
    <row r="1052" spans="1:26" ht="14.4" x14ac:dyDescent="0.3">
      <c r="A1052" s="24" t="s">
        <v>1778</v>
      </c>
      <c r="B1052" s="6">
        <v>45689</v>
      </c>
      <c r="C1052" s="3" t="s">
        <v>31</v>
      </c>
      <c r="D1052" s="3" t="s">
        <v>57</v>
      </c>
      <c r="E1052" s="3" t="s">
        <v>64</v>
      </c>
      <c r="F1052" s="3" t="s">
        <v>65</v>
      </c>
      <c r="G1052" s="3" t="s">
        <v>1564</v>
      </c>
      <c r="H1052" s="3" t="s">
        <v>44</v>
      </c>
      <c r="I1052" s="3" t="s">
        <v>45</v>
      </c>
      <c r="J1052" s="3" t="s">
        <v>132</v>
      </c>
      <c r="K1052" s="3" t="s">
        <v>206</v>
      </c>
      <c r="L1052" s="5">
        <v>20</v>
      </c>
      <c r="M1052" s="5">
        <v>77962.98</v>
      </c>
      <c r="N1052" s="5">
        <v>91719.14</v>
      </c>
      <c r="O1052" s="5">
        <v>0</v>
      </c>
      <c r="P1052" s="3" t="s">
        <v>28</v>
      </c>
      <c r="Q1052" s="3" t="s">
        <v>84</v>
      </c>
      <c r="R1052" s="5">
        <v>4</v>
      </c>
      <c r="S1052" s="15">
        <v>275123.20000000001</v>
      </c>
      <c r="T1052" s="11">
        <f t="shared" si="113"/>
        <v>1834382.8</v>
      </c>
      <c r="U1052" s="12">
        <f t="shared" si="114"/>
        <v>0</v>
      </c>
      <c r="V1052" s="12">
        <f t="shared" si="115"/>
        <v>1834382.8</v>
      </c>
      <c r="W1052" s="17">
        <f t="shared" si="116"/>
        <v>0.14998134522412662</v>
      </c>
      <c r="X1052" s="19">
        <f t="shared" si="117"/>
        <v>0</v>
      </c>
      <c r="Y1052" s="17">
        <f t="shared" si="118"/>
        <v>0.14998134522412662</v>
      </c>
      <c r="Z1052" s="25">
        <f t="shared" si="112"/>
        <v>0</v>
      </c>
    </row>
    <row r="1053" spans="1:26" ht="14.4" x14ac:dyDescent="0.3">
      <c r="A1053" s="24" t="s">
        <v>1779</v>
      </c>
      <c r="B1053" s="7">
        <v>45791</v>
      </c>
      <c r="C1053" s="3" t="s">
        <v>20</v>
      </c>
      <c r="D1053" s="3" t="s">
        <v>70</v>
      </c>
      <c r="E1053" s="3" t="s">
        <v>71</v>
      </c>
      <c r="F1053" s="3" t="s">
        <v>72</v>
      </c>
      <c r="G1053" s="3" t="s">
        <v>1265</v>
      </c>
      <c r="H1053" s="3" t="s">
        <v>87</v>
      </c>
      <c r="I1053" s="3" t="s">
        <v>52</v>
      </c>
      <c r="J1053" s="3" t="s">
        <v>95</v>
      </c>
      <c r="K1053" s="3" t="s">
        <v>96</v>
      </c>
      <c r="L1053" s="5">
        <v>45</v>
      </c>
      <c r="M1053" s="5">
        <v>25414.74</v>
      </c>
      <c r="N1053" s="5">
        <v>29187.279999999999</v>
      </c>
      <c r="O1053" s="5">
        <v>0.1</v>
      </c>
      <c r="P1053" s="3" t="s">
        <v>28</v>
      </c>
      <c r="Q1053" s="3" t="s">
        <v>38</v>
      </c>
      <c r="R1053" s="5">
        <v>11</v>
      </c>
      <c r="S1053" s="15">
        <v>152787.9</v>
      </c>
      <c r="T1053" s="11">
        <f t="shared" si="113"/>
        <v>1313427.5999999999</v>
      </c>
      <c r="U1053" s="12">
        <f t="shared" si="114"/>
        <v>131342.75999999998</v>
      </c>
      <c r="V1053" s="12">
        <f t="shared" si="115"/>
        <v>1182084.8399999999</v>
      </c>
      <c r="W1053" s="17">
        <f t="shared" si="116"/>
        <v>0.12925290540059714</v>
      </c>
      <c r="X1053" s="19">
        <f t="shared" si="117"/>
        <v>0</v>
      </c>
      <c r="Y1053" s="17">
        <f t="shared" si="118"/>
        <v>0.12925290540059714</v>
      </c>
      <c r="Z1053" s="25">
        <f t="shared" si="112"/>
        <v>0.1111111111111111</v>
      </c>
    </row>
    <row r="1054" spans="1:26" ht="14.4" x14ac:dyDescent="0.3">
      <c r="A1054" s="24" t="s">
        <v>1780</v>
      </c>
      <c r="B1054" s="6">
        <v>45840</v>
      </c>
      <c r="C1054" s="3" t="s">
        <v>31</v>
      </c>
      <c r="D1054" s="3" t="s">
        <v>21</v>
      </c>
      <c r="E1054" s="3" t="s">
        <v>22</v>
      </c>
      <c r="F1054" s="3" t="s">
        <v>22</v>
      </c>
      <c r="G1054" s="3" t="s">
        <v>268</v>
      </c>
      <c r="H1054" s="3" t="s">
        <v>44</v>
      </c>
      <c r="I1054" s="3" t="s">
        <v>25</v>
      </c>
      <c r="J1054" s="3" t="s">
        <v>146</v>
      </c>
      <c r="K1054" s="3" t="s">
        <v>411</v>
      </c>
      <c r="L1054" s="5">
        <v>12</v>
      </c>
      <c r="M1054" s="5">
        <v>7983.27</v>
      </c>
      <c r="N1054" s="5">
        <v>10631.56</v>
      </c>
      <c r="O1054" s="5">
        <v>0.15</v>
      </c>
      <c r="P1054" s="3" t="s">
        <v>28</v>
      </c>
      <c r="Q1054" s="3" t="s">
        <v>84</v>
      </c>
      <c r="R1054" s="5">
        <v>9</v>
      </c>
      <c r="S1054" s="15">
        <v>27012.560000000001</v>
      </c>
      <c r="T1054" s="11">
        <f t="shared" si="113"/>
        <v>127578.72</v>
      </c>
      <c r="U1054" s="12">
        <f t="shared" si="114"/>
        <v>19136.808000000001</v>
      </c>
      <c r="V1054" s="12">
        <f t="shared" si="115"/>
        <v>108441.912</v>
      </c>
      <c r="W1054" s="17">
        <f t="shared" si="116"/>
        <v>0.24909704653676709</v>
      </c>
      <c r="X1054" s="19">
        <f t="shared" si="117"/>
        <v>0</v>
      </c>
      <c r="Y1054" s="17">
        <f t="shared" si="118"/>
        <v>0.24909704653676709</v>
      </c>
      <c r="Z1054" s="25">
        <f t="shared" si="112"/>
        <v>0.17647058823529413</v>
      </c>
    </row>
    <row r="1055" spans="1:26" ht="14.4" x14ac:dyDescent="0.3">
      <c r="A1055" s="24" t="s">
        <v>1781</v>
      </c>
      <c r="B1055" s="4">
        <v>45683</v>
      </c>
      <c r="C1055" s="3" t="s">
        <v>49</v>
      </c>
      <c r="D1055" s="3" t="s">
        <v>57</v>
      </c>
      <c r="E1055" s="3" t="s">
        <v>92</v>
      </c>
      <c r="F1055" s="3" t="s">
        <v>93</v>
      </c>
      <c r="G1055" s="3" t="s">
        <v>1545</v>
      </c>
      <c r="H1055" s="3" t="s">
        <v>87</v>
      </c>
      <c r="I1055" s="3" t="s">
        <v>45</v>
      </c>
      <c r="J1055" s="3" t="s">
        <v>46</v>
      </c>
      <c r="K1055" s="3" t="s">
        <v>333</v>
      </c>
      <c r="L1055" s="5">
        <v>9</v>
      </c>
      <c r="M1055" s="5">
        <v>19436.939999999999</v>
      </c>
      <c r="N1055" s="5">
        <v>25432.49</v>
      </c>
      <c r="O1055" s="5">
        <v>0.05</v>
      </c>
      <c r="P1055" s="3" t="s">
        <v>28</v>
      </c>
      <c r="Q1055" s="3" t="s">
        <v>84</v>
      </c>
      <c r="R1055" s="5">
        <v>12</v>
      </c>
      <c r="S1055" s="15">
        <v>51261.95</v>
      </c>
      <c r="T1055" s="11">
        <f t="shared" si="113"/>
        <v>228892.41</v>
      </c>
      <c r="U1055" s="12">
        <f t="shared" si="114"/>
        <v>11444.620500000001</v>
      </c>
      <c r="V1055" s="12">
        <f t="shared" si="115"/>
        <v>217447.78950000001</v>
      </c>
      <c r="W1055" s="17">
        <f t="shared" si="116"/>
        <v>0.23574371630942698</v>
      </c>
      <c r="X1055" s="19">
        <f t="shared" si="117"/>
        <v>0</v>
      </c>
      <c r="Y1055" s="17">
        <f t="shared" si="118"/>
        <v>0.23574371630942698</v>
      </c>
      <c r="Z1055" s="25">
        <f t="shared" si="112"/>
        <v>5.2631578947368425E-2</v>
      </c>
    </row>
    <row r="1056" spans="1:26" ht="14.4" x14ac:dyDescent="0.3">
      <c r="A1056" s="24" t="s">
        <v>1782</v>
      </c>
      <c r="B1056" s="7">
        <v>45807</v>
      </c>
      <c r="C1056" s="3" t="s">
        <v>20</v>
      </c>
      <c r="D1056" s="3" t="s">
        <v>70</v>
      </c>
      <c r="E1056" s="3" t="s">
        <v>125</v>
      </c>
      <c r="F1056" s="3" t="s">
        <v>125</v>
      </c>
      <c r="G1056" s="3" t="s">
        <v>619</v>
      </c>
      <c r="H1056" s="3" t="s">
        <v>87</v>
      </c>
      <c r="I1056" s="3" t="s">
        <v>52</v>
      </c>
      <c r="J1056" s="3" t="s">
        <v>95</v>
      </c>
      <c r="K1056" s="3" t="s">
        <v>298</v>
      </c>
      <c r="L1056" s="5">
        <v>6</v>
      </c>
      <c r="M1056" s="5">
        <v>20103.080000000002</v>
      </c>
      <c r="N1056" s="5">
        <v>29998.7</v>
      </c>
      <c r="O1056" s="5">
        <v>0</v>
      </c>
      <c r="P1056" s="3" t="s">
        <v>55</v>
      </c>
      <c r="Q1056" s="3" t="s">
        <v>29</v>
      </c>
      <c r="R1056" s="5">
        <v>11</v>
      </c>
      <c r="S1056" s="15">
        <v>59373.72</v>
      </c>
      <c r="T1056" s="11">
        <f t="shared" si="113"/>
        <v>179992.2</v>
      </c>
      <c r="U1056" s="12">
        <f t="shared" si="114"/>
        <v>0</v>
      </c>
      <c r="V1056" s="12">
        <f t="shared" si="115"/>
        <v>179992.2</v>
      </c>
      <c r="W1056" s="17">
        <f t="shared" si="116"/>
        <v>0.32986829429275266</v>
      </c>
      <c r="X1056" s="19">
        <f t="shared" si="117"/>
        <v>1</v>
      </c>
      <c r="Y1056" s="17">
        <f t="shared" si="118"/>
        <v>0.32986829429275266</v>
      </c>
      <c r="Z1056" s="25">
        <f t="shared" si="112"/>
        <v>0</v>
      </c>
    </row>
    <row r="1057" spans="1:26" ht="14.4" x14ac:dyDescent="0.3">
      <c r="A1057" s="24" t="s">
        <v>1783</v>
      </c>
      <c r="B1057" s="4">
        <v>45700</v>
      </c>
      <c r="C1057" s="3" t="s">
        <v>40</v>
      </c>
      <c r="D1057" s="3" t="s">
        <v>21</v>
      </c>
      <c r="E1057" s="3" t="s">
        <v>32</v>
      </c>
      <c r="F1057" s="3" t="s">
        <v>33</v>
      </c>
      <c r="G1057" s="3" t="s">
        <v>398</v>
      </c>
      <c r="H1057" s="3" t="s">
        <v>87</v>
      </c>
      <c r="I1057" s="3" t="s">
        <v>25</v>
      </c>
      <c r="J1057" s="3" t="s">
        <v>61</v>
      </c>
      <c r="K1057" s="3" t="s">
        <v>211</v>
      </c>
      <c r="L1057" s="5">
        <v>14</v>
      </c>
      <c r="M1057" s="5">
        <v>7901.68</v>
      </c>
      <c r="N1057" s="5">
        <v>9389.7000000000007</v>
      </c>
      <c r="O1057" s="5">
        <v>0</v>
      </c>
      <c r="P1057" s="3" t="s">
        <v>28</v>
      </c>
      <c r="Q1057" s="3" t="s">
        <v>84</v>
      </c>
      <c r="R1057" s="5">
        <v>3</v>
      </c>
      <c r="S1057" s="15">
        <v>20832.28</v>
      </c>
      <c r="T1057" s="11">
        <f t="shared" si="113"/>
        <v>131455.80000000002</v>
      </c>
      <c r="U1057" s="12">
        <f t="shared" si="114"/>
        <v>0</v>
      </c>
      <c r="V1057" s="12">
        <f t="shared" si="115"/>
        <v>131455.80000000002</v>
      </c>
      <c r="W1057" s="17">
        <f t="shared" si="116"/>
        <v>0.15847364665537766</v>
      </c>
      <c r="X1057" s="19">
        <f t="shared" si="117"/>
        <v>0</v>
      </c>
      <c r="Y1057" s="17">
        <f t="shared" si="118"/>
        <v>0.15847364665537766</v>
      </c>
      <c r="Z1057" s="25">
        <f t="shared" si="112"/>
        <v>0</v>
      </c>
    </row>
    <row r="1058" spans="1:26" ht="14.4" x14ac:dyDescent="0.3">
      <c r="A1058" s="24" t="s">
        <v>1784</v>
      </c>
      <c r="B1058" s="4">
        <v>45699</v>
      </c>
      <c r="C1058" s="3" t="s">
        <v>49</v>
      </c>
      <c r="D1058" s="3" t="s">
        <v>57</v>
      </c>
      <c r="E1058" s="3" t="s">
        <v>58</v>
      </c>
      <c r="F1058" s="3" t="s">
        <v>59</v>
      </c>
      <c r="G1058" s="3" t="s">
        <v>909</v>
      </c>
      <c r="H1058" s="3" t="s">
        <v>44</v>
      </c>
      <c r="I1058" s="3" t="s">
        <v>45</v>
      </c>
      <c r="J1058" s="3" t="s">
        <v>102</v>
      </c>
      <c r="K1058" s="3" t="s">
        <v>203</v>
      </c>
      <c r="L1058" s="5">
        <v>3</v>
      </c>
      <c r="M1058" s="5">
        <v>24450.52</v>
      </c>
      <c r="N1058" s="5">
        <v>33223.480000000003</v>
      </c>
      <c r="O1058" s="5">
        <v>0.05</v>
      </c>
      <c r="P1058" s="3" t="s">
        <v>55</v>
      </c>
      <c r="Q1058" s="3" t="s">
        <v>38</v>
      </c>
      <c r="R1058" s="5">
        <v>9</v>
      </c>
      <c r="S1058" s="15">
        <v>25002.94</v>
      </c>
      <c r="T1058" s="11">
        <f t="shared" si="113"/>
        <v>99670.44</v>
      </c>
      <c r="U1058" s="12">
        <f t="shared" si="114"/>
        <v>4983.5220000000008</v>
      </c>
      <c r="V1058" s="12">
        <f t="shared" si="115"/>
        <v>94686.918000000005</v>
      </c>
      <c r="W1058" s="17">
        <f t="shared" si="116"/>
        <v>0.26405907519347072</v>
      </c>
      <c r="X1058" s="19">
        <f t="shared" si="117"/>
        <v>1</v>
      </c>
      <c r="Y1058" s="17">
        <f t="shared" si="118"/>
        <v>0.26405907519347072</v>
      </c>
      <c r="Z1058" s="25">
        <f t="shared" si="112"/>
        <v>5.2631578947368425E-2</v>
      </c>
    </row>
    <row r="1059" spans="1:26" ht="14.4" x14ac:dyDescent="0.3">
      <c r="A1059" s="24" t="s">
        <v>1785</v>
      </c>
      <c r="B1059" s="4">
        <v>45889</v>
      </c>
      <c r="C1059" s="3" t="s">
        <v>31</v>
      </c>
      <c r="D1059" s="3" t="s">
        <v>21</v>
      </c>
      <c r="E1059" s="3" t="s">
        <v>22</v>
      </c>
      <c r="F1059" s="3" t="s">
        <v>22</v>
      </c>
      <c r="G1059" s="3" t="s">
        <v>876</v>
      </c>
      <c r="H1059" s="3" t="s">
        <v>35</v>
      </c>
      <c r="I1059" s="3" t="s">
        <v>52</v>
      </c>
      <c r="J1059" s="3" t="s">
        <v>95</v>
      </c>
      <c r="K1059" s="3" t="s">
        <v>237</v>
      </c>
      <c r="L1059" s="5">
        <v>6</v>
      </c>
      <c r="M1059" s="5">
        <v>18411.13</v>
      </c>
      <c r="N1059" s="5">
        <v>27560.49</v>
      </c>
      <c r="O1059" s="5">
        <v>0.1</v>
      </c>
      <c r="P1059" s="3" t="s">
        <v>28</v>
      </c>
      <c r="Q1059" s="3" t="s">
        <v>38</v>
      </c>
      <c r="R1059" s="5">
        <v>16</v>
      </c>
      <c r="S1059" s="15">
        <v>49406.54</v>
      </c>
      <c r="T1059" s="11">
        <f t="shared" si="113"/>
        <v>165362.94</v>
      </c>
      <c r="U1059" s="12">
        <f t="shared" si="114"/>
        <v>16536.294000000002</v>
      </c>
      <c r="V1059" s="12">
        <f t="shared" si="115"/>
        <v>148826.64600000001</v>
      </c>
      <c r="W1059" s="17">
        <f t="shared" si="116"/>
        <v>0.33197375152833852</v>
      </c>
      <c r="X1059" s="19">
        <f t="shared" si="117"/>
        <v>0</v>
      </c>
      <c r="Y1059" s="17">
        <f t="shared" si="118"/>
        <v>0.33197375152833852</v>
      </c>
      <c r="Z1059" s="25">
        <f t="shared" si="112"/>
        <v>0.11111111111111112</v>
      </c>
    </row>
    <row r="1060" spans="1:26" ht="14.4" x14ac:dyDescent="0.3">
      <c r="A1060" s="24" t="s">
        <v>1786</v>
      </c>
      <c r="B1060" s="6">
        <v>45847</v>
      </c>
      <c r="C1060" s="3" t="s">
        <v>49</v>
      </c>
      <c r="D1060" s="3" t="s">
        <v>57</v>
      </c>
      <c r="E1060" s="3" t="s">
        <v>58</v>
      </c>
      <c r="F1060" s="3" t="s">
        <v>59</v>
      </c>
      <c r="G1060" s="3" t="s">
        <v>1787</v>
      </c>
      <c r="H1060" s="3" t="s">
        <v>24</v>
      </c>
      <c r="I1060" s="3" t="s">
        <v>45</v>
      </c>
      <c r="J1060" s="3" t="s">
        <v>46</v>
      </c>
      <c r="K1060" s="3" t="s">
        <v>161</v>
      </c>
      <c r="L1060" s="5">
        <v>7</v>
      </c>
      <c r="M1060" s="5">
        <v>54876.39</v>
      </c>
      <c r="N1060" s="5">
        <v>80537.31</v>
      </c>
      <c r="O1060" s="5">
        <v>0.15</v>
      </c>
      <c r="P1060" s="3" t="s">
        <v>55</v>
      </c>
      <c r="Q1060" s="3" t="s">
        <v>29</v>
      </c>
      <c r="R1060" s="5">
        <v>14</v>
      </c>
      <c r="S1060" s="15">
        <v>152682.5</v>
      </c>
      <c r="T1060" s="11">
        <f t="shared" si="113"/>
        <v>563761.16999999993</v>
      </c>
      <c r="U1060" s="12">
        <f t="shared" si="114"/>
        <v>84564.175499999983</v>
      </c>
      <c r="V1060" s="12">
        <f t="shared" si="115"/>
        <v>479196.99449999991</v>
      </c>
      <c r="W1060" s="17">
        <f t="shared" si="116"/>
        <v>0.31862157265679603</v>
      </c>
      <c r="X1060" s="19">
        <f t="shared" si="117"/>
        <v>1</v>
      </c>
      <c r="Y1060" s="17">
        <f t="shared" si="118"/>
        <v>0.31862157265679603</v>
      </c>
      <c r="Z1060" s="25">
        <f t="shared" si="112"/>
        <v>0.1764705882352941</v>
      </c>
    </row>
    <row r="1061" spans="1:26" ht="14.4" x14ac:dyDescent="0.3">
      <c r="A1061" s="24" t="s">
        <v>1788</v>
      </c>
      <c r="B1061" s="4">
        <v>45701</v>
      </c>
      <c r="C1061" s="3" t="s">
        <v>49</v>
      </c>
      <c r="D1061" s="3" t="s">
        <v>70</v>
      </c>
      <c r="E1061" s="3" t="s">
        <v>71</v>
      </c>
      <c r="F1061" s="3" t="s">
        <v>72</v>
      </c>
      <c r="G1061" s="3" t="s">
        <v>1789</v>
      </c>
      <c r="H1061" s="3" t="s">
        <v>35</v>
      </c>
      <c r="I1061" s="3" t="s">
        <v>45</v>
      </c>
      <c r="J1061" s="3" t="s">
        <v>46</v>
      </c>
      <c r="K1061" s="3" t="s">
        <v>333</v>
      </c>
      <c r="L1061" s="5">
        <v>38</v>
      </c>
      <c r="M1061" s="5">
        <v>7940.32</v>
      </c>
      <c r="N1061" s="5">
        <v>9297.32</v>
      </c>
      <c r="O1061" s="5">
        <v>0.05</v>
      </c>
      <c r="P1061" s="3" t="s">
        <v>28</v>
      </c>
      <c r="Q1061" s="3" t="s">
        <v>77</v>
      </c>
      <c r="R1061" s="5">
        <v>7</v>
      </c>
      <c r="S1061" s="15">
        <v>48987.7</v>
      </c>
      <c r="T1061" s="11">
        <f t="shared" si="113"/>
        <v>353298.16</v>
      </c>
      <c r="U1061" s="12">
        <f t="shared" si="114"/>
        <v>17664.907999999999</v>
      </c>
      <c r="V1061" s="12">
        <f t="shared" si="115"/>
        <v>335633.25199999998</v>
      </c>
      <c r="W1061" s="17">
        <f t="shared" si="116"/>
        <v>0.14595603894455605</v>
      </c>
      <c r="X1061" s="19">
        <f t="shared" si="117"/>
        <v>0</v>
      </c>
      <c r="Y1061" s="17">
        <f t="shared" si="118"/>
        <v>0.14595603894455605</v>
      </c>
      <c r="Z1061" s="25">
        <f t="shared" si="112"/>
        <v>5.2631578947368425E-2</v>
      </c>
    </row>
    <row r="1062" spans="1:26" ht="14.4" x14ac:dyDescent="0.3">
      <c r="A1062" s="24" t="s">
        <v>1790</v>
      </c>
      <c r="B1062" s="6">
        <v>45665</v>
      </c>
      <c r="C1062" s="3" t="s">
        <v>31</v>
      </c>
      <c r="D1062" s="3" t="s">
        <v>70</v>
      </c>
      <c r="E1062" s="3" t="s">
        <v>125</v>
      </c>
      <c r="F1062" s="3" t="s">
        <v>125</v>
      </c>
      <c r="G1062" s="3" t="s">
        <v>1791</v>
      </c>
      <c r="H1062" s="3" t="s">
        <v>87</v>
      </c>
      <c r="I1062" s="3" t="s">
        <v>45</v>
      </c>
      <c r="J1062" s="3" t="s">
        <v>46</v>
      </c>
      <c r="K1062" s="3" t="s">
        <v>47</v>
      </c>
      <c r="L1062" s="5">
        <v>29</v>
      </c>
      <c r="M1062" s="5">
        <v>54392.6</v>
      </c>
      <c r="N1062" s="5">
        <v>68036.679999999993</v>
      </c>
      <c r="O1062" s="5">
        <v>0.15</v>
      </c>
      <c r="P1062" s="3" t="s">
        <v>55</v>
      </c>
      <c r="Q1062" s="3" t="s">
        <v>84</v>
      </c>
      <c r="R1062" s="5">
        <v>20</v>
      </c>
      <c r="S1062" s="15">
        <v>336326.6</v>
      </c>
      <c r="T1062" s="11">
        <f t="shared" si="113"/>
        <v>1973063.7199999997</v>
      </c>
      <c r="U1062" s="12">
        <f t="shared" si="114"/>
        <v>295959.55799999996</v>
      </c>
      <c r="V1062" s="12">
        <f t="shared" si="115"/>
        <v>1677104.1619999998</v>
      </c>
      <c r="W1062" s="17">
        <f t="shared" si="116"/>
        <v>0.2005400783210268</v>
      </c>
      <c r="X1062" s="19">
        <f t="shared" si="117"/>
        <v>1</v>
      </c>
      <c r="Y1062" s="17">
        <f t="shared" si="118"/>
        <v>0.2005400783210268</v>
      </c>
      <c r="Z1062" s="25">
        <f t="shared" si="112"/>
        <v>0.17647058823529413</v>
      </c>
    </row>
    <row r="1063" spans="1:26" ht="14.4" x14ac:dyDescent="0.3">
      <c r="A1063" s="24" t="s">
        <v>1792</v>
      </c>
      <c r="B1063" s="4">
        <v>45740</v>
      </c>
      <c r="C1063" s="3" t="s">
        <v>49</v>
      </c>
      <c r="D1063" s="3" t="s">
        <v>57</v>
      </c>
      <c r="E1063" s="3" t="s">
        <v>64</v>
      </c>
      <c r="F1063" s="3" t="s">
        <v>65</v>
      </c>
      <c r="G1063" s="3" t="s">
        <v>587</v>
      </c>
      <c r="H1063" s="3" t="s">
        <v>35</v>
      </c>
      <c r="I1063" s="3" t="s">
        <v>52</v>
      </c>
      <c r="J1063" s="3" t="s">
        <v>95</v>
      </c>
      <c r="K1063" s="3" t="s">
        <v>182</v>
      </c>
      <c r="L1063" s="5">
        <v>6</v>
      </c>
      <c r="M1063" s="5">
        <v>41598.75</v>
      </c>
      <c r="N1063" s="5">
        <v>49491.63</v>
      </c>
      <c r="O1063" s="5">
        <v>0</v>
      </c>
      <c r="P1063" s="3" t="s">
        <v>55</v>
      </c>
      <c r="Q1063" s="3" t="s">
        <v>29</v>
      </c>
      <c r="R1063" s="5">
        <v>13</v>
      </c>
      <c r="S1063" s="15">
        <v>47357.279999999999</v>
      </c>
      <c r="T1063" s="11">
        <f t="shared" si="113"/>
        <v>296949.77999999997</v>
      </c>
      <c r="U1063" s="12">
        <f t="shared" si="114"/>
        <v>0</v>
      </c>
      <c r="V1063" s="12">
        <f t="shared" si="115"/>
        <v>296949.77999999997</v>
      </c>
      <c r="W1063" s="17">
        <f t="shared" si="116"/>
        <v>0.15947908767603736</v>
      </c>
      <c r="X1063" s="19">
        <f t="shared" si="117"/>
        <v>1</v>
      </c>
      <c r="Y1063" s="17">
        <f t="shared" si="118"/>
        <v>0.15947908767603736</v>
      </c>
      <c r="Z1063" s="25">
        <f t="shared" si="112"/>
        <v>0</v>
      </c>
    </row>
    <row r="1064" spans="1:26" ht="14.4" x14ac:dyDescent="0.3">
      <c r="A1064" s="24" t="s">
        <v>1793</v>
      </c>
      <c r="B1064" s="7">
        <v>45806</v>
      </c>
      <c r="C1064" s="3" t="s">
        <v>20</v>
      </c>
      <c r="D1064" s="3" t="s">
        <v>21</v>
      </c>
      <c r="E1064" s="3" t="s">
        <v>22</v>
      </c>
      <c r="F1064" s="3" t="s">
        <v>22</v>
      </c>
      <c r="G1064" s="3" t="s">
        <v>1384</v>
      </c>
      <c r="H1064" s="3" t="s">
        <v>35</v>
      </c>
      <c r="I1064" s="3" t="s">
        <v>52</v>
      </c>
      <c r="J1064" s="3" t="s">
        <v>53</v>
      </c>
      <c r="K1064" s="3" t="s">
        <v>110</v>
      </c>
      <c r="L1064" s="5">
        <v>16</v>
      </c>
      <c r="M1064" s="5">
        <v>67508.070000000007</v>
      </c>
      <c r="N1064" s="5">
        <v>91115.77</v>
      </c>
      <c r="O1064" s="5">
        <v>0.1</v>
      </c>
      <c r="P1064" s="3" t="s">
        <v>28</v>
      </c>
      <c r="Q1064" s="3" t="s">
        <v>77</v>
      </c>
      <c r="R1064" s="5">
        <v>13</v>
      </c>
      <c r="S1064" s="15">
        <v>339950.9</v>
      </c>
      <c r="T1064" s="11">
        <f t="shared" si="113"/>
        <v>1457852.32</v>
      </c>
      <c r="U1064" s="12">
        <f t="shared" si="114"/>
        <v>145785.23200000002</v>
      </c>
      <c r="V1064" s="12">
        <f t="shared" si="115"/>
        <v>1312067.088</v>
      </c>
      <c r="W1064" s="17">
        <f t="shared" si="116"/>
        <v>0.25909566904706938</v>
      </c>
      <c r="X1064" s="19">
        <f t="shared" si="117"/>
        <v>0</v>
      </c>
      <c r="Y1064" s="17">
        <f t="shared" si="118"/>
        <v>0.25909566904706938</v>
      </c>
      <c r="Z1064" s="25">
        <f t="shared" si="112"/>
        <v>0.11111111111111113</v>
      </c>
    </row>
    <row r="1065" spans="1:26" ht="14.4" x14ac:dyDescent="0.3">
      <c r="A1065" s="24" t="s">
        <v>1794</v>
      </c>
      <c r="B1065" s="8">
        <v>45779</v>
      </c>
      <c r="C1065" s="3" t="s">
        <v>40</v>
      </c>
      <c r="D1065" s="3" t="s">
        <v>21</v>
      </c>
      <c r="E1065" s="3" t="s">
        <v>32</v>
      </c>
      <c r="F1065" s="3" t="s">
        <v>33</v>
      </c>
      <c r="G1065" s="3" t="s">
        <v>1795</v>
      </c>
      <c r="H1065" s="3" t="s">
        <v>24</v>
      </c>
      <c r="I1065" s="3" t="s">
        <v>45</v>
      </c>
      <c r="J1065" s="3" t="s">
        <v>102</v>
      </c>
      <c r="K1065" s="3" t="s">
        <v>226</v>
      </c>
      <c r="L1065" s="5">
        <v>19</v>
      </c>
      <c r="M1065" s="5">
        <v>78620.52</v>
      </c>
      <c r="N1065" s="5">
        <v>93412.59</v>
      </c>
      <c r="O1065" s="5">
        <v>0.05</v>
      </c>
      <c r="P1065" s="3" t="s">
        <v>28</v>
      </c>
      <c r="Q1065" s="3" t="s">
        <v>29</v>
      </c>
      <c r="R1065" s="5">
        <v>4</v>
      </c>
      <c r="S1065" s="15">
        <v>266996.90000000002</v>
      </c>
      <c r="T1065" s="11">
        <f t="shared" si="113"/>
        <v>1774839.21</v>
      </c>
      <c r="U1065" s="12">
        <f t="shared" si="114"/>
        <v>88741.960500000001</v>
      </c>
      <c r="V1065" s="12">
        <f t="shared" si="115"/>
        <v>1686097.2494999999</v>
      </c>
      <c r="W1065" s="17">
        <f t="shared" si="116"/>
        <v>0.15835201681230193</v>
      </c>
      <c r="X1065" s="19">
        <f t="shared" si="117"/>
        <v>0</v>
      </c>
      <c r="Y1065" s="17">
        <f t="shared" si="118"/>
        <v>0.15835201681230193</v>
      </c>
      <c r="Z1065" s="25">
        <f t="shared" si="112"/>
        <v>5.2631578947368425E-2</v>
      </c>
    </row>
    <row r="1066" spans="1:26" ht="14.4" x14ac:dyDescent="0.3">
      <c r="A1066" s="24" t="s">
        <v>1796</v>
      </c>
      <c r="B1066" s="4">
        <v>45701</v>
      </c>
      <c r="C1066" s="3" t="s">
        <v>31</v>
      </c>
      <c r="D1066" s="3" t="s">
        <v>70</v>
      </c>
      <c r="E1066" s="3" t="s">
        <v>71</v>
      </c>
      <c r="F1066" s="3" t="s">
        <v>72</v>
      </c>
      <c r="G1066" s="3" t="s">
        <v>1797</v>
      </c>
      <c r="H1066" s="3" t="s">
        <v>35</v>
      </c>
      <c r="I1066" s="3" t="s">
        <v>45</v>
      </c>
      <c r="J1066" s="3" t="s">
        <v>102</v>
      </c>
      <c r="K1066" s="3" t="s">
        <v>103</v>
      </c>
      <c r="L1066" s="5">
        <v>28</v>
      </c>
      <c r="M1066" s="5">
        <v>38720.21</v>
      </c>
      <c r="N1066" s="5">
        <v>56195.49</v>
      </c>
      <c r="O1066" s="5">
        <v>0.15</v>
      </c>
      <c r="P1066" s="3" t="s">
        <v>55</v>
      </c>
      <c r="Q1066" s="3" t="s">
        <v>84</v>
      </c>
      <c r="R1066" s="5">
        <v>12</v>
      </c>
      <c r="S1066" s="15">
        <v>415911.7</v>
      </c>
      <c r="T1066" s="11">
        <f t="shared" si="113"/>
        <v>1573473.72</v>
      </c>
      <c r="U1066" s="12">
        <f t="shared" si="114"/>
        <v>236021.05799999999</v>
      </c>
      <c r="V1066" s="12">
        <f t="shared" si="115"/>
        <v>1337452.662</v>
      </c>
      <c r="W1066" s="17">
        <f t="shared" si="116"/>
        <v>0.31097302492789086</v>
      </c>
      <c r="X1066" s="19">
        <f t="shared" si="117"/>
        <v>1</v>
      </c>
      <c r="Y1066" s="17">
        <f t="shared" si="118"/>
        <v>0.31097302492789086</v>
      </c>
      <c r="Z1066" s="25">
        <f t="shared" si="112"/>
        <v>0.1764705882352941</v>
      </c>
    </row>
    <row r="1067" spans="1:26" ht="14.4" x14ac:dyDescent="0.3">
      <c r="A1067" s="24" t="s">
        <v>1798</v>
      </c>
      <c r="B1067" s="7">
        <v>45796</v>
      </c>
      <c r="C1067" s="3" t="s">
        <v>31</v>
      </c>
      <c r="D1067" s="3" t="s">
        <v>41</v>
      </c>
      <c r="E1067" s="3" t="s">
        <v>42</v>
      </c>
      <c r="F1067" s="3" t="s">
        <v>42</v>
      </c>
      <c r="G1067" s="3" t="s">
        <v>1799</v>
      </c>
      <c r="H1067" s="3" t="s">
        <v>24</v>
      </c>
      <c r="I1067" s="3" t="s">
        <v>52</v>
      </c>
      <c r="J1067" s="3" t="s">
        <v>113</v>
      </c>
      <c r="K1067" s="3" t="s">
        <v>557</v>
      </c>
      <c r="L1067" s="5">
        <v>10</v>
      </c>
      <c r="M1067" s="5">
        <v>73079.820000000007</v>
      </c>
      <c r="N1067" s="5">
        <v>96985.96</v>
      </c>
      <c r="O1067" s="5">
        <v>0</v>
      </c>
      <c r="P1067" s="3" t="s">
        <v>55</v>
      </c>
      <c r="Q1067" s="3" t="s">
        <v>29</v>
      </c>
      <c r="R1067" s="5">
        <v>14</v>
      </c>
      <c r="S1067" s="15">
        <v>239061.4</v>
      </c>
      <c r="T1067" s="11">
        <f t="shared" si="113"/>
        <v>969859.60000000009</v>
      </c>
      <c r="U1067" s="12">
        <f t="shared" si="114"/>
        <v>0</v>
      </c>
      <c r="V1067" s="12">
        <f t="shared" si="115"/>
        <v>969859.60000000009</v>
      </c>
      <c r="W1067" s="17">
        <f t="shared" si="116"/>
        <v>0.24649072917358344</v>
      </c>
      <c r="X1067" s="19">
        <f t="shared" si="117"/>
        <v>1</v>
      </c>
      <c r="Y1067" s="17">
        <f t="shared" si="118"/>
        <v>0.24649072917358344</v>
      </c>
      <c r="Z1067" s="25">
        <f t="shared" si="112"/>
        <v>0</v>
      </c>
    </row>
    <row r="1068" spans="1:26" ht="14.4" x14ac:dyDescent="0.3">
      <c r="A1068" s="24" t="s">
        <v>1800</v>
      </c>
      <c r="B1068" s="6">
        <v>45841</v>
      </c>
      <c r="C1068" s="3" t="s">
        <v>40</v>
      </c>
      <c r="D1068" s="3" t="s">
        <v>41</v>
      </c>
      <c r="E1068" s="3" t="s">
        <v>42</v>
      </c>
      <c r="F1068" s="3" t="s">
        <v>42</v>
      </c>
      <c r="G1068" s="3" t="s">
        <v>1801</v>
      </c>
      <c r="H1068" s="3" t="s">
        <v>35</v>
      </c>
      <c r="I1068" s="3" t="s">
        <v>45</v>
      </c>
      <c r="J1068" s="3" t="s">
        <v>46</v>
      </c>
      <c r="K1068" s="3" t="s">
        <v>47</v>
      </c>
      <c r="L1068" s="5">
        <v>37</v>
      </c>
      <c r="M1068" s="5">
        <v>11110.95</v>
      </c>
      <c r="N1068" s="5">
        <v>14973.66</v>
      </c>
      <c r="O1068" s="5">
        <v>0.1</v>
      </c>
      <c r="P1068" s="3" t="s">
        <v>55</v>
      </c>
      <c r="Q1068" s="3" t="s">
        <v>29</v>
      </c>
      <c r="R1068" s="5">
        <v>12</v>
      </c>
      <c r="S1068" s="15">
        <v>128628.2</v>
      </c>
      <c r="T1068" s="11">
        <f t="shared" si="113"/>
        <v>554025.42000000004</v>
      </c>
      <c r="U1068" s="12">
        <f t="shared" si="114"/>
        <v>55402.542000000009</v>
      </c>
      <c r="V1068" s="12">
        <f t="shared" si="115"/>
        <v>498622.87800000003</v>
      </c>
      <c r="W1068" s="17">
        <f t="shared" si="116"/>
        <v>0.25796690379698139</v>
      </c>
      <c r="X1068" s="19">
        <f t="shared" si="117"/>
        <v>1</v>
      </c>
      <c r="Y1068" s="17">
        <f t="shared" si="118"/>
        <v>0.25796690379698139</v>
      </c>
      <c r="Z1068" s="25">
        <f t="shared" si="112"/>
        <v>0.11111111111111112</v>
      </c>
    </row>
    <row r="1069" spans="1:26" ht="14.4" x14ac:dyDescent="0.3">
      <c r="A1069" s="24" t="s">
        <v>1802</v>
      </c>
      <c r="B1069" s="6">
        <v>45811</v>
      </c>
      <c r="C1069" s="3" t="s">
        <v>40</v>
      </c>
      <c r="D1069" s="3" t="s">
        <v>70</v>
      </c>
      <c r="E1069" s="3" t="s">
        <v>71</v>
      </c>
      <c r="F1069" s="3" t="s">
        <v>72</v>
      </c>
      <c r="G1069" s="3" t="s">
        <v>1803</v>
      </c>
      <c r="H1069" s="3" t="s">
        <v>87</v>
      </c>
      <c r="I1069" s="3" t="s">
        <v>52</v>
      </c>
      <c r="J1069" s="3" t="s">
        <v>113</v>
      </c>
      <c r="K1069" s="3" t="s">
        <v>557</v>
      </c>
      <c r="L1069" s="5">
        <v>45</v>
      </c>
      <c r="M1069" s="5">
        <v>25852.68</v>
      </c>
      <c r="N1069" s="5">
        <v>29006.29</v>
      </c>
      <c r="O1069" s="5">
        <v>0</v>
      </c>
      <c r="P1069" s="3" t="s">
        <v>55</v>
      </c>
      <c r="Q1069" s="3" t="s">
        <v>29</v>
      </c>
      <c r="R1069" s="5">
        <v>20</v>
      </c>
      <c r="S1069" s="15">
        <v>141912.5</v>
      </c>
      <c r="T1069" s="11">
        <f t="shared" si="113"/>
        <v>1305283.05</v>
      </c>
      <c r="U1069" s="12">
        <f t="shared" si="114"/>
        <v>0</v>
      </c>
      <c r="V1069" s="12">
        <f t="shared" si="115"/>
        <v>1305283.05</v>
      </c>
      <c r="W1069" s="17">
        <f t="shared" si="116"/>
        <v>0.10872162938145867</v>
      </c>
      <c r="X1069" s="19">
        <f t="shared" si="117"/>
        <v>1</v>
      </c>
      <c r="Y1069" s="17">
        <f t="shared" si="118"/>
        <v>0.10872162938145867</v>
      </c>
      <c r="Z1069" s="25">
        <f t="shared" si="112"/>
        <v>0</v>
      </c>
    </row>
    <row r="1070" spans="1:26" ht="14.4" x14ac:dyDescent="0.3">
      <c r="A1070" s="24" t="s">
        <v>1804</v>
      </c>
      <c r="B1070" s="4">
        <v>45667</v>
      </c>
      <c r="C1070" s="3" t="s">
        <v>40</v>
      </c>
      <c r="D1070" s="3" t="s">
        <v>21</v>
      </c>
      <c r="E1070" s="3" t="s">
        <v>22</v>
      </c>
      <c r="F1070" s="3" t="s">
        <v>22</v>
      </c>
      <c r="G1070" s="3" t="s">
        <v>941</v>
      </c>
      <c r="H1070" s="3" t="s">
        <v>35</v>
      </c>
      <c r="I1070" s="3" t="s">
        <v>52</v>
      </c>
      <c r="J1070" s="3" t="s">
        <v>157</v>
      </c>
      <c r="K1070" s="3" t="s">
        <v>285</v>
      </c>
      <c r="L1070" s="5">
        <v>48</v>
      </c>
      <c r="M1070" s="5">
        <v>75662.78</v>
      </c>
      <c r="N1070" s="5">
        <v>105359.7</v>
      </c>
      <c r="O1070" s="5">
        <v>0</v>
      </c>
      <c r="P1070" s="3" t="s">
        <v>28</v>
      </c>
      <c r="Q1070" s="3" t="s">
        <v>29</v>
      </c>
      <c r="R1070" s="5">
        <v>10</v>
      </c>
      <c r="S1070" s="15">
        <v>1425452</v>
      </c>
      <c r="T1070" s="11">
        <f t="shared" si="113"/>
        <v>5057265.5999999996</v>
      </c>
      <c r="U1070" s="12">
        <f t="shared" si="114"/>
        <v>0</v>
      </c>
      <c r="V1070" s="12">
        <f t="shared" si="115"/>
        <v>5057265.5999999996</v>
      </c>
      <c r="W1070" s="17">
        <f t="shared" si="116"/>
        <v>0.28186219841805421</v>
      </c>
      <c r="X1070" s="19">
        <f t="shared" si="117"/>
        <v>0</v>
      </c>
      <c r="Y1070" s="17">
        <f t="shared" si="118"/>
        <v>0.28186219841805421</v>
      </c>
      <c r="Z1070" s="25">
        <f t="shared" si="112"/>
        <v>0</v>
      </c>
    </row>
    <row r="1071" spans="1:26" ht="14.4" x14ac:dyDescent="0.3">
      <c r="A1071" s="24" t="s">
        <v>1805</v>
      </c>
      <c r="B1071" s="8">
        <v>45778</v>
      </c>
      <c r="C1071" s="3" t="s">
        <v>31</v>
      </c>
      <c r="D1071" s="3" t="s">
        <v>21</v>
      </c>
      <c r="E1071" s="3" t="s">
        <v>22</v>
      </c>
      <c r="F1071" s="3" t="s">
        <v>22</v>
      </c>
      <c r="G1071" s="3" t="s">
        <v>391</v>
      </c>
      <c r="H1071" s="3" t="s">
        <v>44</v>
      </c>
      <c r="I1071" s="3" t="s">
        <v>52</v>
      </c>
      <c r="J1071" s="3" t="s">
        <v>53</v>
      </c>
      <c r="K1071" s="3" t="s">
        <v>54</v>
      </c>
      <c r="L1071" s="5">
        <v>22</v>
      </c>
      <c r="M1071" s="5">
        <v>30169.35</v>
      </c>
      <c r="N1071" s="5">
        <v>37321.72</v>
      </c>
      <c r="O1071" s="5">
        <v>0.15</v>
      </c>
      <c r="P1071" s="3" t="s">
        <v>55</v>
      </c>
      <c r="Q1071" s="3" t="s">
        <v>38</v>
      </c>
      <c r="R1071" s="5">
        <v>14</v>
      </c>
      <c r="S1071" s="15">
        <v>133749.29999999999</v>
      </c>
      <c r="T1071" s="11">
        <f t="shared" si="113"/>
        <v>821077.84000000008</v>
      </c>
      <c r="U1071" s="12">
        <f t="shared" si="114"/>
        <v>123161.67600000001</v>
      </c>
      <c r="V1071" s="12">
        <f t="shared" si="115"/>
        <v>697916.16400000011</v>
      </c>
      <c r="W1071" s="17">
        <f t="shared" si="116"/>
        <v>0.19164092608693323</v>
      </c>
      <c r="X1071" s="19">
        <f t="shared" si="117"/>
        <v>1</v>
      </c>
      <c r="Y1071" s="17">
        <f t="shared" si="118"/>
        <v>0.19164092608693323</v>
      </c>
      <c r="Z1071" s="25">
        <f t="shared" si="112"/>
        <v>0.1764705882352941</v>
      </c>
    </row>
    <row r="1072" spans="1:26" ht="14.4" x14ac:dyDescent="0.3">
      <c r="A1072" s="24" t="s">
        <v>1806</v>
      </c>
      <c r="B1072" s="4">
        <v>45824</v>
      </c>
      <c r="C1072" s="3" t="s">
        <v>40</v>
      </c>
      <c r="D1072" s="3" t="s">
        <v>21</v>
      </c>
      <c r="E1072" s="3" t="s">
        <v>22</v>
      </c>
      <c r="F1072" s="3" t="s">
        <v>22</v>
      </c>
      <c r="G1072" s="3" t="s">
        <v>479</v>
      </c>
      <c r="H1072" s="3" t="s">
        <v>44</v>
      </c>
      <c r="I1072" s="3" t="s">
        <v>52</v>
      </c>
      <c r="J1072" s="3" t="s">
        <v>53</v>
      </c>
      <c r="K1072" s="3" t="s">
        <v>90</v>
      </c>
      <c r="L1072" s="5">
        <v>49</v>
      </c>
      <c r="M1072" s="5">
        <v>7710.11</v>
      </c>
      <c r="N1072" s="5">
        <v>10426.68</v>
      </c>
      <c r="O1072" s="5">
        <v>0.15</v>
      </c>
      <c r="P1072" s="3" t="s">
        <v>28</v>
      </c>
      <c r="Q1072" s="3" t="s">
        <v>29</v>
      </c>
      <c r="R1072" s="5">
        <v>4</v>
      </c>
      <c r="S1072" s="15">
        <v>113145.1</v>
      </c>
      <c r="T1072" s="11">
        <f t="shared" si="113"/>
        <v>510907.32</v>
      </c>
      <c r="U1072" s="12">
        <f t="shared" si="114"/>
        <v>76636.097999999998</v>
      </c>
      <c r="V1072" s="12">
        <f t="shared" si="115"/>
        <v>434271.22200000001</v>
      </c>
      <c r="W1072" s="17">
        <f t="shared" si="116"/>
        <v>0.26054017459162881</v>
      </c>
      <c r="X1072" s="19">
        <f t="shared" si="117"/>
        <v>0</v>
      </c>
      <c r="Y1072" s="17">
        <f t="shared" si="118"/>
        <v>0.26054017459162881</v>
      </c>
      <c r="Z1072" s="25">
        <f t="shared" si="112"/>
        <v>0.1764705882352941</v>
      </c>
    </row>
    <row r="1073" spans="1:26" ht="14.4" x14ac:dyDescent="0.3">
      <c r="A1073" s="24" t="s">
        <v>1807</v>
      </c>
      <c r="B1073" s="4">
        <v>45896</v>
      </c>
      <c r="C1073" s="3" t="s">
        <v>20</v>
      </c>
      <c r="D1073" s="3" t="s">
        <v>57</v>
      </c>
      <c r="E1073" s="3" t="s">
        <v>92</v>
      </c>
      <c r="F1073" s="3" t="s">
        <v>93</v>
      </c>
      <c r="G1073" s="3" t="s">
        <v>1100</v>
      </c>
      <c r="H1073" s="3" t="s">
        <v>24</v>
      </c>
      <c r="I1073" s="3" t="s">
        <v>52</v>
      </c>
      <c r="J1073" s="3" t="s">
        <v>113</v>
      </c>
      <c r="K1073" s="3" t="s">
        <v>114</v>
      </c>
      <c r="L1073" s="5">
        <v>3</v>
      </c>
      <c r="M1073" s="5">
        <v>47839.77</v>
      </c>
      <c r="N1073" s="5">
        <v>63257.89</v>
      </c>
      <c r="O1073" s="5">
        <v>0</v>
      </c>
      <c r="P1073" s="3" t="s">
        <v>55</v>
      </c>
      <c r="Q1073" s="3" t="s">
        <v>38</v>
      </c>
      <c r="R1073" s="5">
        <v>4</v>
      </c>
      <c r="S1073" s="15">
        <v>46254.36</v>
      </c>
      <c r="T1073" s="11">
        <f t="shared" si="113"/>
        <v>189773.66999999998</v>
      </c>
      <c r="U1073" s="12">
        <f t="shared" si="114"/>
        <v>0</v>
      </c>
      <c r="V1073" s="12">
        <f t="shared" si="115"/>
        <v>189773.66999999998</v>
      </c>
      <c r="W1073" s="17">
        <f t="shared" si="116"/>
        <v>0.24373433891013441</v>
      </c>
      <c r="X1073" s="19">
        <f t="shared" si="117"/>
        <v>1</v>
      </c>
      <c r="Y1073" s="17">
        <f t="shared" si="118"/>
        <v>0.24373433891013441</v>
      </c>
      <c r="Z1073" s="25">
        <f t="shared" si="112"/>
        <v>0</v>
      </c>
    </row>
    <row r="1074" spans="1:26" ht="14.4" x14ac:dyDescent="0.3">
      <c r="A1074" s="24" t="s">
        <v>1808</v>
      </c>
      <c r="B1074" s="6">
        <v>45844</v>
      </c>
      <c r="C1074" s="3" t="s">
        <v>20</v>
      </c>
      <c r="D1074" s="3" t="s">
        <v>57</v>
      </c>
      <c r="E1074" s="3" t="s">
        <v>64</v>
      </c>
      <c r="F1074" s="3" t="s">
        <v>65</v>
      </c>
      <c r="G1074" s="3" t="s">
        <v>593</v>
      </c>
      <c r="H1074" s="3" t="s">
        <v>87</v>
      </c>
      <c r="I1074" s="3" t="s">
        <v>25</v>
      </c>
      <c r="J1074" s="3" t="s">
        <v>146</v>
      </c>
      <c r="K1074" s="3" t="s">
        <v>177</v>
      </c>
      <c r="L1074" s="5">
        <v>26</v>
      </c>
      <c r="M1074" s="5">
        <v>63876.66</v>
      </c>
      <c r="N1074" s="5">
        <v>76881</v>
      </c>
      <c r="O1074" s="5">
        <v>0</v>
      </c>
      <c r="P1074" s="3" t="s">
        <v>55</v>
      </c>
      <c r="Q1074" s="3" t="s">
        <v>38</v>
      </c>
      <c r="R1074" s="5">
        <v>14</v>
      </c>
      <c r="S1074" s="15">
        <v>338112.8</v>
      </c>
      <c r="T1074" s="11">
        <f t="shared" si="113"/>
        <v>1998906</v>
      </c>
      <c r="U1074" s="12">
        <f t="shared" si="114"/>
        <v>0</v>
      </c>
      <c r="V1074" s="12">
        <f t="shared" si="115"/>
        <v>1998906</v>
      </c>
      <c r="W1074" s="17">
        <f t="shared" si="116"/>
        <v>0.16914892446168053</v>
      </c>
      <c r="X1074" s="19">
        <f t="shared" si="117"/>
        <v>1</v>
      </c>
      <c r="Y1074" s="17">
        <f t="shared" si="118"/>
        <v>0.16914892446168053</v>
      </c>
      <c r="Z1074" s="25">
        <f t="shared" si="112"/>
        <v>0</v>
      </c>
    </row>
    <row r="1075" spans="1:26" ht="14.4" x14ac:dyDescent="0.3">
      <c r="A1075" s="24" t="s">
        <v>1809</v>
      </c>
      <c r="B1075" s="8">
        <v>45780</v>
      </c>
      <c r="C1075" s="3" t="s">
        <v>40</v>
      </c>
      <c r="D1075" s="3" t="s">
        <v>21</v>
      </c>
      <c r="E1075" s="3" t="s">
        <v>32</v>
      </c>
      <c r="F1075" s="3" t="s">
        <v>33</v>
      </c>
      <c r="G1075" s="3" t="s">
        <v>66</v>
      </c>
      <c r="H1075" s="3" t="s">
        <v>35</v>
      </c>
      <c r="I1075" s="3" t="s">
        <v>25</v>
      </c>
      <c r="J1075" s="3" t="s">
        <v>26</v>
      </c>
      <c r="K1075" s="3" t="s">
        <v>216</v>
      </c>
      <c r="L1075" s="5">
        <v>29</v>
      </c>
      <c r="M1075" s="5">
        <v>58192.67</v>
      </c>
      <c r="N1075" s="5">
        <v>82936.67</v>
      </c>
      <c r="O1075" s="5">
        <v>0.15</v>
      </c>
      <c r="P1075" s="3" t="s">
        <v>28</v>
      </c>
      <c r="Q1075" s="3" t="s">
        <v>84</v>
      </c>
      <c r="R1075" s="5">
        <v>2</v>
      </c>
      <c r="S1075" s="15">
        <v>609939.6</v>
      </c>
      <c r="T1075" s="11">
        <f t="shared" si="113"/>
        <v>2405163.4300000002</v>
      </c>
      <c r="U1075" s="12">
        <f t="shared" si="114"/>
        <v>360774.51449999999</v>
      </c>
      <c r="V1075" s="12">
        <f t="shared" si="115"/>
        <v>2044388.9155000001</v>
      </c>
      <c r="W1075" s="17">
        <f t="shared" si="116"/>
        <v>0.29834812514174969</v>
      </c>
      <c r="X1075" s="19">
        <f t="shared" si="117"/>
        <v>0</v>
      </c>
      <c r="Y1075" s="17">
        <f t="shared" si="118"/>
        <v>0.29834812514174969</v>
      </c>
      <c r="Z1075" s="25">
        <f t="shared" si="112"/>
        <v>0.1764705882352941</v>
      </c>
    </row>
    <row r="1076" spans="1:26" ht="14.4" x14ac:dyDescent="0.3">
      <c r="A1076" s="24" t="s">
        <v>1810</v>
      </c>
      <c r="B1076" s="6">
        <v>45901</v>
      </c>
      <c r="C1076" s="3" t="s">
        <v>49</v>
      </c>
      <c r="D1076" s="3" t="s">
        <v>41</v>
      </c>
      <c r="E1076" s="3" t="s">
        <v>50</v>
      </c>
      <c r="F1076" s="3" t="s">
        <v>50</v>
      </c>
      <c r="G1076" s="3" t="s">
        <v>1811</v>
      </c>
      <c r="H1076" s="3" t="s">
        <v>35</v>
      </c>
      <c r="I1076" s="3" t="s">
        <v>52</v>
      </c>
      <c r="J1076" s="3" t="s">
        <v>95</v>
      </c>
      <c r="K1076" s="3" t="s">
        <v>298</v>
      </c>
      <c r="L1076" s="5">
        <v>1</v>
      </c>
      <c r="M1076" s="5">
        <v>53776.07</v>
      </c>
      <c r="N1076" s="5">
        <v>67892.600000000006</v>
      </c>
      <c r="O1076" s="5">
        <v>0.15</v>
      </c>
      <c r="P1076" s="3" t="s">
        <v>28</v>
      </c>
      <c r="Q1076" s="3" t="s">
        <v>77</v>
      </c>
      <c r="R1076" s="5">
        <v>10</v>
      </c>
      <c r="S1076" s="15">
        <v>11999.05</v>
      </c>
      <c r="T1076" s="11">
        <f t="shared" si="113"/>
        <v>67892.600000000006</v>
      </c>
      <c r="U1076" s="12">
        <f t="shared" si="114"/>
        <v>10183.890000000001</v>
      </c>
      <c r="V1076" s="12">
        <f t="shared" si="115"/>
        <v>57708.710000000006</v>
      </c>
      <c r="W1076" s="17">
        <f t="shared" si="116"/>
        <v>0.20792441903483891</v>
      </c>
      <c r="X1076" s="19">
        <f t="shared" si="117"/>
        <v>0</v>
      </c>
      <c r="Y1076" s="17">
        <f t="shared" si="118"/>
        <v>0.20792441903483891</v>
      </c>
      <c r="Z1076" s="25">
        <f t="shared" si="112"/>
        <v>0.17647058823529413</v>
      </c>
    </row>
    <row r="1077" spans="1:26" ht="14.4" x14ac:dyDescent="0.3">
      <c r="A1077" s="24" t="s">
        <v>1812</v>
      </c>
      <c r="B1077" s="4">
        <v>45737</v>
      </c>
      <c r="C1077" s="3" t="s">
        <v>20</v>
      </c>
      <c r="D1077" s="3" t="s">
        <v>57</v>
      </c>
      <c r="E1077" s="3" t="s">
        <v>92</v>
      </c>
      <c r="F1077" s="3" t="s">
        <v>93</v>
      </c>
      <c r="G1077" s="3" t="s">
        <v>673</v>
      </c>
      <c r="H1077" s="3" t="s">
        <v>24</v>
      </c>
      <c r="I1077" s="3" t="s">
        <v>25</v>
      </c>
      <c r="J1077" s="3" t="s">
        <v>26</v>
      </c>
      <c r="K1077" s="3" t="s">
        <v>27</v>
      </c>
      <c r="L1077" s="5">
        <v>20</v>
      </c>
      <c r="M1077" s="5">
        <v>73314.259999999995</v>
      </c>
      <c r="N1077" s="5">
        <v>94516.92</v>
      </c>
      <c r="O1077" s="5">
        <v>0.1</v>
      </c>
      <c r="P1077" s="3" t="s">
        <v>55</v>
      </c>
      <c r="Q1077" s="3" t="s">
        <v>29</v>
      </c>
      <c r="R1077" s="5">
        <v>13</v>
      </c>
      <c r="S1077" s="15">
        <v>381647.9</v>
      </c>
      <c r="T1077" s="11">
        <f t="shared" si="113"/>
        <v>1890338.4</v>
      </c>
      <c r="U1077" s="12">
        <f t="shared" si="114"/>
        <v>189033.84</v>
      </c>
      <c r="V1077" s="12">
        <f t="shared" si="115"/>
        <v>1701304.5599999998</v>
      </c>
      <c r="W1077" s="17">
        <f t="shared" si="116"/>
        <v>0.22432661909752363</v>
      </c>
      <c r="X1077" s="19">
        <f t="shared" si="117"/>
        <v>1</v>
      </c>
      <c r="Y1077" s="17">
        <f t="shared" si="118"/>
        <v>0.22432661909752363</v>
      </c>
      <c r="Z1077" s="25">
        <f t="shared" si="112"/>
        <v>0.11111111111111112</v>
      </c>
    </row>
    <row r="1078" spans="1:26" ht="14.4" x14ac:dyDescent="0.3">
      <c r="A1078" s="24" t="s">
        <v>1813</v>
      </c>
      <c r="B1078" s="7">
        <v>45805</v>
      </c>
      <c r="C1078" s="3" t="s">
        <v>20</v>
      </c>
      <c r="D1078" s="3" t="s">
        <v>21</v>
      </c>
      <c r="E1078" s="3" t="s">
        <v>32</v>
      </c>
      <c r="F1078" s="3" t="s">
        <v>33</v>
      </c>
      <c r="G1078" s="3" t="s">
        <v>939</v>
      </c>
      <c r="H1078" s="3" t="s">
        <v>87</v>
      </c>
      <c r="I1078" s="3" t="s">
        <v>25</v>
      </c>
      <c r="J1078" s="3" t="s">
        <v>26</v>
      </c>
      <c r="K1078" s="3" t="s">
        <v>80</v>
      </c>
      <c r="L1078" s="5">
        <v>24</v>
      </c>
      <c r="M1078" s="5">
        <v>70888.84</v>
      </c>
      <c r="N1078" s="5">
        <v>84513.55</v>
      </c>
      <c r="O1078" s="5">
        <v>0.1</v>
      </c>
      <c r="P1078" s="3" t="s">
        <v>55</v>
      </c>
      <c r="Q1078" s="3" t="s">
        <v>84</v>
      </c>
      <c r="R1078" s="5">
        <v>20</v>
      </c>
      <c r="S1078" s="15">
        <v>294293.7</v>
      </c>
      <c r="T1078" s="11">
        <f t="shared" si="113"/>
        <v>2028325.2000000002</v>
      </c>
      <c r="U1078" s="12">
        <f t="shared" si="114"/>
        <v>202832.52000000002</v>
      </c>
      <c r="V1078" s="12">
        <f t="shared" si="115"/>
        <v>1825492.6800000002</v>
      </c>
      <c r="W1078" s="17">
        <f t="shared" si="116"/>
        <v>0.16121330051019431</v>
      </c>
      <c r="X1078" s="19">
        <f t="shared" si="117"/>
        <v>1</v>
      </c>
      <c r="Y1078" s="17">
        <f t="shared" si="118"/>
        <v>0.16121330051019431</v>
      </c>
      <c r="Z1078" s="25">
        <f t="shared" si="112"/>
        <v>0.1111111111111111</v>
      </c>
    </row>
    <row r="1079" spans="1:26" ht="14.4" x14ac:dyDescent="0.3">
      <c r="A1079" s="24" t="s">
        <v>1814</v>
      </c>
      <c r="B1079" s="4">
        <v>45758</v>
      </c>
      <c r="C1079" s="3" t="s">
        <v>31</v>
      </c>
      <c r="D1079" s="3" t="s">
        <v>21</v>
      </c>
      <c r="E1079" s="3" t="s">
        <v>22</v>
      </c>
      <c r="F1079" s="3" t="s">
        <v>22</v>
      </c>
      <c r="G1079" s="3" t="s">
        <v>362</v>
      </c>
      <c r="H1079" s="3" t="s">
        <v>87</v>
      </c>
      <c r="I1079" s="3" t="s">
        <v>25</v>
      </c>
      <c r="J1079" s="3" t="s">
        <v>146</v>
      </c>
      <c r="K1079" s="3" t="s">
        <v>416</v>
      </c>
      <c r="L1079" s="5">
        <v>22</v>
      </c>
      <c r="M1079" s="5">
        <v>73233.98</v>
      </c>
      <c r="N1079" s="5">
        <v>83015.8</v>
      </c>
      <c r="O1079" s="5">
        <v>0.1</v>
      </c>
      <c r="P1079" s="3" t="s">
        <v>55</v>
      </c>
      <c r="Q1079" s="3" t="s">
        <v>29</v>
      </c>
      <c r="R1079" s="5">
        <v>20</v>
      </c>
      <c r="S1079" s="15">
        <v>193680</v>
      </c>
      <c r="T1079" s="11">
        <f t="shared" si="113"/>
        <v>1826347.6</v>
      </c>
      <c r="U1079" s="12">
        <f t="shared" si="114"/>
        <v>182634.76</v>
      </c>
      <c r="V1079" s="12">
        <f t="shared" si="115"/>
        <v>1643712.84</v>
      </c>
      <c r="W1079" s="17">
        <f t="shared" si="116"/>
        <v>0.11783080066467083</v>
      </c>
      <c r="X1079" s="19">
        <f t="shared" si="117"/>
        <v>1</v>
      </c>
      <c r="Y1079" s="17">
        <f t="shared" si="118"/>
        <v>0.11783080066467083</v>
      </c>
      <c r="Z1079" s="25">
        <f t="shared" si="112"/>
        <v>0.1111111111111111</v>
      </c>
    </row>
    <row r="1080" spans="1:26" ht="14.4" x14ac:dyDescent="0.3">
      <c r="A1080" s="24" t="s">
        <v>1815</v>
      </c>
      <c r="B1080" s="6">
        <v>45810</v>
      </c>
      <c r="C1080" s="3" t="s">
        <v>40</v>
      </c>
      <c r="D1080" s="3" t="s">
        <v>21</v>
      </c>
      <c r="E1080" s="3" t="s">
        <v>105</v>
      </c>
      <c r="F1080" s="3" t="s">
        <v>106</v>
      </c>
      <c r="G1080" s="3" t="s">
        <v>1816</v>
      </c>
      <c r="H1080" s="3" t="s">
        <v>24</v>
      </c>
      <c r="I1080" s="3" t="s">
        <v>45</v>
      </c>
      <c r="J1080" s="3" t="s">
        <v>102</v>
      </c>
      <c r="K1080" s="3" t="s">
        <v>191</v>
      </c>
      <c r="L1080" s="5">
        <v>5</v>
      </c>
      <c r="M1080" s="5">
        <v>50300.86</v>
      </c>
      <c r="N1080" s="5">
        <v>62449.73</v>
      </c>
      <c r="O1080" s="5">
        <v>0.1</v>
      </c>
      <c r="P1080" s="3" t="s">
        <v>28</v>
      </c>
      <c r="Q1080" s="3" t="s">
        <v>38</v>
      </c>
      <c r="R1080" s="5">
        <v>4</v>
      </c>
      <c r="S1080" s="15">
        <v>54669.919999999998</v>
      </c>
      <c r="T1080" s="11">
        <f t="shared" si="113"/>
        <v>312248.65000000002</v>
      </c>
      <c r="U1080" s="12">
        <f t="shared" si="114"/>
        <v>31224.865000000005</v>
      </c>
      <c r="V1080" s="12">
        <f t="shared" si="115"/>
        <v>281023.78500000003</v>
      </c>
      <c r="W1080" s="17">
        <f t="shared" si="116"/>
        <v>0.19453840891083291</v>
      </c>
      <c r="X1080" s="19">
        <f t="shared" si="117"/>
        <v>0</v>
      </c>
      <c r="Y1080" s="17">
        <f t="shared" si="118"/>
        <v>0.19453840891083291</v>
      </c>
      <c r="Z1080" s="25">
        <f t="shared" si="112"/>
        <v>0.11111111111111112</v>
      </c>
    </row>
    <row r="1081" spans="1:26" ht="14.4" x14ac:dyDescent="0.3">
      <c r="A1081" s="24" t="s">
        <v>1817</v>
      </c>
      <c r="B1081" s="6">
        <v>45692</v>
      </c>
      <c r="C1081" s="3" t="s">
        <v>49</v>
      </c>
      <c r="D1081" s="3" t="s">
        <v>21</v>
      </c>
      <c r="E1081" s="3" t="s">
        <v>32</v>
      </c>
      <c r="F1081" s="3" t="s">
        <v>33</v>
      </c>
      <c r="G1081" s="3" t="s">
        <v>220</v>
      </c>
      <c r="H1081" s="3" t="s">
        <v>24</v>
      </c>
      <c r="I1081" s="3" t="s">
        <v>52</v>
      </c>
      <c r="J1081" s="3" t="s">
        <v>157</v>
      </c>
      <c r="K1081" s="3" t="s">
        <v>273</v>
      </c>
      <c r="L1081" s="5">
        <v>15</v>
      </c>
      <c r="M1081" s="5">
        <v>39396.550000000003</v>
      </c>
      <c r="N1081" s="5">
        <v>52447.75</v>
      </c>
      <c r="O1081" s="5">
        <v>0.05</v>
      </c>
      <c r="P1081" s="3" t="s">
        <v>55</v>
      </c>
      <c r="Q1081" s="3" t="s">
        <v>77</v>
      </c>
      <c r="R1081" s="5">
        <v>16</v>
      </c>
      <c r="S1081" s="15">
        <v>185979.6</v>
      </c>
      <c r="T1081" s="11">
        <f t="shared" si="113"/>
        <v>786716.25</v>
      </c>
      <c r="U1081" s="12">
        <f t="shared" si="114"/>
        <v>39335.8125</v>
      </c>
      <c r="V1081" s="12">
        <f t="shared" si="115"/>
        <v>747380.4375</v>
      </c>
      <c r="W1081" s="17">
        <f t="shared" si="116"/>
        <v>0.24884194269534918</v>
      </c>
      <c r="X1081" s="19">
        <f t="shared" si="117"/>
        <v>1</v>
      </c>
      <c r="Y1081" s="17">
        <f t="shared" si="118"/>
        <v>0.24884194269534918</v>
      </c>
      <c r="Z1081" s="25">
        <f t="shared" si="112"/>
        <v>5.2631578947368418E-2</v>
      </c>
    </row>
    <row r="1082" spans="1:26" ht="14.4" x14ac:dyDescent="0.3">
      <c r="A1082" s="24" t="s">
        <v>1818</v>
      </c>
      <c r="B1082" s="4">
        <v>45761</v>
      </c>
      <c r="C1082" s="3" t="s">
        <v>49</v>
      </c>
      <c r="D1082" s="3" t="s">
        <v>41</v>
      </c>
      <c r="E1082" s="3" t="s">
        <v>50</v>
      </c>
      <c r="F1082" s="3" t="s">
        <v>50</v>
      </c>
      <c r="G1082" s="3" t="s">
        <v>116</v>
      </c>
      <c r="H1082" s="3" t="s">
        <v>44</v>
      </c>
      <c r="I1082" s="3" t="s">
        <v>45</v>
      </c>
      <c r="J1082" s="3" t="s">
        <v>46</v>
      </c>
      <c r="K1082" s="3" t="s">
        <v>161</v>
      </c>
      <c r="L1082" s="5">
        <v>22</v>
      </c>
      <c r="M1082" s="5">
        <v>32268.66</v>
      </c>
      <c r="N1082" s="5">
        <v>37901.370000000003</v>
      </c>
      <c r="O1082" s="5">
        <v>0.15</v>
      </c>
      <c r="P1082" s="3" t="s">
        <v>55</v>
      </c>
      <c r="Q1082" s="3" t="s">
        <v>38</v>
      </c>
      <c r="R1082" s="5">
        <v>14</v>
      </c>
      <c r="S1082" s="15">
        <v>105331.7</v>
      </c>
      <c r="T1082" s="11">
        <f t="shared" si="113"/>
        <v>833830.14</v>
      </c>
      <c r="U1082" s="12">
        <f t="shared" si="114"/>
        <v>125074.52099999999</v>
      </c>
      <c r="V1082" s="12">
        <f t="shared" si="115"/>
        <v>708755.61900000006</v>
      </c>
      <c r="W1082" s="17">
        <f t="shared" si="116"/>
        <v>0.1486149769769938</v>
      </c>
      <c r="X1082" s="19">
        <f t="shared" si="117"/>
        <v>1</v>
      </c>
      <c r="Y1082" s="17">
        <f t="shared" si="118"/>
        <v>0.1486149769769938</v>
      </c>
      <c r="Z1082" s="25">
        <f t="shared" si="112"/>
        <v>0.1764705882352941</v>
      </c>
    </row>
    <row r="1083" spans="1:26" ht="14.4" x14ac:dyDescent="0.3">
      <c r="A1083" s="24" t="s">
        <v>1819</v>
      </c>
      <c r="B1083" s="4">
        <v>45865</v>
      </c>
      <c r="C1083" s="3" t="s">
        <v>49</v>
      </c>
      <c r="D1083" s="3" t="s">
        <v>57</v>
      </c>
      <c r="E1083" s="3" t="s">
        <v>64</v>
      </c>
      <c r="F1083" s="3" t="s">
        <v>65</v>
      </c>
      <c r="G1083" s="3" t="s">
        <v>889</v>
      </c>
      <c r="H1083" s="3" t="s">
        <v>24</v>
      </c>
      <c r="I1083" s="3" t="s">
        <v>45</v>
      </c>
      <c r="J1083" s="3" t="s">
        <v>67</v>
      </c>
      <c r="K1083" s="3" t="s">
        <v>199</v>
      </c>
      <c r="L1083" s="5">
        <v>17</v>
      </c>
      <c r="M1083" s="5">
        <v>48684.07</v>
      </c>
      <c r="N1083" s="5">
        <v>61900.86</v>
      </c>
      <c r="O1083" s="5">
        <v>0.05</v>
      </c>
      <c r="P1083" s="3" t="s">
        <v>28</v>
      </c>
      <c r="Q1083" s="3" t="s">
        <v>77</v>
      </c>
      <c r="R1083" s="5">
        <v>17</v>
      </c>
      <c r="S1083" s="15">
        <v>213451.2</v>
      </c>
      <c r="T1083" s="11">
        <f t="shared" si="113"/>
        <v>1052314.6200000001</v>
      </c>
      <c r="U1083" s="12">
        <f t="shared" si="114"/>
        <v>52615.731000000007</v>
      </c>
      <c r="V1083" s="12">
        <f t="shared" si="115"/>
        <v>999698.88900000008</v>
      </c>
      <c r="W1083" s="17">
        <f t="shared" si="116"/>
        <v>0.21351549186327043</v>
      </c>
      <c r="X1083" s="19">
        <f t="shared" si="117"/>
        <v>0</v>
      </c>
      <c r="Y1083" s="17">
        <f t="shared" si="118"/>
        <v>0.21351549186327043</v>
      </c>
      <c r="Z1083" s="25">
        <f t="shared" si="112"/>
        <v>5.2631578947368425E-2</v>
      </c>
    </row>
    <row r="1084" spans="1:26" ht="14.4" x14ac:dyDescent="0.3">
      <c r="A1084" s="24" t="s">
        <v>1820</v>
      </c>
      <c r="B1084" s="4">
        <v>45686</v>
      </c>
      <c r="C1084" s="3" t="s">
        <v>49</v>
      </c>
      <c r="D1084" s="3" t="s">
        <v>21</v>
      </c>
      <c r="E1084" s="3" t="s">
        <v>32</v>
      </c>
      <c r="F1084" s="3" t="s">
        <v>33</v>
      </c>
      <c r="G1084" s="3" t="s">
        <v>1303</v>
      </c>
      <c r="H1084" s="3" t="s">
        <v>44</v>
      </c>
      <c r="I1084" s="3" t="s">
        <v>25</v>
      </c>
      <c r="J1084" s="3" t="s">
        <v>36</v>
      </c>
      <c r="K1084" s="3" t="s">
        <v>169</v>
      </c>
      <c r="L1084" s="5">
        <v>16</v>
      </c>
      <c r="M1084" s="5">
        <v>17063.740000000002</v>
      </c>
      <c r="N1084" s="5">
        <v>23282.78</v>
      </c>
      <c r="O1084" s="5">
        <v>0</v>
      </c>
      <c r="P1084" s="3" t="s">
        <v>55</v>
      </c>
      <c r="Q1084" s="3" t="s">
        <v>38</v>
      </c>
      <c r="R1084" s="5">
        <v>2</v>
      </c>
      <c r="S1084" s="15">
        <v>99504.639999999999</v>
      </c>
      <c r="T1084" s="11">
        <f t="shared" si="113"/>
        <v>372524.48</v>
      </c>
      <c r="U1084" s="12">
        <f t="shared" si="114"/>
        <v>0</v>
      </c>
      <c r="V1084" s="12">
        <f t="shared" si="115"/>
        <v>372524.48</v>
      </c>
      <c r="W1084" s="17">
        <f t="shared" si="116"/>
        <v>0.2671089964342746</v>
      </c>
      <c r="X1084" s="19">
        <f t="shared" si="117"/>
        <v>1</v>
      </c>
      <c r="Y1084" s="17">
        <f t="shared" si="118"/>
        <v>0.2671089964342746</v>
      </c>
      <c r="Z1084" s="25">
        <f t="shared" si="112"/>
        <v>0</v>
      </c>
    </row>
    <row r="1085" spans="1:26" ht="14.4" x14ac:dyDescent="0.3">
      <c r="A1085" s="24" t="s">
        <v>1821</v>
      </c>
      <c r="B1085" s="4">
        <v>45863</v>
      </c>
      <c r="C1085" s="3" t="s">
        <v>40</v>
      </c>
      <c r="D1085" s="3" t="s">
        <v>21</v>
      </c>
      <c r="E1085" s="3" t="s">
        <v>32</v>
      </c>
      <c r="F1085" s="3" t="s">
        <v>33</v>
      </c>
      <c r="G1085" s="3" t="s">
        <v>1822</v>
      </c>
      <c r="H1085" s="3" t="s">
        <v>24</v>
      </c>
      <c r="I1085" s="3" t="s">
        <v>45</v>
      </c>
      <c r="J1085" s="3" t="s">
        <v>102</v>
      </c>
      <c r="K1085" s="3" t="s">
        <v>203</v>
      </c>
      <c r="L1085" s="5">
        <v>40</v>
      </c>
      <c r="M1085" s="5">
        <v>72131.850000000006</v>
      </c>
      <c r="N1085" s="5">
        <v>103792</v>
      </c>
      <c r="O1085" s="5">
        <v>0.1</v>
      </c>
      <c r="P1085" s="3" t="s">
        <v>28</v>
      </c>
      <c r="Q1085" s="3" t="s">
        <v>84</v>
      </c>
      <c r="R1085" s="5">
        <v>13</v>
      </c>
      <c r="S1085" s="15">
        <v>1139764</v>
      </c>
      <c r="T1085" s="11">
        <f t="shared" si="113"/>
        <v>4151680</v>
      </c>
      <c r="U1085" s="12">
        <f t="shared" si="114"/>
        <v>415168</v>
      </c>
      <c r="V1085" s="12">
        <f t="shared" si="115"/>
        <v>3736512</v>
      </c>
      <c r="W1085" s="17">
        <f t="shared" si="116"/>
        <v>0.3050342137265985</v>
      </c>
      <c r="X1085" s="19">
        <f t="shared" si="117"/>
        <v>0</v>
      </c>
      <c r="Y1085" s="17">
        <f t="shared" si="118"/>
        <v>0.3050342137265985</v>
      </c>
      <c r="Z1085" s="25">
        <f t="shared" si="112"/>
        <v>0.1111111111111111</v>
      </c>
    </row>
    <row r="1086" spans="1:26" ht="14.4" x14ac:dyDescent="0.3">
      <c r="A1086" s="24" t="s">
        <v>1823</v>
      </c>
      <c r="B1086" s="4">
        <v>45757</v>
      </c>
      <c r="C1086" s="3" t="s">
        <v>31</v>
      </c>
      <c r="D1086" s="3" t="s">
        <v>57</v>
      </c>
      <c r="E1086" s="3" t="s">
        <v>64</v>
      </c>
      <c r="F1086" s="3" t="s">
        <v>65</v>
      </c>
      <c r="G1086" s="3" t="s">
        <v>179</v>
      </c>
      <c r="H1086" s="3" t="s">
        <v>24</v>
      </c>
      <c r="I1086" s="3" t="s">
        <v>52</v>
      </c>
      <c r="J1086" s="3" t="s">
        <v>53</v>
      </c>
      <c r="K1086" s="3" t="s">
        <v>99</v>
      </c>
      <c r="L1086" s="5">
        <v>29</v>
      </c>
      <c r="M1086" s="5">
        <v>50810.37</v>
      </c>
      <c r="N1086" s="5">
        <v>68498.490000000005</v>
      </c>
      <c r="O1086" s="5">
        <v>0.15</v>
      </c>
      <c r="P1086" s="3" t="s">
        <v>28</v>
      </c>
      <c r="Q1086" s="3" t="s">
        <v>77</v>
      </c>
      <c r="R1086" s="5">
        <v>1</v>
      </c>
      <c r="S1086" s="15">
        <v>436012.2</v>
      </c>
      <c r="T1086" s="11">
        <f t="shared" si="113"/>
        <v>1986456.2100000002</v>
      </c>
      <c r="U1086" s="12">
        <f t="shared" si="114"/>
        <v>297968.43150000001</v>
      </c>
      <c r="V1086" s="12">
        <f t="shared" si="115"/>
        <v>1688487.7785000002</v>
      </c>
      <c r="W1086" s="17">
        <f t="shared" si="116"/>
        <v>0.25822644709181114</v>
      </c>
      <c r="X1086" s="19">
        <f t="shared" si="117"/>
        <v>0</v>
      </c>
      <c r="Y1086" s="17">
        <f t="shared" si="118"/>
        <v>0.25822644709181114</v>
      </c>
      <c r="Z1086" s="25">
        <f t="shared" si="112"/>
        <v>0.1764705882352941</v>
      </c>
    </row>
    <row r="1087" spans="1:26" ht="14.4" x14ac:dyDescent="0.3">
      <c r="A1087" s="24" t="s">
        <v>1824</v>
      </c>
      <c r="B1087" s="4">
        <v>45687</v>
      </c>
      <c r="C1087" s="3" t="s">
        <v>40</v>
      </c>
      <c r="D1087" s="3" t="s">
        <v>57</v>
      </c>
      <c r="E1087" s="3" t="s">
        <v>64</v>
      </c>
      <c r="F1087" s="3" t="s">
        <v>65</v>
      </c>
      <c r="G1087" s="3" t="s">
        <v>1799</v>
      </c>
      <c r="H1087" s="3" t="s">
        <v>87</v>
      </c>
      <c r="I1087" s="3" t="s">
        <v>25</v>
      </c>
      <c r="J1087" s="3" t="s">
        <v>146</v>
      </c>
      <c r="K1087" s="3" t="s">
        <v>177</v>
      </c>
      <c r="L1087" s="5">
        <v>6</v>
      </c>
      <c r="M1087" s="5">
        <v>51192.62</v>
      </c>
      <c r="N1087" s="5">
        <v>65497.48</v>
      </c>
      <c r="O1087" s="5">
        <v>0.15</v>
      </c>
      <c r="P1087" s="3" t="s">
        <v>55</v>
      </c>
      <c r="Q1087" s="3" t="s">
        <v>29</v>
      </c>
      <c r="R1087" s="5">
        <v>4</v>
      </c>
      <c r="S1087" s="15">
        <v>72954.789999999994</v>
      </c>
      <c r="T1087" s="11">
        <f t="shared" si="113"/>
        <v>392984.88</v>
      </c>
      <c r="U1087" s="12">
        <f t="shared" si="114"/>
        <v>58947.731999999996</v>
      </c>
      <c r="V1087" s="12">
        <f t="shared" si="115"/>
        <v>334037.14799999999</v>
      </c>
      <c r="W1087" s="17">
        <f t="shared" si="116"/>
        <v>0.21840322382347724</v>
      </c>
      <c r="X1087" s="19">
        <f t="shared" si="117"/>
        <v>1</v>
      </c>
      <c r="Y1087" s="17">
        <f t="shared" si="118"/>
        <v>0.21840322382347724</v>
      </c>
      <c r="Z1087" s="25">
        <f t="shared" si="112"/>
        <v>0.1764705882352941</v>
      </c>
    </row>
    <row r="1088" spans="1:26" ht="14.4" x14ac:dyDescent="0.3">
      <c r="A1088" s="24" t="s">
        <v>1825</v>
      </c>
      <c r="B1088" s="7">
        <v>45804</v>
      </c>
      <c r="C1088" s="3" t="s">
        <v>20</v>
      </c>
      <c r="D1088" s="3" t="s">
        <v>41</v>
      </c>
      <c r="E1088" s="3" t="s">
        <v>42</v>
      </c>
      <c r="F1088" s="3" t="s">
        <v>42</v>
      </c>
      <c r="G1088" s="3" t="s">
        <v>406</v>
      </c>
      <c r="H1088" s="3" t="s">
        <v>44</v>
      </c>
      <c r="I1088" s="3" t="s">
        <v>52</v>
      </c>
      <c r="J1088" s="3" t="s">
        <v>95</v>
      </c>
      <c r="K1088" s="3" t="s">
        <v>237</v>
      </c>
      <c r="L1088" s="5">
        <v>41</v>
      </c>
      <c r="M1088" s="5">
        <v>12788.32</v>
      </c>
      <c r="N1088" s="5">
        <v>14917.65</v>
      </c>
      <c r="O1088" s="5">
        <v>0.15</v>
      </c>
      <c r="P1088" s="3" t="s">
        <v>55</v>
      </c>
      <c r="Q1088" s="3" t="s">
        <v>77</v>
      </c>
      <c r="R1088" s="5">
        <v>4</v>
      </c>
      <c r="S1088" s="15">
        <v>74207.149999999994</v>
      </c>
      <c r="T1088" s="11">
        <f t="shared" si="113"/>
        <v>611623.65</v>
      </c>
      <c r="U1088" s="12">
        <f t="shared" si="114"/>
        <v>91743.547500000001</v>
      </c>
      <c r="V1088" s="12">
        <f t="shared" si="115"/>
        <v>519880.10250000004</v>
      </c>
      <c r="W1088" s="17">
        <f t="shared" si="116"/>
        <v>0.14273896931841124</v>
      </c>
      <c r="X1088" s="19">
        <f t="shared" si="117"/>
        <v>1</v>
      </c>
      <c r="Y1088" s="17">
        <f t="shared" si="118"/>
        <v>0.14273896931841124</v>
      </c>
      <c r="Z1088" s="25">
        <f t="shared" si="112"/>
        <v>0.1764705882352941</v>
      </c>
    </row>
    <row r="1089" spans="1:26" ht="14.4" x14ac:dyDescent="0.3">
      <c r="A1089" s="24" t="s">
        <v>1826</v>
      </c>
      <c r="B1089" s="4">
        <v>45859</v>
      </c>
      <c r="C1089" s="3" t="s">
        <v>20</v>
      </c>
      <c r="D1089" s="3" t="s">
        <v>57</v>
      </c>
      <c r="E1089" s="3" t="s">
        <v>58</v>
      </c>
      <c r="F1089" s="3" t="s">
        <v>59</v>
      </c>
      <c r="G1089" s="3" t="s">
        <v>1827</v>
      </c>
      <c r="H1089" s="3" t="s">
        <v>87</v>
      </c>
      <c r="I1089" s="3" t="s">
        <v>52</v>
      </c>
      <c r="J1089" s="3" t="s">
        <v>157</v>
      </c>
      <c r="K1089" s="3" t="s">
        <v>273</v>
      </c>
      <c r="L1089" s="5">
        <v>31</v>
      </c>
      <c r="M1089" s="5">
        <v>14267.8</v>
      </c>
      <c r="N1089" s="5">
        <v>19668.080000000002</v>
      </c>
      <c r="O1089" s="5">
        <v>0.15</v>
      </c>
      <c r="P1089" s="3" t="s">
        <v>55</v>
      </c>
      <c r="Q1089" s="3" t="s">
        <v>38</v>
      </c>
      <c r="R1089" s="5">
        <v>13</v>
      </c>
      <c r="S1089" s="15">
        <v>142297.4</v>
      </c>
      <c r="T1089" s="11">
        <f t="shared" si="113"/>
        <v>609710.4800000001</v>
      </c>
      <c r="U1089" s="12">
        <f t="shared" si="114"/>
        <v>91456.572000000015</v>
      </c>
      <c r="V1089" s="12">
        <f t="shared" si="115"/>
        <v>518253.90800000005</v>
      </c>
      <c r="W1089" s="17">
        <f t="shared" si="116"/>
        <v>0.27457081905883085</v>
      </c>
      <c r="X1089" s="19">
        <f t="shared" si="117"/>
        <v>1</v>
      </c>
      <c r="Y1089" s="17">
        <f t="shared" si="118"/>
        <v>0.27457081905883085</v>
      </c>
      <c r="Z1089" s="25">
        <f t="shared" si="112"/>
        <v>0.17647058823529413</v>
      </c>
    </row>
    <row r="1090" spans="1:26" ht="14.4" x14ac:dyDescent="0.3">
      <c r="A1090" s="24" t="s">
        <v>1828</v>
      </c>
      <c r="B1090" s="6">
        <v>45689</v>
      </c>
      <c r="C1090" s="3" t="s">
        <v>20</v>
      </c>
      <c r="D1090" s="3" t="s">
        <v>57</v>
      </c>
      <c r="E1090" s="3" t="s">
        <v>64</v>
      </c>
      <c r="F1090" s="3" t="s">
        <v>65</v>
      </c>
      <c r="G1090" s="3" t="s">
        <v>86</v>
      </c>
      <c r="H1090" s="3" t="s">
        <v>24</v>
      </c>
      <c r="I1090" s="3" t="s">
        <v>45</v>
      </c>
      <c r="J1090" s="3" t="s">
        <v>102</v>
      </c>
      <c r="K1090" s="3" t="s">
        <v>226</v>
      </c>
      <c r="L1090" s="5">
        <v>13</v>
      </c>
      <c r="M1090" s="5">
        <v>10777.67</v>
      </c>
      <c r="N1090" s="5">
        <v>15235.63</v>
      </c>
      <c r="O1090" s="5">
        <v>0.05</v>
      </c>
      <c r="P1090" s="3" t="s">
        <v>28</v>
      </c>
      <c r="Q1090" s="3" t="s">
        <v>29</v>
      </c>
      <c r="R1090" s="5">
        <v>9</v>
      </c>
      <c r="S1090" s="15">
        <v>55055.81</v>
      </c>
      <c r="T1090" s="11">
        <f t="shared" si="113"/>
        <v>198063.19</v>
      </c>
      <c r="U1090" s="12">
        <f t="shared" si="114"/>
        <v>9903.1595000000016</v>
      </c>
      <c r="V1090" s="12">
        <f t="shared" si="115"/>
        <v>188160.03049999999</v>
      </c>
      <c r="W1090" s="17">
        <f t="shared" si="116"/>
        <v>0.29260098360794007</v>
      </c>
      <c r="X1090" s="19">
        <f t="shared" si="117"/>
        <v>0</v>
      </c>
      <c r="Y1090" s="17">
        <f t="shared" si="118"/>
        <v>0.29260098360794007</v>
      </c>
      <c r="Z1090" s="25">
        <f t="shared" ref="Z1090:Z1153" si="119">U1090/V1090</f>
        <v>5.2631578947368432E-2</v>
      </c>
    </row>
    <row r="1091" spans="1:26" ht="14.4" x14ac:dyDescent="0.3">
      <c r="A1091" s="24" t="s">
        <v>1829</v>
      </c>
      <c r="B1091" s="4">
        <v>45762</v>
      </c>
      <c r="C1091" s="3" t="s">
        <v>20</v>
      </c>
      <c r="D1091" s="3" t="s">
        <v>41</v>
      </c>
      <c r="E1091" s="3" t="s">
        <v>50</v>
      </c>
      <c r="F1091" s="3" t="s">
        <v>50</v>
      </c>
      <c r="G1091" s="3" t="s">
        <v>1830</v>
      </c>
      <c r="H1091" s="3" t="s">
        <v>44</v>
      </c>
      <c r="I1091" s="3" t="s">
        <v>25</v>
      </c>
      <c r="J1091" s="3" t="s">
        <v>36</v>
      </c>
      <c r="K1091" s="3" t="s">
        <v>169</v>
      </c>
      <c r="L1091" s="5">
        <v>30</v>
      </c>
      <c r="M1091" s="5">
        <v>6043.28</v>
      </c>
      <c r="N1091" s="5">
        <v>8762.75</v>
      </c>
      <c r="O1091" s="5">
        <v>0.15</v>
      </c>
      <c r="P1091" s="3" t="s">
        <v>55</v>
      </c>
      <c r="Q1091" s="3" t="s">
        <v>29</v>
      </c>
      <c r="R1091" s="5">
        <v>9</v>
      </c>
      <c r="S1091" s="15">
        <v>69346.490000000005</v>
      </c>
      <c r="T1091" s="11">
        <f t="shared" ref="T1091:T1154" si="120">L1091*N1091</f>
        <v>262882.5</v>
      </c>
      <c r="U1091" s="12">
        <f t="shared" ref="U1091:U1154" si="121">IF(O1091="","", (L1091 * N1091) * (O1091))</f>
        <v>39432.375</v>
      </c>
      <c r="V1091" s="12">
        <f t="shared" ref="V1091:V1154" si="122">IF(T1091="","", T1091 - U1091)</f>
        <v>223450.125</v>
      </c>
      <c r="W1091" s="17">
        <f t="shared" ref="W1091:W1154" si="123">IF(V1091=0,"", S1091 / V1091)</f>
        <v>0.31034437774425055</v>
      </c>
      <c r="X1091" s="19">
        <f t="shared" ref="X1091:X1154" si="124">IF(TRIM(P1091)="Returned",1,0)</f>
        <v>1</v>
      </c>
      <c r="Y1091" s="17">
        <f t="shared" ref="Y1091:Y1154" si="125">S1091/V1091</f>
        <v>0.31034437774425055</v>
      </c>
      <c r="Z1091" s="25">
        <f t="shared" si="119"/>
        <v>0.17647058823529413</v>
      </c>
    </row>
    <row r="1092" spans="1:26" ht="14.4" x14ac:dyDescent="0.3">
      <c r="A1092" s="24" t="s">
        <v>1831</v>
      </c>
      <c r="B1092" s="6">
        <v>45753</v>
      </c>
      <c r="C1092" s="3" t="s">
        <v>20</v>
      </c>
      <c r="D1092" s="3" t="s">
        <v>41</v>
      </c>
      <c r="E1092" s="3" t="s">
        <v>42</v>
      </c>
      <c r="F1092" s="3" t="s">
        <v>42</v>
      </c>
      <c r="G1092" s="3" t="s">
        <v>880</v>
      </c>
      <c r="H1092" s="3" t="s">
        <v>35</v>
      </c>
      <c r="I1092" s="3" t="s">
        <v>45</v>
      </c>
      <c r="J1092" s="3" t="s">
        <v>102</v>
      </c>
      <c r="K1092" s="3" t="s">
        <v>191</v>
      </c>
      <c r="L1092" s="5">
        <v>36</v>
      </c>
      <c r="M1092" s="5">
        <v>4914.2700000000004</v>
      </c>
      <c r="N1092" s="5">
        <v>7313.36</v>
      </c>
      <c r="O1092" s="5">
        <v>0</v>
      </c>
      <c r="P1092" s="3" t="s">
        <v>55</v>
      </c>
      <c r="Q1092" s="3" t="s">
        <v>38</v>
      </c>
      <c r="R1092" s="5">
        <v>17</v>
      </c>
      <c r="S1092" s="15">
        <v>86367.24</v>
      </c>
      <c r="T1092" s="11">
        <f t="shared" si="120"/>
        <v>263280.95999999996</v>
      </c>
      <c r="U1092" s="12">
        <f t="shared" si="121"/>
        <v>0</v>
      </c>
      <c r="V1092" s="12">
        <f t="shared" si="122"/>
        <v>263280.95999999996</v>
      </c>
      <c r="W1092" s="17">
        <f t="shared" si="123"/>
        <v>0.32804210376625798</v>
      </c>
      <c r="X1092" s="19">
        <f t="shared" si="124"/>
        <v>1</v>
      </c>
      <c r="Y1092" s="17">
        <f t="shared" si="125"/>
        <v>0.32804210376625798</v>
      </c>
      <c r="Z1092" s="25">
        <f t="shared" si="119"/>
        <v>0</v>
      </c>
    </row>
    <row r="1093" spans="1:26" ht="14.4" x14ac:dyDescent="0.3">
      <c r="A1093" s="24" t="s">
        <v>1832</v>
      </c>
      <c r="B1093" s="4">
        <v>45683</v>
      </c>
      <c r="C1093" s="3" t="s">
        <v>31</v>
      </c>
      <c r="D1093" s="3" t="s">
        <v>57</v>
      </c>
      <c r="E1093" s="3" t="s">
        <v>58</v>
      </c>
      <c r="F1093" s="3" t="s">
        <v>59</v>
      </c>
      <c r="G1093" s="3" t="s">
        <v>1833</v>
      </c>
      <c r="H1093" s="3" t="s">
        <v>24</v>
      </c>
      <c r="I1093" s="3" t="s">
        <v>25</v>
      </c>
      <c r="J1093" s="3" t="s">
        <v>36</v>
      </c>
      <c r="K1093" s="3" t="s">
        <v>136</v>
      </c>
      <c r="L1093" s="5">
        <v>13</v>
      </c>
      <c r="M1093" s="5">
        <v>72659.22</v>
      </c>
      <c r="N1093" s="5">
        <v>97616.66</v>
      </c>
      <c r="O1093" s="5">
        <v>0.05</v>
      </c>
      <c r="P1093" s="3" t="s">
        <v>55</v>
      </c>
      <c r="Q1093" s="3" t="s">
        <v>38</v>
      </c>
      <c r="R1093" s="5">
        <v>1</v>
      </c>
      <c r="S1093" s="15">
        <v>308224.40000000002</v>
      </c>
      <c r="T1093" s="11">
        <f t="shared" si="120"/>
        <v>1269016.58</v>
      </c>
      <c r="U1093" s="12">
        <f t="shared" si="121"/>
        <v>63450.829000000005</v>
      </c>
      <c r="V1093" s="12">
        <f t="shared" si="122"/>
        <v>1205565.7510000002</v>
      </c>
      <c r="W1093" s="17">
        <f t="shared" si="123"/>
        <v>0.25566784702064749</v>
      </c>
      <c r="X1093" s="19">
        <f t="shared" si="124"/>
        <v>1</v>
      </c>
      <c r="Y1093" s="17">
        <f t="shared" si="125"/>
        <v>0.25566784702064749</v>
      </c>
      <c r="Z1093" s="25">
        <f t="shared" si="119"/>
        <v>5.2631578947368418E-2</v>
      </c>
    </row>
    <row r="1094" spans="1:26" ht="14.4" x14ac:dyDescent="0.3">
      <c r="A1094" s="24" t="s">
        <v>1834</v>
      </c>
      <c r="B1094" s="4">
        <v>45733</v>
      </c>
      <c r="C1094" s="3" t="s">
        <v>31</v>
      </c>
      <c r="D1094" s="3" t="s">
        <v>21</v>
      </c>
      <c r="E1094" s="3" t="s">
        <v>22</v>
      </c>
      <c r="F1094" s="3" t="s">
        <v>22</v>
      </c>
      <c r="G1094" s="3" t="s">
        <v>1835</v>
      </c>
      <c r="H1094" s="3" t="s">
        <v>35</v>
      </c>
      <c r="I1094" s="3" t="s">
        <v>25</v>
      </c>
      <c r="J1094" s="3" t="s">
        <v>146</v>
      </c>
      <c r="K1094" s="3" t="s">
        <v>416</v>
      </c>
      <c r="L1094" s="5">
        <v>24</v>
      </c>
      <c r="M1094" s="5">
        <v>73398.02</v>
      </c>
      <c r="N1094" s="5">
        <v>108639.3</v>
      </c>
      <c r="O1094" s="5">
        <v>0.05</v>
      </c>
      <c r="P1094" s="3" t="s">
        <v>55</v>
      </c>
      <c r="Q1094" s="3" t="s">
        <v>84</v>
      </c>
      <c r="R1094" s="5">
        <v>5</v>
      </c>
      <c r="S1094" s="15">
        <v>803500.7</v>
      </c>
      <c r="T1094" s="11">
        <f t="shared" si="120"/>
        <v>2607343.2000000002</v>
      </c>
      <c r="U1094" s="12">
        <f t="shared" si="121"/>
        <v>130367.16000000002</v>
      </c>
      <c r="V1094" s="12">
        <f t="shared" si="122"/>
        <v>2476976.04</v>
      </c>
      <c r="W1094" s="17">
        <f t="shared" si="123"/>
        <v>0.3243877562901254</v>
      </c>
      <c r="X1094" s="19">
        <f t="shared" si="124"/>
        <v>1</v>
      </c>
      <c r="Y1094" s="17">
        <f t="shared" si="125"/>
        <v>0.3243877562901254</v>
      </c>
      <c r="Z1094" s="25">
        <f t="shared" si="119"/>
        <v>5.2631578947368425E-2</v>
      </c>
    </row>
    <row r="1095" spans="1:26" ht="14.4" x14ac:dyDescent="0.3">
      <c r="A1095" s="24" t="s">
        <v>1836</v>
      </c>
      <c r="B1095" s="4">
        <v>45673</v>
      </c>
      <c r="C1095" s="3" t="s">
        <v>20</v>
      </c>
      <c r="D1095" s="3" t="s">
        <v>70</v>
      </c>
      <c r="E1095" s="3" t="s">
        <v>125</v>
      </c>
      <c r="F1095" s="3" t="s">
        <v>125</v>
      </c>
      <c r="G1095" s="3" t="s">
        <v>179</v>
      </c>
      <c r="H1095" s="3" t="s">
        <v>24</v>
      </c>
      <c r="I1095" s="3" t="s">
        <v>25</v>
      </c>
      <c r="J1095" s="3" t="s">
        <v>146</v>
      </c>
      <c r="K1095" s="3" t="s">
        <v>177</v>
      </c>
      <c r="L1095" s="5">
        <v>50</v>
      </c>
      <c r="M1095" s="5">
        <v>2620.71</v>
      </c>
      <c r="N1095" s="5">
        <v>3594.63</v>
      </c>
      <c r="O1095" s="5">
        <v>0.05</v>
      </c>
      <c r="P1095" s="3" t="s">
        <v>28</v>
      </c>
      <c r="Q1095" s="3" t="s">
        <v>77</v>
      </c>
      <c r="R1095" s="5">
        <v>12</v>
      </c>
      <c r="S1095" s="15">
        <v>46261.2</v>
      </c>
      <c r="T1095" s="11">
        <f t="shared" si="120"/>
        <v>179731.5</v>
      </c>
      <c r="U1095" s="12">
        <f t="shared" si="121"/>
        <v>8986.5750000000007</v>
      </c>
      <c r="V1095" s="12">
        <f t="shared" si="122"/>
        <v>170744.92499999999</v>
      </c>
      <c r="W1095" s="17">
        <f t="shared" si="123"/>
        <v>0.27093748174360088</v>
      </c>
      <c r="X1095" s="19">
        <f t="shared" si="124"/>
        <v>0</v>
      </c>
      <c r="Y1095" s="17">
        <f t="shared" si="125"/>
        <v>0.27093748174360088</v>
      </c>
      <c r="Z1095" s="25">
        <f t="shared" si="119"/>
        <v>5.2631578947368432E-2</v>
      </c>
    </row>
    <row r="1096" spans="1:26" ht="14.4" x14ac:dyDescent="0.3">
      <c r="A1096" s="24" t="s">
        <v>1837</v>
      </c>
      <c r="B1096" s="6">
        <v>45904</v>
      </c>
      <c r="C1096" s="3" t="s">
        <v>20</v>
      </c>
      <c r="D1096" s="3" t="s">
        <v>57</v>
      </c>
      <c r="E1096" s="3" t="s">
        <v>92</v>
      </c>
      <c r="F1096" s="3" t="s">
        <v>93</v>
      </c>
      <c r="G1096" s="3" t="s">
        <v>1838</v>
      </c>
      <c r="H1096" s="3" t="s">
        <v>87</v>
      </c>
      <c r="I1096" s="3" t="s">
        <v>25</v>
      </c>
      <c r="J1096" s="3" t="s">
        <v>26</v>
      </c>
      <c r="K1096" s="3" t="s">
        <v>80</v>
      </c>
      <c r="L1096" s="5">
        <v>2</v>
      </c>
      <c r="M1096" s="5">
        <v>32390.05</v>
      </c>
      <c r="N1096" s="5">
        <v>42168.66</v>
      </c>
      <c r="O1096" s="5">
        <v>0.15</v>
      </c>
      <c r="P1096" s="3" t="s">
        <v>28</v>
      </c>
      <c r="Q1096" s="3" t="s">
        <v>38</v>
      </c>
      <c r="R1096" s="5">
        <v>14</v>
      </c>
      <c r="S1096" s="15">
        <v>16623.64</v>
      </c>
      <c r="T1096" s="11">
        <f t="shared" si="120"/>
        <v>84337.32</v>
      </c>
      <c r="U1096" s="12">
        <f t="shared" si="121"/>
        <v>12650.598</v>
      </c>
      <c r="V1096" s="12">
        <f t="shared" si="122"/>
        <v>71686.722000000009</v>
      </c>
      <c r="W1096" s="17">
        <f t="shared" si="123"/>
        <v>0.23189287410854129</v>
      </c>
      <c r="X1096" s="19">
        <f t="shared" si="124"/>
        <v>0</v>
      </c>
      <c r="Y1096" s="17">
        <f t="shared" si="125"/>
        <v>0.23189287410854129</v>
      </c>
      <c r="Z1096" s="25">
        <f t="shared" si="119"/>
        <v>0.1764705882352941</v>
      </c>
    </row>
    <row r="1097" spans="1:26" ht="14.4" x14ac:dyDescent="0.3">
      <c r="A1097" s="24" t="s">
        <v>1839</v>
      </c>
      <c r="B1097" s="4">
        <v>45897</v>
      </c>
      <c r="C1097" s="3" t="s">
        <v>20</v>
      </c>
      <c r="D1097" s="3" t="s">
        <v>57</v>
      </c>
      <c r="E1097" s="3" t="s">
        <v>92</v>
      </c>
      <c r="F1097" s="3" t="s">
        <v>93</v>
      </c>
      <c r="G1097" s="3" t="s">
        <v>1103</v>
      </c>
      <c r="H1097" s="3" t="s">
        <v>44</v>
      </c>
      <c r="I1097" s="3" t="s">
        <v>45</v>
      </c>
      <c r="J1097" s="3" t="s">
        <v>46</v>
      </c>
      <c r="K1097" s="3" t="s">
        <v>333</v>
      </c>
      <c r="L1097" s="5">
        <v>23</v>
      </c>
      <c r="M1097" s="5">
        <v>61351.29</v>
      </c>
      <c r="N1097" s="5">
        <v>82511.13</v>
      </c>
      <c r="O1097" s="5">
        <v>0.1</v>
      </c>
      <c r="P1097" s="3" t="s">
        <v>55</v>
      </c>
      <c r="Q1097" s="3" t="s">
        <v>29</v>
      </c>
      <c r="R1097" s="5">
        <v>4</v>
      </c>
      <c r="S1097" s="15">
        <v>438008.7</v>
      </c>
      <c r="T1097" s="11">
        <f t="shared" si="120"/>
        <v>1897755.9900000002</v>
      </c>
      <c r="U1097" s="12">
        <f t="shared" si="121"/>
        <v>189775.59900000005</v>
      </c>
      <c r="V1097" s="12">
        <f t="shared" si="122"/>
        <v>1707980.3910000003</v>
      </c>
      <c r="W1097" s="17">
        <f t="shared" si="123"/>
        <v>0.25644831890812964</v>
      </c>
      <c r="X1097" s="19">
        <f t="shared" si="124"/>
        <v>1</v>
      </c>
      <c r="Y1097" s="17">
        <f t="shared" si="125"/>
        <v>0.25644831890812964</v>
      </c>
      <c r="Z1097" s="25">
        <f t="shared" si="119"/>
        <v>0.11111111111111112</v>
      </c>
    </row>
    <row r="1098" spans="1:26" ht="14.4" x14ac:dyDescent="0.3">
      <c r="A1098" s="24" t="s">
        <v>1840</v>
      </c>
      <c r="B1098" s="6">
        <v>45902</v>
      </c>
      <c r="C1098" s="3" t="s">
        <v>20</v>
      </c>
      <c r="D1098" s="3" t="s">
        <v>57</v>
      </c>
      <c r="E1098" s="3" t="s">
        <v>64</v>
      </c>
      <c r="F1098" s="3" t="s">
        <v>65</v>
      </c>
      <c r="G1098" s="3" t="s">
        <v>1841</v>
      </c>
      <c r="H1098" s="3" t="s">
        <v>87</v>
      </c>
      <c r="I1098" s="3" t="s">
        <v>52</v>
      </c>
      <c r="J1098" s="3" t="s">
        <v>157</v>
      </c>
      <c r="K1098" s="3" t="s">
        <v>285</v>
      </c>
      <c r="L1098" s="5">
        <v>22</v>
      </c>
      <c r="M1098" s="5">
        <v>73987.73</v>
      </c>
      <c r="N1098" s="5">
        <v>104276.1</v>
      </c>
      <c r="O1098" s="5">
        <v>0.05</v>
      </c>
      <c r="P1098" s="3" t="s">
        <v>55</v>
      </c>
      <c r="Q1098" s="3" t="s">
        <v>84</v>
      </c>
      <c r="R1098" s="5">
        <v>2</v>
      </c>
      <c r="S1098" s="15">
        <v>633026.30000000005</v>
      </c>
      <c r="T1098" s="11">
        <f t="shared" si="120"/>
        <v>2294074.2000000002</v>
      </c>
      <c r="U1098" s="12">
        <f t="shared" si="121"/>
        <v>114703.71000000002</v>
      </c>
      <c r="V1098" s="12">
        <f t="shared" si="122"/>
        <v>2179370.4900000002</v>
      </c>
      <c r="W1098" s="17">
        <f t="shared" si="123"/>
        <v>0.29046291252663514</v>
      </c>
      <c r="X1098" s="19">
        <f t="shared" si="124"/>
        <v>1</v>
      </c>
      <c r="Y1098" s="17">
        <f t="shared" si="125"/>
        <v>0.29046291252663514</v>
      </c>
      <c r="Z1098" s="25">
        <f t="shared" si="119"/>
        <v>5.2631578947368425E-2</v>
      </c>
    </row>
    <row r="1099" spans="1:26" ht="14.4" x14ac:dyDescent="0.3">
      <c r="A1099" s="24" t="s">
        <v>1842</v>
      </c>
      <c r="B1099" s="6">
        <v>45721</v>
      </c>
      <c r="C1099" s="3" t="s">
        <v>49</v>
      </c>
      <c r="D1099" s="3" t="s">
        <v>70</v>
      </c>
      <c r="E1099" s="3" t="s">
        <v>125</v>
      </c>
      <c r="F1099" s="3" t="s">
        <v>125</v>
      </c>
      <c r="G1099" s="3" t="s">
        <v>1843</v>
      </c>
      <c r="H1099" s="3" t="s">
        <v>24</v>
      </c>
      <c r="I1099" s="3" t="s">
        <v>52</v>
      </c>
      <c r="J1099" s="3" t="s">
        <v>95</v>
      </c>
      <c r="K1099" s="3" t="s">
        <v>237</v>
      </c>
      <c r="L1099" s="5">
        <v>2</v>
      </c>
      <c r="M1099" s="5">
        <v>45535.67</v>
      </c>
      <c r="N1099" s="5">
        <v>59274.21</v>
      </c>
      <c r="O1099" s="5">
        <v>0</v>
      </c>
      <c r="P1099" s="3" t="s">
        <v>28</v>
      </c>
      <c r="Q1099" s="3" t="s">
        <v>84</v>
      </c>
      <c r="R1099" s="5">
        <v>16</v>
      </c>
      <c r="S1099" s="15">
        <v>27477.08</v>
      </c>
      <c r="T1099" s="11">
        <f t="shared" si="120"/>
        <v>118548.42</v>
      </c>
      <c r="U1099" s="12">
        <f t="shared" si="121"/>
        <v>0</v>
      </c>
      <c r="V1099" s="12">
        <f t="shared" si="122"/>
        <v>118548.42</v>
      </c>
      <c r="W1099" s="17">
        <f t="shared" si="123"/>
        <v>0.23177938600953096</v>
      </c>
      <c r="X1099" s="19">
        <f t="shared" si="124"/>
        <v>0</v>
      </c>
      <c r="Y1099" s="17">
        <f t="shared" si="125"/>
        <v>0.23177938600953096</v>
      </c>
      <c r="Z1099" s="25">
        <f t="shared" si="119"/>
        <v>0</v>
      </c>
    </row>
    <row r="1100" spans="1:26" ht="14.4" x14ac:dyDescent="0.3">
      <c r="A1100" s="24" t="s">
        <v>1844</v>
      </c>
      <c r="B1100" s="4">
        <v>45858</v>
      </c>
      <c r="C1100" s="3" t="s">
        <v>49</v>
      </c>
      <c r="D1100" s="3" t="s">
        <v>41</v>
      </c>
      <c r="E1100" s="3" t="s">
        <v>50</v>
      </c>
      <c r="F1100" s="3" t="s">
        <v>50</v>
      </c>
      <c r="G1100" s="3" t="s">
        <v>1311</v>
      </c>
      <c r="H1100" s="3" t="s">
        <v>35</v>
      </c>
      <c r="I1100" s="3" t="s">
        <v>25</v>
      </c>
      <c r="J1100" s="3" t="s">
        <v>146</v>
      </c>
      <c r="K1100" s="3" t="s">
        <v>411</v>
      </c>
      <c r="L1100" s="5">
        <v>38</v>
      </c>
      <c r="M1100" s="5">
        <v>38431.15</v>
      </c>
      <c r="N1100" s="5">
        <v>53081.51</v>
      </c>
      <c r="O1100" s="5">
        <v>0.15</v>
      </c>
      <c r="P1100" s="3" t="s">
        <v>55</v>
      </c>
      <c r="Q1100" s="3" t="s">
        <v>29</v>
      </c>
      <c r="R1100" s="5">
        <v>18</v>
      </c>
      <c r="S1100" s="15">
        <v>473206.6</v>
      </c>
      <c r="T1100" s="11">
        <f t="shared" si="120"/>
        <v>2017097.3800000001</v>
      </c>
      <c r="U1100" s="12">
        <f t="shared" si="121"/>
        <v>302564.60700000002</v>
      </c>
      <c r="V1100" s="12">
        <f t="shared" si="122"/>
        <v>1714532.773</v>
      </c>
      <c r="W1100" s="17">
        <f t="shared" si="123"/>
        <v>0.27599740725399358</v>
      </c>
      <c r="X1100" s="19">
        <f t="shared" si="124"/>
        <v>1</v>
      </c>
      <c r="Y1100" s="17">
        <f t="shared" si="125"/>
        <v>0.27599740725399358</v>
      </c>
      <c r="Z1100" s="25">
        <f t="shared" si="119"/>
        <v>0.17647058823529413</v>
      </c>
    </row>
    <row r="1101" spans="1:26" ht="14.4" x14ac:dyDescent="0.3">
      <c r="A1101" s="24" t="s">
        <v>1845</v>
      </c>
      <c r="B1101" s="6">
        <v>45664</v>
      </c>
      <c r="C1101" s="3" t="s">
        <v>31</v>
      </c>
      <c r="D1101" s="3" t="s">
        <v>57</v>
      </c>
      <c r="E1101" s="3" t="s">
        <v>64</v>
      </c>
      <c r="F1101" s="3" t="s">
        <v>65</v>
      </c>
      <c r="G1101" s="3" t="s">
        <v>279</v>
      </c>
      <c r="H1101" s="3" t="s">
        <v>35</v>
      </c>
      <c r="I1101" s="3" t="s">
        <v>45</v>
      </c>
      <c r="J1101" s="3" t="s">
        <v>132</v>
      </c>
      <c r="K1101" s="3" t="s">
        <v>248</v>
      </c>
      <c r="L1101" s="5">
        <v>5</v>
      </c>
      <c r="M1101" s="5">
        <v>7346.67</v>
      </c>
      <c r="N1101" s="5">
        <v>9682.0499999999993</v>
      </c>
      <c r="O1101" s="5">
        <v>0</v>
      </c>
      <c r="P1101" s="3" t="s">
        <v>55</v>
      </c>
      <c r="Q1101" s="3" t="s">
        <v>84</v>
      </c>
      <c r="R1101" s="5">
        <v>3</v>
      </c>
      <c r="S1101" s="15">
        <v>11676.9</v>
      </c>
      <c r="T1101" s="11">
        <f t="shared" si="120"/>
        <v>48410.25</v>
      </c>
      <c r="U1101" s="12">
        <f t="shared" si="121"/>
        <v>0</v>
      </c>
      <c r="V1101" s="12">
        <f t="shared" si="122"/>
        <v>48410.25</v>
      </c>
      <c r="W1101" s="17">
        <f t="shared" si="123"/>
        <v>0.24120718236323918</v>
      </c>
      <c r="X1101" s="19">
        <f t="shared" si="124"/>
        <v>1</v>
      </c>
      <c r="Y1101" s="17">
        <f t="shared" si="125"/>
        <v>0.24120718236323918</v>
      </c>
      <c r="Z1101" s="25">
        <f t="shared" si="119"/>
        <v>0</v>
      </c>
    </row>
    <row r="1102" spans="1:26" ht="14.4" x14ac:dyDescent="0.3">
      <c r="A1102" s="24" t="s">
        <v>1846</v>
      </c>
      <c r="B1102" s="4">
        <v>45744</v>
      </c>
      <c r="C1102" s="3" t="s">
        <v>49</v>
      </c>
      <c r="D1102" s="3" t="s">
        <v>57</v>
      </c>
      <c r="E1102" s="3" t="s">
        <v>58</v>
      </c>
      <c r="F1102" s="3" t="s">
        <v>59</v>
      </c>
      <c r="G1102" s="3" t="s">
        <v>941</v>
      </c>
      <c r="H1102" s="3" t="s">
        <v>44</v>
      </c>
      <c r="I1102" s="3" t="s">
        <v>52</v>
      </c>
      <c r="J1102" s="3" t="s">
        <v>95</v>
      </c>
      <c r="K1102" s="3" t="s">
        <v>237</v>
      </c>
      <c r="L1102" s="5">
        <v>28</v>
      </c>
      <c r="M1102" s="5">
        <v>19788.099999999999</v>
      </c>
      <c r="N1102" s="5">
        <v>22383</v>
      </c>
      <c r="O1102" s="5">
        <v>0.1</v>
      </c>
      <c r="P1102" s="3" t="s">
        <v>28</v>
      </c>
      <c r="Q1102" s="3" t="s">
        <v>29</v>
      </c>
      <c r="R1102" s="5">
        <v>7</v>
      </c>
      <c r="S1102" s="15">
        <v>65391.48</v>
      </c>
      <c r="T1102" s="11">
        <f t="shared" si="120"/>
        <v>626724</v>
      </c>
      <c r="U1102" s="12">
        <f t="shared" si="121"/>
        <v>62672.4</v>
      </c>
      <c r="V1102" s="12">
        <f t="shared" si="122"/>
        <v>564051.6</v>
      </c>
      <c r="W1102" s="17">
        <f t="shared" si="123"/>
        <v>0.11593173390519591</v>
      </c>
      <c r="X1102" s="19">
        <f t="shared" si="124"/>
        <v>0</v>
      </c>
      <c r="Y1102" s="17">
        <f t="shared" si="125"/>
        <v>0.11593173390519591</v>
      </c>
      <c r="Z1102" s="25">
        <f t="shared" si="119"/>
        <v>0.11111111111111112</v>
      </c>
    </row>
    <row r="1103" spans="1:26" ht="14.4" x14ac:dyDescent="0.3">
      <c r="A1103" s="24" t="s">
        <v>1847</v>
      </c>
      <c r="B1103" s="6">
        <v>45846</v>
      </c>
      <c r="C1103" s="3" t="s">
        <v>20</v>
      </c>
      <c r="D1103" s="3" t="s">
        <v>21</v>
      </c>
      <c r="E1103" s="3" t="s">
        <v>32</v>
      </c>
      <c r="F1103" s="3" t="s">
        <v>33</v>
      </c>
      <c r="G1103" s="3" t="s">
        <v>691</v>
      </c>
      <c r="H1103" s="3" t="s">
        <v>35</v>
      </c>
      <c r="I1103" s="3" t="s">
        <v>25</v>
      </c>
      <c r="J1103" s="3" t="s">
        <v>146</v>
      </c>
      <c r="K1103" s="3" t="s">
        <v>416</v>
      </c>
      <c r="L1103" s="5">
        <v>41</v>
      </c>
      <c r="M1103" s="5">
        <v>31332.58</v>
      </c>
      <c r="N1103" s="5">
        <v>39562.949999999997</v>
      </c>
      <c r="O1103" s="5">
        <v>0</v>
      </c>
      <c r="P1103" s="3" t="s">
        <v>28</v>
      </c>
      <c r="Q1103" s="3" t="s">
        <v>77</v>
      </c>
      <c r="R1103" s="5">
        <v>9</v>
      </c>
      <c r="S1103" s="15">
        <v>337445.2</v>
      </c>
      <c r="T1103" s="11">
        <f t="shared" si="120"/>
        <v>1622080.95</v>
      </c>
      <c r="U1103" s="12">
        <f t="shared" si="121"/>
        <v>0</v>
      </c>
      <c r="V1103" s="12">
        <f t="shared" si="122"/>
        <v>1622080.95</v>
      </c>
      <c r="W1103" s="17">
        <f t="shared" si="123"/>
        <v>0.20803228100299187</v>
      </c>
      <c r="X1103" s="19">
        <f t="shared" si="124"/>
        <v>0</v>
      </c>
      <c r="Y1103" s="17">
        <f t="shared" si="125"/>
        <v>0.20803228100299187</v>
      </c>
      <c r="Z1103" s="25">
        <f t="shared" si="119"/>
        <v>0</v>
      </c>
    </row>
    <row r="1104" spans="1:26" ht="14.4" x14ac:dyDescent="0.3">
      <c r="A1104" s="24" t="s">
        <v>1848</v>
      </c>
      <c r="B1104" s="4">
        <v>45772</v>
      </c>
      <c r="C1104" s="3" t="s">
        <v>31</v>
      </c>
      <c r="D1104" s="3" t="s">
        <v>70</v>
      </c>
      <c r="E1104" s="3" t="s">
        <v>71</v>
      </c>
      <c r="F1104" s="3" t="s">
        <v>72</v>
      </c>
      <c r="G1104" s="3" t="s">
        <v>284</v>
      </c>
      <c r="H1104" s="3" t="s">
        <v>44</v>
      </c>
      <c r="I1104" s="3" t="s">
        <v>45</v>
      </c>
      <c r="J1104" s="3" t="s">
        <v>67</v>
      </c>
      <c r="K1104" s="3" t="s">
        <v>68</v>
      </c>
      <c r="L1104" s="5">
        <v>12</v>
      </c>
      <c r="M1104" s="5">
        <v>1803.84</v>
      </c>
      <c r="N1104" s="5">
        <v>2697.71</v>
      </c>
      <c r="O1104" s="5">
        <v>0.1</v>
      </c>
      <c r="P1104" s="3" t="s">
        <v>28</v>
      </c>
      <c r="Q1104" s="3" t="s">
        <v>29</v>
      </c>
      <c r="R1104" s="5">
        <v>16</v>
      </c>
      <c r="S1104" s="15">
        <v>9653.7999999999993</v>
      </c>
      <c r="T1104" s="11">
        <f t="shared" si="120"/>
        <v>32372.52</v>
      </c>
      <c r="U1104" s="12">
        <f t="shared" si="121"/>
        <v>3237.2520000000004</v>
      </c>
      <c r="V1104" s="12">
        <f t="shared" si="122"/>
        <v>29135.268</v>
      </c>
      <c r="W1104" s="17">
        <f t="shared" si="123"/>
        <v>0.33134412904662486</v>
      </c>
      <c r="X1104" s="19">
        <f t="shared" si="124"/>
        <v>0</v>
      </c>
      <c r="Y1104" s="17">
        <f t="shared" si="125"/>
        <v>0.33134412904662486</v>
      </c>
      <c r="Z1104" s="25">
        <f t="shared" si="119"/>
        <v>0.11111111111111112</v>
      </c>
    </row>
    <row r="1105" spans="1:26" ht="14.4" x14ac:dyDescent="0.3">
      <c r="A1105" s="24" t="s">
        <v>1849</v>
      </c>
      <c r="B1105" s="4">
        <v>45698</v>
      </c>
      <c r="C1105" s="3" t="s">
        <v>20</v>
      </c>
      <c r="D1105" s="3" t="s">
        <v>41</v>
      </c>
      <c r="E1105" s="3" t="s">
        <v>42</v>
      </c>
      <c r="F1105" s="3" t="s">
        <v>42</v>
      </c>
      <c r="G1105" s="3" t="s">
        <v>1850</v>
      </c>
      <c r="H1105" s="3" t="s">
        <v>87</v>
      </c>
      <c r="I1105" s="3" t="s">
        <v>45</v>
      </c>
      <c r="J1105" s="3" t="s">
        <v>46</v>
      </c>
      <c r="K1105" s="3" t="s">
        <v>333</v>
      </c>
      <c r="L1105" s="5">
        <v>49</v>
      </c>
      <c r="M1105" s="5">
        <v>40262.97</v>
      </c>
      <c r="N1105" s="5">
        <v>55327.57</v>
      </c>
      <c r="O1105" s="5">
        <v>0.1</v>
      </c>
      <c r="P1105" s="3" t="s">
        <v>55</v>
      </c>
      <c r="Q1105" s="3" t="s">
        <v>38</v>
      </c>
      <c r="R1105" s="5">
        <v>8</v>
      </c>
      <c r="S1105" s="15">
        <v>664348.9</v>
      </c>
      <c r="T1105" s="11">
        <f t="shared" si="120"/>
        <v>2711050.93</v>
      </c>
      <c r="U1105" s="12">
        <f t="shared" si="121"/>
        <v>271105.09300000005</v>
      </c>
      <c r="V1105" s="12">
        <f t="shared" si="122"/>
        <v>2439945.8370000003</v>
      </c>
      <c r="W1105" s="17">
        <f t="shared" si="123"/>
        <v>0.27228018340638271</v>
      </c>
      <c r="X1105" s="19">
        <f t="shared" si="124"/>
        <v>1</v>
      </c>
      <c r="Y1105" s="17">
        <f t="shared" si="125"/>
        <v>0.27228018340638271</v>
      </c>
      <c r="Z1105" s="25">
        <f t="shared" si="119"/>
        <v>0.11111111111111112</v>
      </c>
    </row>
    <row r="1106" spans="1:26" ht="14.4" x14ac:dyDescent="0.3">
      <c r="A1106" s="24" t="s">
        <v>1851</v>
      </c>
      <c r="B1106" s="4">
        <v>45827</v>
      </c>
      <c r="C1106" s="3" t="s">
        <v>49</v>
      </c>
      <c r="D1106" s="3" t="s">
        <v>21</v>
      </c>
      <c r="E1106" s="3" t="s">
        <v>22</v>
      </c>
      <c r="F1106" s="3" t="s">
        <v>22</v>
      </c>
      <c r="G1106" s="3" t="s">
        <v>1852</v>
      </c>
      <c r="H1106" s="3" t="s">
        <v>44</v>
      </c>
      <c r="I1106" s="3" t="s">
        <v>45</v>
      </c>
      <c r="J1106" s="3" t="s">
        <v>67</v>
      </c>
      <c r="K1106" s="3" t="s">
        <v>74</v>
      </c>
      <c r="L1106" s="5">
        <v>47</v>
      </c>
      <c r="M1106" s="5">
        <v>74918.720000000001</v>
      </c>
      <c r="N1106" s="5">
        <v>107056.2</v>
      </c>
      <c r="O1106" s="5">
        <v>0.15</v>
      </c>
      <c r="P1106" s="3" t="s">
        <v>55</v>
      </c>
      <c r="Q1106" s="3" t="s">
        <v>77</v>
      </c>
      <c r="R1106" s="5">
        <v>3</v>
      </c>
      <c r="S1106" s="15">
        <v>1283893</v>
      </c>
      <c r="T1106" s="11">
        <f t="shared" si="120"/>
        <v>5031641.3999999994</v>
      </c>
      <c r="U1106" s="12">
        <f t="shared" si="121"/>
        <v>754746.20999999985</v>
      </c>
      <c r="V1106" s="12">
        <f t="shared" si="122"/>
        <v>4276895.1899999995</v>
      </c>
      <c r="W1106" s="17">
        <f t="shared" si="123"/>
        <v>0.30019276670654166</v>
      </c>
      <c r="X1106" s="19">
        <f t="shared" si="124"/>
        <v>1</v>
      </c>
      <c r="Y1106" s="17">
        <f t="shared" si="125"/>
        <v>0.30019276670654166</v>
      </c>
      <c r="Z1106" s="25">
        <f t="shared" si="119"/>
        <v>0.1764705882352941</v>
      </c>
    </row>
    <row r="1107" spans="1:26" ht="14.4" x14ac:dyDescent="0.3">
      <c r="A1107" s="24" t="s">
        <v>1853</v>
      </c>
      <c r="B1107" s="4">
        <v>45827</v>
      </c>
      <c r="C1107" s="3" t="s">
        <v>31</v>
      </c>
      <c r="D1107" s="3" t="s">
        <v>57</v>
      </c>
      <c r="E1107" s="3" t="s">
        <v>58</v>
      </c>
      <c r="F1107" s="3" t="s">
        <v>59</v>
      </c>
      <c r="G1107" s="3" t="s">
        <v>1663</v>
      </c>
      <c r="H1107" s="3" t="s">
        <v>87</v>
      </c>
      <c r="I1107" s="3" t="s">
        <v>52</v>
      </c>
      <c r="J1107" s="3" t="s">
        <v>95</v>
      </c>
      <c r="K1107" s="3" t="s">
        <v>182</v>
      </c>
      <c r="L1107" s="5">
        <v>22</v>
      </c>
      <c r="M1107" s="5">
        <v>55709.57</v>
      </c>
      <c r="N1107" s="5">
        <v>63578</v>
      </c>
      <c r="O1107" s="5">
        <v>0.05</v>
      </c>
      <c r="P1107" s="3" t="s">
        <v>28</v>
      </c>
      <c r="Q1107" s="3" t="s">
        <v>77</v>
      </c>
      <c r="R1107" s="5">
        <v>13</v>
      </c>
      <c r="S1107" s="15">
        <v>164450.20000000001</v>
      </c>
      <c r="T1107" s="11">
        <f t="shared" si="120"/>
        <v>1398716</v>
      </c>
      <c r="U1107" s="12">
        <f t="shared" si="121"/>
        <v>69935.8</v>
      </c>
      <c r="V1107" s="12">
        <f t="shared" si="122"/>
        <v>1328780.2</v>
      </c>
      <c r="W1107" s="17">
        <f t="shared" si="123"/>
        <v>0.12376027276745998</v>
      </c>
      <c r="X1107" s="19">
        <f t="shared" si="124"/>
        <v>0</v>
      </c>
      <c r="Y1107" s="17">
        <f t="shared" si="125"/>
        <v>0.12376027276745998</v>
      </c>
      <c r="Z1107" s="25">
        <f t="shared" si="119"/>
        <v>5.2631578947368425E-2</v>
      </c>
    </row>
    <row r="1108" spans="1:26" ht="14.4" x14ac:dyDescent="0.3">
      <c r="A1108" s="24" t="s">
        <v>1854</v>
      </c>
      <c r="B1108" s="4">
        <v>45853</v>
      </c>
      <c r="C1108" s="3" t="s">
        <v>49</v>
      </c>
      <c r="D1108" s="3" t="s">
        <v>57</v>
      </c>
      <c r="E1108" s="3" t="s">
        <v>64</v>
      </c>
      <c r="F1108" s="3" t="s">
        <v>65</v>
      </c>
      <c r="G1108" s="3" t="s">
        <v>1855</v>
      </c>
      <c r="H1108" s="3" t="s">
        <v>44</v>
      </c>
      <c r="I1108" s="3" t="s">
        <v>25</v>
      </c>
      <c r="J1108" s="3" t="s">
        <v>36</v>
      </c>
      <c r="K1108" s="3" t="s">
        <v>280</v>
      </c>
      <c r="L1108" s="5">
        <v>47</v>
      </c>
      <c r="M1108" s="5">
        <v>27957.02</v>
      </c>
      <c r="N1108" s="5">
        <v>32105.72</v>
      </c>
      <c r="O1108" s="5">
        <v>0.15</v>
      </c>
      <c r="P1108" s="3" t="s">
        <v>28</v>
      </c>
      <c r="Q1108" s="3" t="s">
        <v>29</v>
      </c>
      <c r="R1108" s="5">
        <v>4</v>
      </c>
      <c r="S1108" s="15">
        <v>165740.6</v>
      </c>
      <c r="T1108" s="11">
        <f t="shared" si="120"/>
        <v>1508968.84</v>
      </c>
      <c r="U1108" s="12">
        <f t="shared" si="121"/>
        <v>226345.326</v>
      </c>
      <c r="V1108" s="12">
        <f t="shared" si="122"/>
        <v>1282623.514</v>
      </c>
      <c r="W1108" s="17">
        <f t="shared" si="123"/>
        <v>0.12921999182996424</v>
      </c>
      <c r="X1108" s="19">
        <f t="shared" si="124"/>
        <v>0</v>
      </c>
      <c r="Y1108" s="17">
        <f t="shared" si="125"/>
        <v>0.12921999182996424</v>
      </c>
      <c r="Z1108" s="25">
        <f t="shared" si="119"/>
        <v>0.17647058823529413</v>
      </c>
    </row>
    <row r="1109" spans="1:26" ht="14.4" x14ac:dyDescent="0.3">
      <c r="A1109" s="24" t="s">
        <v>1856</v>
      </c>
      <c r="B1109" s="6">
        <v>45692</v>
      </c>
      <c r="C1109" s="3" t="s">
        <v>40</v>
      </c>
      <c r="D1109" s="3" t="s">
        <v>21</v>
      </c>
      <c r="E1109" s="3" t="s">
        <v>22</v>
      </c>
      <c r="F1109" s="3" t="s">
        <v>22</v>
      </c>
      <c r="G1109" s="3" t="s">
        <v>1136</v>
      </c>
      <c r="H1109" s="3" t="s">
        <v>87</v>
      </c>
      <c r="I1109" s="3" t="s">
        <v>52</v>
      </c>
      <c r="J1109" s="3" t="s">
        <v>113</v>
      </c>
      <c r="K1109" s="3" t="s">
        <v>114</v>
      </c>
      <c r="L1109" s="5">
        <v>24</v>
      </c>
      <c r="M1109" s="5">
        <v>45999.45</v>
      </c>
      <c r="N1109" s="5">
        <v>57520.04</v>
      </c>
      <c r="O1109" s="5">
        <v>0.05</v>
      </c>
      <c r="P1109" s="3" t="s">
        <v>55</v>
      </c>
      <c r="Q1109" s="3" t="s">
        <v>38</v>
      </c>
      <c r="R1109" s="5">
        <v>18</v>
      </c>
      <c r="S1109" s="15">
        <v>262669.5</v>
      </c>
      <c r="T1109" s="11">
        <f t="shared" si="120"/>
        <v>1380480.96</v>
      </c>
      <c r="U1109" s="12">
        <f t="shared" si="121"/>
        <v>69024.047999999995</v>
      </c>
      <c r="V1109" s="12">
        <f t="shared" si="122"/>
        <v>1311456.912</v>
      </c>
      <c r="W1109" s="17">
        <f t="shared" si="123"/>
        <v>0.20028831873662045</v>
      </c>
      <c r="X1109" s="19">
        <f t="shared" si="124"/>
        <v>1</v>
      </c>
      <c r="Y1109" s="17">
        <f t="shared" si="125"/>
        <v>0.20028831873662045</v>
      </c>
      <c r="Z1109" s="25">
        <f t="shared" si="119"/>
        <v>5.2631578947368418E-2</v>
      </c>
    </row>
    <row r="1110" spans="1:26" ht="14.4" x14ac:dyDescent="0.3">
      <c r="A1110" s="24" t="s">
        <v>1857</v>
      </c>
      <c r="B1110" s="4">
        <v>45762</v>
      </c>
      <c r="C1110" s="3" t="s">
        <v>31</v>
      </c>
      <c r="D1110" s="3" t="s">
        <v>21</v>
      </c>
      <c r="E1110" s="3" t="s">
        <v>22</v>
      </c>
      <c r="F1110" s="3" t="s">
        <v>22</v>
      </c>
      <c r="G1110" s="3" t="s">
        <v>1738</v>
      </c>
      <c r="H1110" s="3" t="s">
        <v>24</v>
      </c>
      <c r="I1110" s="3" t="s">
        <v>45</v>
      </c>
      <c r="J1110" s="3" t="s">
        <v>67</v>
      </c>
      <c r="K1110" s="3" t="s">
        <v>83</v>
      </c>
      <c r="L1110" s="5">
        <v>11</v>
      </c>
      <c r="M1110" s="5">
        <v>65517.17</v>
      </c>
      <c r="N1110" s="5">
        <v>90406.44</v>
      </c>
      <c r="O1110" s="5">
        <v>0.05</v>
      </c>
      <c r="P1110" s="3" t="s">
        <v>55</v>
      </c>
      <c r="Q1110" s="3" t="s">
        <v>77</v>
      </c>
      <c r="R1110" s="5">
        <v>16</v>
      </c>
      <c r="S1110" s="15">
        <v>260092.9</v>
      </c>
      <c r="T1110" s="11">
        <f t="shared" si="120"/>
        <v>994470.84000000008</v>
      </c>
      <c r="U1110" s="12">
        <f t="shared" si="121"/>
        <v>49723.542000000009</v>
      </c>
      <c r="V1110" s="12">
        <f t="shared" si="122"/>
        <v>944747.29800000007</v>
      </c>
      <c r="W1110" s="17">
        <f t="shared" si="123"/>
        <v>0.27530420097586772</v>
      </c>
      <c r="X1110" s="19">
        <f t="shared" si="124"/>
        <v>1</v>
      </c>
      <c r="Y1110" s="17">
        <f t="shared" si="125"/>
        <v>0.27530420097586772</v>
      </c>
      <c r="Z1110" s="25">
        <f t="shared" si="119"/>
        <v>5.2631578947368425E-2</v>
      </c>
    </row>
    <row r="1111" spans="1:26" ht="14.4" x14ac:dyDescent="0.3">
      <c r="A1111" s="24" t="s">
        <v>1858</v>
      </c>
      <c r="B1111" s="6">
        <v>45845</v>
      </c>
      <c r="C1111" s="3" t="s">
        <v>40</v>
      </c>
      <c r="D1111" s="3" t="s">
        <v>41</v>
      </c>
      <c r="E1111" s="3" t="s">
        <v>42</v>
      </c>
      <c r="F1111" s="3" t="s">
        <v>42</v>
      </c>
      <c r="G1111" s="3" t="s">
        <v>1198</v>
      </c>
      <c r="H1111" s="3" t="s">
        <v>87</v>
      </c>
      <c r="I1111" s="3" t="s">
        <v>45</v>
      </c>
      <c r="J1111" s="3" t="s">
        <v>102</v>
      </c>
      <c r="K1111" s="3" t="s">
        <v>191</v>
      </c>
      <c r="L1111" s="5">
        <v>31</v>
      </c>
      <c r="M1111" s="5">
        <v>15573.84</v>
      </c>
      <c r="N1111" s="5">
        <v>19230.45</v>
      </c>
      <c r="O1111" s="5">
        <v>0.1</v>
      </c>
      <c r="P1111" s="3" t="s">
        <v>28</v>
      </c>
      <c r="Q1111" s="3" t="s">
        <v>84</v>
      </c>
      <c r="R1111" s="5">
        <v>2</v>
      </c>
      <c r="S1111" s="15">
        <v>102019.4</v>
      </c>
      <c r="T1111" s="11">
        <f t="shared" si="120"/>
        <v>596143.95000000007</v>
      </c>
      <c r="U1111" s="12">
        <f t="shared" si="121"/>
        <v>59614.395000000011</v>
      </c>
      <c r="V1111" s="12">
        <f t="shared" si="122"/>
        <v>536529.55500000005</v>
      </c>
      <c r="W1111" s="17">
        <f t="shared" si="123"/>
        <v>0.1901468410253746</v>
      </c>
      <c r="X1111" s="19">
        <f t="shared" si="124"/>
        <v>0</v>
      </c>
      <c r="Y1111" s="17">
        <f t="shared" si="125"/>
        <v>0.1901468410253746</v>
      </c>
      <c r="Z1111" s="25">
        <f t="shared" si="119"/>
        <v>0.11111111111111112</v>
      </c>
    </row>
    <row r="1112" spans="1:26" ht="14.4" x14ac:dyDescent="0.3">
      <c r="A1112" s="24" t="s">
        <v>1859</v>
      </c>
      <c r="B1112" s="4">
        <v>45892</v>
      </c>
      <c r="C1112" s="3" t="s">
        <v>20</v>
      </c>
      <c r="D1112" s="3" t="s">
        <v>57</v>
      </c>
      <c r="E1112" s="3" t="s">
        <v>92</v>
      </c>
      <c r="F1112" s="3" t="s">
        <v>93</v>
      </c>
      <c r="G1112" s="3" t="s">
        <v>1090</v>
      </c>
      <c r="H1112" s="3" t="s">
        <v>24</v>
      </c>
      <c r="I1112" s="3" t="s">
        <v>25</v>
      </c>
      <c r="J1112" s="3" t="s">
        <v>36</v>
      </c>
      <c r="K1112" s="3" t="s">
        <v>169</v>
      </c>
      <c r="L1112" s="5">
        <v>30</v>
      </c>
      <c r="M1112" s="5">
        <v>2432.15</v>
      </c>
      <c r="N1112" s="5">
        <v>2836.94</v>
      </c>
      <c r="O1112" s="5">
        <v>0.05</v>
      </c>
      <c r="P1112" s="3" t="s">
        <v>55</v>
      </c>
      <c r="Q1112" s="3" t="s">
        <v>77</v>
      </c>
      <c r="R1112" s="5">
        <v>8</v>
      </c>
      <c r="S1112" s="15">
        <v>11536.51</v>
      </c>
      <c r="T1112" s="11">
        <f t="shared" si="120"/>
        <v>85108.2</v>
      </c>
      <c r="U1112" s="12">
        <f t="shared" si="121"/>
        <v>4255.41</v>
      </c>
      <c r="V1112" s="12">
        <f t="shared" si="122"/>
        <v>80852.789999999994</v>
      </c>
      <c r="W1112" s="17">
        <f t="shared" si="123"/>
        <v>0.14268536682531302</v>
      </c>
      <c r="X1112" s="19">
        <f t="shared" si="124"/>
        <v>1</v>
      </c>
      <c r="Y1112" s="17">
        <f t="shared" si="125"/>
        <v>0.14268536682531302</v>
      </c>
      <c r="Z1112" s="25">
        <f t="shared" si="119"/>
        <v>5.2631578947368425E-2</v>
      </c>
    </row>
    <row r="1113" spans="1:26" ht="14.4" x14ac:dyDescent="0.3">
      <c r="A1113" s="24" t="s">
        <v>1860</v>
      </c>
      <c r="B1113" s="4">
        <v>45727</v>
      </c>
      <c r="C1113" s="3" t="s">
        <v>20</v>
      </c>
      <c r="D1113" s="3" t="s">
        <v>21</v>
      </c>
      <c r="E1113" s="3" t="s">
        <v>32</v>
      </c>
      <c r="F1113" s="3" t="s">
        <v>33</v>
      </c>
      <c r="G1113" s="3" t="s">
        <v>1421</v>
      </c>
      <c r="H1113" s="3" t="s">
        <v>87</v>
      </c>
      <c r="I1113" s="3" t="s">
        <v>52</v>
      </c>
      <c r="J1113" s="3" t="s">
        <v>157</v>
      </c>
      <c r="K1113" s="3" t="s">
        <v>188</v>
      </c>
      <c r="L1113" s="5">
        <v>28</v>
      </c>
      <c r="M1113" s="5">
        <v>62390.36</v>
      </c>
      <c r="N1113" s="5">
        <v>74540.63</v>
      </c>
      <c r="O1113" s="5">
        <v>0.1</v>
      </c>
      <c r="P1113" s="3" t="s">
        <v>28</v>
      </c>
      <c r="Q1113" s="3" t="s">
        <v>38</v>
      </c>
      <c r="R1113" s="5">
        <v>4</v>
      </c>
      <c r="S1113" s="15">
        <v>306186.8</v>
      </c>
      <c r="T1113" s="11">
        <f t="shared" si="120"/>
        <v>2087137.6400000001</v>
      </c>
      <c r="U1113" s="12">
        <f t="shared" si="121"/>
        <v>208713.76400000002</v>
      </c>
      <c r="V1113" s="12">
        <f t="shared" si="122"/>
        <v>1878423.8760000002</v>
      </c>
      <c r="W1113" s="17">
        <f t="shared" si="123"/>
        <v>0.16300197410821238</v>
      </c>
      <c r="X1113" s="19">
        <f t="shared" si="124"/>
        <v>0</v>
      </c>
      <c r="Y1113" s="17">
        <f t="shared" si="125"/>
        <v>0.16300197410821238</v>
      </c>
      <c r="Z1113" s="25">
        <f t="shared" si="119"/>
        <v>0.11111111111111112</v>
      </c>
    </row>
    <row r="1114" spans="1:26" ht="14.4" x14ac:dyDescent="0.3">
      <c r="A1114" s="24" t="s">
        <v>1861</v>
      </c>
      <c r="B1114" s="6">
        <v>45841</v>
      </c>
      <c r="C1114" s="3" t="s">
        <v>20</v>
      </c>
      <c r="D1114" s="3" t="s">
        <v>21</v>
      </c>
      <c r="E1114" s="3" t="s">
        <v>32</v>
      </c>
      <c r="F1114" s="3" t="s">
        <v>33</v>
      </c>
      <c r="G1114" s="3" t="s">
        <v>1119</v>
      </c>
      <c r="H1114" s="3" t="s">
        <v>35</v>
      </c>
      <c r="I1114" s="3" t="s">
        <v>45</v>
      </c>
      <c r="J1114" s="3" t="s">
        <v>46</v>
      </c>
      <c r="K1114" s="3" t="s">
        <v>47</v>
      </c>
      <c r="L1114" s="5">
        <v>45</v>
      </c>
      <c r="M1114" s="5">
        <v>167.89</v>
      </c>
      <c r="N1114" s="5">
        <v>243.34</v>
      </c>
      <c r="O1114" s="5">
        <v>0.1</v>
      </c>
      <c r="P1114" s="3" t="s">
        <v>55</v>
      </c>
      <c r="Q1114" s="3" t="s">
        <v>38</v>
      </c>
      <c r="R1114" s="5">
        <v>2</v>
      </c>
      <c r="S1114" s="15">
        <v>3055.73</v>
      </c>
      <c r="T1114" s="11">
        <f t="shared" si="120"/>
        <v>10950.3</v>
      </c>
      <c r="U1114" s="12">
        <f t="shared" si="121"/>
        <v>1095.03</v>
      </c>
      <c r="V1114" s="12">
        <f t="shared" si="122"/>
        <v>9855.2699999999986</v>
      </c>
      <c r="W1114" s="17">
        <f t="shared" si="123"/>
        <v>0.31006050569898141</v>
      </c>
      <c r="X1114" s="19">
        <f t="shared" si="124"/>
        <v>1</v>
      </c>
      <c r="Y1114" s="17">
        <f t="shared" si="125"/>
        <v>0.31006050569898141</v>
      </c>
      <c r="Z1114" s="25">
        <f t="shared" si="119"/>
        <v>0.11111111111111112</v>
      </c>
    </row>
    <row r="1115" spans="1:26" ht="14.4" x14ac:dyDescent="0.3">
      <c r="A1115" s="24" t="s">
        <v>1862</v>
      </c>
      <c r="B1115" s="4">
        <v>45858</v>
      </c>
      <c r="C1115" s="3" t="s">
        <v>31</v>
      </c>
      <c r="D1115" s="3" t="s">
        <v>57</v>
      </c>
      <c r="E1115" s="3" t="s">
        <v>64</v>
      </c>
      <c r="F1115" s="3" t="s">
        <v>65</v>
      </c>
      <c r="G1115" s="3" t="s">
        <v>646</v>
      </c>
      <c r="H1115" s="3" t="s">
        <v>24</v>
      </c>
      <c r="I1115" s="3" t="s">
        <v>25</v>
      </c>
      <c r="J1115" s="3" t="s">
        <v>36</v>
      </c>
      <c r="K1115" s="3" t="s">
        <v>37</v>
      </c>
      <c r="L1115" s="5">
        <v>29</v>
      </c>
      <c r="M1115" s="5">
        <v>30548.52</v>
      </c>
      <c r="N1115" s="5">
        <v>36288.120000000003</v>
      </c>
      <c r="O1115" s="5">
        <v>0.1</v>
      </c>
      <c r="P1115" s="3" t="s">
        <v>55</v>
      </c>
      <c r="Q1115" s="3" t="s">
        <v>29</v>
      </c>
      <c r="R1115" s="5">
        <v>17</v>
      </c>
      <c r="S1115" s="15">
        <v>149803.6</v>
      </c>
      <c r="T1115" s="11">
        <f t="shared" si="120"/>
        <v>1052355.48</v>
      </c>
      <c r="U1115" s="12">
        <f t="shared" si="121"/>
        <v>105235.54800000001</v>
      </c>
      <c r="V1115" s="12">
        <f t="shared" si="122"/>
        <v>947119.93200000003</v>
      </c>
      <c r="W1115" s="17">
        <f t="shared" si="123"/>
        <v>0.15816750861072576</v>
      </c>
      <c r="X1115" s="19">
        <f t="shared" si="124"/>
        <v>1</v>
      </c>
      <c r="Y1115" s="17">
        <f t="shared" si="125"/>
        <v>0.15816750861072576</v>
      </c>
      <c r="Z1115" s="25">
        <f t="shared" si="119"/>
        <v>0.11111111111111112</v>
      </c>
    </row>
    <row r="1116" spans="1:26" ht="14.4" x14ac:dyDescent="0.3">
      <c r="A1116" s="24" t="s">
        <v>1863</v>
      </c>
      <c r="B1116" s="6">
        <v>45722</v>
      </c>
      <c r="C1116" s="3" t="s">
        <v>31</v>
      </c>
      <c r="D1116" s="3" t="s">
        <v>57</v>
      </c>
      <c r="E1116" s="3" t="s">
        <v>58</v>
      </c>
      <c r="F1116" s="3" t="s">
        <v>59</v>
      </c>
      <c r="G1116" s="3" t="s">
        <v>1077</v>
      </c>
      <c r="H1116" s="3" t="s">
        <v>87</v>
      </c>
      <c r="I1116" s="3" t="s">
        <v>52</v>
      </c>
      <c r="J1116" s="3" t="s">
        <v>53</v>
      </c>
      <c r="K1116" s="3" t="s">
        <v>90</v>
      </c>
      <c r="L1116" s="5">
        <v>39</v>
      </c>
      <c r="M1116" s="5">
        <v>43719.19</v>
      </c>
      <c r="N1116" s="5">
        <v>53887.15</v>
      </c>
      <c r="O1116" s="5">
        <v>0.05</v>
      </c>
      <c r="P1116" s="3" t="s">
        <v>28</v>
      </c>
      <c r="Q1116" s="3" t="s">
        <v>77</v>
      </c>
      <c r="R1116" s="5">
        <v>18</v>
      </c>
      <c r="S1116" s="15">
        <v>376722.9</v>
      </c>
      <c r="T1116" s="11">
        <f t="shared" si="120"/>
        <v>2101598.85</v>
      </c>
      <c r="U1116" s="12">
        <f t="shared" si="121"/>
        <v>105079.9425</v>
      </c>
      <c r="V1116" s="12">
        <f t="shared" si="122"/>
        <v>1996518.9075000002</v>
      </c>
      <c r="W1116" s="17">
        <f t="shared" si="123"/>
        <v>0.18868987345164923</v>
      </c>
      <c r="X1116" s="19">
        <f t="shared" si="124"/>
        <v>0</v>
      </c>
      <c r="Y1116" s="17">
        <f t="shared" si="125"/>
        <v>0.18868987345164923</v>
      </c>
      <c r="Z1116" s="25">
        <f t="shared" si="119"/>
        <v>5.2631578947368418E-2</v>
      </c>
    </row>
    <row r="1117" spans="1:26" ht="14.4" x14ac:dyDescent="0.3">
      <c r="A1117" s="24" t="s">
        <v>1864</v>
      </c>
      <c r="B1117" s="4">
        <v>45771</v>
      </c>
      <c r="C1117" s="3" t="s">
        <v>31</v>
      </c>
      <c r="D1117" s="3" t="s">
        <v>70</v>
      </c>
      <c r="E1117" s="3" t="s">
        <v>125</v>
      </c>
      <c r="F1117" s="3" t="s">
        <v>125</v>
      </c>
      <c r="G1117" s="3" t="s">
        <v>160</v>
      </c>
      <c r="H1117" s="3" t="s">
        <v>24</v>
      </c>
      <c r="I1117" s="3" t="s">
        <v>52</v>
      </c>
      <c r="J1117" s="3" t="s">
        <v>113</v>
      </c>
      <c r="K1117" s="3" t="s">
        <v>139</v>
      </c>
      <c r="L1117" s="5">
        <v>33</v>
      </c>
      <c r="M1117" s="5">
        <v>53657.84</v>
      </c>
      <c r="N1117" s="5">
        <v>71028.490000000005</v>
      </c>
      <c r="O1117" s="5">
        <v>0.05</v>
      </c>
      <c r="P1117" s="3" t="s">
        <v>55</v>
      </c>
      <c r="Q1117" s="3" t="s">
        <v>38</v>
      </c>
      <c r="R1117" s="5">
        <v>5</v>
      </c>
      <c r="S1117" s="15">
        <v>544569.9</v>
      </c>
      <c r="T1117" s="11">
        <f t="shared" si="120"/>
        <v>2343940.1700000004</v>
      </c>
      <c r="U1117" s="12">
        <f t="shared" si="121"/>
        <v>117197.00850000003</v>
      </c>
      <c r="V1117" s="12">
        <f t="shared" si="122"/>
        <v>2226743.1615000004</v>
      </c>
      <c r="W1117" s="17">
        <f t="shared" si="123"/>
        <v>0.24455891879023961</v>
      </c>
      <c r="X1117" s="19">
        <f t="shared" si="124"/>
        <v>1</v>
      </c>
      <c r="Y1117" s="17">
        <f t="shared" si="125"/>
        <v>0.24455891879023961</v>
      </c>
      <c r="Z1117" s="25">
        <f t="shared" si="119"/>
        <v>5.2631578947368425E-2</v>
      </c>
    </row>
    <row r="1118" spans="1:26" ht="14.4" x14ac:dyDescent="0.3">
      <c r="A1118" s="24" t="s">
        <v>1865</v>
      </c>
      <c r="B1118" s="6">
        <v>45721</v>
      </c>
      <c r="C1118" s="3" t="s">
        <v>20</v>
      </c>
      <c r="D1118" s="3" t="s">
        <v>21</v>
      </c>
      <c r="E1118" s="3" t="s">
        <v>22</v>
      </c>
      <c r="F1118" s="3" t="s">
        <v>22</v>
      </c>
      <c r="G1118" s="3" t="s">
        <v>995</v>
      </c>
      <c r="H1118" s="3" t="s">
        <v>24</v>
      </c>
      <c r="I1118" s="3" t="s">
        <v>25</v>
      </c>
      <c r="J1118" s="3" t="s">
        <v>26</v>
      </c>
      <c r="K1118" s="3" t="s">
        <v>216</v>
      </c>
      <c r="L1118" s="5">
        <v>42</v>
      </c>
      <c r="M1118" s="5">
        <v>56490.35</v>
      </c>
      <c r="N1118" s="5">
        <v>69486.67</v>
      </c>
      <c r="O1118" s="5">
        <v>0.05</v>
      </c>
      <c r="P1118" s="3" t="s">
        <v>28</v>
      </c>
      <c r="Q1118" s="3" t="s">
        <v>29</v>
      </c>
      <c r="R1118" s="5">
        <v>3</v>
      </c>
      <c r="S1118" s="15">
        <v>518553.2</v>
      </c>
      <c r="T1118" s="11">
        <f t="shared" si="120"/>
        <v>2918440.14</v>
      </c>
      <c r="U1118" s="12">
        <f t="shared" si="121"/>
        <v>145922.00700000001</v>
      </c>
      <c r="V1118" s="12">
        <f t="shared" si="122"/>
        <v>2772518.1329999999</v>
      </c>
      <c r="W1118" s="17">
        <f t="shared" si="123"/>
        <v>0.18703329432832244</v>
      </c>
      <c r="X1118" s="19">
        <f t="shared" si="124"/>
        <v>0</v>
      </c>
      <c r="Y1118" s="17">
        <f t="shared" si="125"/>
        <v>0.18703329432832244</v>
      </c>
      <c r="Z1118" s="25">
        <f t="shared" si="119"/>
        <v>5.2631578947368425E-2</v>
      </c>
    </row>
    <row r="1119" spans="1:26" ht="14.4" x14ac:dyDescent="0.3">
      <c r="A1119" s="24" t="s">
        <v>1866</v>
      </c>
      <c r="B1119" s="4">
        <v>45709</v>
      </c>
      <c r="C1119" s="3" t="s">
        <v>31</v>
      </c>
      <c r="D1119" s="3" t="s">
        <v>70</v>
      </c>
      <c r="E1119" s="3" t="s">
        <v>71</v>
      </c>
      <c r="F1119" s="3" t="s">
        <v>72</v>
      </c>
      <c r="G1119" s="3" t="s">
        <v>1867</v>
      </c>
      <c r="H1119" s="3" t="s">
        <v>44</v>
      </c>
      <c r="I1119" s="3" t="s">
        <v>25</v>
      </c>
      <c r="J1119" s="3" t="s">
        <v>26</v>
      </c>
      <c r="K1119" s="3" t="s">
        <v>216</v>
      </c>
      <c r="L1119" s="5">
        <v>15</v>
      </c>
      <c r="M1119" s="5">
        <v>29957.64</v>
      </c>
      <c r="N1119" s="5">
        <v>42753.21</v>
      </c>
      <c r="O1119" s="5">
        <v>0.15</v>
      </c>
      <c r="P1119" s="3" t="s">
        <v>55</v>
      </c>
      <c r="Q1119" s="3" t="s">
        <v>38</v>
      </c>
      <c r="R1119" s="5">
        <v>19</v>
      </c>
      <c r="S1119" s="15">
        <v>163143.5</v>
      </c>
      <c r="T1119" s="11">
        <f t="shared" si="120"/>
        <v>641298.15</v>
      </c>
      <c r="U1119" s="12">
        <f t="shared" si="121"/>
        <v>96194.722500000003</v>
      </c>
      <c r="V1119" s="12">
        <f t="shared" si="122"/>
        <v>545103.42749999999</v>
      </c>
      <c r="W1119" s="17">
        <f t="shared" si="123"/>
        <v>0.29928907390698806</v>
      </c>
      <c r="X1119" s="19">
        <f t="shared" si="124"/>
        <v>1</v>
      </c>
      <c r="Y1119" s="17">
        <f t="shared" si="125"/>
        <v>0.29928907390698806</v>
      </c>
      <c r="Z1119" s="25">
        <f t="shared" si="119"/>
        <v>0.17647058823529413</v>
      </c>
    </row>
    <row r="1120" spans="1:26" ht="14.4" x14ac:dyDescent="0.3">
      <c r="A1120" s="24" t="s">
        <v>1868</v>
      </c>
      <c r="B1120" s="4">
        <v>45714</v>
      </c>
      <c r="C1120" s="3" t="s">
        <v>49</v>
      </c>
      <c r="D1120" s="3" t="s">
        <v>41</v>
      </c>
      <c r="E1120" s="3" t="s">
        <v>50</v>
      </c>
      <c r="F1120" s="3" t="s">
        <v>50</v>
      </c>
      <c r="G1120" s="3" t="s">
        <v>1067</v>
      </c>
      <c r="H1120" s="3" t="s">
        <v>35</v>
      </c>
      <c r="I1120" s="3" t="s">
        <v>52</v>
      </c>
      <c r="J1120" s="3" t="s">
        <v>95</v>
      </c>
      <c r="K1120" s="3" t="s">
        <v>237</v>
      </c>
      <c r="L1120" s="5">
        <v>29</v>
      </c>
      <c r="M1120" s="5">
        <v>74889.81</v>
      </c>
      <c r="N1120" s="5">
        <v>98366</v>
      </c>
      <c r="O1120" s="5">
        <v>0</v>
      </c>
      <c r="P1120" s="3" t="s">
        <v>55</v>
      </c>
      <c r="Q1120" s="3" t="s">
        <v>38</v>
      </c>
      <c r="R1120" s="5">
        <v>15</v>
      </c>
      <c r="S1120" s="15">
        <v>680809.5</v>
      </c>
      <c r="T1120" s="11">
        <f t="shared" si="120"/>
        <v>2852614</v>
      </c>
      <c r="U1120" s="12">
        <f t="shared" si="121"/>
        <v>0</v>
      </c>
      <c r="V1120" s="12">
        <f t="shared" si="122"/>
        <v>2852614</v>
      </c>
      <c r="W1120" s="17">
        <f t="shared" si="123"/>
        <v>0.23866162754582287</v>
      </c>
      <c r="X1120" s="19">
        <f t="shared" si="124"/>
        <v>1</v>
      </c>
      <c r="Y1120" s="17">
        <f t="shared" si="125"/>
        <v>0.23866162754582287</v>
      </c>
      <c r="Z1120" s="25">
        <f t="shared" si="119"/>
        <v>0</v>
      </c>
    </row>
    <row r="1121" spans="1:26" ht="14.4" x14ac:dyDescent="0.3">
      <c r="A1121" s="24" t="s">
        <v>1869</v>
      </c>
      <c r="B1121" s="6">
        <v>45692</v>
      </c>
      <c r="C1121" s="3" t="s">
        <v>49</v>
      </c>
      <c r="D1121" s="3" t="s">
        <v>57</v>
      </c>
      <c r="E1121" s="3" t="s">
        <v>58</v>
      </c>
      <c r="F1121" s="3" t="s">
        <v>59</v>
      </c>
      <c r="G1121" s="3" t="s">
        <v>1870</v>
      </c>
      <c r="H1121" s="3" t="s">
        <v>24</v>
      </c>
      <c r="I1121" s="3" t="s">
        <v>52</v>
      </c>
      <c r="J1121" s="3" t="s">
        <v>95</v>
      </c>
      <c r="K1121" s="3" t="s">
        <v>96</v>
      </c>
      <c r="L1121" s="5">
        <v>23</v>
      </c>
      <c r="M1121" s="5">
        <v>26051.93</v>
      </c>
      <c r="N1121" s="5">
        <v>30995.86</v>
      </c>
      <c r="O1121" s="5">
        <v>0.1</v>
      </c>
      <c r="P1121" s="3" t="s">
        <v>55</v>
      </c>
      <c r="Q1121" s="3" t="s">
        <v>77</v>
      </c>
      <c r="R1121" s="5">
        <v>17</v>
      </c>
      <c r="S1121" s="15">
        <v>102339.4</v>
      </c>
      <c r="T1121" s="11">
        <f t="shared" si="120"/>
        <v>712904.78</v>
      </c>
      <c r="U1121" s="12">
        <f t="shared" si="121"/>
        <v>71290.478000000003</v>
      </c>
      <c r="V1121" s="12">
        <f t="shared" si="122"/>
        <v>641614.30200000003</v>
      </c>
      <c r="W1121" s="17">
        <f t="shared" si="123"/>
        <v>0.15950299063003118</v>
      </c>
      <c r="X1121" s="19">
        <f t="shared" si="124"/>
        <v>1</v>
      </c>
      <c r="Y1121" s="17">
        <f t="shared" si="125"/>
        <v>0.15950299063003118</v>
      </c>
      <c r="Z1121" s="25">
        <f t="shared" si="119"/>
        <v>0.1111111111111111</v>
      </c>
    </row>
    <row r="1122" spans="1:26" ht="14.4" x14ac:dyDescent="0.3">
      <c r="A1122" s="24" t="s">
        <v>1871</v>
      </c>
      <c r="B1122" s="6">
        <v>45756</v>
      </c>
      <c r="C1122" s="3" t="s">
        <v>40</v>
      </c>
      <c r="D1122" s="3" t="s">
        <v>21</v>
      </c>
      <c r="E1122" s="3" t="s">
        <v>32</v>
      </c>
      <c r="F1122" s="3" t="s">
        <v>33</v>
      </c>
      <c r="G1122" s="3" t="s">
        <v>141</v>
      </c>
      <c r="H1122" s="3" t="s">
        <v>44</v>
      </c>
      <c r="I1122" s="3" t="s">
        <v>45</v>
      </c>
      <c r="J1122" s="3" t="s">
        <v>67</v>
      </c>
      <c r="K1122" s="3" t="s">
        <v>83</v>
      </c>
      <c r="L1122" s="5">
        <v>13</v>
      </c>
      <c r="M1122" s="5">
        <v>13163.96</v>
      </c>
      <c r="N1122" s="5">
        <v>18589.439999999999</v>
      </c>
      <c r="O1122" s="5">
        <v>0</v>
      </c>
      <c r="P1122" s="3" t="s">
        <v>55</v>
      </c>
      <c r="Q1122" s="3" t="s">
        <v>29</v>
      </c>
      <c r="R1122" s="5">
        <v>9</v>
      </c>
      <c r="S1122" s="15">
        <v>70531.240000000005</v>
      </c>
      <c r="T1122" s="11">
        <f t="shared" si="120"/>
        <v>241662.71999999997</v>
      </c>
      <c r="U1122" s="12">
        <f t="shared" si="121"/>
        <v>0</v>
      </c>
      <c r="V1122" s="12">
        <f t="shared" si="122"/>
        <v>241662.71999999997</v>
      </c>
      <c r="W1122" s="17">
        <f t="shared" si="123"/>
        <v>0.29185817324244306</v>
      </c>
      <c r="X1122" s="19">
        <f t="shared" si="124"/>
        <v>1</v>
      </c>
      <c r="Y1122" s="17">
        <f t="shared" si="125"/>
        <v>0.29185817324244306</v>
      </c>
      <c r="Z1122" s="25">
        <f t="shared" si="119"/>
        <v>0</v>
      </c>
    </row>
    <row r="1123" spans="1:26" ht="14.4" x14ac:dyDescent="0.3">
      <c r="A1123" s="24" t="s">
        <v>1872</v>
      </c>
      <c r="B1123" s="6">
        <v>45845</v>
      </c>
      <c r="C1123" s="3" t="s">
        <v>20</v>
      </c>
      <c r="D1123" s="3" t="s">
        <v>70</v>
      </c>
      <c r="E1123" s="3" t="s">
        <v>71</v>
      </c>
      <c r="F1123" s="3" t="s">
        <v>72</v>
      </c>
      <c r="G1123" s="3" t="s">
        <v>487</v>
      </c>
      <c r="H1123" s="3" t="s">
        <v>35</v>
      </c>
      <c r="I1123" s="3" t="s">
        <v>52</v>
      </c>
      <c r="J1123" s="3" t="s">
        <v>113</v>
      </c>
      <c r="K1123" s="3" t="s">
        <v>257</v>
      </c>
      <c r="L1123" s="5">
        <v>22</v>
      </c>
      <c r="M1123" s="5">
        <v>33816.19</v>
      </c>
      <c r="N1123" s="5">
        <v>50138.400000000001</v>
      </c>
      <c r="O1123" s="5">
        <v>0</v>
      </c>
      <c r="P1123" s="3" t="s">
        <v>55</v>
      </c>
      <c r="Q1123" s="3" t="s">
        <v>84</v>
      </c>
      <c r="R1123" s="5">
        <v>16</v>
      </c>
      <c r="S1123" s="15">
        <v>359088.6</v>
      </c>
      <c r="T1123" s="11">
        <f t="shared" si="120"/>
        <v>1103044.8</v>
      </c>
      <c r="U1123" s="12">
        <f t="shared" si="121"/>
        <v>0</v>
      </c>
      <c r="V1123" s="12">
        <f t="shared" si="122"/>
        <v>1103044.8</v>
      </c>
      <c r="W1123" s="17">
        <f t="shared" si="123"/>
        <v>0.32554307857668152</v>
      </c>
      <c r="X1123" s="19">
        <f t="shared" si="124"/>
        <v>1</v>
      </c>
      <c r="Y1123" s="17">
        <f t="shared" si="125"/>
        <v>0.32554307857668152</v>
      </c>
      <c r="Z1123" s="25">
        <f t="shared" si="119"/>
        <v>0</v>
      </c>
    </row>
    <row r="1124" spans="1:26" ht="14.4" x14ac:dyDescent="0.3">
      <c r="A1124" s="24" t="s">
        <v>1873</v>
      </c>
      <c r="B1124" s="4">
        <v>45732</v>
      </c>
      <c r="C1124" s="3" t="s">
        <v>20</v>
      </c>
      <c r="D1124" s="3" t="s">
        <v>21</v>
      </c>
      <c r="E1124" s="3" t="s">
        <v>22</v>
      </c>
      <c r="F1124" s="3" t="s">
        <v>22</v>
      </c>
      <c r="G1124" s="3" t="s">
        <v>1013</v>
      </c>
      <c r="H1124" s="3" t="s">
        <v>87</v>
      </c>
      <c r="I1124" s="3" t="s">
        <v>25</v>
      </c>
      <c r="J1124" s="3" t="s">
        <v>146</v>
      </c>
      <c r="K1124" s="3" t="s">
        <v>177</v>
      </c>
      <c r="L1124" s="5">
        <v>42</v>
      </c>
      <c r="M1124" s="5">
        <v>14453.35</v>
      </c>
      <c r="N1124" s="5">
        <v>19214.689999999999</v>
      </c>
      <c r="O1124" s="5">
        <v>0.05</v>
      </c>
      <c r="P1124" s="3" t="s">
        <v>55</v>
      </c>
      <c r="Q1124" s="3" t="s">
        <v>84</v>
      </c>
      <c r="R1124" s="5">
        <v>8</v>
      </c>
      <c r="S1124" s="15">
        <v>189977.5</v>
      </c>
      <c r="T1124" s="11">
        <f t="shared" si="120"/>
        <v>807016.98</v>
      </c>
      <c r="U1124" s="12">
        <f t="shared" si="121"/>
        <v>40350.849000000002</v>
      </c>
      <c r="V1124" s="12">
        <f t="shared" si="122"/>
        <v>766666.13099999994</v>
      </c>
      <c r="W1124" s="17">
        <f t="shared" si="123"/>
        <v>0.24779691226506004</v>
      </c>
      <c r="X1124" s="19">
        <f t="shared" si="124"/>
        <v>1</v>
      </c>
      <c r="Y1124" s="17">
        <f t="shared" si="125"/>
        <v>0.24779691226506004</v>
      </c>
      <c r="Z1124" s="25">
        <f t="shared" si="119"/>
        <v>5.2631578947368425E-2</v>
      </c>
    </row>
    <row r="1125" spans="1:26" ht="14.4" x14ac:dyDescent="0.3">
      <c r="A1125" s="24" t="s">
        <v>1874</v>
      </c>
      <c r="B1125" s="4">
        <v>45834</v>
      </c>
      <c r="C1125" s="3" t="s">
        <v>49</v>
      </c>
      <c r="D1125" s="3" t="s">
        <v>41</v>
      </c>
      <c r="E1125" s="3" t="s">
        <v>42</v>
      </c>
      <c r="F1125" s="3" t="s">
        <v>42</v>
      </c>
      <c r="G1125" s="3" t="s">
        <v>171</v>
      </c>
      <c r="H1125" s="3" t="s">
        <v>35</v>
      </c>
      <c r="I1125" s="3" t="s">
        <v>25</v>
      </c>
      <c r="J1125" s="3" t="s">
        <v>36</v>
      </c>
      <c r="K1125" s="3" t="s">
        <v>169</v>
      </c>
      <c r="L1125" s="5">
        <v>35</v>
      </c>
      <c r="M1125" s="5">
        <v>11757.76</v>
      </c>
      <c r="N1125" s="5">
        <v>15015.92</v>
      </c>
      <c r="O1125" s="5">
        <v>0.05</v>
      </c>
      <c r="P1125" s="3" t="s">
        <v>28</v>
      </c>
      <c r="Q1125" s="3" t="s">
        <v>84</v>
      </c>
      <c r="R1125" s="5">
        <v>1</v>
      </c>
      <c r="S1125" s="15">
        <v>108333.8</v>
      </c>
      <c r="T1125" s="11">
        <f t="shared" si="120"/>
        <v>525557.19999999995</v>
      </c>
      <c r="U1125" s="12">
        <f t="shared" si="121"/>
        <v>26277.86</v>
      </c>
      <c r="V1125" s="12">
        <f t="shared" si="122"/>
        <v>499279.33999999997</v>
      </c>
      <c r="W1125" s="17">
        <f t="shared" si="123"/>
        <v>0.21698033810091163</v>
      </c>
      <c r="X1125" s="19">
        <f t="shared" si="124"/>
        <v>0</v>
      </c>
      <c r="Y1125" s="17">
        <f t="shared" si="125"/>
        <v>0.21698033810091163</v>
      </c>
      <c r="Z1125" s="25">
        <f t="shared" si="119"/>
        <v>5.2631578947368425E-2</v>
      </c>
    </row>
    <row r="1126" spans="1:26" ht="14.4" x14ac:dyDescent="0.3">
      <c r="A1126" s="24" t="s">
        <v>1875</v>
      </c>
      <c r="B1126" s="4">
        <v>45857</v>
      </c>
      <c r="C1126" s="3" t="s">
        <v>31</v>
      </c>
      <c r="D1126" s="3" t="s">
        <v>21</v>
      </c>
      <c r="E1126" s="3" t="s">
        <v>105</v>
      </c>
      <c r="F1126" s="3" t="s">
        <v>106</v>
      </c>
      <c r="G1126" s="3" t="s">
        <v>1876</v>
      </c>
      <c r="H1126" s="3" t="s">
        <v>24</v>
      </c>
      <c r="I1126" s="3" t="s">
        <v>25</v>
      </c>
      <c r="J1126" s="3" t="s">
        <v>36</v>
      </c>
      <c r="K1126" s="3" t="s">
        <v>136</v>
      </c>
      <c r="L1126" s="5">
        <v>12</v>
      </c>
      <c r="M1126" s="5">
        <v>29888.1</v>
      </c>
      <c r="N1126" s="5">
        <v>36806.76</v>
      </c>
      <c r="O1126" s="5">
        <v>0.15</v>
      </c>
      <c r="P1126" s="3" t="s">
        <v>55</v>
      </c>
      <c r="Q1126" s="3" t="s">
        <v>77</v>
      </c>
      <c r="R1126" s="5">
        <v>5</v>
      </c>
      <c r="S1126" s="15">
        <v>70570.33</v>
      </c>
      <c r="T1126" s="11">
        <f t="shared" si="120"/>
        <v>441681.12</v>
      </c>
      <c r="U1126" s="12">
        <f t="shared" si="121"/>
        <v>66252.167999999991</v>
      </c>
      <c r="V1126" s="12">
        <f t="shared" si="122"/>
        <v>375428.95199999999</v>
      </c>
      <c r="W1126" s="17">
        <f t="shared" si="123"/>
        <v>0.18797253015265589</v>
      </c>
      <c r="X1126" s="19">
        <f t="shared" si="124"/>
        <v>1</v>
      </c>
      <c r="Y1126" s="17">
        <f t="shared" si="125"/>
        <v>0.18797253015265589</v>
      </c>
      <c r="Z1126" s="25">
        <f t="shared" si="119"/>
        <v>0.1764705882352941</v>
      </c>
    </row>
    <row r="1127" spans="1:26" ht="14.4" x14ac:dyDescent="0.3">
      <c r="A1127" s="24" t="s">
        <v>1877</v>
      </c>
      <c r="B1127" s="6">
        <v>45692</v>
      </c>
      <c r="C1127" s="3" t="s">
        <v>49</v>
      </c>
      <c r="D1127" s="3" t="s">
        <v>57</v>
      </c>
      <c r="E1127" s="3" t="s">
        <v>64</v>
      </c>
      <c r="F1127" s="3" t="s">
        <v>65</v>
      </c>
      <c r="G1127" s="3" t="s">
        <v>364</v>
      </c>
      <c r="H1127" s="3" t="s">
        <v>87</v>
      </c>
      <c r="I1127" s="3" t="s">
        <v>52</v>
      </c>
      <c r="J1127" s="3" t="s">
        <v>157</v>
      </c>
      <c r="K1127" s="3" t="s">
        <v>158</v>
      </c>
      <c r="L1127" s="5">
        <v>32</v>
      </c>
      <c r="M1127" s="5">
        <v>64428.88</v>
      </c>
      <c r="N1127" s="5">
        <v>85662.74</v>
      </c>
      <c r="O1127" s="5">
        <v>0.1</v>
      </c>
      <c r="P1127" s="3" t="s">
        <v>28</v>
      </c>
      <c r="Q1127" s="3" t="s">
        <v>84</v>
      </c>
      <c r="R1127" s="5">
        <v>20</v>
      </c>
      <c r="S1127" s="15">
        <v>611535.19999999995</v>
      </c>
      <c r="T1127" s="11">
        <f t="shared" si="120"/>
        <v>2741207.68</v>
      </c>
      <c r="U1127" s="12">
        <f t="shared" si="121"/>
        <v>274120.76800000004</v>
      </c>
      <c r="V1127" s="12">
        <f t="shared" si="122"/>
        <v>2467086.912</v>
      </c>
      <c r="W1127" s="17">
        <f t="shared" si="123"/>
        <v>0.24787744486238836</v>
      </c>
      <c r="X1127" s="19">
        <f t="shared" si="124"/>
        <v>0</v>
      </c>
      <c r="Y1127" s="17">
        <f t="shared" si="125"/>
        <v>0.24787744486238836</v>
      </c>
      <c r="Z1127" s="25">
        <f t="shared" si="119"/>
        <v>0.11111111111111113</v>
      </c>
    </row>
    <row r="1128" spans="1:26" ht="14.4" x14ac:dyDescent="0.3">
      <c r="A1128" s="24" t="s">
        <v>1878</v>
      </c>
      <c r="B1128" s="4">
        <v>45825</v>
      </c>
      <c r="C1128" s="3" t="s">
        <v>31</v>
      </c>
      <c r="D1128" s="3" t="s">
        <v>70</v>
      </c>
      <c r="E1128" s="3" t="s">
        <v>125</v>
      </c>
      <c r="F1128" s="3" t="s">
        <v>125</v>
      </c>
      <c r="G1128" s="3" t="s">
        <v>1176</v>
      </c>
      <c r="H1128" s="3" t="s">
        <v>87</v>
      </c>
      <c r="I1128" s="3" t="s">
        <v>52</v>
      </c>
      <c r="J1128" s="3" t="s">
        <v>157</v>
      </c>
      <c r="K1128" s="3" t="s">
        <v>188</v>
      </c>
      <c r="L1128" s="5">
        <v>8</v>
      </c>
      <c r="M1128" s="5">
        <v>61849.05</v>
      </c>
      <c r="N1128" s="5">
        <v>92521.04</v>
      </c>
      <c r="O1128" s="5">
        <v>0.15</v>
      </c>
      <c r="P1128" s="3" t="s">
        <v>55</v>
      </c>
      <c r="Q1128" s="3" t="s">
        <v>29</v>
      </c>
      <c r="R1128" s="5">
        <v>18</v>
      </c>
      <c r="S1128" s="15">
        <v>208569.5</v>
      </c>
      <c r="T1128" s="11">
        <f t="shared" si="120"/>
        <v>740168.32</v>
      </c>
      <c r="U1128" s="12">
        <f t="shared" si="121"/>
        <v>111025.24799999999</v>
      </c>
      <c r="V1128" s="12">
        <f t="shared" si="122"/>
        <v>629143.07199999993</v>
      </c>
      <c r="W1128" s="17">
        <f t="shared" si="123"/>
        <v>0.3315136242968913</v>
      </c>
      <c r="X1128" s="19">
        <f t="shared" si="124"/>
        <v>1</v>
      </c>
      <c r="Y1128" s="17">
        <f t="shared" si="125"/>
        <v>0.3315136242968913</v>
      </c>
      <c r="Z1128" s="25">
        <f t="shared" si="119"/>
        <v>0.17647058823529413</v>
      </c>
    </row>
    <row r="1129" spans="1:26" ht="14.4" x14ac:dyDescent="0.3">
      <c r="A1129" s="24" t="s">
        <v>1879</v>
      </c>
      <c r="B1129" s="7">
        <v>45792</v>
      </c>
      <c r="C1129" s="3" t="s">
        <v>31</v>
      </c>
      <c r="D1129" s="3" t="s">
        <v>21</v>
      </c>
      <c r="E1129" s="3" t="s">
        <v>105</v>
      </c>
      <c r="F1129" s="3" t="s">
        <v>106</v>
      </c>
      <c r="G1129" s="3" t="s">
        <v>379</v>
      </c>
      <c r="H1129" s="3" t="s">
        <v>87</v>
      </c>
      <c r="I1129" s="3" t="s">
        <v>52</v>
      </c>
      <c r="J1129" s="3" t="s">
        <v>53</v>
      </c>
      <c r="K1129" s="3" t="s">
        <v>54</v>
      </c>
      <c r="L1129" s="5">
        <v>30</v>
      </c>
      <c r="M1129" s="5">
        <v>15910.3</v>
      </c>
      <c r="N1129" s="5">
        <v>23100.400000000001</v>
      </c>
      <c r="O1129" s="5">
        <v>0.05</v>
      </c>
      <c r="P1129" s="3" t="s">
        <v>55</v>
      </c>
      <c r="Q1129" s="3" t="s">
        <v>38</v>
      </c>
      <c r="R1129" s="5">
        <v>6</v>
      </c>
      <c r="S1129" s="15">
        <v>204917.9</v>
      </c>
      <c r="T1129" s="11">
        <f t="shared" si="120"/>
        <v>693012</v>
      </c>
      <c r="U1129" s="12">
        <f t="shared" si="121"/>
        <v>34650.6</v>
      </c>
      <c r="V1129" s="12">
        <f t="shared" si="122"/>
        <v>658361.4</v>
      </c>
      <c r="W1129" s="17">
        <f t="shared" si="123"/>
        <v>0.31125442652014529</v>
      </c>
      <c r="X1129" s="19">
        <f t="shared" si="124"/>
        <v>1</v>
      </c>
      <c r="Y1129" s="17">
        <f t="shared" si="125"/>
        <v>0.31125442652014529</v>
      </c>
      <c r="Z1129" s="25">
        <f t="shared" si="119"/>
        <v>5.2631578947368418E-2</v>
      </c>
    </row>
    <row r="1130" spans="1:26" ht="14.4" x14ac:dyDescent="0.3">
      <c r="A1130" s="24" t="s">
        <v>1880</v>
      </c>
      <c r="B1130" s="6">
        <v>45870</v>
      </c>
      <c r="C1130" s="3" t="s">
        <v>40</v>
      </c>
      <c r="D1130" s="3" t="s">
        <v>21</v>
      </c>
      <c r="E1130" s="3" t="s">
        <v>22</v>
      </c>
      <c r="F1130" s="3" t="s">
        <v>22</v>
      </c>
      <c r="G1130" s="3" t="s">
        <v>1881</v>
      </c>
      <c r="H1130" s="3" t="s">
        <v>24</v>
      </c>
      <c r="I1130" s="3" t="s">
        <v>25</v>
      </c>
      <c r="J1130" s="3" t="s">
        <v>36</v>
      </c>
      <c r="K1130" s="3" t="s">
        <v>280</v>
      </c>
      <c r="L1130" s="5">
        <v>12</v>
      </c>
      <c r="M1130" s="5">
        <v>50575.83</v>
      </c>
      <c r="N1130" s="5">
        <v>56172.21</v>
      </c>
      <c r="O1130" s="5">
        <v>0.15</v>
      </c>
      <c r="P1130" s="3" t="s">
        <v>55</v>
      </c>
      <c r="Q1130" s="3" t="s">
        <v>29</v>
      </c>
      <c r="R1130" s="5">
        <v>6</v>
      </c>
      <c r="S1130" s="15">
        <v>57083.08</v>
      </c>
      <c r="T1130" s="11">
        <f t="shared" si="120"/>
        <v>674066.52</v>
      </c>
      <c r="U1130" s="12">
        <f t="shared" si="121"/>
        <v>101109.978</v>
      </c>
      <c r="V1130" s="12">
        <f t="shared" si="122"/>
        <v>572956.54200000002</v>
      </c>
      <c r="W1130" s="17">
        <f t="shared" si="123"/>
        <v>9.9628987219069057E-2</v>
      </c>
      <c r="X1130" s="19">
        <f t="shared" si="124"/>
        <v>1</v>
      </c>
      <c r="Y1130" s="17">
        <f t="shared" si="125"/>
        <v>9.9628987219069057E-2</v>
      </c>
      <c r="Z1130" s="25">
        <f t="shared" si="119"/>
        <v>0.17647058823529413</v>
      </c>
    </row>
    <row r="1131" spans="1:26" ht="14.4" x14ac:dyDescent="0.3">
      <c r="A1131" s="24" t="s">
        <v>1882</v>
      </c>
      <c r="B1131" s="6">
        <v>45661</v>
      </c>
      <c r="C1131" s="3" t="s">
        <v>31</v>
      </c>
      <c r="D1131" s="3" t="s">
        <v>21</v>
      </c>
      <c r="E1131" s="3" t="s">
        <v>22</v>
      </c>
      <c r="F1131" s="3" t="s">
        <v>22</v>
      </c>
      <c r="G1131" s="3" t="s">
        <v>1883</v>
      </c>
      <c r="H1131" s="3" t="s">
        <v>35</v>
      </c>
      <c r="I1131" s="3" t="s">
        <v>52</v>
      </c>
      <c r="J1131" s="3" t="s">
        <v>113</v>
      </c>
      <c r="K1131" s="3" t="s">
        <v>114</v>
      </c>
      <c r="L1131" s="5">
        <v>6</v>
      </c>
      <c r="M1131" s="5">
        <v>50059.5</v>
      </c>
      <c r="N1131" s="5">
        <v>58684.56</v>
      </c>
      <c r="O1131" s="5">
        <v>0.1</v>
      </c>
      <c r="P1131" s="3" t="s">
        <v>28</v>
      </c>
      <c r="Q1131" s="3" t="s">
        <v>84</v>
      </c>
      <c r="R1131" s="5">
        <v>14</v>
      </c>
      <c r="S1131" s="15">
        <v>46575.32</v>
      </c>
      <c r="T1131" s="11">
        <f t="shared" si="120"/>
        <v>352107.36</v>
      </c>
      <c r="U1131" s="12">
        <f t="shared" si="121"/>
        <v>35210.735999999997</v>
      </c>
      <c r="V1131" s="12">
        <f t="shared" si="122"/>
        <v>316896.62400000001</v>
      </c>
      <c r="W1131" s="17">
        <f t="shared" si="123"/>
        <v>0.14697322872079571</v>
      </c>
      <c r="X1131" s="19">
        <f t="shared" si="124"/>
        <v>0</v>
      </c>
      <c r="Y1131" s="17">
        <f t="shared" si="125"/>
        <v>0.14697322872079571</v>
      </c>
      <c r="Z1131" s="25">
        <f t="shared" si="119"/>
        <v>0.1111111111111111</v>
      </c>
    </row>
    <row r="1132" spans="1:26" ht="14.4" x14ac:dyDescent="0.3">
      <c r="A1132" s="24" t="s">
        <v>1884</v>
      </c>
      <c r="B1132" s="6">
        <v>45718</v>
      </c>
      <c r="C1132" s="3" t="s">
        <v>20</v>
      </c>
      <c r="D1132" s="3" t="s">
        <v>21</v>
      </c>
      <c r="E1132" s="3" t="s">
        <v>22</v>
      </c>
      <c r="F1132" s="3" t="s">
        <v>22</v>
      </c>
      <c r="G1132" s="3" t="s">
        <v>625</v>
      </c>
      <c r="H1132" s="3" t="s">
        <v>35</v>
      </c>
      <c r="I1132" s="3" t="s">
        <v>25</v>
      </c>
      <c r="J1132" s="3" t="s">
        <v>36</v>
      </c>
      <c r="K1132" s="3" t="s">
        <v>169</v>
      </c>
      <c r="L1132" s="5">
        <v>7</v>
      </c>
      <c r="M1132" s="5">
        <v>22932.97</v>
      </c>
      <c r="N1132" s="5">
        <v>30640.74</v>
      </c>
      <c r="O1132" s="5">
        <v>0.05</v>
      </c>
      <c r="P1132" s="3" t="s">
        <v>28</v>
      </c>
      <c r="Q1132" s="3" t="s">
        <v>84</v>
      </c>
      <c r="R1132" s="5">
        <v>1</v>
      </c>
      <c r="S1132" s="15">
        <v>51256.67</v>
      </c>
      <c r="T1132" s="11">
        <f t="shared" si="120"/>
        <v>214485.18000000002</v>
      </c>
      <c r="U1132" s="12">
        <f t="shared" si="121"/>
        <v>10724.259000000002</v>
      </c>
      <c r="V1132" s="12">
        <f t="shared" si="122"/>
        <v>203760.92100000003</v>
      </c>
      <c r="W1132" s="17">
        <f t="shared" si="123"/>
        <v>0.25155299528705993</v>
      </c>
      <c r="X1132" s="19">
        <f t="shared" si="124"/>
        <v>0</v>
      </c>
      <c r="Y1132" s="17">
        <f t="shared" si="125"/>
        <v>0.25155299528705993</v>
      </c>
      <c r="Z1132" s="25">
        <f t="shared" si="119"/>
        <v>5.2631578947368425E-2</v>
      </c>
    </row>
    <row r="1133" spans="1:26" ht="14.4" x14ac:dyDescent="0.3">
      <c r="A1133" s="24" t="s">
        <v>1885</v>
      </c>
      <c r="B1133" s="4">
        <v>45688</v>
      </c>
      <c r="C1133" s="3" t="s">
        <v>31</v>
      </c>
      <c r="D1133" s="3" t="s">
        <v>70</v>
      </c>
      <c r="E1133" s="3" t="s">
        <v>125</v>
      </c>
      <c r="F1133" s="3" t="s">
        <v>125</v>
      </c>
      <c r="G1133" s="3" t="s">
        <v>436</v>
      </c>
      <c r="H1133" s="3" t="s">
        <v>24</v>
      </c>
      <c r="I1133" s="3" t="s">
        <v>25</v>
      </c>
      <c r="J1133" s="3" t="s">
        <v>36</v>
      </c>
      <c r="K1133" s="3" t="s">
        <v>169</v>
      </c>
      <c r="L1133" s="5">
        <v>16</v>
      </c>
      <c r="M1133" s="5">
        <v>39409.9</v>
      </c>
      <c r="N1133" s="5">
        <v>43415.39</v>
      </c>
      <c r="O1133" s="5">
        <v>0</v>
      </c>
      <c r="P1133" s="3" t="s">
        <v>55</v>
      </c>
      <c r="Q1133" s="3" t="s">
        <v>38</v>
      </c>
      <c r="R1133" s="5">
        <v>19</v>
      </c>
      <c r="S1133" s="15">
        <v>64087.839999999997</v>
      </c>
      <c r="T1133" s="11">
        <f t="shared" si="120"/>
        <v>694646.24</v>
      </c>
      <c r="U1133" s="12">
        <f t="shared" si="121"/>
        <v>0</v>
      </c>
      <c r="V1133" s="12">
        <f t="shared" si="122"/>
        <v>694646.24</v>
      </c>
      <c r="W1133" s="17">
        <f t="shared" si="123"/>
        <v>9.2259680265454252E-2</v>
      </c>
      <c r="X1133" s="19">
        <f t="shared" si="124"/>
        <v>1</v>
      </c>
      <c r="Y1133" s="17">
        <f t="shared" si="125"/>
        <v>9.2259680265454252E-2</v>
      </c>
      <c r="Z1133" s="25">
        <f t="shared" si="119"/>
        <v>0</v>
      </c>
    </row>
    <row r="1134" spans="1:26" ht="14.4" x14ac:dyDescent="0.3">
      <c r="A1134" s="24" t="s">
        <v>1886</v>
      </c>
      <c r="B1134" s="6">
        <v>45752</v>
      </c>
      <c r="C1134" s="3" t="s">
        <v>20</v>
      </c>
      <c r="D1134" s="3" t="s">
        <v>70</v>
      </c>
      <c r="E1134" s="3" t="s">
        <v>71</v>
      </c>
      <c r="F1134" s="3" t="s">
        <v>72</v>
      </c>
      <c r="G1134" s="3" t="s">
        <v>909</v>
      </c>
      <c r="H1134" s="3" t="s">
        <v>24</v>
      </c>
      <c r="I1134" s="3" t="s">
        <v>52</v>
      </c>
      <c r="J1134" s="3" t="s">
        <v>95</v>
      </c>
      <c r="K1134" s="3" t="s">
        <v>237</v>
      </c>
      <c r="L1134" s="5">
        <v>28</v>
      </c>
      <c r="M1134" s="5">
        <v>78645.320000000007</v>
      </c>
      <c r="N1134" s="5">
        <v>111863.9</v>
      </c>
      <c r="O1134" s="5">
        <v>0</v>
      </c>
      <c r="P1134" s="3" t="s">
        <v>28</v>
      </c>
      <c r="Q1134" s="3" t="s">
        <v>84</v>
      </c>
      <c r="R1134" s="5">
        <v>16</v>
      </c>
      <c r="S1134" s="15">
        <v>930119.4</v>
      </c>
      <c r="T1134" s="11">
        <f t="shared" si="120"/>
        <v>3132189.1999999997</v>
      </c>
      <c r="U1134" s="12">
        <f t="shared" si="121"/>
        <v>0</v>
      </c>
      <c r="V1134" s="12">
        <f t="shared" si="122"/>
        <v>3132189.1999999997</v>
      </c>
      <c r="W1134" s="17">
        <f t="shared" si="123"/>
        <v>0.29695504984181675</v>
      </c>
      <c r="X1134" s="19">
        <f t="shared" si="124"/>
        <v>0</v>
      </c>
      <c r="Y1134" s="17">
        <f t="shared" si="125"/>
        <v>0.29695504984181675</v>
      </c>
      <c r="Z1134" s="25">
        <f t="shared" si="119"/>
        <v>0</v>
      </c>
    </row>
    <row r="1135" spans="1:26" ht="14.4" x14ac:dyDescent="0.3">
      <c r="A1135" s="24" t="s">
        <v>1887</v>
      </c>
      <c r="B1135" s="6">
        <v>45756</v>
      </c>
      <c r="C1135" s="3" t="s">
        <v>20</v>
      </c>
      <c r="D1135" s="3" t="s">
        <v>70</v>
      </c>
      <c r="E1135" s="3" t="s">
        <v>125</v>
      </c>
      <c r="F1135" s="3" t="s">
        <v>125</v>
      </c>
      <c r="G1135" s="3" t="s">
        <v>165</v>
      </c>
      <c r="H1135" s="3" t="s">
        <v>24</v>
      </c>
      <c r="I1135" s="3" t="s">
        <v>25</v>
      </c>
      <c r="J1135" s="3" t="s">
        <v>61</v>
      </c>
      <c r="K1135" s="3" t="s">
        <v>223</v>
      </c>
      <c r="L1135" s="5">
        <v>45</v>
      </c>
      <c r="M1135" s="5">
        <v>10931.49</v>
      </c>
      <c r="N1135" s="5">
        <v>13822.3</v>
      </c>
      <c r="O1135" s="5">
        <v>0</v>
      </c>
      <c r="P1135" s="3" t="s">
        <v>28</v>
      </c>
      <c r="Q1135" s="3" t="s">
        <v>84</v>
      </c>
      <c r="R1135" s="5">
        <v>1</v>
      </c>
      <c r="S1135" s="15">
        <v>130086.5</v>
      </c>
      <c r="T1135" s="11">
        <f t="shared" si="120"/>
        <v>622003.5</v>
      </c>
      <c r="U1135" s="12">
        <f t="shared" si="121"/>
        <v>0</v>
      </c>
      <c r="V1135" s="12">
        <f t="shared" si="122"/>
        <v>622003.5</v>
      </c>
      <c r="W1135" s="17">
        <f t="shared" si="123"/>
        <v>0.2091411061191778</v>
      </c>
      <c r="X1135" s="19">
        <f t="shared" si="124"/>
        <v>0</v>
      </c>
      <c r="Y1135" s="17">
        <f t="shared" si="125"/>
        <v>0.2091411061191778</v>
      </c>
      <c r="Z1135" s="25">
        <f t="shared" si="119"/>
        <v>0</v>
      </c>
    </row>
    <row r="1136" spans="1:26" ht="14.4" x14ac:dyDescent="0.3">
      <c r="A1136" s="24" t="s">
        <v>1888</v>
      </c>
      <c r="B1136" s="6">
        <v>45810</v>
      </c>
      <c r="C1136" s="3" t="s">
        <v>40</v>
      </c>
      <c r="D1136" s="3" t="s">
        <v>21</v>
      </c>
      <c r="E1136" s="3" t="s">
        <v>32</v>
      </c>
      <c r="F1136" s="3" t="s">
        <v>33</v>
      </c>
      <c r="G1136" s="3" t="s">
        <v>741</v>
      </c>
      <c r="H1136" s="3" t="s">
        <v>35</v>
      </c>
      <c r="I1136" s="3" t="s">
        <v>45</v>
      </c>
      <c r="J1136" s="3" t="s">
        <v>102</v>
      </c>
      <c r="K1136" s="3" t="s">
        <v>191</v>
      </c>
      <c r="L1136" s="5">
        <v>6</v>
      </c>
      <c r="M1136" s="5">
        <v>19754.509999999998</v>
      </c>
      <c r="N1136" s="5">
        <v>22553.81</v>
      </c>
      <c r="O1136" s="5">
        <v>0.15</v>
      </c>
      <c r="P1136" s="3" t="s">
        <v>28</v>
      </c>
      <c r="Q1136" s="3" t="s">
        <v>29</v>
      </c>
      <c r="R1136" s="5">
        <v>4</v>
      </c>
      <c r="S1136" s="15">
        <v>14276.43</v>
      </c>
      <c r="T1136" s="11">
        <f t="shared" si="120"/>
        <v>135322.86000000002</v>
      </c>
      <c r="U1136" s="12">
        <f t="shared" si="121"/>
        <v>20298.429</v>
      </c>
      <c r="V1136" s="12">
        <f t="shared" si="122"/>
        <v>115024.43100000001</v>
      </c>
      <c r="W1136" s="17">
        <f t="shared" si="123"/>
        <v>0.12411650182386035</v>
      </c>
      <c r="X1136" s="19">
        <f t="shared" si="124"/>
        <v>0</v>
      </c>
      <c r="Y1136" s="17">
        <f t="shared" si="125"/>
        <v>0.12411650182386035</v>
      </c>
      <c r="Z1136" s="25">
        <f t="shared" si="119"/>
        <v>0.1764705882352941</v>
      </c>
    </row>
    <row r="1137" spans="1:26" ht="14.4" x14ac:dyDescent="0.3">
      <c r="A1137" s="24" t="s">
        <v>1889</v>
      </c>
      <c r="B1137" s="4">
        <v>45763</v>
      </c>
      <c r="C1137" s="3" t="s">
        <v>31</v>
      </c>
      <c r="D1137" s="3" t="s">
        <v>70</v>
      </c>
      <c r="E1137" s="3" t="s">
        <v>125</v>
      </c>
      <c r="F1137" s="3" t="s">
        <v>125</v>
      </c>
      <c r="G1137" s="3" t="s">
        <v>1890</v>
      </c>
      <c r="H1137" s="3" t="s">
        <v>44</v>
      </c>
      <c r="I1137" s="3" t="s">
        <v>52</v>
      </c>
      <c r="J1137" s="3" t="s">
        <v>53</v>
      </c>
      <c r="K1137" s="3" t="s">
        <v>99</v>
      </c>
      <c r="L1137" s="5">
        <v>4</v>
      </c>
      <c r="M1137" s="5">
        <v>12326.19</v>
      </c>
      <c r="N1137" s="5">
        <v>16911.57</v>
      </c>
      <c r="O1137" s="5">
        <v>0.1</v>
      </c>
      <c r="P1137" s="3" t="s">
        <v>28</v>
      </c>
      <c r="Q1137" s="3" t="s">
        <v>29</v>
      </c>
      <c r="R1137" s="5">
        <v>5</v>
      </c>
      <c r="S1137" s="15">
        <v>16507.37</v>
      </c>
      <c r="T1137" s="11">
        <f t="shared" si="120"/>
        <v>67646.28</v>
      </c>
      <c r="U1137" s="12">
        <f t="shared" si="121"/>
        <v>6764.6280000000006</v>
      </c>
      <c r="V1137" s="12">
        <f t="shared" si="122"/>
        <v>60881.652000000002</v>
      </c>
      <c r="W1137" s="17">
        <f t="shared" si="123"/>
        <v>0.27113866752498761</v>
      </c>
      <c r="X1137" s="19">
        <f t="shared" si="124"/>
        <v>0</v>
      </c>
      <c r="Y1137" s="17">
        <f t="shared" si="125"/>
        <v>0.27113866752498761</v>
      </c>
      <c r="Z1137" s="25">
        <f t="shared" si="119"/>
        <v>0.11111111111111112</v>
      </c>
    </row>
    <row r="1138" spans="1:26" ht="14.4" x14ac:dyDescent="0.3">
      <c r="A1138" s="24" t="s">
        <v>1891</v>
      </c>
      <c r="B1138" s="4">
        <v>45827</v>
      </c>
      <c r="C1138" s="3" t="s">
        <v>49</v>
      </c>
      <c r="D1138" s="3" t="s">
        <v>70</v>
      </c>
      <c r="E1138" s="3" t="s">
        <v>125</v>
      </c>
      <c r="F1138" s="3" t="s">
        <v>125</v>
      </c>
      <c r="G1138" s="3" t="s">
        <v>1892</v>
      </c>
      <c r="H1138" s="3" t="s">
        <v>44</v>
      </c>
      <c r="I1138" s="3" t="s">
        <v>45</v>
      </c>
      <c r="J1138" s="3" t="s">
        <v>132</v>
      </c>
      <c r="K1138" s="3" t="s">
        <v>133</v>
      </c>
      <c r="L1138" s="5">
        <v>7</v>
      </c>
      <c r="M1138" s="5">
        <v>28055.27</v>
      </c>
      <c r="N1138" s="5">
        <v>39483.919999999998</v>
      </c>
      <c r="O1138" s="5">
        <v>0.1</v>
      </c>
      <c r="P1138" s="3" t="s">
        <v>55</v>
      </c>
      <c r="Q1138" s="3" t="s">
        <v>38</v>
      </c>
      <c r="R1138" s="5">
        <v>8</v>
      </c>
      <c r="S1138" s="15">
        <v>72000.490000000005</v>
      </c>
      <c r="T1138" s="11">
        <f t="shared" si="120"/>
        <v>276387.44</v>
      </c>
      <c r="U1138" s="12">
        <f t="shared" si="121"/>
        <v>27638.744000000002</v>
      </c>
      <c r="V1138" s="12">
        <f t="shared" si="122"/>
        <v>248748.696</v>
      </c>
      <c r="W1138" s="17">
        <f t="shared" si="123"/>
        <v>0.2894507233919329</v>
      </c>
      <c r="X1138" s="19">
        <f t="shared" si="124"/>
        <v>1</v>
      </c>
      <c r="Y1138" s="17">
        <f t="shared" si="125"/>
        <v>0.2894507233919329</v>
      </c>
      <c r="Z1138" s="25">
        <f t="shared" si="119"/>
        <v>0.11111111111111112</v>
      </c>
    </row>
    <row r="1139" spans="1:26" ht="14.4" x14ac:dyDescent="0.3">
      <c r="A1139" s="24" t="s">
        <v>1893</v>
      </c>
      <c r="B1139" s="4">
        <v>45743</v>
      </c>
      <c r="C1139" s="3" t="s">
        <v>31</v>
      </c>
      <c r="D1139" s="3" t="s">
        <v>57</v>
      </c>
      <c r="E1139" s="3" t="s">
        <v>58</v>
      </c>
      <c r="F1139" s="3" t="s">
        <v>59</v>
      </c>
      <c r="G1139" s="3" t="s">
        <v>308</v>
      </c>
      <c r="H1139" s="3" t="s">
        <v>44</v>
      </c>
      <c r="I1139" s="3" t="s">
        <v>52</v>
      </c>
      <c r="J1139" s="3" t="s">
        <v>53</v>
      </c>
      <c r="K1139" s="3" t="s">
        <v>54</v>
      </c>
      <c r="L1139" s="5">
        <v>4</v>
      </c>
      <c r="M1139" s="5">
        <v>60699.95</v>
      </c>
      <c r="N1139" s="5">
        <v>89684.46</v>
      </c>
      <c r="O1139" s="5">
        <v>0.1</v>
      </c>
      <c r="P1139" s="3" t="s">
        <v>55</v>
      </c>
      <c r="Q1139" s="3" t="s">
        <v>38</v>
      </c>
      <c r="R1139" s="5">
        <v>2</v>
      </c>
      <c r="S1139" s="15">
        <v>104344.2</v>
      </c>
      <c r="T1139" s="11">
        <f t="shared" si="120"/>
        <v>358737.84</v>
      </c>
      <c r="U1139" s="12">
        <f t="shared" si="121"/>
        <v>35873.784000000007</v>
      </c>
      <c r="V1139" s="12">
        <f t="shared" si="122"/>
        <v>322864.05600000004</v>
      </c>
      <c r="W1139" s="17">
        <f t="shared" si="123"/>
        <v>0.32318307987805239</v>
      </c>
      <c r="X1139" s="19">
        <f t="shared" si="124"/>
        <v>1</v>
      </c>
      <c r="Y1139" s="17">
        <f t="shared" si="125"/>
        <v>0.32318307987805239</v>
      </c>
      <c r="Z1139" s="25">
        <f t="shared" si="119"/>
        <v>0.11111111111111112</v>
      </c>
    </row>
    <row r="1140" spans="1:26" ht="14.4" x14ac:dyDescent="0.3">
      <c r="A1140" s="24" t="s">
        <v>1894</v>
      </c>
      <c r="B1140" s="4">
        <v>45771</v>
      </c>
      <c r="C1140" s="3" t="s">
        <v>20</v>
      </c>
      <c r="D1140" s="3" t="s">
        <v>21</v>
      </c>
      <c r="E1140" s="3" t="s">
        <v>32</v>
      </c>
      <c r="F1140" s="3" t="s">
        <v>33</v>
      </c>
      <c r="G1140" s="3" t="s">
        <v>1895</v>
      </c>
      <c r="H1140" s="3" t="s">
        <v>24</v>
      </c>
      <c r="I1140" s="3" t="s">
        <v>25</v>
      </c>
      <c r="J1140" s="3" t="s">
        <v>146</v>
      </c>
      <c r="K1140" s="3" t="s">
        <v>411</v>
      </c>
      <c r="L1140" s="5">
        <v>11</v>
      </c>
      <c r="M1140" s="5">
        <v>63297.34</v>
      </c>
      <c r="N1140" s="5">
        <v>93826.82</v>
      </c>
      <c r="O1140" s="5">
        <v>0</v>
      </c>
      <c r="P1140" s="3" t="s">
        <v>28</v>
      </c>
      <c r="Q1140" s="3" t="s">
        <v>38</v>
      </c>
      <c r="R1140" s="5">
        <v>4</v>
      </c>
      <c r="S1140" s="15">
        <v>335824.3</v>
      </c>
      <c r="T1140" s="11">
        <f t="shared" si="120"/>
        <v>1032095.02</v>
      </c>
      <c r="U1140" s="12">
        <f t="shared" si="121"/>
        <v>0</v>
      </c>
      <c r="V1140" s="12">
        <f t="shared" si="122"/>
        <v>1032095.02</v>
      </c>
      <c r="W1140" s="17">
        <f t="shared" si="123"/>
        <v>0.32538118437970953</v>
      </c>
      <c r="X1140" s="19">
        <f t="shared" si="124"/>
        <v>0</v>
      </c>
      <c r="Y1140" s="17">
        <f t="shared" si="125"/>
        <v>0.32538118437970953</v>
      </c>
      <c r="Z1140" s="25">
        <f t="shared" si="119"/>
        <v>0</v>
      </c>
    </row>
    <row r="1141" spans="1:26" ht="14.4" x14ac:dyDescent="0.3">
      <c r="A1141" s="24" t="s">
        <v>1896</v>
      </c>
      <c r="B1141" s="4">
        <v>45770</v>
      </c>
      <c r="C1141" s="3" t="s">
        <v>31</v>
      </c>
      <c r="D1141" s="3" t="s">
        <v>57</v>
      </c>
      <c r="E1141" s="3" t="s">
        <v>58</v>
      </c>
      <c r="F1141" s="3" t="s">
        <v>59</v>
      </c>
      <c r="G1141" s="3" t="s">
        <v>657</v>
      </c>
      <c r="H1141" s="3" t="s">
        <v>44</v>
      </c>
      <c r="I1141" s="3" t="s">
        <v>25</v>
      </c>
      <c r="J1141" s="3" t="s">
        <v>146</v>
      </c>
      <c r="K1141" s="3" t="s">
        <v>177</v>
      </c>
      <c r="L1141" s="5">
        <v>38</v>
      </c>
      <c r="M1141" s="5">
        <v>48107.54</v>
      </c>
      <c r="N1141" s="5">
        <v>64314.400000000001</v>
      </c>
      <c r="O1141" s="5">
        <v>0.05</v>
      </c>
      <c r="P1141" s="3" t="s">
        <v>28</v>
      </c>
      <c r="Q1141" s="3" t="s">
        <v>84</v>
      </c>
      <c r="R1141" s="5">
        <v>16</v>
      </c>
      <c r="S1141" s="15">
        <v>585067.69999999995</v>
      </c>
      <c r="T1141" s="11">
        <f t="shared" si="120"/>
        <v>2443947.2000000002</v>
      </c>
      <c r="U1141" s="12">
        <f t="shared" si="121"/>
        <v>122197.36000000002</v>
      </c>
      <c r="V1141" s="12">
        <f t="shared" si="122"/>
        <v>2321749.8400000003</v>
      </c>
      <c r="W1141" s="17">
        <f t="shared" si="123"/>
        <v>0.25199428892821624</v>
      </c>
      <c r="X1141" s="19">
        <f t="shared" si="124"/>
        <v>0</v>
      </c>
      <c r="Y1141" s="17">
        <f t="shared" si="125"/>
        <v>0.25199428892821624</v>
      </c>
      <c r="Z1141" s="25">
        <f t="shared" si="119"/>
        <v>5.2631578947368418E-2</v>
      </c>
    </row>
    <row r="1142" spans="1:26" ht="14.4" x14ac:dyDescent="0.3">
      <c r="A1142" s="24" t="s">
        <v>1897</v>
      </c>
      <c r="B1142" s="7">
        <v>45792</v>
      </c>
      <c r="C1142" s="3" t="s">
        <v>49</v>
      </c>
      <c r="D1142" s="3" t="s">
        <v>41</v>
      </c>
      <c r="E1142" s="3" t="s">
        <v>50</v>
      </c>
      <c r="F1142" s="3" t="s">
        <v>50</v>
      </c>
      <c r="G1142" s="3" t="s">
        <v>671</v>
      </c>
      <c r="H1142" s="3" t="s">
        <v>24</v>
      </c>
      <c r="I1142" s="3" t="s">
        <v>25</v>
      </c>
      <c r="J1142" s="3" t="s">
        <v>36</v>
      </c>
      <c r="K1142" s="3" t="s">
        <v>169</v>
      </c>
      <c r="L1142" s="5">
        <v>40</v>
      </c>
      <c r="M1142" s="5">
        <v>54472.39</v>
      </c>
      <c r="N1142" s="5">
        <v>78309.83</v>
      </c>
      <c r="O1142" s="5">
        <v>0.1</v>
      </c>
      <c r="P1142" s="3" t="s">
        <v>28</v>
      </c>
      <c r="Q1142" s="3" t="s">
        <v>84</v>
      </c>
      <c r="R1142" s="5">
        <v>12</v>
      </c>
      <c r="S1142" s="15">
        <v>858147.8</v>
      </c>
      <c r="T1142" s="11">
        <f t="shared" si="120"/>
        <v>3132393.2</v>
      </c>
      <c r="U1142" s="12">
        <f t="shared" si="121"/>
        <v>313239.32</v>
      </c>
      <c r="V1142" s="12">
        <f t="shared" si="122"/>
        <v>2819153.8800000004</v>
      </c>
      <c r="W1142" s="17">
        <f t="shared" si="123"/>
        <v>0.30439906316855608</v>
      </c>
      <c r="X1142" s="19">
        <f t="shared" si="124"/>
        <v>0</v>
      </c>
      <c r="Y1142" s="17">
        <f t="shared" si="125"/>
        <v>0.30439906316855608</v>
      </c>
      <c r="Z1142" s="25">
        <f t="shared" si="119"/>
        <v>0.1111111111111111</v>
      </c>
    </row>
    <row r="1143" spans="1:26" ht="14.4" x14ac:dyDescent="0.3">
      <c r="A1143" s="24" t="s">
        <v>1898</v>
      </c>
      <c r="B1143" s="6">
        <v>45876</v>
      </c>
      <c r="C1143" s="3" t="s">
        <v>40</v>
      </c>
      <c r="D1143" s="3" t="s">
        <v>57</v>
      </c>
      <c r="E1143" s="3" t="s">
        <v>64</v>
      </c>
      <c r="F1143" s="3" t="s">
        <v>65</v>
      </c>
      <c r="G1143" s="3" t="s">
        <v>941</v>
      </c>
      <c r="H1143" s="3" t="s">
        <v>35</v>
      </c>
      <c r="I1143" s="3" t="s">
        <v>25</v>
      </c>
      <c r="J1143" s="3" t="s">
        <v>146</v>
      </c>
      <c r="K1143" s="3" t="s">
        <v>177</v>
      </c>
      <c r="L1143" s="5">
        <v>15</v>
      </c>
      <c r="M1143" s="5">
        <v>8978.67</v>
      </c>
      <c r="N1143" s="5">
        <v>10218.450000000001</v>
      </c>
      <c r="O1143" s="5">
        <v>0.05</v>
      </c>
      <c r="P1143" s="3" t="s">
        <v>28</v>
      </c>
      <c r="Q1143" s="3" t="s">
        <v>29</v>
      </c>
      <c r="R1143" s="5">
        <v>10</v>
      </c>
      <c r="S1143" s="15">
        <v>17666.87</v>
      </c>
      <c r="T1143" s="11">
        <f t="shared" si="120"/>
        <v>153276.75</v>
      </c>
      <c r="U1143" s="12">
        <f t="shared" si="121"/>
        <v>7663.8375000000005</v>
      </c>
      <c r="V1143" s="12">
        <f t="shared" si="122"/>
        <v>145612.91250000001</v>
      </c>
      <c r="W1143" s="17">
        <f t="shared" si="123"/>
        <v>0.12132763294601362</v>
      </c>
      <c r="X1143" s="19">
        <f t="shared" si="124"/>
        <v>0</v>
      </c>
      <c r="Y1143" s="17">
        <f t="shared" si="125"/>
        <v>0.12132763294601362</v>
      </c>
      <c r="Z1143" s="25">
        <f t="shared" si="119"/>
        <v>5.2631578947368425E-2</v>
      </c>
    </row>
    <row r="1144" spans="1:26" ht="14.4" x14ac:dyDescent="0.3">
      <c r="A1144" s="24" t="s">
        <v>1899</v>
      </c>
      <c r="B1144" s="6">
        <v>45810</v>
      </c>
      <c r="C1144" s="3" t="s">
        <v>40</v>
      </c>
      <c r="D1144" s="3" t="s">
        <v>21</v>
      </c>
      <c r="E1144" s="3" t="s">
        <v>32</v>
      </c>
      <c r="F1144" s="3" t="s">
        <v>33</v>
      </c>
      <c r="G1144" s="3" t="s">
        <v>1663</v>
      </c>
      <c r="H1144" s="3" t="s">
        <v>87</v>
      </c>
      <c r="I1144" s="3" t="s">
        <v>45</v>
      </c>
      <c r="J1144" s="3" t="s">
        <v>46</v>
      </c>
      <c r="K1144" s="3" t="s">
        <v>47</v>
      </c>
      <c r="L1144" s="5">
        <v>14</v>
      </c>
      <c r="M1144" s="5">
        <v>26727.71</v>
      </c>
      <c r="N1144" s="5">
        <v>35281.879999999997</v>
      </c>
      <c r="O1144" s="5">
        <v>0.1</v>
      </c>
      <c r="P1144" s="3" t="s">
        <v>55</v>
      </c>
      <c r="Q1144" s="3" t="s">
        <v>29</v>
      </c>
      <c r="R1144" s="5">
        <v>7</v>
      </c>
      <c r="S1144" s="15">
        <v>107782.5</v>
      </c>
      <c r="T1144" s="11">
        <f t="shared" si="120"/>
        <v>493946.31999999995</v>
      </c>
      <c r="U1144" s="12">
        <f t="shared" si="121"/>
        <v>49394.631999999998</v>
      </c>
      <c r="V1144" s="12">
        <f t="shared" si="122"/>
        <v>444551.68799999997</v>
      </c>
      <c r="W1144" s="17">
        <f t="shared" si="123"/>
        <v>0.24245212178791684</v>
      </c>
      <c r="X1144" s="19">
        <f t="shared" si="124"/>
        <v>1</v>
      </c>
      <c r="Y1144" s="17">
        <f t="shared" si="125"/>
        <v>0.24245212178791684</v>
      </c>
      <c r="Z1144" s="25">
        <f t="shared" si="119"/>
        <v>0.11111111111111112</v>
      </c>
    </row>
    <row r="1145" spans="1:26" ht="14.4" x14ac:dyDescent="0.3">
      <c r="A1145" s="24" t="s">
        <v>1900</v>
      </c>
      <c r="B1145" s="4">
        <v>45707</v>
      </c>
      <c r="C1145" s="3" t="s">
        <v>40</v>
      </c>
      <c r="D1145" s="3" t="s">
        <v>41</v>
      </c>
      <c r="E1145" s="3" t="s">
        <v>42</v>
      </c>
      <c r="F1145" s="3" t="s">
        <v>42</v>
      </c>
      <c r="G1145" s="3" t="s">
        <v>1901</v>
      </c>
      <c r="H1145" s="3" t="s">
        <v>24</v>
      </c>
      <c r="I1145" s="3" t="s">
        <v>52</v>
      </c>
      <c r="J1145" s="3" t="s">
        <v>113</v>
      </c>
      <c r="K1145" s="3" t="s">
        <v>139</v>
      </c>
      <c r="L1145" s="5">
        <v>43</v>
      </c>
      <c r="M1145" s="5">
        <v>69668.929999999993</v>
      </c>
      <c r="N1145" s="5">
        <v>103757.4</v>
      </c>
      <c r="O1145" s="5">
        <v>0.05</v>
      </c>
      <c r="P1145" s="3" t="s">
        <v>28</v>
      </c>
      <c r="Q1145" s="3" t="s">
        <v>29</v>
      </c>
      <c r="R1145" s="5">
        <v>13</v>
      </c>
      <c r="S1145" s="15">
        <v>1392513</v>
      </c>
      <c r="T1145" s="11">
        <f t="shared" si="120"/>
        <v>4461568.2</v>
      </c>
      <c r="U1145" s="12">
        <f t="shared" si="121"/>
        <v>223078.41000000003</v>
      </c>
      <c r="V1145" s="12">
        <f t="shared" si="122"/>
        <v>4238489.79</v>
      </c>
      <c r="W1145" s="17">
        <f t="shared" si="123"/>
        <v>0.32853989722598814</v>
      </c>
      <c r="X1145" s="19">
        <f t="shared" si="124"/>
        <v>0</v>
      </c>
      <c r="Y1145" s="17">
        <f t="shared" si="125"/>
        <v>0.32853989722598814</v>
      </c>
      <c r="Z1145" s="25">
        <f t="shared" si="119"/>
        <v>5.2631578947368425E-2</v>
      </c>
    </row>
    <row r="1146" spans="1:26" ht="14.4" x14ac:dyDescent="0.3">
      <c r="A1146" s="24" t="s">
        <v>1902</v>
      </c>
      <c r="B1146" s="7">
        <v>45799</v>
      </c>
      <c r="C1146" s="3" t="s">
        <v>31</v>
      </c>
      <c r="D1146" s="3" t="s">
        <v>41</v>
      </c>
      <c r="E1146" s="3" t="s">
        <v>50</v>
      </c>
      <c r="F1146" s="3" t="s">
        <v>50</v>
      </c>
      <c r="G1146" s="3" t="s">
        <v>1903</v>
      </c>
      <c r="H1146" s="3" t="s">
        <v>35</v>
      </c>
      <c r="I1146" s="3" t="s">
        <v>45</v>
      </c>
      <c r="J1146" s="3" t="s">
        <v>132</v>
      </c>
      <c r="K1146" s="3" t="s">
        <v>206</v>
      </c>
      <c r="L1146" s="5">
        <v>2</v>
      </c>
      <c r="M1146" s="5">
        <v>29171.51</v>
      </c>
      <c r="N1146" s="5">
        <v>36592.6</v>
      </c>
      <c r="O1146" s="5">
        <v>0.05</v>
      </c>
      <c r="P1146" s="3" t="s">
        <v>28</v>
      </c>
      <c r="Q1146" s="3" t="s">
        <v>38</v>
      </c>
      <c r="R1146" s="5">
        <v>11</v>
      </c>
      <c r="S1146" s="15">
        <v>14100.07</v>
      </c>
      <c r="T1146" s="11">
        <f t="shared" si="120"/>
        <v>73185.2</v>
      </c>
      <c r="U1146" s="12">
        <f t="shared" si="121"/>
        <v>3659.26</v>
      </c>
      <c r="V1146" s="12">
        <f t="shared" si="122"/>
        <v>69525.94</v>
      </c>
      <c r="W1146" s="17">
        <f t="shared" si="123"/>
        <v>0.20280301136525444</v>
      </c>
      <c r="X1146" s="19">
        <f t="shared" si="124"/>
        <v>0</v>
      </c>
      <c r="Y1146" s="17">
        <f t="shared" si="125"/>
        <v>0.20280301136525444</v>
      </c>
      <c r="Z1146" s="25">
        <f t="shared" si="119"/>
        <v>5.2631578947368425E-2</v>
      </c>
    </row>
    <row r="1147" spans="1:26" ht="14.4" x14ac:dyDescent="0.3">
      <c r="A1147" s="24" t="s">
        <v>1904</v>
      </c>
      <c r="B1147" s="4">
        <v>45667</v>
      </c>
      <c r="C1147" s="3" t="s">
        <v>40</v>
      </c>
      <c r="D1147" s="3" t="s">
        <v>70</v>
      </c>
      <c r="E1147" s="3" t="s">
        <v>125</v>
      </c>
      <c r="F1147" s="3" t="s">
        <v>125</v>
      </c>
      <c r="G1147" s="3" t="s">
        <v>1015</v>
      </c>
      <c r="H1147" s="3" t="s">
        <v>87</v>
      </c>
      <c r="I1147" s="3" t="s">
        <v>25</v>
      </c>
      <c r="J1147" s="3" t="s">
        <v>61</v>
      </c>
      <c r="K1147" s="3" t="s">
        <v>223</v>
      </c>
      <c r="L1147" s="5">
        <v>49</v>
      </c>
      <c r="M1147" s="5">
        <v>43317.31</v>
      </c>
      <c r="N1147" s="5">
        <v>61892.24</v>
      </c>
      <c r="O1147" s="5">
        <v>0.15</v>
      </c>
      <c r="P1147" s="3" t="s">
        <v>55</v>
      </c>
      <c r="Q1147" s="3" t="s">
        <v>77</v>
      </c>
      <c r="R1147" s="5">
        <v>10</v>
      </c>
      <c r="S1147" s="15">
        <v>773645.8</v>
      </c>
      <c r="T1147" s="11">
        <f t="shared" si="120"/>
        <v>3032719.76</v>
      </c>
      <c r="U1147" s="12">
        <f t="shared" si="121"/>
        <v>454907.96399999998</v>
      </c>
      <c r="V1147" s="12">
        <f t="shared" si="122"/>
        <v>2577811.7959999996</v>
      </c>
      <c r="W1147" s="17">
        <f t="shared" si="123"/>
        <v>0.30011725495261882</v>
      </c>
      <c r="X1147" s="19">
        <f t="shared" si="124"/>
        <v>1</v>
      </c>
      <c r="Y1147" s="17">
        <f t="shared" si="125"/>
        <v>0.30011725495261882</v>
      </c>
      <c r="Z1147" s="25">
        <f t="shared" si="119"/>
        <v>0.17647058823529413</v>
      </c>
    </row>
    <row r="1148" spans="1:26" ht="14.4" x14ac:dyDescent="0.3">
      <c r="A1148" s="24" t="s">
        <v>1905</v>
      </c>
      <c r="B1148" s="7">
        <v>45804</v>
      </c>
      <c r="C1148" s="3" t="s">
        <v>31</v>
      </c>
      <c r="D1148" s="3" t="s">
        <v>70</v>
      </c>
      <c r="E1148" s="3" t="s">
        <v>125</v>
      </c>
      <c r="F1148" s="3" t="s">
        <v>125</v>
      </c>
      <c r="G1148" s="3" t="s">
        <v>372</v>
      </c>
      <c r="H1148" s="3" t="s">
        <v>87</v>
      </c>
      <c r="I1148" s="3" t="s">
        <v>25</v>
      </c>
      <c r="J1148" s="3" t="s">
        <v>36</v>
      </c>
      <c r="K1148" s="3" t="s">
        <v>169</v>
      </c>
      <c r="L1148" s="5">
        <v>13</v>
      </c>
      <c r="M1148" s="5">
        <v>68795.710000000006</v>
      </c>
      <c r="N1148" s="5">
        <v>87361.43</v>
      </c>
      <c r="O1148" s="5">
        <v>0.15</v>
      </c>
      <c r="P1148" s="3" t="s">
        <v>55</v>
      </c>
      <c r="Q1148" s="3" t="s">
        <v>77</v>
      </c>
      <c r="R1148" s="5">
        <v>3</v>
      </c>
      <c r="S1148" s="15">
        <v>205151.2</v>
      </c>
      <c r="T1148" s="11">
        <f t="shared" si="120"/>
        <v>1135698.5899999999</v>
      </c>
      <c r="U1148" s="12">
        <f t="shared" si="121"/>
        <v>170354.78849999997</v>
      </c>
      <c r="V1148" s="12">
        <f t="shared" si="122"/>
        <v>965343.80149999983</v>
      </c>
      <c r="W1148" s="17">
        <f t="shared" si="123"/>
        <v>0.21251620374132588</v>
      </c>
      <c r="X1148" s="19">
        <f t="shared" si="124"/>
        <v>1</v>
      </c>
      <c r="Y1148" s="17">
        <f t="shared" si="125"/>
        <v>0.21251620374132588</v>
      </c>
      <c r="Z1148" s="25">
        <f t="shared" si="119"/>
        <v>0.1764705882352941</v>
      </c>
    </row>
    <row r="1149" spans="1:26" ht="14.4" x14ac:dyDescent="0.3">
      <c r="A1149" s="24" t="s">
        <v>1906</v>
      </c>
      <c r="B1149" s="4">
        <v>45683</v>
      </c>
      <c r="C1149" s="3" t="s">
        <v>49</v>
      </c>
      <c r="D1149" s="3" t="s">
        <v>70</v>
      </c>
      <c r="E1149" s="3" t="s">
        <v>71</v>
      </c>
      <c r="F1149" s="3" t="s">
        <v>72</v>
      </c>
      <c r="G1149" s="3" t="s">
        <v>1907</v>
      </c>
      <c r="H1149" s="3" t="s">
        <v>44</v>
      </c>
      <c r="I1149" s="3" t="s">
        <v>25</v>
      </c>
      <c r="J1149" s="3" t="s">
        <v>61</v>
      </c>
      <c r="K1149" s="3" t="s">
        <v>154</v>
      </c>
      <c r="L1149" s="5">
        <v>44</v>
      </c>
      <c r="M1149" s="5">
        <v>53837.91</v>
      </c>
      <c r="N1149" s="5">
        <v>60130.92</v>
      </c>
      <c r="O1149" s="5">
        <v>0</v>
      </c>
      <c r="P1149" s="3" t="s">
        <v>28</v>
      </c>
      <c r="Q1149" s="3" t="s">
        <v>38</v>
      </c>
      <c r="R1149" s="5">
        <v>19</v>
      </c>
      <c r="S1149" s="15">
        <v>276892.40000000002</v>
      </c>
      <c r="T1149" s="11">
        <f t="shared" si="120"/>
        <v>2645760.48</v>
      </c>
      <c r="U1149" s="12">
        <f t="shared" si="121"/>
        <v>0</v>
      </c>
      <c r="V1149" s="12">
        <f t="shared" si="122"/>
        <v>2645760.48</v>
      </c>
      <c r="W1149" s="17">
        <f t="shared" si="123"/>
        <v>0.10465512736058406</v>
      </c>
      <c r="X1149" s="19">
        <f t="shared" si="124"/>
        <v>0</v>
      </c>
      <c r="Y1149" s="17">
        <f t="shared" si="125"/>
        <v>0.10465512736058406</v>
      </c>
      <c r="Z1149" s="25">
        <f t="shared" si="119"/>
        <v>0</v>
      </c>
    </row>
    <row r="1150" spans="1:26" ht="14.4" x14ac:dyDescent="0.3">
      <c r="A1150" s="24" t="s">
        <v>1908</v>
      </c>
      <c r="B1150" s="4">
        <v>45675</v>
      </c>
      <c r="C1150" s="3" t="s">
        <v>49</v>
      </c>
      <c r="D1150" s="3" t="s">
        <v>21</v>
      </c>
      <c r="E1150" s="3" t="s">
        <v>22</v>
      </c>
      <c r="F1150" s="3" t="s">
        <v>22</v>
      </c>
      <c r="G1150" s="3" t="s">
        <v>821</v>
      </c>
      <c r="H1150" s="3" t="s">
        <v>44</v>
      </c>
      <c r="I1150" s="3" t="s">
        <v>45</v>
      </c>
      <c r="J1150" s="3" t="s">
        <v>102</v>
      </c>
      <c r="K1150" s="3" t="s">
        <v>191</v>
      </c>
      <c r="L1150" s="5">
        <v>47</v>
      </c>
      <c r="M1150" s="5">
        <v>24704.51</v>
      </c>
      <c r="N1150" s="5">
        <v>34953.300000000003</v>
      </c>
      <c r="O1150" s="5">
        <v>0.1</v>
      </c>
      <c r="P1150" s="3" t="s">
        <v>28</v>
      </c>
      <c r="Q1150" s="3" t="s">
        <v>38</v>
      </c>
      <c r="R1150" s="5">
        <v>6</v>
      </c>
      <c r="S1150" s="15">
        <v>433523.8</v>
      </c>
      <c r="T1150" s="11">
        <f t="shared" si="120"/>
        <v>1642805.1</v>
      </c>
      <c r="U1150" s="12">
        <f t="shared" si="121"/>
        <v>164280.51</v>
      </c>
      <c r="V1150" s="12">
        <f t="shared" si="122"/>
        <v>1478524.59</v>
      </c>
      <c r="W1150" s="17">
        <f t="shared" si="123"/>
        <v>0.2932137909184182</v>
      </c>
      <c r="X1150" s="19">
        <f t="shared" si="124"/>
        <v>0</v>
      </c>
      <c r="Y1150" s="17">
        <f t="shared" si="125"/>
        <v>0.2932137909184182</v>
      </c>
      <c r="Z1150" s="25">
        <f t="shared" si="119"/>
        <v>0.1111111111111111</v>
      </c>
    </row>
    <row r="1151" spans="1:26" ht="14.4" x14ac:dyDescent="0.3">
      <c r="A1151" s="24" t="s">
        <v>1909</v>
      </c>
      <c r="B1151" s="7">
        <v>45797</v>
      </c>
      <c r="C1151" s="3" t="s">
        <v>20</v>
      </c>
      <c r="D1151" s="3" t="s">
        <v>21</v>
      </c>
      <c r="E1151" s="3" t="s">
        <v>105</v>
      </c>
      <c r="F1151" s="3" t="s">
        <v>106</v>
      </c>
      <c r="G1151" s="3" t="s">
        <v>1094</v>
      </c>
      <c r="H1151" s="3" t="s">
        <v>87</v>
      </c>
      <c r="I1151" s="3" t="s">
        <v>45</v>
      </c>
      <c r="J1151" s="3" t="s">
        <v>46</v>
      </c>
      <c r="K1151" s="3" t="s">
        <v>47</v>
      </c>
      <c r="L1151" s="5">
        <v>48</v>
      </c>
      <c r="M1151" s="5">
        <v>39486.85</v>
      </c>
      <c r="N1151" s="5">
        <v>58063.92</v>
      </c>
      <c r="O1151" s="5">
        <v>0</v>
      </c>
      <c r="P1151" s="3" t="s">
        <v>28</v>
      </c>
      <c r="Q1151" s="3" t="s">
        <v>84</v>
      </c>
      <c r="R1151" s="5">
        <v>18</v>
      </c>
      <c r="S1151" s="15">
        <v>891699.4</v>
      </c>
      <c r="T1151" s="11">
        <f t="shared" si="120"/>
        <v>2787068.16</v>
      </c>
      <c r="U1151" s="12">
        <f t="shared" si="121"/>
        <v>0</v>
      </c>
      <c r="V1151" s="12">
        <f t="shared" si="122"/>
        <v>2787068.16</v>
      </c>
      <c r="W1151" s="17">
        <f t="shared" si="123"/>
        <v>0.31994172686469208</v>
      </c>
      <c r="X1151" s="19">
        <f t="shared" si="124"/>
        <v>0</v>
      </c>
      <c r="Y1151" s="17">
        <f t="shared" si="125"/>
        <v>0.31994172686469208</v>
      </c>
      <c r="Z1151" s="25">
        <f t="shared" si="119"/>
        <v>0</v>
      </c>
    </row>
    <row r="1152" spans="1:26" ht="14.4" x14ac:dyDescent="0.3">
      <c r="A1152" s="24" t="s">
        <v>1910</v>
      </c>
      <c r="B1152" s="4">
        <v>45835</v>
      </c>
      <c r="C1152" s="3" t="s">
        <v>40</v>
      </c>
      <c r="D1152" s="3" t="s">
        <v>21</v>
      </c>
      <c r="E1152" s="3" t="s">
        <v>105</v>
      </c>
      <c r="F1152" s="3" t="s">
        <v>106</v>
      </c>
      <c r="G1152" s="3" t="s">
        <v>934</v>
      </c>
      <c r="H1152" s="3" t="s">
        <v>44</v>
      </c>
      <c r="I1152" s="3" t="s">
        <v>45</v>
      </c>
      <c r="J1152" s="3" t="s">
        <v>132</v>
      </c>
      <c r="K1152" s="3" t="s">
        <v>133</v>
      </c>
      <c r="L1152" s="5">
        <v>32</v>
      </c>
      <c r="M1152" s="5">
        <v>35216.04</v>
      </c>
      <c r="N1152" s="5">
        <v>44358.3</v>
      </c>
      <c r="O1152" s="5">
        <v>0.1</v>
      </c>
      <c r="P1152" s="3" t="s">
        <v>28</v>
      </c>
      <c r="Q1152" s="3" t="s">
        <v>84</v>
      </c>
      <c r="R1152" s="5">
        <v>6</v>
      </c>
      <c r="S1152" s="15">
        <v>263297.09999999998</v>
      </c>
      <c r="T1152" s="11">
        <f t="shared" si="120"/>
        <v>1419465.6</v>
      </c>
      <c r="U1152" s="12">
        <f t="shared" si="121"/>
        <v>141946.56000000003</v>
      </c>
      <c r="V1152" s="12">
        <f t="shared" si="122"/>
        <v>1277519.04</v>
      </c>
      <c r="W1152" s="17">
        <f t="shared" si="123"/>
        <v>0.20610033334610808</v>
      </c>
      <c r="X1152" s="19">
        <f t="shared" si="124"/>
        <v>0</v>
      </c>
      <c r="Y1152" s="17">
        <f t="shared" si="125"/>
        <v>0.20610033334610808</v>
      </c>
      <c r="Z1152" s="25">
        <f t="shared" si="119"/>
        <v>0.11111111111111113</v>
      </c>
    </row>
    <row r="1153" spans="1:26" ht="14.4" x14ac:dyDescent="0.3">
      <c r="A1153" s="24" t="s">
        <v>1911</v>
      </c>
      <c r="B1153" s="6">
        <v>45817</v>
      </c>
      <c r="C1153" s="3" t="s">
        <v>20</v>
      </c>
      <c r="D1153" s="3" t="s">
        <v>41</v>
      </c>
      <c r="E1153" s="3" t="s">
        <v>50</v>
      </c>
      <c r="F1153" s="3" t="s">
        <v>50</v>
      </c>
      <c r="G1153" s="3" t="s">
        <v>295</v>
      </c>
      <c r="H1153" s="3" t="s">
        <v>24</v>
      </c>
      <c r="I1153" s="3" t="s">
        <v>45</v>
      </c>
      <c r="J1153" s="3" t="s">
        <v>67</v>
      </c>
      <c r="K1153" s="3" t="s">
        <v>68</v>
      </c>
      <c r="L1153" s="5">
        <v>37</v>
      </c>
      <c r="M1153" s="5">
        <v>33150.18</v>
      </c>
      <c r="N1153" s="5">
        <v>47031.66</v>
      </c>
      <c r="O1153" s="5">
        <v>0.05</v>
      </c>
      <c r="P1153" s="3" t="s">
        <v>28</v>
      </c>
      <c r="Q1153" s="3" t="s">
        <v>29</v>
      </c>
      <c r="R1153" s="5">
        <v>4</v>
      </c>
      <c r="S1153" s="15">
        <v>487934</v>
      </c>
      <c r="T1153" s="11">
        <f t="shared" si="120"/>
        <v>1740171.4200000002</v>
      </c>
      <c r="U1153" s="12">
        <f t="shared" si="121"/>
        <v>87008.571000000011</v>
      </c>
      <c r="V1153" s="12">
        <f t="shared" si="122"/>
        <v>1653162.8490000002</v>
      </c>
      <c r="W1153" s="17">
        <f t="shared" si="123"/>
        <v>0.29515180570090344</v>
      </c>
      <c r="X1153" s="19">
        <f t="shared" si="124"/>
        <v>0</v>
      </c>
      <c r="Y1153" s="17">
        <f t="shared" si="125"/>
        <v>0.29515180570090344</v>
      </c>
      <c r="Z1153" s="25">
        <f t="shared" si="119"/>
        <v>5.2631578947368425E-2</v>
      </c>
    </row>
    <row r="1154" spans="1:26" ht="14.4" x14ac:dyDescent="0.3">
      <c r="A1154" s="24" t="s">
        <v>1912</v>
      </c>
      <c r="B1154" s="6">
        <v>45842</v>
      </c>
      <c r="C1154" s="3" t="s">
        <v>20</v>
      </c>
      <c r="D1154" s="3" t="s">
        <v>21</v>
      </c>
      <c r="E1154" s="3" t="s">
        <v>105</v>
      </c>
      <c r="F1154" s="3" t="s">
        <v>106</v>
      </c>
      <c r="G1154" s="3" t="s">
        <v>367</v>
      </c>
      <c r="H1154" s="3" t="s">
        <v>35</v>
      </c>
      <c r="I1154" s="3" t="s">
        <v>45</v>
      </c>
      <c r="J1154" s="3" t="s">
        <v>132</v>
      </c>
      <c r="K1154" s="3" t="s">
        <v>241</v>
      </c>
      <c r="L1154" s="5">
        <v>28</v>
      </c>
      <c r="M1154" s="5">
        <v>24882</v>
      </c>
      <c r="N1154" s="5">
        <v>31657.599999999999</v>
      </c>
      <c r="O1154" s="5">
        <v>0.05</v>
      </c>
      <c r="P1154" s="3" t="s">
        <v>55</v>
      </c>
      <c r="Q1154" s="3" t="s">
        <v>77</v>
      </c>
      <c r="R1154" s="5">
        <v>18</v>
      </c>
      <c r="S1154" s="15">
        <v>180231</v>
      </c>
      <c r="T1154" s="11">
        <f t="shared" si="120"/>
        <v>886412.79999999993</v>
      </c>
      <c r="U1154" s="12">
        <f t="shared" si="121"/>
        <v>44320.639999999999</v>
      </c>
      <c r="V1154" s="12">
        <f t="shared" si="122"/>
        <v>842092.15999999992</v>
      </c>
      <c r="W1154" s="17">
        <f t="shared" si="123"/>
        <v>0.21402764277012151</v>
      </c>
      <c r="X1154" s="19">
        <f t="shared" si="124"/>
        <v>1</v>
      </c>
      <c r="Y1154" s="17">
        <f t="shared" si="125"/>
        <v>0.21402764277012151</v>
      </c>
      <c r="Z1154" s="25">
        <f t="shared" ref="Z1154:Z1217" si="126">U1154/V1154</f>
        <v>5.2631578947368425E-2</v>
      </c>
    </row>
    <row r="1155" spans="1:26" ht="14.4" x14ac:dyDescent="0.3">
      <c r="A1155" s="24" t="s">
        <v>1913</v>
      </c>
      <c r="B1155" s="4">
        <v>45757</v>
      </c>
      <c r="C1155" s="3" t="s">
        <v>49</v>
      </c>
      <c r="D1155" s="3" t="s">
        <v>70</v>
      </c>
      <c r="E1155" s="3" t="s">
        <v>71</v>
      </c>
      <c r="F1155" s="3" t="s">
        <v>72</v>
      </c>
      <c r="G1155" s="3" t="s">
        <v>112</v>
      </c>
      <c r="H1155" s="3" t="s">
        <v>87</v>
      </c>
      <c r="I1155" s="3" t="s">
        <v>25</v>
      </c>
      <c r="J1155" s="3" t="s">
        <v>146</v>
      </c>
      <c r="K1155" s="3" t="s">
        <v>411</v>
      </c>
      <c r="L1155" s="5">
        <v>26</v>
      </c>
      <c r="M1155" s="5">
        <v>22370.53</v>
      </c>
      <c r="N1155" s="5">
        <v>30428.3</v>
      </c>
      <c r="O1155" s="5">
        <v>0.15</v>
      </c>
      <c r="P1155" s="3" t="s">
        <v>28</v>
      </c>
      <c r="Q1155" s="3" t="s">
        <v>84</v>
      </c>
      <c r="R1155" s="5">
        <v>5</v>
      </c>
      <c r="S1155" s="15">
        <v>178076.7</v>
      </c>
      <c r="T1155" s="11">
        <f t="shared" ref="T1155:T1218" si="127">L1155*N1155</f>
        <v>791135.79999999993</v>
      </c>
      <c r="U1155" s="12">
        <f t="shared" ref="U1155:U1218" si="128">IF(O1155="","", (L1155 * N1155) * (O1155))</f>
        <v>118670.36999999998</v>
      </c>
      <c r="V1155" s="12">
        <f t="shared" ref="V1155:V1218" si="129">IF(T1155="","", T1155 - U1155)</f>
        <v>672465.42999999993</v>
      </c>
      <c r="W1155" s="17">
        <f t="shared" ref="W1155:W1218" si="130">IF(V1155=0,"", S1155 / V1155)</f>
        <v>0.26481167961303237</v>
      </c>
      <c r="X1155" s="19">
        <f t="shared" ref="X1155:X1218" si="131">IF(TRIM(P1155)="Returned",1,0)</f>
        <v>0</v>
      </c>
      <c r="Y1155" s="17">
        <f t="shared" ref="Y1155:Y1218" si="132">S1155/V1155</f>
        <v>0.26481167961303237</v>
      </c>
      <c r="Z1155" s="25">
        <f t="shared" si="126"/>
        <v>0.1764705882352941</v>
      </c>
    </row>
    <row r="1156" spans="1:26" ht="14.4" x14ac:dyDescent="0.3">
      <c r="A1156" s="24" t="s">
        <v>1914</v>
      </c>
      <c r="B1156" s="4">
        <v>45680</v>
      </c>
      <c r="C1156" s="3" t="s">
        <v>40</v>
      </c>
      <c r="D1156" s="3" t="s">
        <v>57</v>
      </c>
      <c r="E1156" s="3" t="s">
        <v>58</v>
      </c>
      <c r="F1156" s="3" t="s">
        <v>59</v>
      </c>
      <c r="G1156" s="3" t="s">
        <v>1650</v>
      </c>
      <c r="H1156" s="3" t="s">
        <v>24</v>
      </c>
      <c r="I1156" s="3" t="s">
        <v>25</v>
      </c>
      <c r="J1156" s="3" t="s">
        <v>36</v>
      </c>
      <c r="K1156" s="3" t="s">
        <v>136</v>
      </c>
      <c r="L1156" s="5">
        <v>9</v>
      </c>
      <c r="M1156" s="5">
        <v>73945.52</v>
      </c>
      <c r="N1156" s="5">
        <v>95827.22</v>
      </c>
      <c r="O1156" s="5">
        <v>0</v>
      </c>
      <c r="P1156" s="3" t="s">
        <v>28</v>
      </c>
      <c r="Q1156" s="3" t="s">
        <v>29</v>
      </c>
      <c r="R1156" s="5">
        <v>18</v>
      </c>
      <c r="S1156" s="15">
        <v>196935.3</v>
      </c>
      <c r="T1156" s="11">
        <f t="shared" si="127"/>
        <v>862444.98</v>
      </c>
      <c r="U1156" s="12">
        <f t="shared" si="128"/>
        <v>0</v>
      </c>
      <c r="V1156" s="12">
        <f t="shared" si="129"/>
        <v>862444.98</v>
      </c>
      <c r="W1156" s="17">
        <f t="shared" si="130"/>
        <v>0.2283453490563537</v>
      </c>
      <c r="X1156" s="19">
        <f t="shared" si="131"/>
        <v>0</v>
      </c>
      <c r="Y1156" s="17">
        <f t="shared" si="132"/>
        <v>0.2283453490563537</v>
      </c>
      <c r="Z1156" s="25">
        <f t="shared" si="126"/>
        <v>0</v>
      </c>
    </row>
    <row r="1157" spans="1:26" ht="14.4" x14ac:dyDescent="0.3">
      <c r="A1157" s="24" t="s">
        <v>1915</v>
      </c>
      <c r="B1157" s="4">
        <v>45825</v>
      </c>
      <c r="C1157" s="3" t="s">
        <v>40</v>
      </c>
      <c r="D1157" s="3" t="s">
        <v>41</v>
      </c>
      <c r="E1157" s="3" t="s">
        <v>42</v>
      </c>
      <c r="F1157" s="3" t="s">
        <v>42</v>
      </c>
      <c r="G1157" s="3" t="s">
        <v>1916</v>
      </c>
      <c r="H1157" s="3" t="s">
        <v>87</v>
      </c>
      <c r="I1157" s="3" t="s">
        <v>25</v>
      </c>
      <c r="J1157" s="3" t="s">
        <v>36</v>
      </c>
      <c r="K1157" s="3" t="s">
        <v>136</v>
      </c>
      <c r="L1157" s="5">
        <v>37</v>
      </c>
      <c r="M1157" s="5">
        <v>69225.789999999994</v>
      </c>
      <c r="N1157" s="5">
        <v>93784.26</v>
      </c>
      <c r="O1157" s="5">
        <v>0</v>
      </c>
      <c r="P1157" s="3" t="s">
        <v>55</v>
      </c>
      <c r="Q1157" s="3" t="s">
        <v>84</v>
      </c>
      <c r="R1157" s="5">
        <v>1</v>
      </c>
      <c r="S1157" s="15">
        <v>908663.4</v>
      </c>
      <c r="T1157" s="11">
        <f t="shared" si="127"/>
        <v>3470017.6199999996</v>
      </c>
      <c r="U1157" s="12">
        <f t="shared" si="128"/>
        <v>0</v>
      </c>
      <c r="V1157" s="12">
        <f t="shared" si="129"/>
        <v>3470017.6199999996</v>
      </c>
      <c r="W1157" s="17">
        <f t="shared" si="130"/>
        <v>0.26186132161484532</v>
      </c>
      <c r="X1157" s="19">
        <f t="shared" si="131"/>
        <v>1</v>
      </c>
      <c r="Y1157" s="17">
        <f t="shared" si="132"/>
        <v>0.26186132161484532</v>
      </c>
      <c r="Z1157" s="25">
        <f t="shared" si="126"/>
        <v>0</v>
      </c>
    </row>
    <row r="1158" spans="1:26" ht="14.4" x14ac:dyDescent="0.3">
      <c r="A1158" s="24" t="s">
        <v>1917</v>
      </c>
      <c r="B1158" s="6">
        <v>45904</v>
      </c>
      <c r="C1158" s="3" t="s">
        <v>40</v>
      </c>
      <c r="D1158" s="3" t="s">
        <v>21</v>
      </c>
      <c r="E1158" s="3" t="s">
        <v>105</v>
      </c>
      <c r="F1158" s="3" t="s">
        <v>106</v>
      </c>
      <c r="G1158" s="3" t="s">
        <v>1918</v>
      </c>
      <c r="H1158" s="3" t="s">
        <v>44</v>
      </c>
      <c r="I1158" s="3" t="s">
        <v>25</v>
      </c>
      <c r="J1158" s="3" t="s">
        <v>146</v>
      </c>
      <c r="K1158" s="3" t="s">
        <v>147</v>
      </c>
      <c r="L1158" s="5">
        <v>19</v>
      </c>
      <c r="M1158" s="5">
        <v>50026.05</v>
      </c>
      <c r="N1158" s="5">
        <v>63587.6</v>
      </c>
      <c r="O1158" s="5">
        <v>0.1</v>
      </c>
      <c r="P1158" s="3" t="s">
        <v>28</v>
      </c>
      <c r="Q1158" s="3" t="s">
        <v>77</v>
      </c>
      <c r="R1158" s="5">
        <v>5</v>
      </c>
      <c r="S1158" s="15">
        <v>231902.5</v>
      </c>
      <c r="T1158" s="11">
        <f t="shared" si="127"/>
        <v>1208164.3999999999</v>
      </c>
      <c r="U1158" s="12">
        <f t="shared" si="128"/>
        <v>120816.44</v>
      </c>
      <c r="V1158" s="12">
        <f t="shared" si="129"/>
        <v>1087347.96</v>
      </c>
      <c r="W1158" s="17">
        <f t="shared" si="130"/>
        <v>0.21327349526640949</v>
      </c>
      <c r="X1158" s="19">
        <f t="shared" si="131"/>
        <v>0</v>
      </c>
      <c r="Y1158" s="17">
        <f t="shared" si="132"/>
        <v>0.21327349526640949</v>
      </c>
      <c r="Z1158" s="25">
        <f t="shared" si="126"/>
        <v>0.11111111111111112</v>
      </c>
    </row>
    <row r="1159" spans="1:26" ht="14.4" x14ac:dyDescent="0.3">
      <c r="A1159" s="24" t="s">
        <v>1919</v>
      </c>
      <c r="B1159" s="4">
        <v>45698</v>
      </c>
      <c r="C1159" s="3" t="s">
        <v>31</v>
      </c>
      <c r="D1159" s="3" t="s">
        <v>70</v>
      </c>
      <c r="E1159" s="3" t="s">
        <v>71</v>
      </c>
      <c r="F1159" s="3" t="s">
        <v>72</v>
      </c>
      <c r="G1159" s="3" t="s">
        <v>1081</v>
      </c>
      <c r="H1159" s="3" t="s">
        <v>44</v>
      </c>
      <c r="I1159" s="3" t="s">
        <v>25</v>
      </c>
      <c r="J1159" s="3" t="s">
        <v>26</v>
      </c>
      <c r="K1159" s="3" t="s">
        <v>127</v>
      </c>
      <c r="L1159" s="5">
        <v>47</v>
      </c>
      <c r="M1159" s="5">
        <v>36489.82</v>
      </c>
      <c r="N1159" s="5">
        <v>43489.95</v>
      </c>
      <c r="O1159" s="5">
        <v>0</v>
      </c>
      <c r="P1159" s="3" t="s">
        <v>28</v>
      </c>
      <c r="Q1159" s="3" t="s">
        <v>84</v>
      </c>
      <c r="R1159" s="5">
        <v>15</v>
      </c>
      <c r="S1159" s="15">
        <v>329006.09999999998</v>
      </c>
      <c r="T1159" s="11">
        <f t="shared" si="127"/>
        <v>2044027.65</v>
      </c>
      <c r="U1159" s="12">
        <f t="shared" si="128"/>
        <v>0</v>
      </c>
      <c r="V1159" s="12">
        <f t="shared" si="129"/>
        <v>2044027.65</v>
      </c>
      <c r="W1159" s="17">
        <f t="shared" si="130"/>
        <v>0.16095971108805696</v>
      </c>
      <c r="X1159" s="19">
        <f t="shared" si="131"/>
        <v>0</v>
      </c>
      <c r="Y1159" s="17">
        <f t="shared" si="132"/>
        <v>0.16095971108805696</v>
      </c>
      <c r="Z1159" s="25">
        <f t="shared" si="126"/>
        <v>0</v>
      </c>
    </row>
    <row r="1160" spans="1:26" ht="14.4" x14ac:dyDescent="0.3">
      <c r="A1160" s="24" t="s">
        <v>1920</v>
      </c>
      <c r="B1160" s="4">
        <v>45733</v>
      </c>
      <c r="C1160" s="3" t="s">
        <v>31</v>
      </c>
      <c r="D1160" s="3" t="s">
        <v>21</v>
      </c>
      <c r="E1160" s="3" t="s">
        <v>105</v>
      </c>
      <c r="F1160" s="3" t="s">
        <v>106</v>
      </c>
      <c r="G1160" s="3" t="s">
        <v>585</v>
      </c>
      <c r="H1160" s="3" t="s">
        <v>24</v>
      </c>
      <c r="I1160" s="3" t="s">
        <v>45</v>
      </c>
      <c r="J1160" s="3" t="s">
        <v>67</v>
      </c>
      <c r="K1160" s="3" t="s">
        <v>83</v>
      </c>
      <c r="L1160" s="5">
        <v>49</v>
      </c>
      <c r="M1160" s="5">
        <v>72232.72</v>
      </c>
      <c r="N1160" s="5">
        <v>103438.5</v>
      </c>
      <c r="O1160" s="5">
        <v>0</v>
      </c>
      <c r="P1160" s="3" t="s">
        <v>55</v>
      </c>
      <c r="Q1160" s="3" t="s">
        <v>84</v>
      </c>
      <c r="R1160" s="5">
        <v>18</v>
      </c>
      <c r="S1160" s="15">
        <v>1529083</v>
      </c>
      <c r="T1160" s="11">
        <f t="shared" si="127"/>
        <v>5068486.5</v>
      </c>
      <c r="U1160" s="12">
        <f t="shared" si="128"/>
        <v>0</v>
      </c>
      <c r="V1160" s="12">
        <f t="shared" si="129"/>
        <v>5068486.5</v>
      </c>
      <c r="W1160" s="17">
        <f t="shared" si="130"/>
        <v>0.30168433910201792</v>
      </c>
      <c r="X1160" s="19">
        <f t="shared" si="131"/>
        <v>1</v>
      </c>
      <c r="Y1160" s="17">
        <f t="shared" si="132"/>
        <v>0.30168433910201792</v>
      </c>
      <c r="Z1160" s="25">
        <f t="shared" si="126"/>
        <v>0</v>
      </c>
    </row>
    <row r="1161" spans="1:26" ht="14.4" x14ac:dyDescent="0.3">
      <c r="A1161" s="24" t="s">
        <v>1921</v>
      </c>
      <c r="B1161" s="6">
        <v>45691</v>
      </c>
      <c r="C1161" s="3" t="s">
        <v>20</v>
      </c>
      <c r="D1161" s="3" t="s">
        <v>21</v>
      </c>
      <c r="E1161" s="3" t="s">
        <v>32</v>
      </c>
      <c r="F1161" s="3" t="s">
        <v>33</v>
      </c>
      <c r="G1161" s="3" t="s">
        <v>1922</v>
      </c>
      <c r="H1161" s="3" t="s">
        <v>44</v>
      </c>
      <c r="I1161" s="3" t="s">
        <v>52</v>
      </c>
      <c r="J1161" s="3" t="s">
        <v>157</v>
      </c>
      <c r="K1161" s="3" t="s">
        <v>285</v>
      </c>
      <c r="L1161" s="5">
        <v>2</v>
      </c>
      <c r="M1161" s="5">
        <v>45677.69</v>
      </c>
      <c r="N1161" s="5">
        <v>63484.1</v>
      </c>
      <c r="O1161" s="5">
        <v>0.15</v>
      </c>
      <c r="P1161" s="3" t="s">
        <v>28</v>
      </c>
      <c r="Q1161" s="3" t="s">
        <v>38</v>
      </c>
      <c r="R1161" s="5">
        <v>11</v>
      </c>
      <c r="S1161" s="15">
        <v>30270.9</v>
      </c>
      <c r="T1161" s="11">
        <f t="shared" si="127"/>
        <v>126968.2</v>
      </c>
      <c r="U1161" s="12">
        <f t="shared" si="128"/>
        <v>19045.23</v>
      </c>
      <c r="V1161" s="12">
        <f t="shared" si="129"/>
        <v>107922.97</v>
      </c>
      <c r="W1161" s="17">
        <f t="shared" si="130"/>
        <v>0.2804861652713968</v>
      </c>
      <c r="X1161" s="19">
        <f t="shared" si="131"/>
        <v>0</v>
      </c>
      <c r="Y1161" s="17">
        <f t="shared" si="132"/>
        <v>0.2804861652713968</v>
      </c>
      <c r="Z1161" s="25">
        <f t="shared" si="126"/>
        <v>0.1764705882352941</v>
      </c>
    </row>
    <row r="1162" spans="1:26" ht="14.4" x14ac:dyDescent="0.3">
      <c r="A1162" s="24" t="s">
        <v>1923</v>
      </c>
      <c r="B1162" s="4">
        <v>45838</v>
      </c>
      <c r="C1162" s="3" t="s">
        <v>49</v>
      </c>
      <c r="D1162" s="3" t="s">
        <v>70</v>
      </c>
      <c r="E1162" s="3" t="s">
        <v>71</v>
      </c>
      <c r="F1162" s="3" t="s">
        <v>72</v>
      </c>
      <c r="G1162" s="3" t="s">
        <v>907</v>
      </c>
      <c r="H1162" s="3" t="s">
        <v>44</v>
      </c>
      <c r="I1162" s="3" t="s">
        <v>52</v>
      </c>
      <c r="J1162" s="3" t="s">
        <v>53</v>
      </c>
      <c r="K1162" s="3" t="s">
        <v>99</v>
      </c>
      <c r="L1162" s="5">
        <v>16</v>
      </c>
      <c r="M1162" s="5">
        <v>3632.33</v>
      </c>
      <c r="N1162" s="5">
        <v>4190.38</v>
      </c>
      <c r="O1162" s="5">
        <v>0.05</v>
      </c>
      <c r="P1162" s="3" t="s">
        <v>55</v>
      </c>
      <c r="Q1162" s="3" t="s">
        <v>29</v>
      </c>
      <c r="R1162" s="5">
        <v>10</v>
      </c>
      <c r="S1162" s="15">
        <v>8482.36</v>
      </c>
      <c r="T1162" s="11">
        <f t="shared" si="127"/>
        <v>67046.080000000002</v>
      </c>
      <c r="U1162" s="12">
        <f t="shared" si="128"/>
        <v>3352.3040000000001</v>
      </c>
      <c r="V1162" s="12">
        <f t="shared" si="129"/>
        <v>63693.775999999998</v>
      </c>
      <c r="W1162" s="17">
        <f t="shared" si="130"/>
        <v>0.13317407967773806</v>
      </c>
      <c r="X1162" s="19">
        <f t="shared" si="131"/>
        <v>1</v>
      </c>
      <c r="Y1162" s="17">
        <f t="shared" si="132"/>
        <v>0.13317407967773806</v>
      </c>
      <c r="Z1162" s="25">
        <f t="shared" si="126"/>
        <v>5.2631578947368425E-2</v>
      </c>
    </row>
    <row r="1163" spans="1:26" ht="14.4" x14ac:dyDescent="0.3">
      <c r="A1163" s="24" t="s">
        <v>1924</v>
      </c>
      <c r="B1163" s="6">
        <v>45816</v>
      </c>
      <c r="C1163" s="3" t="s">
        <v>49</v>
      </c>
      <c r="D1163" s="3" t="s">
        <v>70</v>
      </c>
      <c r="E1163" s="3" t="s">
        <v>71</v>
      </c>
      <c r="F1163" s="3" t="s">
        <v>72</v>
      </c>
      <c r="G1163" s="3" t="s">
        <v>755</v>
      </c>
      <c r="H1163" s="3" t="s">
        <v>44</v>
      </c>
      <c r="I1163" s="3" t="s">
        <v>45</v>
      </c>
      <c r="J1163" s="3" t="s">
        <v>132</v>
      </c>
      <c r="K1163" s="3" t="s">
        <v>241</v>
      </c>
      <c r="L1163" s="5">
        <v>14</v>
      </c>
      <c r="M1163" s="5">
        <v>19106.900000000001</v>
      </c>
      <c r="N1163" s="5">
        <v>21871.51</v>
      </c>
      <c r="O1163" s="5">
        <v>0</v>
      </c>
      <c r="P1163" s="3" t="s">
        <v>28</v>
      </c>
      <c r="Q1163" s="3" t="s">
        <v>29</v>
      </c>
      <c r="R1163" s="5">
        <v>9</v>
      </c>
      <c r="S1163" s="15">
        <v>38704.54</v>
      </c>
      <c r="T1163" s="11">
        <f t="shared" si="127"/>
        <v>306201.13999999996</v>
      </c>
      <c r="U1163" s="12">
        <f t="shared" si="128"/>
        <v>0</v>
      </c>
      <c r="V1163" s="12">
        <f t="shared" si="129"/>
        <v>306201.13999999996</v>
      </c>
      <c r="W1163" s="17">
        <f t="shared" si="130"/>
        <v>0.12640233801872849</v>
      </c>
      <c r="X1163" s="19">
        <f t="shared" si="131"/>
        <v>0</v>
      </c>
      <c r="Y1163" s="17">
        <f t="shared" si="132"/>
        <v>0.12640233801872849</v>
      </c>
      <c r="Z1163" s="25">
        <f t="shared" si="126"/>
        <v>0</v>
      </c>
    </row>
    <row r="1164" spans="1:26" ht="14.4" x14ac:dyDescent="0.3">
      <c r="A1164" s="24" t="s">
        <v>1925</v>
      </c>
      <c r="B1164" s="4">
        <v>45676</v>
      </c>
      <c r="C1164" s="3" t="s">
        <v>31</v>
      </c>
      <c r="D1164" s="3" t="s">
        <v>41</v>
      </c>
      <c r="E1164" s="3" t="s">
        <v>42</v>
      </c>
      <c r="F1164" s="3" t="s">
        <v>42</v>
      </c>
      <c r="G1164" s="3" t="s">
        <v>1469</v>
      </c>
      <c r="H1164" s="3" t="s">
        <v>44</v>
      </c>
      <c r="I1164" s="3" t="s">
        <v>45</v>
      </c>
      <c r="J1164" s="3" t="s">
        <v>132</v>
      </c>
      <c r="K1164" s="3" t="s">
        <v>241</v>
      </c>
      <c r="L1164" s="5">
        <v>39</v>
      </c>
      <c r="M1164" s="5">
        <v>8490.19</v>
      </c>
      <c r="N1164" s="5">
        <v>10781.96</v>
      </c>
      <c r="O1164" s="5">
        <v>0</v>
      </c>
      <c r="P1164" s="3" t="s">
        <v>55</v>
      </c>
      <c r="Q1164" s="3" t="s">
        <v>77</v>
      </c>
      <c r="R1164" s="5">
        <v>17</v>
      </c>
      <c r="S1164" s="15">
        <v>89379.03</v>
      </c>
      <c r="T1164" s="11">
        <f t="shared" si="127"/>
        <v>420496.43999999994</v>
      </c>
      <c r="U1164" s="12">
        <f t="shared" si="128"/>
        <v>0</v>
      </c>
      <c r="V1164" s="12">
        <f t="shared" si="129"/>
        <v>420496.43999999994</v>
      </c>
      <c r="W1164" s="17">
        <f t="shared" si="130"/>
        <v>0.21255597312548</v>
      </c>
      <c r="X1164" s="19">
        <f t="shared" si="131"/>
        <v>1</v>
      </c>
      <c r="Y1164" s="17">
        <f t="shared" si="132"/>
        <v>0.21255597312548</v>
      </c>
      <c r="Z1164" s="25">
        <f t="shared" si="126"/>
        <v>0</v>
      </c>
    </row>
    <row r="1165" spans="1:26" ht="14.4" x14ac:dyDescent="0.3">
      <c r="A1165" s="24" t="s">
        <v>1926</v>
      </c>
      <c r="B1165" s="4">
        <v>45672</v>
      </c>
      <c r="C1165" s="3" t="s">
        <v>20</v>
      </c>
      <c r="D1165" s="3" t="s">
        <v>21</v>
      </c>
      <c r="E1165" s="3" t="s">
        <v>105</v>
      </c>
      <c r="F1165" s="3" t="s">
        <v>106</v>
      </c>
      <c r="G1165" s="3" t="s">
        <v>1795</v>
      </c>
      <c r="H1165" s="3" t="s">
        <v>87</v>
      </c>
      <c r="I1165" s="3" t="s">
        <v>52</v>
      </c>
      <c r="J1165" s="3" t="s">
        <v>95</v>
      </c>
      <c r="K1165" s="3" t="s">
        <v>237</v>
      </c>
      <c r="L1165" s="5">
        <v>38</v>
      </c>
      <c r="M1165" s="5">
        <v>76468.179999999993</v>
      </c>
      <c r="N1165" s="5">
        <v>87496.61</v>
      </c>
      <c r="O1165" s="5">
        <v>0.1</v>
      </c>
      <c r="P1165" s="3" t="s">
        <v>28</v>
      </c>
      <c r="Q1165" s="3" t="s">
        <v>77</v>
      </c>
      <c r="R1165" s="5">
        <v>5</v>
      </c>
      <c r="S1165" s="15">
        <v>377172.3</v>
      </c>
      <c r="T1165" s="11">
        <f t="shared" si="127"/>
        <v>3324871.18</v>
      </c>
      <c r="U1165" s="12">
        <f t="shared" si="128"/>
        <v>332487.11800000002</v>
      </c>
      <c r="V1165" s="12">
        <f t="shared" si="129"/>
        <v>2992384.0619999999</v>
      </c>
      <c r="W1165" s="17">
        <f t="shared" si="130"/>
        <v>0.12604408130282307</v>
      </c>
      <c r="X1165" s="19">
        <f t="shared" si="131"/>
        <v>0</v>
      </c>
      <c r="Y1165" s="17">
        <f t="shared" si="132"/>
        <v>0.12604408130282307</v>
      </c>
      <c r="Z1165" s="25">
        <f t="shared" si="126"/>
        <v>0.11111111111111112</v>
      </c>
    </row>
    <row r="1166" spans="1:26" ht="14.4" x14ac:dyDescent="0.3">
      <c r="A1166" s="24" t="s">
        <v>1927</v>
      </c>
      <c r="B1166" s="8">
        <v>45782</v>
      </c>
      <c r="C1166" s="3" t="s">
        <v>20</v>
      </c>
      <c r="D1166" s="3" t="s">
        <v>41</v>
      </c>
      <c r="E1166" s="3" t="s">
        <v>42</v>
      </c>
      <c r="F1166" s="3" t="s">
        <v>42</v>
      </c>
      <c r="G1166" s="3" t="s">
        <v>1928</v>
      </c>
      <c r="H1166" s="3" t="s">
        <v>44</v>
      </c>
      <c r="I1166" s="3" t="s">
        <v>45</v>
      </c>
      <c r="J1166" s="3" t="s">
        <v>132</v>
      </c>
      <c r="K1166" s="3" t="s">
        <v>248</v>
      </c>
      <c r="L1166" s="5">
        <v>7</v>
      </c>
      <c r="M1166" s="5">
        <v>75240.98</v>
      </c>
      <c r="N1166" s="5">
        <v>112334.7</v>
      </c>
      <c r="O1166" s="5">
        <v>0.05</v>
      </c>
      <c r="P1166" s="3" t="s">
        <v>55</v>
      </c>
      <c r="Q1166" s="3" t="s">
        <v>29</v>
      </c>
      <c r="R1166" s="5">
        <v>14</v>
      </c>
      <c r="S1166" s="15">
        <v>246673.3</v>
      </c>
      <c r="T1166" s="11">
        <f t="shared" si="127"/>
        <v>786342.9</v>
      </c>
      <c r="U1166" s="12">
        <f t="shared" si="128"/>
        <v>39317.145000000004</v>
      </c>
      <c r="V1166" s="12">
        <f t="shared" si="129"/>
        <v>747025.755</v>
      </c>
      <c r="W1166" s="17">
        <f t="shared" si="130"/>
        <v>0.33020722290893434</v>
      </c>
      <c r="X1166" s="19">
        <f t="shared" si="131"/>
        <v>1</v>
      </c>
      <c r="Y1166" s="17">
        <f t="shared" si="132"/>
        <v>0.33020722290893434</v>
      </c>
      <c r="Z1166" s="25">
        <f t="shared" si="126"/>
        <v>5.2631578947368425E-2</v>
      </c>
    </row>
    <row r="1167" spans="1:26" ht="14.4" x14ac:dyDescent="0.3">
      <c r="A1167" s="24" t="s">
        <v>1929</v>
      </c>
      <c r="B1167" s="4">
        <v>45900</v>
      </c>
      <c r="C1167" s="3" t="s">
        <v>40</v>
      </c>
      <c r="D1167" s="3" t="s">
        <v>41</v>
      </c>
      <c r="E1167" s="3" t="s">
        <v>50</v>
      </c>
      <c r="F1167" s="3" t="s">
        <v>50</v>
      </c>
      <c r="G1167" s="3" t="s">
        <v>1348</v>
      </c>
      <c r="H1167" s="3" t="s">
        <v>87</v>
      </c>
      <c r="I1167" s="3" t="s">
        <v>52</v>
      </c>
      <c r="J1167" s="3" t="s">
        <v>53</v>
      </c>
      <c r="K1167" s="3" t="s">
        <v>99</v>
      </c>
      <c r="L1167" s="5">
        <v>30</v>
      </c>
      <c r="M1167" s="5">
        <v>30105.78</v>
      </c>
      <c r="N1167" s="5">
        <v>41952.2</v>
      </c>
      <c r="O1167" s="5">
        <v>0.1</v>
      </c>
      <c r="P1167" s="3" t="s">
        <v>55</v>
      </c>
      <c r="Q1167" s="3" t="s">
        <v>29</v>
      </c>
      <c r="R1167" s="5">
        <v>20</v>
      </c>
      <c r="S1167" s="15">
        <v>319853.3</v>
      </c>
      <c r="T1167" s="11">
        <f t="shared" si="127"/>
        <v>1258566</v>
      </c>
      <c r="U1167" s="12">
        <f t="shared" si="128"/>
        <v>125856.6</v>
      </c>
      <c r="V1167" s="12">
        <f t="shared" si="129"/>
        <v>1132709.3999999999</v>
      </c>
      <c r="W1167" s="17">
        <f t="shared" si="130"/>
        <v>0.28237895792159934</v>
      </c>
      <c r="X1167" s="19">
        <f t="shared" si="131"/>
        <v>1</v>
      </c>
      <c r="Y1167" s="17">
        <f t="shared" si="132"/>
        <v>0.28237895792159934</v>
      </c>
      <c r="Z1167" s="25">
        <f t="shared" si="126"/>
        <v>0.11111111111111112</v>
      </c>
    </row>
    <row r="1168" spans="1:26" ht="14.4" x14ac:dyDescent="0.3">
      <c r="A1168" s="24" t="s">
        <v>1930</v>
      </c>
      <c r="B1168" s="4">
        <v>45768</v>
      </c>
      <c r="C1168" s="3" t="s">
        <v>20</v>
      </c>
      <c r="D1168" s="3" t="s">
        <v>21</v>
      </c>
      <c r="E1168" s="3" t="s">
        <v>22</v>
      </c>
      <c r="F1168" s="3" t="s">
        <v>22</v>
      </c>
      <c r="G1168" s="3" t="s">
        <v>1931</v>
      </c>
      <c r="H1168" s="3" t="s">
        <v>87</v>
      </c>
      <c r="I1168" s="3" t="s">
        <v>45</v>
      </c>
      <c r="J1168" s="3" t="s">
        <v>132</v>
      </c>
      <c r="K1168" s="3" t="s">
        <v>206</v>
      </c>
      <c r="L1168" s="5">
        <v>46</v>
      </c>
      <c r="M1168" s="5">
        <v>49140.4</v>
      </c>
      <c r="N1168" s="5">
        <v>62906.11</v>
      </c>
      <c r="O1168" s="5">
        <v>0.05</v>
      </c>
      <c r="P1168" s="3" t="s">
        <v>55</v>
      </c>
      <c r="Q1168" s="3" t="s">
        <v>77</v>
      </c>
      <c r="R1168" s="5">
        <v>10</v>
      </c>
      <c r="S1168" s="15">
        <v>601561.5</v>
      </c>
      <c r="T1168" s="11">
        <f t="shared" si="127"/>
        <v>2893681.06</v>
      </c>
      <c r="U1168" s="12">
        <f t="shared" si="128"/>
        <v>144684.05300000001</v>
      </c>
      <c r="V1168" s="12">
        <f t="shared" si="129"/>
        <v>2748997.0070000002</v>
      </c>
      <c r="W1168" s="17">
        <f t="shared" si="130"/>
        <v>0.21882944887469641</v>
      </c>
      <c r="X1168" s="19">
        <f t="shared" si="131"/>
        <v>1</v>
      </c>
      <c r="Y1168" s="17">
        <f t="shared" si="132"/>
        <v>0.21882944887469641</v>
      </c>
      <c r="Z1168" s="25">
        <f t="shared" si="126"/>
        <v>5.2631578947368425E-2</v>
      </c>
    </row>
    <row r="1169" spans="1:26" ht="14.4" x14ac:dyDescent="0.3">
      <c r="A1169" s="24" t="s">
        <v>1932</v>
      </c>
      <c r="B1169" s="4">
        <v>45770</v>
      </c>
      <c r="C1169" s="3" t="s">
        <v>49</v>
      </c>
      <c r="D1169" s="3" t="s">
        <v>57</v>
      </c>
      <c r="E1169" s="3" t="s">
        <v>58</v>
      </c>
      <c r="F1169" s="3" t="s">
        <v>59</v>
      </c>
      <c r="G1169" s="3" t="s">
        <v>210</v>
      </c>
      <c r="H1169" s="3" t="s">
        <v>24</v>
      </c>
      <c r="I1169" s="3" t="s">
        <v>52</v>
      </c>
      <c r="J1169" s="3" t="s">
        <v>53</v>
      </c>
      <c r="K1169" s="3" t="s">
        <v>54</v>
      </c>
      <c r="L1169" s="5">
        <v>4</v>
      </c>
      <c r="M1169" s="5">
        <v>54243.72</v>
      </c>
      <c r="N1169" s="5">
        <v>61244.12</v>
      </c>
      <c r="O1169" s="5">
        <v>0.05</v>
      </c>
      <c r="P1169" s="3" t="s">
        <v>28</v>
      </c>
      <c r="Q1169" s="3" t="s">
        <v>77</v>
      </c>
      <c r="R1169" s="5">
        <v>6</v>
      </c>
      <c r="S1169" s="15">
        <v>26601.52</v>
      </c>
      <c r="T1169" s="11">
        <f t="shared" si="127"/>
        <v>244976.48</v>
      </c>
      <c r="U1169" s="12">
        <f t="shared" si="128"/>
        <v>12248.824000000001</v>
      </c>
      <c r="V1169" s="12">
        <f t="shared" si="129"/>
        <v>232727.65600000002</v>
      </c>
      <c r="W1169" s="17">
        <f t="shared" si="130"/>
        <v>0.11430321800688784</v>
      </c>
      <c r="X1169" s="19">
        <f t="shared" si="131"/>
        <v>0</v>
      </c>
      <c r="Y1169" s="17">
        <f t="shared" si="132"/>
        <v>0.11430321800688784</v>
      </c>
      <c r="Z1169" s="25">
        <f t="shared" si="126"/>
        <v>5.2631578947368418E-2</v>
      </c>
    </row>
    <row r="1170" spans="1:26" ht="14.4" x14ac:dyDescent="0.3">
      <c r="A1170" s="24" t="s">
        <v>1933</v>
      </c>
      <c r="B1170" s="7">
        <v>45795</v>
      </c>
      <c r="C1170" s="3" t="s">
        <v>49</v>
      </c>
      <c r="D1170" s="3" t="s">
        <v>21</v>
      </c>
      <c r="E1170" s="3" t="s">
        <v>32</v>
      </c>
      <c r="F1170" s="3" t="s">
        <v>33</v>
      </c>
      <c r="G1170" s="3" t="s">
        <v>1934</v>
      </c>
      <c r="H1170" s="3" t="s">
        <v>24</v>
      </c>
      <c r="I1170" s="3" t="s">
        <v>52</v>
      </c>
      <c r="J1170" s="3" t="s">
        <v>157</v>
      </c>
      <c r="K1170" s="3" t="s">
        <v>285</v>
      </c>
      <c r="L1170" s="5">
        <v>23</v>
      </c>
      <c r="M1170" s="5">
        <v>50244.58</v>
      </c>
      <c r="N1170" s="5">
        <v>60624.83</v>
      </c>
      <c r="O1170" s="5">
        <v>0.05</v>
      </c>
      <c r="P1170" s="3" t="s">
        <v>55</v>
      </c>
      <c r="Q1170" s="3" t="s">
        <v>77</v>
      </c>
      <c r="R1170" s="5">
        <v>1</v>
      </c>
      <c r="S1170" s="15">
        <v>226808.5</v>
      </c>
      <c r="T1170" s="11">
        <f t="shared" si="127"/>
        <v>1394371.09</v>
      </c>
      <c r="U1170" s="12">
        <f t="shared" si="128"/>
        <v>69718.554500000013</v>
      </c>
      <c r="V1170" s="12">
        <f t="shared" si="129"/>
        <v>1324652.5355</v>
      </c>
      <c r="W1170" s="17">
        <f t="shared" si="130"/>
        <v>0.17122112699115427</v>
      </c>
      <c r="X1170" s="19">
        <f t="shared" si="131"/>
        <v>1</v>
      </c>
      <c r="Y1170" s="17">
        <f t="shared" si="132"/>
        <v>0.17122112699115427</v>
      </c>
      <c r="Z1170" s="25">
        <f t="shared" si="126"/>
        <v>5.2631578947368432E-2</v>
      </c>
    </row>
    <row r="1171" spans="1:26" ht="14.4" x14ac:dyDescent="0.3">
      <c r="A1171" s="24" t="s">
        <v>1935</v>
      </c>
      <c r="B1171" s="6">
        <v>45816</v>
      </c>
      <c r="C1171" s="3" t="s">
        <v>49</v>
      </c>
      <c r="D1171" s="3" t="s">
        <v>57</v>
      </c>
      <c r="E1171" s="3" t="s">
        <v>64</v>
      </c>
      <c r="F1171" s="3" t="s">
        <v>65</v>
      </c>
      <c r="G1171" s="3" t="s">
        <v>1936</v>
      </c>
      <c r="H1171" s="3" t="s">
        <v>35</v>
      </c>
      <c r="I1171" s="3" t="s">
        <v>25</v>
      </c>
      <c r="J1171" s="3" t="s">
        <v>146</v>
      </c>
      <c r="K1171" s="3" t="s">
        <v>411</v>
      </c>
      <c r="L1171" s="5">
        <v>32</v>
      </c>
      <c r="M1171" s="5">
        <v>17711.46</v>
      </c>
      <c r="N1171" s="5">
        <v>26163.4</v>
      </c>
      <c r="O1171" s="5">
        <v>0.15</v>
      </c>
      <c r="P1171" s="3" t="s">
        <v>55</v>
      </c>
      <c r="Q1171" s="3" t="s">
        <v>84</v>
      </c>
      <c r="R1171" s="5">
        <v>9</v>
      </c>
      <c r="S1171" s="15">
        <v>229892.8</v>
      </c>
      <c r="T1171" s="11">
        <f t="shared" si="127"/>
        <v>837228.8</v>
      </c>
      <c r="U1171" s="12">
        <f t="shared" si="128"/>
        <v>125584.32000000001</v>
      </c>
      <c r="V1171" s="12">
        <f t="shared" si="129"/>
        <v>711644.48</v>
      </c>
      <c r="W1171" s="17">
        <f t="shared" si="130"/>
        <v>0.32304445050989505</v>
      </c>
      <c r="X1171" s="19">
        <f t="shared" si="131"/>
        <v>1</v>
      </c>
      <c r="Y1171" s="17">
        <f t="shared" si="132"/>
        <v>0.32304445050989505</v>
      </c>
      <c r="Z1171" s="25">
        <f t="shared" si="126"/>
        <v>0.17647058823529413</v>
      </c>
    </row>
    <row r="1172" spans="1:26" ht="14.4" x14ac:dyDescent="0.3">
      <c r="A1172" s="24" t="s">
        <v>1937</v>
      </c>
      <c r="B1172" s="6">
        <v>45749</v>
      </c>
      <c r="C1172" s="3" t="s">
        <v>49</v>
      </c>
      <c r="D1172" s="3" t="s">
        <v>21</v>
      </c>
      <c r="E1172" s="3" t="s">
        <v>32</v>
      </c>
      <c r="F1172" s="3" t="s">
        <v>33</v>
      </c>
      <c r="G1172" s="3" t="s">
        <v>1938</v>
      </c>
      <c r="H1172" s="3" t="s">
        <v>24</v>
      </c>
      <c r="I1172" s="3" t="s">
        <v>45</v>
      </c>
      <c r="J1172" s="3" t="s">
        <v>102</v>
      </c>
      <c r="K1172" s="3" t="s">
        <v>103</v>
      </c>
      <c r="L1172" s="5">
        <v>10</v>
      </c>
      <c r="M1172" s="5">
        <v>75532.72</v>
      </c>
      <c r="N1172" s="5">
        <v>103975.9</v>
      </c>
      <c r="O1172" s="5">
        <v>0</v>
      </c>
      <c r="P1172" s="3" t="s">
        <v>55</v>
      </c>
      <c r="Q1172" s="3" t="s">
        <v>29</v>
      </c>
      <c r="R1172" s="5">
        <v>14</v>
      </c>
      <c r="S1172" s="15">
        <v>284432.2</v>
      </c>
      <c r="T1172" s="11">
        <f t="shared" si="127"/>
        <v>1039759</v>
      </c>
      <c r="U1172" s="12">
        <f t="shared" si="128"/>
        <v>0</v>
      </c>
      <c r="V1172" s="12">
        <f t="shared" si="129"/>
        <v>1039759</v>
      </c>
      <c r="W1172" s="17">
        <f t="shared" si="130"/>
        <v>0.27355589131712255</v>
      </c>
      <c r="X1172" s="19">
        <f t="shared" si="131"/>
        <v>1</v>
      </c>
      <c r="Y1172" s="17">
        <f t="shared" si="132"/>
        <v>0.27355589131712255</v>
      </c>
      <c r="Z1172" s="25">
        <f t="shared" si="126"/>
        <v>0</v>
      </c>
    </row>
    <row r="1173" spans="1:26" ht="14.4" x14ac:dyDescent="0.3">
      <c r="A1173" s="24" t="s">
        <v>1939</v>
      </c>
      <c r="B1173" s="6">
        <v>45658</v>
      </c>
      <c r="C1173" s="3" t="s">
        <v>40</v>
      </c>
      <c r="D1173" s="3" t="s">
        <v>57</v>
      </c>
      <c r="E1173" s="3" t="s">
        <v>64</v>
      </c>
      <c r="F1173" s="3" t="s">
        <v>65</v>
      </c>
      <c r="G1173" s="3" t="s">
        <v>1389</v>
      </c>
      <c r="H1173" s="3" t="s">
        <v>44</v>
      </c>
      <c r="I1173" s="3" t="s">
        <v>52</v>
      </c>
      <c r="J1173" s="3" t="s">
        <v>53</v>
      </c>
      <c r="K1173" s="3" t="s">
        <v>90</v>
      </c>
      <c r="L1173" s="5">
        <v>25</v>
      </c>
      <c r="M1173" s="5">
        <v>57146.09</v>
      </c>
      <c r="N1173" s="5">
        <v>76464.100000000006</v>
      </c>
      <c r="O1173" s="5">
        <v>0.15</v>
      </c>
      <c r="P1173" s="3" t="s">
        <v>55</v>
      </c>
      <c r="Q1173" s="3" t="s">
        <v>38</v>
      </c>
      <c r="R1173" s="5">
        <v>18</v>
      </c>
      <c r="S1173" s="15">
        <v>410507.7</v>
      </c>
      <c r="T1173" s="11">
        <f t="shared" si="127"/>
        <v>1911602.5000000002</v>
      </c>
      <c r="U1173" s="12">
        <f t="shared" si="128"/>
        <v>286740.375</v>
      </c>
      <c r="V1173" s="12">
        <f t="shared" si="129"/>
        <v>1624862.1250000002</v>
      </c>
      <c r="W1173" s="17">
        <f t="shared" si="130"/>
        <v>0.25264155874148397</v>
      </c>
      <c r="X1173" s="19">
        <f t="shared" si="131"/>
        <v>1</v>
      </c>
      <c r="Y1173" s="17">
        <f t="shared" si="132"/>
        <v>0.25264155874148397</v>
      </c>
      <c r="Z1173" s="25">
        <f t="shared" si="126"/>
        <v>0.1764705882352941</v>
      </c>
    </row>
    <row r="1174" spans="1:26" ht="14.4" x14ac:dyDescent="0.3">
      <c r="A1174" s="24" t="s">
        <v>1940</v>
      </c>
      <c r="B1174" s="4">
        <v>45856</v>
      </c>
      <c r="C1174" s="3" t="s">
        <v>40</v>
      </c>
      <c r="D1174" s="3" t="s">
        <v>21</v>
      </c>
      <c r="E1174" s="3" t="s">
        <v>32</v>
      </c>
      <c r="F1174" s="3" t="s">
        <v>33</v>
      </c>
      <c r="G1174" s="3" t="s">
        <v>1941</v>
      </c>
      <c r="H1174" s="3" t="s">
        <v>24</v>
      </c>
      <c r="I1174" s="3" t="s">
        <v>52</v>
      </c>
      <c r="J1174" s="3" t="s">
        <v>53</v>
      </c>
      <c r="K1174" s="3" t="s">
        <v>90</v>
      </c>
      <c r="L1174" s="5">
        <v>28</v>
      </c>
      <c r="M1174" s="5">
        <v>79265.73</v>
      </c>
      <c r="N1174" s="5">
        <v>95959.29</v>
      </c>
      <c r="O1174" s="5">
        <v>0.1</v>
      </c>
      <c r="P1174" s="3" t="s">
        <v>55</v>
      </c>
      <c r="Q1174" s="3" t="s">
        <v>77</v>
      </c>
      <c r="R1174" s="5">
        <v>20</v>
      </c>
      <c r="S1174" s="15">
        <v>420677.7</v>
      </c>
      <c r="T1174" s="11">
        <f t="shared" si="127"/>
        <v>2686860.1199999996</v>
      </c>
      <c r="U1174" s="12">
        <f t="shared" si="128"/>
        <v>268686.01199999999</v>
      </c>
      <c r="V1174" s="12">
        <f t="shared" si="129"/>
        <v>2418174.1079999995</v>
      </c>
      <c r="W1174" s="17">
        <f t="shared" si="130"/>
        <v>0.17396501707973797</v>
      </c>
      <c r="X1174" s="19">
        <f t="shared" si="131"/>
        <v>1</v>
      </c>
      <c r="Y1174" s="17">
        <f t="shared" si="132"/>
        <v>0.17396501707973797</v>
      </c>
      <c r="Z1174" s="25">
        <f t="shared" si="126"/>
        <v>0.11111111111111113</v>
      </c>
    </row>
    <row r="1175" spans="1:26" ht="14.4" x14ac:dyDescent="0.3">
      <c r="A1175" s="24" t="s">
        <v>1942</v>
      </c>
      <c r="B1175" s="4">
        <v>45851</v>
      </c>
      <c r="C1175" s="3" t="s">
        <v>49</v>
      </c>
      <c r="D1175" s="3" t="s">
        <v>70</v>
      </c>
      <c r="E1175" s="3" t="s">
        <v>125</v>
      </c>
      <c r="F1175" s="3" t="s">
        <v>125</v>
      </c>
      <c r="G1175" s="3" t="s">
        <v>1150</v>
      </c>
      <c r="H1175" s="3" t="s">
        <v>87</v>
      </c>
      <c r="I1175" s="3" t="s">
        <v>45</v>
      </c>
      <c r="J1175" s="3" t="s">
        <v>102</v>
      </c>
      <c r="K1175" s="3" t="s">
        <v>203</v>
      </c>
      <c r="L1175" s="5">
        <v>23</v>
      </c>
      <c r="M1175" s="5">
        <v>21169.599999999999</v>
      </c>
      <c r="N1175" s="5">
        <v>29330.47</v>
      </c>
      <c r="O1175" s="5">
        <v>0.05</v>
      </c>
      <c r="P1175" s="3" t="s">
        <v>28</v>
      </c>
      <c r="Q1175" s="3" t="s">
        <v>29</v>
      </c>
      <c r="R1175" s="5">
        <v>17</v>
      </c>
      <c r="S1175" s="15">
        <v>178315</v>
      </c>
      <c r="T1175" s="11">
        <f t="shared" si="127"/>
        <v>674600.81</v>
      </c>
      <c r="U1175" s="12">
        <f t="shared" si="128"/>
        <v>33730.040500000003</v>
      </c>
      <c r="V1175" s="12">
        <f t="shared" si="129"/>
        <v>640870.76950000005</v>
      </c>
      <c r="W1175" s="17">
        <f t="shared" si="130"/>
        <v>0.27823862233429575</v>
      </c>
      <c r="X1175" s="19">
        <f t="shared" si="131"/>
        <v>0</v>
      </c>
      <c r="Y1175" s="17">
        <f t="shared" si="132"/>
        <v>0.27823862233429575</v>
      </c>
      <c r="Z1175" s="25">
        <f t="shared" si="126"/>
        <v>5.2631578947368418E-2</v>
      </c>
    </row>
    <row r="1176" spans="1:26" ht="14.4" x14ac:dyDescent="0.3">
      <c r="A1176" s="24" t="s">
        <v>1943</v>
      </c>
      <c r="B1176" s="4">
        <v>45767</v>
      </c>
      <c r="C1176" s="3" t="s">
        <v>49</v>
      </c>
      <c r="D1176" s="3" t="s">
        <v>41</v>
      </c>
      <c r="E1176" s="3" t="s">
        <v>42</v>
      </c>
      <c r="F1176" s="3" t="s">
        <v>42</v>
      </c>
      <c r="G1176" s="3" t="s">
        <v>1944</v>
      </c>
      <c r="H1176" s="3" t="s">
        <v>87</v>
      </c>
      <c r="I1176" s="3" t="s">
        <v>52</v>
      </c>
      <c r="J1176" s="3" t="s">
        <v>95</v>
      </c>
      <c r="K1176" s="3" t="s">
        <v>298</v>
      </c>
      <c r="L1176" s="5">
        <v>41</v>
      </c>
      <c r="M1176" s="5">
        <v>37374.61</v>
      </c>
      <c r="N1176" s="5">
        <v>51046.12</v>
      </c>
      <c r="O1176" s="5">
        <v>0.1</v>
      </c>
      <c r="P1176" s="3" t="s">
        <v>28</v>
      </c>
      <c r="Q1176" s="3" t="s">
        <v>29</v>
      </c>
      <c r="R1176" s="5">
        <v>17</v>
      </c>
      <c r="S1176" s="15">
        <v>504478.7</v>
      </c>
      <c r="T1176" s="11">
        <f t="shared" si="127"/>
        <v>2092890.9200000002</v>
      </c>
      <c r="U1176" s="12">
        <f t="shared" si="128"/>
        <v>209289.09200000003</v>
      </c>
      <c r="V1176" s="12">
        <f t="shared" si="129"/>
        <v>1883601.8280000002</v>
      </c>
      <c r="W1176" s="17">
        <f t="shared" si="130"/>
        <v>0.26782661415000492</v>
      </c>
      <c r="X1176" s="19">
        <f t="shared" si="131"/>
        <v>0</v>
      </c>
      <c r="Y1176" s="17">
        <f t="shared" si="132"/>
        <v>0.26782661415000492</v>
      </c>
      <c r="Z1176" s="25">
        <f t="shared" si="126"/>
        <v>0.11111111111111112</v>
      </c>
    </row>
    <row r="1177" spans="1:26" ht="14.4" x14ac:dyDescent="0.3">
      <c r="A1177" s="24" t="s">
        <v>1945</v>
      </c>
      <c r="B1177" s="4">
        <v>45825</v>
      </c>
      <c r="C1177" s="3" t="s">
        <v>20</v>
      </c>
      <c r="D1177" s="3" t="s">
        <v>41</v>
      </c>
      <c r="E1177" s="3" t="s">
        <v>42</v>
      </c>
      <c r="F1177" s="3" t="s">
        <v>42</v>
      </c>
      <c r="G1177" s="3" t="s">
        <v>1816</v>
      </c>
      <c r="H1177" s="3" t="s">
        <v>44</v>
      </c>
      <c r="I1177" s="3" t="s">
        <v>45</v>
      </c>
      <c r="J1177" s="3" t="s">
        <v>132</v>
      </c>
      <c r="K1177" s="3" t="s">
        <v>248</v>
      </c>
      <c r="L1177" s="5">
        <v>27</v>
      </c>
      <c r="M1177" s="5">
        <v>21547.37</v>
      </c>
      <c r="N1177" s="5">
        <v>31977.47</v>
      </c>
      <c r="O1177" s="5">
        <v>0.05</v>
      </c>
      <c r="P1177" s="3" t="s">
        <v>55</v>
      </c>
      <c r="Q1177" s="3" t="s">
        <v>77</v>
      </c>
      <c r="R1177" s="5">
        <v>20</v>
      </c>
      <c r="S1177" s="15">
        <v>267532.09999999998</v>
      </c>
      <c r="T1177" s="11">
        <f t="shared" si="127"/>
        <v>863391.69000000006</v>
      </c>
      <c r="U1177" s="12">
        <f t="shared" si="128"/>
        <v>43169.584500000004</v>
      </c>
      <c r="V1177" s="12">
        <f t="shared" si="129"/>
        <v>820222.10550000006</v>
      </c>
      <c r="W1177" s="17">
        <f t="shared" si="130"/>
        <v>0.32617031192656626</v>
      </c>
      <c r="X1177" s="19">
        <f t="shared" si="131"/>
        <v>1</v>
      </c>
      <c r="Y1177" s="17">
        <f t="shared" si="132"/>
        <v>0.32617031192656626</v>
      </c>
      <c r="Z1177" s="25">
        <f t="shared" si="126"/>
        <v>5.2631578947368425E-2</v>
      </c>
    </row>
    <row r="1178" spans="1:26" ht="14.4" x14ac:dyDescent="0.3">
      <c r="A1178" s="24" t="s">
        <v>1946</v>
      </c>
      <c r="B1178" s="6">
        <v>45659</v>
      </c>
      <c r="C1178" s="3" t="s">
        <v>40</v>
      </c>
      <c r="D1178" s="3" t="s">
        <v>57</v>
      </c>
      <c r="E1178" s="3" t="s">
        <v>64</v>
      </c>
      <c r="F1178" s="3" t="s">
        <v>65</v>
      </c>
      <c r="G1178" s="3" t="s">
        <v>1947</v>
      </c>
      <c r="H1178" s="3" t="s">
        <v>24</v>
      </c>
      <c r="I1178" s="3" t="s">
        <v>25</v>
      </c>
      <c r="J1178" s="3" t="s">
        <v>36</v>
      </c>
      <c r="K1178" s="3" t="s">
        <v>280</v>
      </c>
      <c r="L1178" s="5">
        <v>30</v>
      </c>
      <c r="M1178" s="5">
        <v>40625.360000000001</v>
      </c>
      <c r="N1178" s="5">
        <v>59838.04</v>
      </c>
      <c r="O1178" s="5">
        <v>0</v>
      </c>
      <c r="P1178" s="3" t="s">
        <v>28</v>
      </c>
      <c r="Q1178" s="3" t="s">
        <v>29</v>
      </c>
      <c r="R1178" s="5">
        <v>18</v>
      </c>
      <c r="S1178" s="15">
        <v>576380.4</v>
      </c>
      <c r="T1178" s="11">
        <f t="shared" si="127"/>
        <v>1795141.2</v>
      </c>
      <c r="U1178" s="12">
        <f t="shared" si="128"/>
        <v>0</v>
      </c>
      <c r="V1178" s="12">
        <f t="shared" si="129"/>
        <v>1795141.2</v>
      </c>
      <c r="W1178" s="17">
        <f t="shared" si="130"/>
        <v>0.32107802996221135</v>
      </c>
      <c r="X1178" s="19">
        <f t="shared" si="131"/>
        <v>0</v>
      </c>
      <c r="Y1178" s="17">
        <f t="shared" si="132"/>
        <v>0.32107802996221135</v>
      </c>
      <c r="Z1178" s="25">
        <f t="shared" si="126"/>
        <v>0</v>
      </c>
    </row>
    <row r="1179" spans="1:26" ht="14.4" x14ac:dyDescent="0.3">
      <c r="A1179" s="24" t="s">
        <v>1948</v>
      </c>
      <c r="B1179" s="6">
        <v>45904</v>
      </c>
      <c r="C1179" s="3" t="s">
        <v>49</v>
      </c>
      <c r="D1179" s="3" t="s">
        <v>21</v>
      </c>
      <c r="E1179" s="3" t="s">
        <v>105</v>
      </c>
      <c r="F1179" s="3" t="s">
        <v>106</v>
      </c>
      <c r="G1179" s="3" t="s">
        <v>597</v>
      </c>
      <c r="H1179" s="3" t="s">
        <v>35</v>
      </c>
      <c r="I1179" s="3" t="s">
        <v>25</v>
      </c>
      <c r="J1179" s="3" t="s">
        <v>146</v>
      </c>
      <c r="K1179" s="3" t="s">
        <v>177</v>
      </c>
      <c r="L1179" s="5">
        <v>31</v>
      </c>
      <c r="M1179" s="5">
        <v>26477.42</v>
      </c>
      <c r="N1179" s="5">
        <v>38931.31</v>
      </c>
      <c r="O1179" s="5">
        <v>0.05</v>
      </c>
      <c r="P1179" s="3" t="s">
        <v>28</v>
      </c>
      <c r="Q1179" s="3" t="s">
        <v>38</v>
      </c>
      <c r="R1179" s="5">
        <v>15</v>
      </c>
      <c r="S1179" s="15">
        <v>366767.1</v>
      </c>
      <c r="T1179" s="11">
        <f t="shared" si="127"/>
        <v>1206870.6099999999</v>
      </c>
      <c r="U1179" s="12">
        <f t="shared" si="128"/>
        <v>60343.530499999993</v>
      </c>
      <c r="V1179" s="12">
        <f t="shared" si="129"/>
        <v>1146527.0795</v>
      </c>
      <c r="W1179" s="17">
        <f t="shared" si="130"/>
        <v>0.31989397072064529</v>
      </c>
      <c r="X1179" s="19">
        <f t="shared" si="131"/>
        <v>0</v>
      </c>
      <c r="Y1179" s="17">
        <f t="shared" si="132"/>
        <v>0.31989397072064529</v>
      </c>
      <c r="Z1179" s="25">
        <f t="shared" si="126"/>
        <v>5.2631578947368418E-2</v>
      </c>
    </row>
    <row r="1180" spans="1:26" ht="14.4" x14ac:dyDescent="0.3">
      <c r="A1180" s="24" t="s">
        <v>1949</v>
      </c>
      <c r="B1180" s="4">
        <v>45823</v>
      </c>
      <c r="C1180" s="3" t="s">
        <v>49</v>
      </c>
      <c r="D1180" s="3" t="s">
        <v>70</v>
      </c>
      <c r="E1180" s="3" t="s">
        <v>125</v>
      </c>
      <c r="F1180" s="3" t="s">
        <v>125</v>
      </c>
      <c r="G1180" s="3" t="s">
        <v>1803</v>
      </c>
      <c r="H1180" s="3" t="s">
        <v>24</v>
      </c>
      <c r="I1180" s="3" t="s">
        <v>45</v>
      </c>
      <c r="J1180" s="3" t="s">
        <v>46</v>
      </c>
      <c r="K1180" s="3" t="s">
        <v>47</v>
      </c>
      <c r="L1180" s="5">
        <v>27</v>
      </c>
      <c r="M1180" s="5">
        <v>28318.32</v>
      </c>
      <c r="N1180" s="5">
        <v>39393.760000000002</v>
      </c>
      <c r="O1180" s="5">
        <v>0.05</v>
      </c>
      <c r="P1180" s="3" t="s">
        <v>28</v>
      </c>
      <c r="Q1180" s="3" t="s">
        <v>38</v>
      </c>
      <c r="R1180" s="5">
        <v>18</v>
      </c>
      <c r="S1180" s="15">
        <v>284085</v>
      </c>
      <c r="T1180" s="11">
        <f t="shared" si="127"/>
        <v>1063631.52</v>
      </c>
      <c r="U1180" s="12">
        <f t="shared" si="128"/>
        <v>53181.576000000001</v>
      </c>
      <c r="V1180" s="12">
        <f t="shared" si="129"/>
        <v>1010449.944</v>
      </c>
      <c r="W1180" s="17">
        <f t="shared" si="130"/>
        <v>0.28114702928817226</v>
      </c>
      <c r="X1180" s="19">
        <f t="shared" si="131"/>
        <v>0</v>
      </c>
      <c r="Y1180" s="17">
        <f t="shared" si="132"/>
        <v>0.28114702928817226</v>
      </c>
      <c r="Z1180" s="25">
        <f t="shared" si="126"/>
        <v>5.2631578947368418E-2</v>
      </c>
    </row>
    <row r="1181" spans="1:26" ht="14.4" x14ac:dyDescent="0.3">
      <c r="A1181" s="24" t="s">
        <v>1950</v>
      </c>
      <c r="B1181" s="4">
        <v>45713</v>
      </c>
      <c r="C1181" s="3" t="s">
        <v>20</v>
      </c>
      <c r="D1181" s="3" t="s">
        <v>70</v>
      </c>
      <c r="E1181" s="3" t="s">
        <v>71</v>
      </c>
      <c r="F1181" s="3" t="s">
        <v>72</v>
      </c>
      <c r="G1181" s="3" t="s">
        <v>1951</v>
      </c>
      <c r="H1181" s="3" t="s">
        <v>35</v>
      </c>
      <c r="I1181" s="3" t="s">
        <v>25</v>
      </c>
      <c r="J1181" s="3" t="s">
        <v>36</v>
      </c>
      <c r="K1181" s="3" t="s">
        <v>136</v>
      </c>
      <c r="L1181" s="5">
        <v>8</v>
      </c>
      <c r="M1181" s="5">
        <v>17596.25</v>
      </c>
      <c r="N1181" s="5">
        <v>22988.97</v>
      </c>
      <c r="O1181" s="5">
        <v>0.05</v>
      </c>
      <c r="P1181" s="3" t="s">
        <v>28</v>
      </c>
      <c r="Q1181" s="3" t="s">
        <v>29</v>
      </c>
      <c r="R1181" s="5">
        <v>6</v>
      </c>
      <c r="S1181" s="15">
        <v>40984.67</v>
      </c>
      <c r="T1181" s="11">
        <f t="shared" si="127"/>
        <v>183911.76</v>
      </c>
      <c r="U1181" s="12">
        <f t="shared" si="128"/>
        <v>9195.5880000000016</v>
      </c>
      <c r="V1181" s="12">
        <f t="shared" si="129"/>
        <v>174716.17200000002</v>
      </c>
      <c r="W1181" s="17">
        <f t="shared" si="130"/>
        <v>0.23457857123838538</v>
      </c>
      <c r="X1181" s="19">
        <f t="shared" si="131"/>
        <v>0</v>
      </c>
      <c r="Y1181" s="17">
        <f t="shared" si="132"/>
        <v>0.23457857123838538</v>
      </c>
      <c r="Z1181" s="25">
        <f t="shared" si="126"/>
        <v>5.2631578947368425E-2</v>
      </c>
    </row>
    <row r="1182" spans="1:26" ht="14.4" x14ac:dyDescent="0.3">
      <c r="A1182" s="24" t="s">
        <v>1952</v>
      </c>
      <c r="B1182" s="6">
        <v>45756</v>
      </c>
      <c r="C1182" s="3" t="s">
        <v>49</v>
      </c>
      <c r="D1182" s="3" t="s">
        <v>21</v>
      </c>
      <c r="E1182" s="3" t="s">
        <v>22</v>
      </c>
      <c r="F1182" s="3" t="s">
        <v>22</v>
      </c>
      <c r="G1182" s="3" t="s">
        <v>76</v>
      </c>
      <c r="H1182" s="3" t="s">
        <v>24</v>
      </c>
      <c r="I1182" s="3" t="s">
        <v>52</v>
      </c>
      <c r="J1182" s="3" t="s">
        <v>95</v>
      </c>
      <c r="K1182" s="3" t="s">
        <v>298</v>
      </c>
      <c r="L1182" s="5">
        <v>40</v>
      </c>
      <c r="M1182" s="5">
        <v>61656.97</v>
      </c>
      <c r="N1182" s="5">
        <v>69090.100000000006</v>
      </c>
      <c r="O1182" s="5">
        <v>0.1</v>
      </c>
      <c r="P1182" s="3" t="s">
        <v>28</v>
      </c>
      <c r="Q1182" s="3" t="s">
        <v>77</v>
      </c>
      <c r="R1182" s="5">
        <v>20</v>
      </c>
      <c r="S1182" s="15">
        <v>267592.7</v>
      </c>
      <c r="T1182" s="11">
        <f t="shared" si="127"/>
        <v>2763604</v>
      </c>
      <c r="U1182" s="12">
        <f t="shared" si="128"/>
        <v>276360.40000000002</v>
      </c>
      <c r="V1182" s="12">
        <f t="shared" si="129"/>
        <v>2487243.6</v>
      </c>
      <c r="W1182" s="17">
        <f t="shared" si="130"/>
        <v>0.10758604424592751</v>
      </c>
      <c r="X1182" s="19">
        <f t="shared" si="131"/>
        <v>0</v>
      </c>
      <c r="Y1182" s="17">
        <f t="shared" si="132"/>
        <v>0.10758604424592751</v>
      </c>
      <c r="Z1182" s="25">
        <f t="shared" si="126"/>
        <v>0.11111111111111112</v>
      </c>
    </row>
    <row r="1183" spans="1:26" ht="14.4" x14ac:dyDescent="0.3">
      <c r="A1183" s="24" t="s">
        <v>1953</v>
      </c>
      <c r="B1183" s="4">
        <v>45716</v>
      </c>
      <c r="C1183" s="3" t="s">
        <v>49</v>
      </c>
      <c r="D1183" s="3" t="s">
        <v>70</v>
      </c>
      <c r="E1183" s="3" t="s">
        <v>71</v>
      </c>
      <c r="F1183" s="3" t="s">
        <v>72</v>
      </c>
      <c r="G1183" s="3" t="s">
        <v>1954</v>
      </c>
      <c r="H1183" s="3" t="s">
        <v>24</v>
      </c>
      <c r="I1183" s="3" t="s">
        <v>45</v>
      </c>
      <c r="J1183" s="3" t="s">
        <v>67</v>
      </c>
      <c r="K1183" s="3" t="s">
        <v>83</v>
      </c>
      <c r="L1183" s="5">
        <v>49</v>
      </c>
      <c r="M1183" s="5">
        <v>33895.839999999997</v>
      </c>
      <c r="N1183" s="5">
        <v>38534.699999999997</v>
      </c>
      <c r="O1183" s="5">
        <v>0.05</v>
      </c>
      <c r="P1183" s="3" t="s">
        <v>28</v>
      </c>
      <c r="Q1183" s="3" t="s">
        <v>38</v>
      </c>
      <c r="R1183" s="5">
        <v>14</v>
      </c>
      <c r="S1183" s="15">
        <v>215938.9</v>
      </c>
      <c r="T1183" s="11">
        <f t="shared" si="127"/>
        <v>1888200.2999999998</v>
      </c>
      <c r="U1183" s="12">
        <f t="shared" si="128"/>
        <v>94410.014999999999</v>
      </c>
      <c r="V1183" s="12">
        <f t="shared" si="129"/>
        <v>1793790.2849999999</v>
      </c>
      <c r="W1183" s="17">
        <f t="shared" si="130"/>
        <v>0.12038135216012724</v>
      </c>
      <c r="X1183" s="19">
        <f t="shared" si="131"/>
        <v>0</v>
      </c>
      <c r="Y1183" s="17">
        <f t="shared" si="132"/>
        <v>0.12038135216012724</v>
      </c>
      <c r="Z1183" s="25">
        <f t="shared" si="126"/>
        <v>5.2631578947368425E-2</v>
      </c>
    </row>
    <row r="1184" spans="1:26" ht="14.4" x14ac:dyDescent="0.3">
      <c r="A1184" s="24" t="s">
        <v>1955</v>
      </c>
      <c r="B1184" s="4">
        <v>45698</v>
      </c>
      <c r="C1184" s="3" t="s">
        <v>31</v>
      </c>
      <c r="D1184" s="3" t="s">
        <v>41</v>
      </c>
      <c r="E1184" s="3" t="s">
        <v>42</v>
      </c>
      <c r="F1184" s="3" t="s">
        <v>42</v>
      </c>
      <c r="G1184" s="3" t="s">
        <v>1801</v>
      </c>
      <c r="H1184" s="3" t="s">
        <v>35</v>
      </c>
      <c r="I1184" s="3" t="s">
        <v>45</v>
      </c>
      <c r="J1184" s="3" t="s">
        <v>46</v>
      </c>
      <c r="K1184" s="3" t="s">
        <v>333</v>
      </c>
      <c r="L1184" s="5">
        <v>25</v>
      </c>
      <c r="M1184" s="5">
        <v>17238.21</v>
      </c>
      <c r="N1184" s="5">
        <v>22353.18</v>
      </c>
      <c r="O1184" s="5">
        <v>0.05</v>
      </c>
      <c r="P1184" s="3" t="s">
        <v>55</v>
      </c>
      <c r="Q1184" s="3" t="s">
        <v>38</v>
      </c>
      <c r="R1184" s="5">
        <v>11</v>
      </c>
      <c r="S1184" s="15">
        <v>121480.5</v>
      </c>
      <c r="T1184" s="11">
        <f t="shared" si="127"/>
        <v>558829.5</v>
      </c>
      <c r="U1184" s="12">
        <f t="shared" si="128"/>
        <v>27941.475000000002</v>
      </c>
      <c r="V1184" s="12">
        <f t="shared" si="129"/>
        <v>530888.02500000002</v>
      </c>
      <c r="W1184" s="17">
        <f t="shared" si="130"/>
        <v>0.22882508981060554</v>
      </c>
      <c r="X1184" s="19">
        <f t="shared" si="131"/>
        <v>1</v>
      </c>
      <c r="Y1184" s="17">
        <f t="shared" si="132"/>
        <v>0.22882508981060554</v>
      </c>
      <c r="Z1184" s="25">
        <f t="shared" si="126"/>
        <v>5.2631578947368425E-2</v>
      </c>
    </row>
    <row r="1185" spans="1:26" ht="14.4" x14ac:dyDescent="0.3">
      <c r="A1185" s="24" t="s">
        <v>1956</v>
      </c>
      <c r="B1185" s="8">
        <v>45778</v>
      </c>
      <c r="C1185" s="3" t="s">
        <v>40</v>
      </c>
      <c r="D1185" s="3" t="s">
        <v>70</v>
      </c>
      <c r="E1185" s="3" t="s">
        <v>71</v>
      </c>
      <c r="F1185" s="3" t="s">
        <v>72</v>
      </c>
      <c r="G1185" s="3" t="s">
        <v>915</v>
      </c>
      <c r="H1185" s="3" t="s">
        <v>35</v>
      </c>
      <c r="I1185" s="3" t="s">
        <v>45</v>
      </c>
      <c r="J1185" s="3" t="s">
        <v>46</v>
      </c>
      <c r="K1185" s="3" t="s">
        <v>117</v>
      </c>
      <c r="L1185" s="5">
        <v>26</v>
      </c>
      <c r="M1185" s="5">
        <v>62407.02</v>
      </c>
      <c r="N1185" s="5">
        <v>87869.87</v>
      </c>
      <c r="O1185" s="5">
        <v>0.1</v>
      </c>
      <c r="P1185" s="3" t="s">
        <v>28</v>
      </c>
      <c r="Q1185" s="3" t="s">
        <v>38</v>
      </c>
      <c r="R1185" s="5">
        <v>19</v>
      </c>
      <c r="S1185" s="15">
        <v>595830.69999999995</v>
      </c>
      <c r="T1185" s="11">
        <f t="shared" si="127"/>
        <v>2284616.62</v>
      </c>
      <c r="U1185" s="12">
        <f t="shared" si="128"/>
        <v>228461.66200000001</v>
      </c>
      <c r="V1185" s="12">
        <f t="shared" si="129"/>
        <v>2056154.9580000001</v>
      </c>
      <c r="W1185" s="17">
        <f t="shared" si="130"/>
        <v>0.28977908385832851</v>
      </c>
      <c r="X1185" s="19">
        <f t="shared" si="131"/>
        <v>0</v>
      </c>
      <c r="Y1185" s="17">
        <f t="shared" si="132"/>
        <v>0.28977908385832851</v>
      </c>
      <c r="Z1185" s="25">
        <f t="shared" si="126"/>
        <v>0.1111111111111111</v>
      </c>
    </row>
    <row r="1186" spans="1:26" ht="14.4" x14ac:dyDescent="0.3">
      <c r="A1186" s="24" t="s">
        <v>1957</v>
      </c>
      <c r="B1186" s="4">
        <v>45882</v>
      </c>
      <c r="C1186" s="3" t="s">
        <v>40</v>
      </c>
      <c r="D1186" s="3" t="s">
        <v>41</v>
      </c>
      <c r="E1186" s="3" t="s">
        <v>42</v>
      </c>
      <c r="F1186" s="3" t="s">
        <v>42</v>
      </c>
      <c r="G1186" s="3" t="s">
        <v>1172</v>
      </c>
      <c r="H1186" s="3" t="s">
        <v>44</v>
      </c>
      <c r="I1186" s="3" t="s">
        <v>25</v>
      </c>
      <c r="J1186" s="3" t="s">
        <v>36</v>
      </c>
      <c r="K1186" s="3" t="s">
        <v>136</v>
      </c>
      <c r="L1186" s="5">
        <v>25</v>
      </c>
      <c r="M1186" s="5">
        <v>52598.6</v>
      </c>
      <c r="N1186" s="5">
        <v>61639.68</v>
      </c>
      <c r="O1186" s="5">
        <v>0.1</v>
      </c>
      <c r="P1186" s="3" t="s">
        <v>28</v>
      </c>
      <c r="Q1186" s="3" t="s">
        <v>38</v>
      </c>
      <c r="R1186" s="5">
        <v>4</v>
      </c>
      <c r="S1186" s="15">
        <v>203424.3</v>
      </c>
      <c r="T1186" s="11">
        <f t="shared" si="127"/>
        <v>1540992</v>
      </c>
      <c r="U1186" s="12">
        <f t="shared" si="128"/>
        <v>154099.20000000001</v>
      </c>
      <c r="V1186" s="12">
        <f t="shared" si="129"/>
        <v>1386892.8</v>
      </c>
      <c r="W1186" s="17">
        <f t="shared" si="130"/>
        <v>0.14667629682697897</v>
      </c>
      <c r="X1186" s="19">
        <f t="shared" si="131"/>
        <v>0</v>
      </c>
      <c r="Y1186" s="17">
        <f t="shared" si="132"/>
        <v>0.14667629682697897</v>
      </c>
      <c r="Z1186" s="25">
        <f t="shared" si="126"/>
        <v>0.11111111111111112</v>
      </c>
    </row>
    <row r="1187" spans="1:26" ht="14.4" x14ac:dyDescent="0.3">
      <c r="A1187" s="24" t="s">
        <v>1958</v>
      </c>
      <c r="B1187" s="7">
        <v>45797</v>
      </c>
      <c r="C1187" s="3" t="s">
        <v>20</v>
      </c>
      <c r="D1187" s="3" t="s">
        <v>41</v>
      </c>
      <c r="E1187" s="3" t="s">
        <v>42</v>
      </c>
      <c r="F1187" s="3" t="s">
        <v>42</v>
      </c>
      <c r="G1187" s="3" t="s">
        <v>452</v>
      </c>
      <c r="H1187" s="3" t="s">
        <v>35</v>
      </c>
      <c r="I1187" s="3" t="s">
        <v>52</v>
      </c>
      <c r="J1187" s="3" t="s">
        <v>113</v>
      </c>
      <c r="K1187" s="3" t="s">
        <v>139</v>
      </c>
      <c r="L1187" s="5">
        <v>20</v>
      </c>
      <c r="M1187" s="5">
        <v>26677.19</v>
      </c>
      <c r="N1187" s="5">
        <v>38470.35</v>
      </c>
      <c r="O1187" s="5">
        <v>0.05</v>
      </c>
      <c r="P1187" s="3" t="s">
        <v>55</v>
      </c>
      <c r="Q1187" s="3" t="s">
        <v>84</v>
      </c>
      <c r="R1187" s="5">
        <v>1</v>
      </c>
      <c r="S1187" s="15">
        <v>224070</v>
      </c>
      <c r="T1187" s="11">
        <f t="shared" si="127"/>
        <v>769407</v>
      </c>
      <c r="U1187" s="12">
        <f t="shared" si="128"/>
        <v>38470.35</v>
      </c>
      <c r="V1187" s="12">
        <f t="shared" si="129"/>
        <v>730936.65</v>
      </c>
      <c r="W1187" s="17">
        <f t="shared" si="130"/>
        <v>0.30655187422877206</v>
      </c>
      <c r="X1187" s="19">
        <f t="shared" si="131"/>
        <v>1</v>
      </c>
      <c r="Y1187" s="17">
        <f t="shared" si="132"/>
        <v>0.30655187422877206</v>
      </c>
      <c r="Z1187" s="25">
        <f t="shared" si="126"/>
        <v>5.2631578947368418E-2</v>
      </c>
    </row>
    <row r="1188" spans="1:26" ht="14.4" x14ac:dyDescent="0.3">
      <c r="A1188" s="24" t="s">
        <v>1959</v>
      </c>
      <c r="B1188" s="4">
        <v>45831</v>
      </c>
      <c r="C1188" s="3" t="s">
        <v>20</v>
      </c>
      <c r="D1188" s="3" t="s">
        <v>57</v>
      </c>
      <c r="E1188" s="3" t="s">
        <v>92</v>
      </c>
      <c r="F1188" s="3" t="s">
        <v>93</v>
      </c>
      <c r="G1188" s="3" t="s">
        <v>1960</v>
      </c>
      <c r="H1188" s="3" t="s">
        <v>44</v>
      </c>
      <c r="I1188" s="3" t="s">
        <v>25</v>
      </c>
      <c r="J1188" s="3" t="s">
        <v>36</v>
      </c>
      <c r="K1188" s="3" t="s">
        <v>37</v>
      </c>
      <c r="L1188" s="5">
        <v>48</v>
      </c>
      <c r="M1188" s="5">
        <v>3153.34</v>
      </c>
      <c r="N1188" s="5">
        <v>3750.09</v>
      </c>
      <c r="O1188" s="5">
        <v>0.15</v>
      </c>
      <c r="P1188" s="3" t="s">
        <v>28</v>
      </c>
      <c r="Q1188" s="3" t="s">
        <v>84</v>
      </c>
      <c r="R1188" s="5">
        <v>10</v>
      </c>
      <c r="S1188" s="15">
        <v>24347.4</v>
      </c>
      <c r="T1188" s="11">
        <f t="shared" si="127"/>
        <v>180004.32</v>
      </c>
      <c r="U1188" s="12">
        <f t="shared" si="128"/>
        <v>27000.648000000001</v>
      </c>
      <c r="V1188" s="12">
        <f t="shared" si="129"/>
        <v>153003.67200000002</v>
      </c>
      <c r="W1188" s="17">
        <f t="shared" si="130"/>
        <v>0.15912951422499191</v>
      </c>
      <c r="X1188" s="19">
        <f t="shared" si="131"/>
        <v>0</v>
      </c>
      <c r="Y1188" s="17">
        <f t="shared" si="132"/>
        <v>0.15912951422499191</v>
      </c>
      <c r="Z1188" s="25">
        <f t="shared" si="126"/>
        <v>0.1764705882352941</v>
      </c>
    </row>
    <row r="1189" spans="1:26" ht="14.4" x14ac:dyDescent="0.3">
      <c r="A1189" s="24" t="s">
        <v>1961</v>
      </c>
      <c r="B1189" s="6">
        <v>45901</v>
      </c>
      <c r="C1189" s="3" t="s">
        <v>20</v>
      </c>
      <c r="D1189" s="3" t="s">
        <v>70</v>
      </c>
      <c r="E1189" s="3" t="s">
        <v>71</v>
      </c>
      <c r="F1189" s="3" t="s">
        <v>72</v>
      </c>
      <c r="G1189" s="3" t="s">
        <v>1962</v>
      </c>
      <c r="H1189" s="3" t="s">
        <v>44</v>
      </c>
      <c r="I1189" s="3" t="s">
        <v>25</v>
      </c>
      <c r="J1189" s="3" t="s">
        <v>146</v>
      </c>
      <c r="K1189" s="3" t="s">
        <v>416</v>
      </c>
      <c r="L1189" s="5">
        <v>8</v>
      </c>
      <c r="M1189" s="5">
        <v>30913.439999999999</v>
      </c>
      <c r="N1189" s="5">
        <v>39443.620000000003</v>
      </c>
      <c r="O1189" s="5">
        <v>0.15</v>
      </c>
      <c r="P1189" s="3" t="s">
        <v>28</v>
      </c>
      <c r="Q1189" s="3" t="s">
        <v>29</v>
      </c>
      <c r="R1189" s="5">
        <v>16</v>
      </c>
      <c r="S1189" s="15">
        <v>58005.22</v>
      </c>
      <c r="T1189" s="11">
        <f t="shared" si="127"/>
        <v>315548.96000000002</v>
      </c>
      <c r="U1189" s="12">
        <f t="shared" si="128"/>
        <v>47332.344000000005</v>
      </c>
      <c r="V1189" s="12">
        <f t="shared" si="129"/>
        <v>268216.61600000004</v>
      </c>
      <c r="W1189" s="17">
        <f t="shared" si="130"/>
        <v>0.2162625897867565</v>
      </c>
      <c r="X1189" s="19">
        <f t="shared" si="131"/>
        <v>0</v>
      </c>
      <c r="Y1189" s="17">
        <f t="shared" si="132"/>
        <v>0.2162625897867565</v>
      </c>
      <c r="Z1189" s="25">
        <f t="shared" si="126"/>
        <v>0.1764705882352941</v>
      </c>
    </row>
    <row r="1190" spans="1:26" ht="14.4" x14ac:dyDescent="0.3">
      <c r="A1190" s="24" t="s">
        <v>1963</v>
      </c>
      <c r="B1190" s="4">
        <v>45868</v>
      </c>
      <c r="C1190" s="3" t="s">
        <v>20</v>
      </c>
      <c r="D1190" s="3" t="s">
        <v>57</v>
      </c>
      <c r="E1190" s="3" t="s">
        <v>92</v>
      </c>
      <c r="F1190" s="3" t="s">
        <v>93</v>
      </c>
      <c r="G1190" s="3" t="s">
        <v>1328</v>
      </c>
      <c r="H1190" s="3" t="s">
        <v>24</v>
      </c>
      <c r="I1190" s="3" t="s">
        <v>45</v>
      </c>
      <c r="J1190" s="3" t="s">
        <v>67</v>
      </c>
      <c r="K1190" s="3" t="s">
        <v>83</v>
      </c>
      <c r="L1190" s="5">
        <v>2</v>
      </c>
      <c r="M1190" s="5">
        <v>46689.96</v>
      </c>
      <c r="N1190" s="5">
        <v>55608.43</v>
      </c>
      <c r="O1190" s="5">
        <v>0.15</v>
      </c>
      <c r="P1190" s="3" t="s">
        <v>55</v>
      </c>
      <c r="Q1190" s="3" t="s">
        <v>77</v>
      </c>
      <c r="R1190" s="5">
        <v>9</v>
      </c>
      <c r="S1190" s="15">
        <v>15161.4</v>
      </c>
      <c r="T1190" s="11">
        <f t="shared" si="127"/>
        <v>111216.86</v>
      </c>
      <c r="U1190" s="12">
        <f t="shared" si="128"/>
        <v>16682.528999999999</v>
      </c>
      <c r="V1190" s="12">
        <f t="shared" si="129"/>
        <v>94534.331000000006</v>
      </c>
      <c r="W1190" s="17">
        <f t="shared" si="130"/>
        <v>0.16037983068817613</v>
      </c>
      <c r="X1190" s="19">
        <f t="shared" si="131"/>
        <v>1</v>
      </c>
      <c r="Y1190" s="17">
        <f t="shared" si="132"/>
        <v>0.16037983068817613</v>
      </c>
      <c r="Z1190" s="25">
        <f t="shared" si="126"/>
        <v>0.1764705882352941</v>
      </c>
    </row>
    <row r="1191" spans="1:26" ht="14.4" x14ac:dyDescent="0.3">
      <c r="A1191" s="24" t="s">
        <v>1964</v>
      </c>
      <c r="B1191" s="6">
        <v>45907</v>
      </c>
      <c r="C1191" s="3" t="s">
        <v>40</v>
      </c>
      <c r="D1191" s="3" t="s">
        <v>70</v>
      </c>
      <c r="E1191" s="3" t="s">
        <v>71</v>
      </c>
      <c r="F1191" s="3" t="s">
        <v>72</v>
      </c>
      <c r="G1191" s="3" t="s">
        <v>215</v>
      </c>
      <c r="H1191" s="3" t="s">
        <v>35</v>
      </c>
      <c r="I1191" s="3" t="s">
        <v>45</v>
      </c>
      <c r="J1191" s="3" t="s">
        <v>46</v>
      </c>
      <c r="K1191" s="3" t="s">
        <v>161</v>
      </c>
      <c r="L1191" s="5">
        <v>29</v>
      </c>
      <c r="M1191" s="5">
        <v>17503.88</v>
      </c>
      <c r="N1191" s="5">
        <v>23387.919999999998</v>
      </c>
      <c r="O1191" s="5">
        <v>0.15</v>
      </c>
      <c r="P1191" s="3" t="s">
        <v>55</v>
      </c>
      <c r="Q1191" s="3" t="s">
        <v>84</v>
      </c>
      <c r="R1191" s="5">
        <v>7</v>
      </c>
      <c r="S1191" s="15">
        <v>145041.60000000001</v>
      </c>
      <c r="T1191" s="11">
        <f t="shared" si="127"/>
        <v>678249.67999999993</v>
      </c>
      <c r="U1191" s="12">
        <f t="shared" si="128"/>
        <v>101737.45199999999</v>
      </c>
      <c r="V1191" s="12">
        <f t="shared" si="129"/>
        <v>576512.22799999989</v>
      </c>
      <c r="W1191" s="17">
        <f t="shared" si="130"/>
        <v>0.25158460298954843</v>
      </c>
      <c r="X1191" s="19">
        <f t="shared" si="131"/>
        <v>1</v>
      </c>
      <c r="Y1191" s="17">
        <f t="shared" si="132"/>
        <v>0.25158460298954843</v>
      </c>
      <c r="Z1191" s="25">
        <f t="shared" si="126"/>
        <v>0.17647058823529413</v>
      </c>
    </row>
    <row r="1192" spans="1:26" ht="14.4" x14ac:dyDescent="0.3">
      <c r="A1192" s="24" t="s">
        <v>1965</v>
      </c>
      <c r="B1192" s="4">
        <v>45827</v>
      </c>
      <c r="C1192" s="3" t="s">
        <v>40</v>
      </c>
      <c r="D1192" s="3" t="s">
        <v>57</v>
      </c>
      <c r="E1192" s="3" t="s">
        <v>58</v>
      </c>
      <c r="F1192" s="3" t="s">
        <v>59</v>
      </c>
      <c r="G1192" s="3" t="s">
        <v>1166</v>
      </c>
      <c r="H1192" s="3" t="s">
        <v>87</v>
      </c>
      <c r="I1192" s="3" t="s">
        <v>45</v>
      </c>
      <c r="J1192" s="3" t="s">
        <v>132</v>
      </c>
      <c r="K1192" s="3" t="s">
        <v>133</v>
      </c>
      <c r="L1192" s="5">
        <v>47</v>
      </c>
      <c r="M1192" s="5">
        <v>34827.800000000003</v>
      </c>
      <c r="N1192" s="5">
        <v>42632.06</v>
      </c>
      <c r="O1192" s="5">
        <v>0.05</v>
      </c>
      <c r="P1192" s="3" t="s">
        <v>55</v>
      </c>
      <c r="Q1192" s="3" t="s">
        <v>84</v>
      </c>
      <c r="R1192" s="5">
        <v>14</v>
      </c>
      <c r="S1192" s="15">
        <v>348460.2</v>
      </c>
      <c r="T1192" s="11">
        <f t="shared" si="127"/>
        <v>2003706.8199999998</v>
      </c>
      <c r="U1192" s="12">
        <f t="shared" si="128"/>
        <v>100185.341</v>
      </c>
      <c r="V1192" s="12">
        <f t="shared" si="129"/>
        <v>1903521.4789999998</v>
      </c>
      <c r="W1192" s="17">
        <f t="shared" si="130"/>
        <v>0.18306081851152048</v>
      </c>
      <c r="X1192" s="19">
        <f t="shared" si="131"/>
        <v>1</v>
      </c>
      <c r="Y1192" s="17">
        <f t="shared" si="132"/>
        <v>0.18306081851152048</v>
      </c>
      <c r="Z1192" s="25">
        <f t="shared" si="126"/>
        <v>5.2631578947368425E-2</v>
      </c>
    </row>
    <row r="1193" spans="1:26" ht="14.4" x14ac:dyDescent="0.3">
      <c r="A1193" s="24" t="s">
        <v>1966</v>
      </c>
      <c r="B1193" s="6">
        <v>45692</v>
      </c>
      <c r="C1193" s="3" t="s">
        <v>40</v>
      </c>
      <c r="D1193" s="3" t="s">
        <v>70</v>
      </c>
      <c r="E1193" s="3" t="s">
        <v>71</v>
      </c>
      <c r="F1193" s="3" t="s">
        <v>72</v>
      </c>
      <c r="G1193" s="3" t="s">
        <v>389</v>
      </c>
      <c r="H1193" s="3" t="s">
        <v>35</v>
      </c>
      <c r="I1193" s="3" t="s">
        <v>45</v>
      </c>
      <c r="J1193" s="3" t="s">
        <v>67</v>
      </c>
      <c r="K1193" s="3" t="s">
        <v>68</v>
      </c>
      <c r="L1193" s="5">
        <v>3</v>
      </c>
      <c r="M1193" s="5">
        <v>71242.53</v>
      </c>
      <c r="N1193" s="5">
        <v>81038.559999999998</v>
      </c>
      <c r="O1193" s="5">
        <v>0.1</v>
      </c>
      <c r="P1193" s="3" t="s">
        <v>28</v>
      </c>
      <c r="Q1193" s="3" t="s">
        <v>29</v>
      </c>
      <c r="R1193" s="5">
        <v>16</v>
      </c>
      <c r="S1193" s="15">
        <v>26449.279999999999</v>
      </c>
      <c r="T1193" s="11">
        <f t="shared" si="127"/>
        <v>243115.68</v>
      </c>
      <c r="U1193" s="12">
        <f t="shared" si="128"/>
        <v>24311.567999999999</v>
      </c>
      <c r="V1193" s="12">
        <f t="shared" si="129"/>
        <v>218804.11199999999</v>
      </c>
      <c r="W1193" s="17">
        <f t="shared" si="130"/>
        <v>0.12088109203359029</v>
      </c>
      <c r="X1193" s="19">
        <f t="shared" si="131"/>
        <v>0</v>
      </c>
      <c r="Y1193" s="17">
        <f t="shared" si="132"/>
        <v>0.12088109203359029</v>
      </c>
      <c r="Z1193" s="25">
        <f t="shared" si="126"/>
        <v>0.1111111111111111</v>
      </c>
    </row>
    <row r="1194" spans="1:26" ht="14.4" x14ac:dyDescent="0.3">
      <c r="A1194" s="24" t="s">
        <v>1967</v>
      </c>
      <c r="B1194" s="7">
        <v>45795</v>
      </c>
      <c r="C1194" s="3" t="s">
        <v>49</v>
      </c>
      <c r="D1194" s="3" t="s">
        <v>21</v>
      </c>
      <c r="E1194" s="3" t="s">
        <v>105</v>
      </c>
      <c r="F1194" s="3" t="s">
        <v>106</v>
      </c>
      <c r="G1194" s="3" t="s">
        <v>1968</v>
      </c>
      <c r="H1194" s="3" t="s">
        <v>35</v>
      </c>
      <c r="I1194" s="3" t="s">
        <v>25</v>
      </c>
      <c r="J1194" s="3" t="s">
        <v>61</v>
      </c>
      <c r="K1194" s="3" t="s">
        <v>154</v>
      </c>
      <c r="L1194" s="5">
        <v>41</v>
      </c>
      <c r="M1194" s="5">
        <v>37523.449999999997</v>
      </c>
      <c r="N1194" s="5">
        <v>50468.27</v>
      </c>
      <c r="O1194" s="5">
        <v>0.15</v>
      </c>
      <c r="P1194" s="3" t="s">
        <v>28</v>
      </c>
      <c r="Q1194" s="3" t="s">
        <v>38</v>
      </c>
      <c r="R1194" s="5">
        <v>1</v>
      </c>
      <c r="S1194" s="15">
        <v>451127</v>
      </c>
      <c r="T1194" s="11">
        <f t="shared" si="127"/>
        <v>2069199.0699999998</v>
      </c>
      <c r="U1194" s="12">
        <f t="shared" si="128"/>
        <v>310379.86049999995</v>
      </c>
      <c r="V1194" s="12">
        <f t="shared" si="129"/>
        <v>1758819.2094999999</v>
      </c>
      <c r="W1194" s="17">
        <f t="shared" si="130"/>
        <v>0.25649424202516369</v>
      </c>
      <c r="X1194" s="19">
        <f t="shared" si="131"/>
        <v>0</v>
      </c>
      <c r="Y1194" s="17">
        <f t="shared" si="132"/>
        <v>0.25649424202516369</v>
      </c>
      <c r="Z1194" s="25">
        <f t="shared" si="126"/>
        <v>0.1764705882352941</v>
      </c>
    </row>
    <row r="1195" spans="1:26" ht="14.4" x14ac:dyDescent="0.3">
      <c r="A1195" s="24" t="s">
        <v>1969</v>
      </c>
      <c r="B1195" s="4">
        <v>45886</v>
      </c>
      <c r="C1195" s="3" t="s">
        <v>20</v>
      </c>
      <c r="D1195" s="3" t="s">
        <v>57</v>
      </c>
      <c r="E1195" s="3" t="s">
        <v>58</v>
      </c>
      <c r="F1195" s="3" t="s">
        <v>59</v>
      </c>
      <c r="G1195" s="3" t="s">
        <v>116</v>
      </c>
      <c r="H1195" s="3" t="s">
        <v>44</v>
      </c>
      <c r="I1195" s="3" t="s">
        <v>52</v>
      </c>
      <c r="J1195" s="3" t="s">
        <v>157</v>
      </c>
      <c r="K1195" s="3" t="s">
        <v>158</v>
      </c>
      <c r="L1195" s="5">
        <v>4</v>
      </c>
      <c r="M1195" s="5">
        <v>54543.42</v>
      </c>
      <c r="N1195" s="5">
        <v>80201.89</v>
      </c>
      <c r="O1195" s="5">
        <v>0.15</v>
      </c>
      <c r="P1195" s="3" t="s">
        <v>55</v>
      </c>
      <c r="Q1195" s="3" t="s">
        <v>38</v>
      </c>
      <c r="R1195" s="5">
        <v>13</v>
      </c>
      <c r="S1195" s="15">
        <v>87238.8</v>
      </c>
      <c r="T1195" s="11">
        <f t="shared" si="127"/>
        <v>320807.56</v>
      </c>
      <c r="U1195" s="12">
        <f t="shared" si="128"/>
        <v>48121.133999999998</v>
      </c>
      <c r="V1195" s="12">
        <f t="shared" si="129"/>
        <v>272686.42599999998</v>
      </c>
      <c r="W1195" s="17">
        <f t="shared" si="130"/>
        <v>0.31992351537146191</v>
      </c>
      <c r="X1195" s="19">
        <f t="shared" si="131"/>
        <v>1</v>
      </c>
      <c r="Y1195" s="17">
        <f t="shared" si="132"/>
        <v>0.31992351537146191</v>
      </c>
      <c r="Z1195" s="25">
        <f t="shared" si="126"/>
        <v>0.17647058823529413</v>
      </c>
    </row>
    <row r="1196" spans="1:26" ht="14.4" x14ac:dyDescent="0.3">
      <c r="A1196" s="24" t="s">
        <v>1970</v>
      </c>
      <c r="B1196" s="4">
        <v>45732</v>
      </c>
      <c r="C1196" s="3" t="s">
        <v>40</v>
      </c>
      <c r="D1196" s="3" t="s">
        <v>57</v>
      </c>
      <c r="E1196" s="3" t="s">
        <v>58</v>
      </c>
      <c r="F1196" s="3" t="s">
        <v>59</v>
      </c>
      <c r="G1196" s="3" t="s">
        <v>1971</v>
      </c>
      <c r="H1196" s="3" t="s">
        <v>35</v>
      </c>
      <c r="I1196" s="3" t="s">
        <v>52</v>
      </c>
      <c r="J1196" s="3" t="s">
        <v>53</v>
      </c>
      <c r="K1196" s="3" t="s">
        <v>110</v>
      </c>
      <c r="L1196" s="5">
        <v>49</v>
      </c>
      <c r="M1196" s="5">
        <v>36977.410000000003</v>
      </c>
      <c r="N1196" s="5">
        <v>51087.25</v>
      </c>
      <c r="O1196" s="5">
        <v>0.05</v>
      </c>
      <c r="P1196" s="3" t="s">
        <v>28</v>
      </c>
      <c r="Q1196" s="3" t="s">
        <v>77</v>
      </c>
      <c r="R1196" s="5">
        <v>15</v>
      </c>
      <c r="S1196" s="15">
        <v>656813.1</v>
      </c>
      <c r="T1196" s="11">
        <f t="shared" si="127"/>
        <v>2503275.25</v>
      </c>
      <c r="U1196" s="12">
        <f t="shared" si="128"/>
        <v>125163.76250000001</v>
      </c>
      <c r="V1196" s="12">
        <f t="shared" si="129"/>
        <v>2378111.4874999998</v>
      </c>
      <c r="W1196" s="17">
        <f t="shared" si="130"/>
        <v>0.27619104632074154</v>
      </c>
      <c r="X1196" s="19">
        <f t="shared" si="131"/>
        <v>0</v>
      </c>
      <c r="Y1196" s="17">
        <f t="shared" si="132"/>
        <v>0.27619104632074154</v>
      </c>
      <c r="Z1196" s="25">
        <f t="shared" si="126"/>
        <v>5.2631578947368432E-2</v>
      </c>
    </row>
    <row r="1197" spans="1:26" ht="14.4" x14ac:dyDescent="0.3">
      <c r="A1197" s="24" t="s">
        <v>1972</v>
      </c>
      <c r="B1197" s="4">
        <v>45885</v>
      </c>
      <c r="C1197" s="3" t="s">
        <v>49</v>
      </c>
      <c r="D1197" s="3" t="s">
        <v>70</v>
      </c>
      <c r="E1197" s="3" t="s">
        <v>125</v>
      </c>
      <c r="F1197" s="3" t="s">
        <v>125</v>
      </c>
      <c r="G1197" s="3" t="s">
        <v>400</v>
      </c>
      <c r="H1197" s="3" t="s">
        <v>44</v>
      </c>
      <c r="I1197" s="3" t="s">
        <v>25</v>
      </c>
      <c r="J1197" s="3" t="s">
        <v>26</v>
      </c>
      <c r="K1197" s="3" t="s">
        <v>216</v>
      </c>
      <c r="L1197" s="5">
        <v>21</v>
      </c>
      <c r="M1197" s="5">
        <v>2522.58</v>
      </c>
      <c r="N1197" s="5">
        <v>3189.85</v>
      </c>
      <c r="O1197" s="5">
        <v>0.15</v>
      </c>
      <c r="P1197" s="3" t="s">
        <v>55</v>
      </c>
      <c r="Q1197" s="3" t="s">
        <v>84</v>
      </c>
      <c r="R1197" s="5">
        <v>9</v>
      </c>
      <c r="S1197" s="15">
        <v>11910.77</v>
      </c>
      <c r="T1197" s="11">
        <f t="shared" si="127"/>
        <v>66986.849999999991</v>
      </c>
      <c r="U1197" s="12">
        <f t="shared" si="128"/>
        <v>10048.027499999998</v>
      </c>
      <c r="V1197" s="12">
        <f t="shared" si="129"/>
        <v>56938.822499999995</v>
      </c>
      <c r="W1197" s="17">
        <f t="shared" si="130"/>
        <v>0.20918539367406133</v>
      </c>
      <c r="X1197" s="19">
        <f t="shared" si="131"/>
        <v>1</v>
      </c>
      <c r="Y1197" s="17">
        <f t="shared" si="132"/>
        <v>0.20918539367406133</v>
      </c>
      <c r="Z1197" s="25">
        <f t="shared" si="126"/>
        <v>0.1764705882352941</v>
      </c>
    </row>
    <row r="1198" spans="1:26" ht="14.4" x14ac:dyDescent="0.3">
      <c r="A1198" s="24" t="s">
        <v>1973</v>
      </c>
      <c r="B1198" s="4">
        <v>45682</v>
      </c>
      <c r="C1198" s="3" t="s">
        <v>40</v>
      </c>
      <c r="D1198" s="3" t="s">
        <v>57</v>
      </c>
      <c r="E1198" s="3" t="s">
        <v>58</v>
      </c>
      <c r="F1198" s="3" t="s">
        <v>59</v>
      </c>
      <c r="G1198" s="3" t="s">
        <v>101</v>
      </c>
      <c r="H1198" s="3" t="s">
        <v>44</v>
      </c>
      <c r="I1198" s="3" t="s">
        <v>52</v>
      </c>
      <c r="J1198" s="3" t="s">
        <v>95</v>
      </c>
      <c r="K1198" s="3" t="s">
        <v>237</v>
      </c>
      <c r="L1198" s="5">
        <v>8</v>
      </c>
      <c r="M1198" s="5">
        <v>66776.490000000005</v>
      </c>
      <c r="N1198" s="5">
        <v>89230.79</v>
      </c>
      <c r="O1198" s="5">
        <v>0.05</v>
      </c>
      <c r="P1198" s="3" t="s">
        <v>55</v>
      </c>
      <c r="Q1198" s="3" t="s">
        <v>29</v>
      </c>
      <c r="R1198" s="5">
        <v>17</v>
      </c>
      <c r="S1198" s="15">
        <v>170652.7</v>
      </c>
      <c r="T1198" s="11">
        <f t="shared" si="127"/>
        <v>713846.32</v>
      </c>
      <c r="U1198" s="12">
        <f t="shared" si="128"/>
        <v>35692.315999999999</v>
      </c>
      <c r="V1198" s="12">
        <f t="shared" si="129"/>
        <v>678154.00399999996</v>
      </c>
      <c r="W1198" s="17">
        <f t="shared" si="130"/>
        <v>0.25164298816113756</v>
      </c>
      <c r="X1198" s="19">
        <f t="shared" si="131"/>
        <v>1</v>
      </c>
      <c r="Y1198" s="17">
        <f t="shared" si="132"/>
        <v>0.25164298816113756</v>
      </c>
      <c r="Z1198" s="25">
        <f t="shared" si="126"/>
        <v>5.2631578947368425E-2</v>
      </c>
    </row>
    <row r="1199" spans="1:26" ht="14.4" x14ac:dyDescent="0.3">
      <c r="A1199" s="24" t="s">
        <v>1974</v>
      </c>
      <c r="B1199" s="4">
        <v>45835</v>
      </c>
      <c r="C1199" s="3" t="s">
        <v>31</v>
      </c>
      <c r="D1199" s="3" t="s">
        <v>21</v>
      </c>
      <c r="E1199" s="3" t="s">
        <v>32</v>
      </c>
      <c r="F1199" s="3" t="s">
        <v>33</v>
      </c>
      <c r="G1199" s="3" t="s">
        <v>1975</v>
      </c>
      <c r="H1199" s="3" t="s">
        <v>24</v>
      </c>
      <c r="I1199" s="3" t="s">
        <v>52</v>
      </c>
      <c r="J1199" s="3" t="s">
        <v>157</v>
      </c>
      <c r="K1199" s="3" t="s">
        <v>188</v>
      </c>
      <c r="L1199" s="5">
        <v>36</v>
      </c>
      <c r="M1199" s="5">
        <v>67759.22</v>
      </c>
      <c r="N1199" s="5">
        <v>94669.2</v>
      </c>
      <c r="O1199" s="5">
        <v>0.1</v>
      </c>
      <c r="P1199" s="3" t="s">
        <v>28</v>
      </c>
      <c r="Q1199" s="3" t="s">
        <v>77</v>
      </c>
      <c r="R1199" s="5">
        <v>12</v>
      </c>
      <c r="S1199" s="15">
        <v>871883.4</v>
      </c>
      <c r="T1199" s="11">
        <f t="shared" si="127"/>
        <v>3408091.1999999997</v>
      </c>
      <c r="U1199" s="12">
        <f t="shared" si="128"/>
        <v>340809.12</v>
      </c>
      <c r="V1199" s="12">
        <f t="shared" si="129"/>
        <v>3067282.0799999996</v>
      </c>
      <c r="W1199" s="17">
        <f t="shared" si="130"/>
        <v>0.28425276099810165</v>
      </c>
      <c r="X1199" s="19">
        <f t="shared" si="131"/>
        <v>0</v>
      </c>
      <c r="Y1199" s="17">
        <f t="shared" si="132"/>
        <v>0.28425276099810165</v>
      </c>
      <c r="Z1199" s="25">
        <f t="shared" si="126"/>
        <v>0.11111111111111112</v>
      </c>
    </row>
    <row r="1200" spans="1:26" ht="14.4" x14ac:dyDescent="0.3">
      <c r="A1200" s="24" t="s">
        <v>1976</v>
      </c>
      <c r="B1200" s="6">
        <v>45660</v>
      </c>
      <c r="C1200" s="3" t="s">
        <v>49</v>
      </c>
      <c r="D1200" s="3" t="s">
        <v>57</v>
      </c>
      <c r="E1200" s="3" t="s">
        <v>64</v>
      </c>
      <c r="F1200" s="3" t="s">
        <v>65</v>
      </c>
      <c r="G1200" s="3" t="s">
        <v>1050</v>
      </c>
      <c r="H1200" s="3" t="s">
        <v>87</v>
      </c>
      <c r="I1200" s="3" t="s">
        <v>25</v>
      </c>
      <c r="J1200" s="3" t="s">
        <v>146</v>
      </c>
      <c r="K1200" s="3" t="s">
        <v>416</v>
      </c>
      <c r="L1200" s="5">
        <v>1</v>
      </c>
      <c r="M1200" s="5">
        <v>66338.28</v>
      </c>
      <c r="N1200" s="5">
        <v>88352.2</v>
      </c>
      <c r="O1200" s="5">
        <v>0.1</v>
      </c>
      <c r="P1200" s="3" t="s">
        <v>28</v>
      </c>
      <c r="Q1200" s="3" t="s">
        <v>38</v>
      </c>
      <c r="R1200" s="5">
        <v>20</v>
      </c>
      <c r="S1200" s="15">
        <v>19812.53</v>
      </c>
      <c r="T1200" s="11">
        <f t="shared" si="127"/>
        <v>88352.2</v>
      </c>
      <c r="U1200" s="12">
        <f t="shared" si="128"/>
        <v>8835.2199999999993</v>
      </c>
      <c r="V1200" s="12">
        <f t="shared" si="129"/>
        <v>79516.98</v>
      </c>
      <c r="W1200" s="17">
        <f t="shared" si="130"/>
        <v>0.24916099680848039</v>
      </c>
      <c r="X1200" s="19">
        <f t="shared" si="131"/>
        <v>0</v>
      </c>
      <c r="Y1200" s="17">
        <f t="shared" si="132"/>
        <v>0.24916099680848039</v>
      </c>
      <c r="Z1200" s="25">
        <f t="shared" si="126"/>
        <v>0.1111111111111111</v>
      </c>
    </row>
    <row r="1201" spans="1:26" ht="14.4" x14ac:dyDescent="0.3">
      <c r="A1201" s="24" t="s">
        <v>1977</v>
      </c>
      <c r="B1201" s="4">
        <v>45671</v>
      </c>
      <c r="C1201" s="3" t="s">
        <v>40</v>
      </c>
      <c r="D1201" s="3" t="s">
        <v>70</v>
      </c>
      <c r="E1201" s="3" t="s">
        <v>125</v>
      </c>
      <c r="F1201" s="3" t="s">
        <v>125</v>
      </c>
      <c r="G1201" s="3" t="s">
        <v>1978</v>
      </c>
      <c r="H1201" s="3" t="s">
        <v>87</v>
      </c>
      <c r="I1201" s="3" t="s">
        <v>45</v>
      </c>
      <c r="J1201" s="3" t="s">
        <v>102</v>
      </c>
      <c r="K1201" s="3" t="s">
        <v>203</v>
      </c>
      <c r="L1201" s="5">
        <v>6</v>
      </c>
      <c r="M1201" s="5">
        <v>63910.64</v>
      </c>
      <c r="N1201" s="5">
        <v>78860.72</v>
      </c>
      <c r="O1201" s="5">
        <v>0.1</v>
      </c>
      <c r="P1201" s="3" t="s">
        <v>28</v>
      </c>
      <c r="Q1201" s="3" t="s">
        <v>38</v>
      </c>
      <c r="R1201" s="5">
        <v>9</v>
      </c>
      <c r="S1201" s="15">
        <v>80730.429999999993</v>
      </c>
      <c r="T1201" s="11">
        <f t="shared" si="127"/>
        <v>473164.32</v>
      </c>
      <c r="U1201" s="12">
        <f t="shared" si="128"/>
        <v>47316.432000000001</v>
      </c>
      <c r="V1201" s="12">
        <f t="shared" si="129"/>
        <v>425847.88800000004</v>
      </c>
      <c r="W1201" s="17">
        <f t="shared" si="130"/>
        <v>0.18957574353403858</v>
      </c>
      <c r="X1201" s="19">
        <f t="shared" si="131"/>
        <v>0</v>
      </c>
      <c r="Y1201" s="17">
        <f t="shared" si="132"/>
        <v>0.18957574353403858</v>
      </c>
      <c r="Z1201" s="25">
        <f t="shared" si="126"/>
        <v>0.1111111111111111</v>
      </c>
    </row>
    <row r="1202" spans="1:26" ht="14.4" x14ac:dyDescent="0.3">
      <c r="A1202" s="24" t="s">
        <v>1979</v>
      </c>
      <c r="B1202" s="4">
        <v>45672</v>
      </c>
      <c r="C1202" s="3" t="s">
        <v>20</v>
      </c>
      <c r="D1202" s="3" t="s">
        <v>57</v>
      </c>
      <c r="E1202" s="3" t="s">
        <v>64</v>
      </c>
      <c r="F1202" s="3" t="s">
        <v>65</v>
      </c>
      <c r="G1202" s="3" t="s">
        <v>1650</v>
      </c>
      <c r="H1202" s="3" t="s">
        <v>87</v>
      </c>
      <c r="I1202" s="3" t="s">
        <v>25</v>
      </c>
      <c r="J1202" s="3" t="s">
        <v>146</v>
      </c>
      <c r="K1202" s="3" t="s">
        <v>177</v>
      </c>
      <c r="L1202" s="5">
        <v>17</v>
      </c>
      <c r="M1202" s="5">
        <v>38099.660000000003</v>
      </c>
      <c r="N1202" s="5">
        <v>55270.13</v>
      </c>
      <c r="O1202" s="5">
        <v>0</v>
      </c>
      <c r="P1202" s="3" t="s">
        <v>28</v>
      </c>
      <c r="Q1202" s="3" t="s">
        <v>29</v>
      </c>
      <c r="R1202" s="5">
        <v>7</v>
      </c>
      <c r="S1202" s="15">
        <v>291898</v>
      </c>
      <c r="T1202" s="11">
        <f t="shared" si="127"/>
        <v>939592.21</v>
      </c>
      <c r="U1202" s="12">
        <f t="shared" si="128"/>
        <v>0</v>
      </c>
      <c r="V1202" s="12">
        <f t="shared" si="129"/>
        <v>939592.21</v>
      </c>
      <c r="W1202" s="17">
        <f t="shared" si="130"/>
        <v>0.31066455946883598</v>
      </c>
      <c r="X1202" s="19">
        <f t="shared" si="131"/>
        <v>0</v>
      </c>
      <c r="Y1202" s="17">
        <f t="shared" si="132"/>
        <v>0.31066455946883598</v>
      </c>
      <c r="Z1202" s="25">
        <f t="shared" si="126"/>
        <v>0</v>
      </c>
    </row>
    <row r="1203" spans="1:26" ht="14.4" x14ac:dyDescent="0.3">
      <c r="A1203" s="24" t="s">
        <v>1980</v>
      </c>
      <c r="B1203" s="4">
        <v>45879</v>
      </c>
      <c r="C1203" s="3" t="s">
        <v>20</v>
      </c>
      <c r="D1203" s="3" t="s">
        <v>70</v>
      </c>
      <c r="E1203" s="3" t="s">
        <v>71</v>
      </c>
      <c r="F1203" s="3" t="s">
        <v>72</v>
      </c>
      <c r="G1203" s="3" t="s">
        <v>1484</v>
      </c>
      <c r="H1203" s="3" t="s">
        <v>35</v>
      </c>
      <c r="I1203" s="3" t="s">
        <v>25</v>
      </c>
      <c r="J1203" s="3" t="s">
        <v>36</v>
      </c>
      <c r="K1203" s="3" t="s">
        <v>280</v>
      </c>
      <c r="L1203" s="5">
        <v>21</v>
      </c>
      <c r="M1203" s="5">
        <v>29169</v>
      </c>
      <c r="N1203" s="5">
        <v>34213.25</v>
      </c>
      <c r="O1203" s="5">
        <v>0.1</v>
      </c>
      <c r="P1203" s="3" t="s">
        <v>28</v>
      </c>
      <c r="Q1203" s="3" t="s">
        <v>38</v>
      </c>
      <c r="R1203" s="5">
        <v>15</v>
      </c>
      <c r="S1203" s="15">
        <v>95336.320000000007</v>
      </c>
      <c r="T1203" s="11">
        <f t="shared" si="127"/>
        <v>718478.25</v>
      </c>
      <c r="U1203" s="12">
        <f t="shared" si="128"/>
        <v>71847.824999999997</v>
      </c>
      <c r="V1203" s="12">
        <f t="shared" si="129"/>
        <v>646630.42500000005</v>
      </c>
      <c r="W1203" s="17">
        <f t="shared" si="130"/>
        <v>0.14743556182033965</v>
      </c>
      <c r="X1203" s="19">
        <f t="shared" si="131"/>
        <v>0</v>
      </c>
      <c r="Y1203" s="17">
        <f t="shared" si="132"/>
        <v>0.14743556182033965</v>
      </c>
      <c r="Z1203" s="25">
        <f t="shared" si="126"/>
        <v>0.1111111111111111</v>
      </c>
    </row>
    <row r="1204" spans="1:26" ht="14.4" x14ac:dyDescent="0.3">
      <c r="A1204" s="24" t="s">
        <v>1981</v>
      </c>
      <c r="B1204" s="4">
        <v>45881</v>
      </c>
      <c r="C1204" s="3" t="s">
        <v>20</v>
      </c>
      <c r="D1204" s="3" t="s">
        <v>57</v>
      </c>
      <c r="E1204" s="3" t="s">
        <v>64</v>
      </c>
      <c r="F1204" s="3" t="s">
        <v>65</v>
      </c>
      <c r="G1204" s="3" t="s">
        <v>332</v>
      </c>
      <c r="H1204" s="3" t="s">
        <v>44</v>
      </c>
      <c r="I1204" s="3" t="s">
        <v>25</v>
      </c>
      <c r="J1204" s="3" t="s">
        <v>61</v>
      </c>
      <c r="K1204" s="3" t="s">
        <v>211</v>
      </c>
      <c r="L1204" s="5">
        <v>49</v>
      </c>
      <c r="M1204" s="5">
        <v>7933.91</v>
      </c>
      <c r="N1204" s="5">
        <v>8982.7900000000009</v>
      </c>
      <c r="O1204" s="5">
        <v>0.05</v>
      </c>
      <c r="P1204" s="3" t="s">
        <v>55</v>
      </c>
      <c r="Q1204" s="3" t="s">
        <v>77</v>
      </c>
      <c r="R1204" s="5">
        <v>8</v>
      </c>
      <c r="S1204" s="15">
        <v>48825.36</v>
      </c>
      <c r="T1204" s="11">
        <f t="shared" si="127"/>
        <v>440156.71</v>
      </c>
      <c r="U1204" s="12">
        <f t="shared" si="128"/>
        <v>22007.835500000001</v>
      </c>
      <c r="V1204" s="12">
        <f t="shared" si="129"/>
        <v>418148.87450000003</v>
      </c>
      <c r="W1204" s="17">
        <f t="shared" si="130"/>
        <v>0.1167654942474322</v>
      </c>
      <c r="X1204" s="19">
        <f t="shared" si="131"/>
        <v>1</v>
      </c>
      <c r="Y1204" s="17">
        <f t="shared" si="132"/>
        <v>0.1167654942474322</v>
      </c>
      <c r="Z1204" s="25">
        <f t="shared" si="126"/>
        <v>5.2631578947368418E-2</v>
      </c>
    </row>
    <row r="1205" spans="1:26" ht="14.4" x14ac:dyDescent="0.3">
      <c r="A1205" s="24" t="s">
        <v>1982</v>
      </c>
      <c r="B1205" s="6">
        <v>45666</v>
      </c>
      <c r="C1205" s="3" t="s">
        <v>49</v>
      </c>
      <c r="D1205" s="3" t="s">
        <v>57</v>
      </c>
      <c r="E1205" s="3" t="s">
        <v>64</v>
      </c>
      <c r="F1205" s="3" t="s">
        <v>65</v>
      </c>
      <c r="G1205" s="3" t="s">
        <v>1226</v>
      </c>
      <c r="H1205" s="3" t="s">
        <v>87</v>
      </c>
      <c r="I1205" s="3" t="s">
        <v>25</v>
      </c>
      <c r="J1205" s="3" t="s">
        <v>61</v>
      </c>
      <c r="K1205" s="3" t="s">
        <v>211</v>
      </c>
      <c r="L1205" s="5">
        <v>30</v>
      </c>
      <c r="M1205" s="5">
        <v>44524.1</v>
      </c>
      <c r="N1205" s="5">
        <v>61211.31</v>
      </c>
      <c r="O1205" s="5">
        <v>0.1</v>
      </c>
      <c r="P1205" s="3" t="s">
        <v>28</v>
      </c>
      <c r="Q1205" s="3" t="s">
        <v>38</v>
      </c>
      <c r="R1205" s="5">
        <v>11</v>
      </c>
      <c r="S1205" s="15">
        <v>450554.7</v>
      </c>
      <c r="T1205" s="11">
        <f t="shared" si="127"/>
        <v>1836339.2999999998</v>
      </c>
      <c r="U1205" s="12">
        <f t="shared" si="128"/>
        <v>183633.93</v>
      </c>
      <c r="V1205" s="12">
        <f t="shared" si="129"/>
        <v>1652705.3699999999</v>
      </c>
      <c r="W1205" s="17">
        <f t="shared" si="130"/>
        <v>0.27261646762846786</v>
      </c>
      <c r="X1205" s="19">
        <f t="shared" si="131"/>
        <v>0</v>
      </c>
      <c r="Y1205" s="17">
        <f t="shared" si="132"/>
        <v>0.27261646762846786</v>
      </c>
      <c r="Z1205" s="25">
        <f t="shared" si="126"/>
        <v>0.11111111111111112</v>
      </c>
    </row>
    <row r="1206" spans="1:26" ht="14.4" x14ac:dyDescent="0.3">
      <c r="A1206" s="24" t="s">
        <v>1983</v>
      </c>
      <c r="B1206" s="4">
        <v>45884</v>
      </c>
      <c r="C1206" s="3" t="s">
        <v>31</v>
      </c>
      <c r="D1206" s="3" t="s">
        <v>57</v>
      </c>
      <c r="E1206" s="3" t="s">
        <v>58</v>
      </c>
      <c r="F1206" s="3" t="s">
        <v>59</v>
      </c>
      <c r="G1206" s="3" t="s">
        <v>1172</v>
      </c>
      <c r="H1206" s="3" t="s">
        <v>24</v>
      </c>
      <c r="I1206" s="3" t="s">
        <v>52</v>
      </c>
      <c r="J1206" s="3" t="s">
        <v>157</v>
      </c>
      <c r="K1206" s="3" t="s">
        <v>158</v>
      </c>
      <c r="L1206" s="5">
        <v>33</v>
      </c>
      <c r="M1206" s="5">
        <v>72445.09</v>
      </c>
      <c r="N1206" s="5">
        <v>98307.64</v>
      </c>
      <c r="O1206" s="5">
        <v>0.1</v>
      </c>
      <c r="P1206" s="3" t="s">
        <v>55</v>
      </c>
      <c r="Q1206" s="3" t="s">
        <v>38</v>
      </c>
      <c r="R1206" s="5">
        <v>10</v>
      </c>
      <c r="S1206" s="15">
        <v>768117.7</v>
      </c>
      <c r="T1206" s="11">
        <f t="shared" si="127"/>
        <v>3244152.12</v>
      </c>
      <c r="U1206" s="12">
        <f t="shared" si="128"/>
        <v>324415.21200000006</v>
      </c>
      <c r="V1206" s="12">
        <f t="shared" si="129"/>
        <v>2919736.9079999998</v>
      </c>
      <c r="W1206" s="17">
        <f t="shared" si="130"/>
        <v>0.26307771015099968</v>
      </c>
      <c r="X1206" s="19">
        <f t="shared" si="131"/>
        <v>1</v>
      </c>
      <c r="Y1206" s="17">
        <f t="shared" si="132"/>
        <v>0.26307771015099968</v>
      </c>
      <c r="Z1206" s="25">
        <f t="shared" si="126"/>
        <v>0.11111111111111113</v>
      </c>
    </row>
    <row r="1207" spans="1:26" ht="14.4" x14ac:dyDescent="0.3">
      <c r="A1207" s="24" t="s">
        <v>1984</v>
      </c>
      <c r="B1207" s="6">
        <v>45717</v>
      </c>
      <c r="C1207" s="3" t="s">
        <v>20</v>
      </c>
      <c r="D1207" s="3" t="s">
        <v>70</v>
      </c>
      <c r="E1207" s="3" t="s">
        <v>125</v>
      </c>
      <c r="F1207" s="3" t="s">
        <v>125</v>
      </c>
      <c r="G1207" s="3" t="s">
        <v>1985</v>
      </c>
      <c r="H1207" s="3" t="s">
        <v>44</v>
      </c>
      <c r="I1207" s="3" t="s">
        <v>25</v>
      </c>
      <c r="J1207" s="3" t="s">
        <v>26</v>
      </c>
      <c r="K1207" s="3" t="s">
        <v>27</v>
      </c>
      <c r="L1207" s="5">
        <v>41</v>
      </c>
      <c r="M1207" s="5">
        <v>35732.239999999998</v>
      </c>
      <c r="N1207" s="5">
        <v>48814.44</v>
      </c>
      <c r="O1207" s="5">
        <v>0.15</v>
      </c>
      <c r="P1207" s="3" t="s">
        <v>55</v>
      </c>
      <c r="Q1207" s="3" t="s">
        <v>29</v>
      </c>
      <c r="R1207" s="5">
        <v>16</v>
      </c>
      <c r="S1207" s="15">
        <v>455914.7</v>
      </c>
      <c r="T1207" s="11">
        <f t="shared" si="127"/>
        <v>2001392.04</v>
      </c>
      <c r="U1207" s="12">
        <f t="shared" si="128"/>
        <v>300208.80599999998</v>
      </c>
      <c r="V1207" s="12">
        <f t="shared" si="129"/>
        <v>1701183.2340000002</v>
      </c>
      <c r="W1207" s="17">
        <f t="shared" si="130"/>
        <v>0.26799858527173798</v>
      </c>
      <c r="X1207" s="19">
        <f t="shared" si="131"/>
        <v>1</v>
      </c>
      <c r="Y1207" s="17">
        <f t="shared" si="132"/>
        <v>0.26799858527173798</v>
      </c>
      <c r="Z1207" s="25">
        <f t="shared" si="126"/>
        <v>0.1764705882352941</v>
      </c>
    </row>
    <row r="1208" spans="1:26" ht="14.4" x14ac:dyDescent="0.3">
      <c r="A1208" s="24" t="s">
        <v>1986</v>
      </c>
      <c r="B1208" s="6">
        <v>45902</v>
      </c>
      <c r="C1208" s="3" t="s">
        <v>40</v>
      </c>
      <c r="D1208" s="3" t="s">
        <v>70</v>
      </c>
      <c r="E1208" s="3" t="s">
        <v>71</v>
      </c>
      <c r="F1208" s="3" t="s">
        <v>72</v>
      </c>
      <c r="G1208" s="3" t="s">
        <v>1987</v>
      </c>
      <c r="H1208" s="3" t="s">
        <v>44</v>
      </c>
      <c r="I1208" s="3" t="s">
        <v>52</v>
      </c>
      <c r="J1208" s="3" t="s">
        <v>113</v>
      </c>
      <c r="K1208" s="3" t="s">
        <v>114</v>
      </c>
      <c r="L1208" s="5">
        <v>47</v>
      </c>
      <c r="M1208" s="5">
        <v>79590.37</v>
      </c>
      <c r="N1208" s="5">
        <v>94528.41</v>
      </c>
      <c r="O1208" s="5">
        <v>0.1</v>
      </c>
      <c r="P1208" s="3" t="s">
        <v>28</v>
      </c>
      <c r="Q1208" s="3" t="s">
        <v>84</v>
      </c>
      <c r="R1208" s="5">
        <v>18</v>
      </c>
      <c r="S1208" s="15">
        <v>631879.1</v>
      </c>
      <c r="T1208" s="11">
        <f t="shared" si="127"/>
        <v>4442835.2700000005</v>
      </c>
      <c r="U1208" s="12">
        <f t="shared" si="128"/>
        <v>444283.52700000006</v>
      </c>
      <c r="V1208" s="12">
        <f t="shared" si="129"/>
        <v>3998551.7430000002</v>
      </c>
      <c r="W1208" s="17">
        <f t="shared" si="130"/>
        <v>0.15802699092394862</v>
      </c>
      <c r="X1208" s="19">
        <f t="shared" si="131"/>
        <v>0</v>
      </c>
      <c r="Y1208" s="17">
        <f t="shared" si="132"/>
        <v>0.15802699092394862</v>
      </c>
      <c r="Z1208" s="25">
        <f t="shared" si="126"/>
        <v>0.11111111111111112</v>
      </c>
    </row>
    <row r="1209" spans="1:26" ht="14.4" x14ac:dyDescent="0.3">
      <c r="A1209" s="24" t="s">
        <v>1988</v>
      </c>
      <c r="B1209" s="6">
        <v>45842</v>
      </c>
      <c r="C1209" s="3" t="s">
        <v>31</v>
      </c>
      <c r="D1209" s="3" t="s">
        <v>41</v>
      </c>
      <c r="E1209" s="3" t="s">
        <v>50</v>
      </c>
      <c r="F1209" s="3" t="s">
        <v>50</v>
      </c>
      <c r="G1209" s="3" t="s">
        <v>119</v>
      </c>
      <c r="H1209" s="3" t="s">
        <v>44</v>
      </c>
      <c r="I1209" s="3" t="s">
        <v>45</v>
      </c>
      <c r="J1209" s="3" t="s">
        <v>102</v>
      </c>
      <c r="K1209" s="3" t="s">
        <v>226</v>
      </c>
      <c r="L1209" s="5">
        <v>19</v>
      </c>
      <c r="M1209" s="5">
        <v>11792.04</v>
      </c>
      <c r="N1209" s="5">
        <v>16363.7</v>
      </c>
      <c r="O1209" s="5">
        <v>0.1</v>
      </c>
      <c r="P1209" s="3" t="s">
        <v>28</v>
      </c>
      <c r="Q1209" s="3" t="s">
        <v>77</v>
      </c>
      <c r="R1209" s="5">
        <v>11</v>
      </c>
      <c r="S1209" s="15">
        <v>78175.39</v>
      </c>
      <c r="T1209" s="11">
        <f t="shared" si="127"/>
        <v>310910.3</v>
      </c>
      <c r="U1209" s="12">
        <f t="shared" si="128"/>
        <v>31091.03</v>
      </c>
      <c r="V1209" s="12">
        <f t="shared" si="129"/>
        <v>279819.27</v>
      </c>
      <c r="W1209" s="17">
        <f t="shared" si="130"/>
        <v>0.27937815004663547</v>
      </c>
      <c r="X1209" s="19">
        <f t="shared" si="131"/>
        <v>0</v>
      </c>
      <c r="Y1209" s="17">
        <f t="shared" si="132"/>
        <v>0.27937815004663547</v>
      </c>
      <c r="Z1209" s="25">
        <f t="shared" si="126"/>
        <v>0.1111111111111111</v>
      </c>
    </row>
    <row r="1210" spans="1:26" ht="14.4" x14ac:dyDescent="0.3">
      <c r="A1210" s="24" t="s">
        <v>1989</v>
      </c>
      <c r="B1210" s="4">
        <v>45671</v>
      </c>
      <c r="C1210" s="3" t="s">
        <v>49</v>
      </c>
      <c r="D1210" s="3" t="s">
        <v>57</v>
      </c>
      <c r="E1210" s="3" t="s">
        <v>64</v>
      </c>
      <c r="F1210" s="3" t="s">
        <v>65</v>
      </c>
      <c r="G1210" s="3" t="s">
        <v>1990</v>
      </c>
      <c r="H1210" s="3" t="s">
        <v>35</v>
      </c>
      <c r="I1210" s="3" t="s">
        <v>45</v>
      </c>
      <c r="J1210" s="3" t="s">
        <v>67</v>
      </c>
      <c r="K1210" s="3" t="s">
        <v>74</v>
      </c>
      <c r="L1210" s="5">
        <v>40</v>
      </c>
      <c r="M1210" s="5">
        <v>44173.21</v>
      </c>
      <c r="N1210" s="5">
        <v>56410.400000000001</v>
      </c>
      <c r="O1210" s="5">
        <v>0</v>
      </c>
      <c r="P1210" s="3" t="s">
        <v>28</v>
      </c>
      <c r="Q1210" s="3" t="s">
        <v>84</v>
      </c>
      <c r="R1210" s="5">
        <v>1</v>
      </c>
      <c r="S1210" s="15">
        <v>489487.6</v>
      </c>
      <c r="T1210" s="11">
        <f t="shared" si="127"/>
        <v>2256416</v>
      </c>
      <c r="U1210" s="12">
        <f t="shared" si="128"/>
        <v>0</v>
      </c>
      <c r="V1210" s="12">
        <f t="shared" si="129"/>
        <v>2256416</v>
      </c>
      <c r="W1210" s="17">
        <f t="shared" si="130"/>
        <v>0.21693145235630309</v>
      </c>
      <c r="X1210" s="19">
        <f t="shared" si="131"/>
        <v>0</v>
      </c>
      <c r="Y1210" s="17">
        <f t="shared" si="132"/>
        <v>0.21693145235630309</v>
      </c>
      <c r="Z1210" s="25">
        <f t="shared" si="126"/>
        <v>0</v>
      </c>
    </row>
    <row r="1211" spans="1:26" ht="14.4" x14ac:dyDescent="0.3">
      <c r="A1211" s="24" t="s">
        <v>1991</v>
      </c>
      <c r="B1211" s="7">
        <v>45808</v>
      </c>
      <c r="C1211" s="3" t="s">
        <v>20</v>
      </c>
      <c r="D1211" s="3" t="s">
        <v>57</v>
      </c>
      <c r="E1211" s="3" t="s">
        <v>58</v>
      </c>
      <c r="F1211" s="3" t="s">
        <v>59</v>
      </c>
      <c r="G1211" s="3" t="s">
        <v>356</v>
      </c>
      <c r="H1211" s="3" t="s">
        <v>87</v>
      </c>
      <c r="I1211" s="3" t="s">
        <v>25</v>
      </c>
      <c r="J1211" s="3" t="s">
        <v>146</v>
      </c>
      <c r="K1211" s="3" t="s">
        <v>411</v>
      </c>
      <c r="L1211" s="5">
        <v>15</v>
      </c>
      <c r="M1211" s="5">
        <v>32890.67</v>
      </c>
      <c r="N1211" s="5">
        <v>38163.4</v>
      </c>
      <c r="O1211" s="5">
        <v>0</v>
      </c>
      <c r="P1211" s="3" t="s">
        <v>28</v>
      </c>
      <c r="Q1211" s="3" t="s">
        <v>77</v>
      </c>
      <c r="R1211" s="5">
        <v>10</v>
      </c>
      <c r="S1211" s="15">
        <v>79090.95</v>
      </c>
      <c r="T1211" s="11">
        <f t="shared" si="127"/>
        <v>572451</v>
      </c>
      <c r="U1211" s="12">
        <f t="shared" si="128"/>
        <v>0</v>
      </c>
      <c r="V1211" s="12">
        <f t="shared" si="129"/>
        <v>572451</v>
      </c>
      <c r="W1211" s="17">
        <f t="shared" si="130"/>
        <v>0.13816195621983365</v>
      </c>
      <c r="X1211" s="19">
        <f t="shared" si="131"/>
        <v>0</v>
      </c>
      <c r="Y1211" s="17">
        <f t="shared" si="132"/>
        <v>0.13816195621983365</v>
      </c>
      <c r="Z1211" s="25">
        <f t="shared" si="126"/>
        <v>0</v>
      </c>
    </row>
    <row r="1212" spans="1:26" ht="14.4" x14ac:dyDescent="0.3">
      <c r="A1212" s="24" t="s">
        <v>1992</v>
      </c>
      <c r="B1212" s="6">
        <v>45719</v>
      </c>
      <c r="C1212" s="3" t="s">
        <v>49</v>
      </c>
      <c r="D1212" s="3" t="s">
        <v>70</v>
      </c>
      <c r="E1212" s="3" t="s">
        <v>125</v>
      </c>
      <c r="F1212" s="3" t="s">
        <v>125</v>
      </c>
      <c r="G1212" s="3" t="s">
        <v>671</v>
      </c>
      <c r="H1212" s="3" t="s">
        <v>35</v>
      </c>
      <c r="I1212" s="3" t="s">
        <v>25</v>
      </c>
      <c r="J1212" s="3" t="s">
        <v>146</v>
      </c>
      <c r="K1212" s="3" t="s">
        <v>416</v>
      </c>
      <c r="L1212" s="5">
        <v>48</v>
      </c>
      <c r="M1212" s="5">
        <v>58297.17</v>
      </c>
      <c r="N1212" s="5">
        <v>85826.52</v>
      </c>
      <c r="O1212" s="5">
        <v>0</v>
      </c>
      <c r="P1212" s="3" t="s">
        <v>55</v>
      </c>
      <c r="Q1212" s="3" t="s">
        <v>84</v>
      </c>
      <c r="R1212" s="5">
        <v>13</v>
      </c>
      <c r="S1212" s="15">
        <v>1321409</v>
      </c>
      <c r="T1212" s="11">
        <f t="shared" si="127"/>
        <v>4119672.96</v>
      </c>
      <c r="U1212" s="12">
        <f t="shared" si="128"/>
        <v>0</v>
      </c>
      <c r="V1212" s="12">
        <f t="shared" si="129"/>
        <v>4119672.96</v>
      </c>
      <c r="W1212" s="17">
        <f t="shared" si="130"/>
        <v>0.32075580096532713</v>
      </c>
      <c r="X1212" s="19">
        <f t="shared" si="131"/>
        <v>1</v>
      </c>
      <c r="Y1212" s="17">
        <f t="shared" si="132"/>
        <v>0.32075580096532713</v>
      </c>
      <c r="Z1212" s="25">
        <f t="shared" si="126"/>
        <v>0</v>
      </c>
    </row>
    <row r="1213" spans="1:26" ht="14.4" x14ac:dyDescent="0.3">
      <c r="A1213" s="24" t="s">
        <v>1993</v>
      </c>
      <c r="B1213" s="4">
        <v>45757</v>
      </c>
      <c r="C1213" s="3" t="s">
        <v>31</v>
      </c>
      <c r="D1213" s="3" t="s">
        <v>21</v>
      </c>
      <c r="E1213" s="3" t="s">
        <v>105</v>
      </c>
      <c r="F1213" s="3" t="s">
        <v>106</v>
      </c>
      <c r="G1213" s="3" t="s">
        <v>341</v>
      </c>
      <c r="H1213" s="3" t="s">
        <v>87</v>
      </c>
      <c r="I1213" s="3" t="s">
        <v>25</v>
      </c>
      <c r="J1213" s="3" t="s">
        <v>36</v>
      </c>
      <c r="K1213" s="3" t="s">
        <v>37</v>
      </c>
      <c r="L1213" s="5">
        <v>42</v>
      </c>
      <c r="M1213" s="5">
        <v>8010.28</v>
      </c>
      <c r="N1213" s="5">
        <v>10120.32</v>
      </c>
      <c r="O1213" s="5">
        <v>0</v>
      </c>
      <c r="P1213" s="3" t="s">
        <v>28</v>
      </c>
      <c r="Q1213" s="3" t="s">
        <v>77</v>
      </c>
      <c r="R1213" s="5">
        <v>1</v>
      </c>
      <c r="S1213" s="15">
        <v>88621.68</v>
      </c>
      <c r="T1213" s="11">
        <f t="shared" si="127"/>
        <v>425053.44</v>
      </c>
      <c r="U1213" s="12">
        <f t="shared" si="128"/>
        <v>0</v>
      </c>
      <c r="V1213" s="12">
        <f t="shared" si="129"/>
        <v>425053.44</v>
      </c>
      <c r="W1213" s="17">
        <f t="shared" si="130"/>
        <v>0.20849538354518432</v>
      </c>
      <c r="X1213" s="19">
        <f t="shared" si="131"/>
        <v>0</v>
      </c>
      <c r="Y1213" s="17">
        <f t="shared" si="132"/>
        <v>0.20849538354518432</v>
      </c>
      <c r="Z1213" s="25">
        <f t="shared" si="126"/>
        <v>0</v>
      </c>
    </row>
    <row r="1214" spans="1:26" ht="14.4" x14ac:dyDescent="0.3">
      <c r="A1214" s="24" t="s">
        <v>1994</v>
      </c>
      <c r="B1214" s="4">
        <v>45771</v>
      </c>
      <c r="C1214" s="3" t="s">
        <v>20</v>
      </c>
      <c r="D1214" s="3" t="s">
        <v>57</v>
      </c>
      <c r="E1214" s="3" t="s">
        <v>64</v>
      </c>
      <c r="F1214" s="3" t="s">
        <v>65</v>
      </c>
      <c r="G1214" s="3" t="s">
        <v>1801</v>
      </c>
      <c r="H1214" s="3" t="s">
        <v>87</v>
      </c>
      <c r="I1214" s="3" t="s">
        <v>45</v>
      </c>
      <c r="J1214" s="3" t="s">
        <v>67</v>
      </c>
      <c r="K1214" s="3" t="s">
        <v>68</v>
      </c>
      <c r="L1214" s="5">
        <v>11</v>
      </c>
      <c r="M1214" s="5">
        <v>47666.39</v>
      </c>
      <c r="N1214" s="5">
        <v>60824.56</v>
      </c>
      <c r="O1214" s="5">
        <v>0.05</v>
      </c>
      <c r="P1214" s="3" t="s">
        <v>55</v>
      </c>
      <c r="Q1214" s="3" t="s">
        <v>29</v>
      </c>
      <c r="R1214" s="5">
        <v>5</v>
      </c>
      <c r="S1214" s="15">
        <v>137502.9</v>
      </c>
      <c r="T1214" s="11">
        <f t="shared" si="127"/>
        <v>669070.15999999992</v>
      </c>
      <c r="U1214" s="12">
        <f t="shared" si="128"/>
        <v>33453.507999999994</v>
      </c>
      <c r="V1214" s="12">
        <f t="shared" si="129"/>
        <v>635616.65199999989</v>
      </c>
      <c r="W1214" s="17">
        <f t="shared" si="130"/>
        <v>0.21632992082152061</v>
      </c>
      <c r="X1214" s="19">
        <f t="shared" si="131"/>
        <v>1</v>
      </c>
      <c r="Y1214" s="17">
        <f t="shared" si="132"/>
        <v>0.21632992082152061</v>
      </c>
      <c r="Z1214" s="25">
        <f t="shared" si="126"/>
        <v>5.2631578947368425E-2</v>
      </c>
    </row>
    <row r="1215" spans="1:26" ht="14.4" x14ac:dyDescent="0.3">
      <c r="A1215" s="24" t="s">
        <v>1995</v>
      </c>
      <c r="B1215" s="6">
        <v>45841</v>
      </c>
      <c r="C1215" s="3" t="s">
        <v>20</v>
      </c>
      <c r="D1215" s="3" t="s">
        <v>41</v>
      </c>
      <c r="E1215" s="3" t="s">
        <v>50</v>
      </c>
      <c r="F1215" s="3" t="s">
        <v>50</v>
      </c>
      <c r="G1215" s="3" t="s">
        <v>1100</v>
      </c>
      <c r="H1215" s="3" t="s">
        <v>35</v>
      </c>
      <c r="I1215" s="3" t="s">
        <v>45</v>
      </c>
      <c r="J1215" s="3" t="s">
        <v>46</v>
      </c>
      <c r="K1215" s="3" t="s">
        <v>333</v>
      </c>
      <c r="L1215" s="5">
        <v>24</v>
      </c>
      <c r="M1215" s="5">
        <v>43184.51</v>
      </c>
      <c r="N1215" s="5">
        <v>61748.05</v>
      </c>
      <c r="O1215" s="5">
        <v>0</v>
      </c>
      <c r="P1215" s="3" t="s">
        <v>55</v>
      </c>
      <c r="Q1215" s="3" t="s">
        <v>84</v>
      </c>
      <c r="R1215" s="5">
        <v>13</v>
      </c>
      <c r="S1215" s="15">
        <v>445525</v>
      </c>
      <c r="T1215" s="11">
        <f t="shared" si="127"/>
        <v>1481953.2000000002</v>
      </c>
      <c r="U1215" s="12">
        <f t="shared" si="128"/>
        <v>0</v>
      </c>
      <c r="V1215" s="12">
        <f t="shared" si="129"/>
        <v>1481953.2000000002</v>
      </c>
      <c r="W1215" s="17">
        <f t="shared" si="130"/>
        <v>0.30063365023942723</v>
      </c>
      <c r="X1215" s="19">
        <f t="shared" si="131"/>
        <v>1</v>
      </c>
      <c r="Y1215" s="17">
        <f t="shared" si="132"/>
        <v>0.30063365023942723</v>
      </c>
      <c r="Z1215" s="25">
        <f t="shared" si="126"/>
        <v>0</v>
      </c>
    </row>
    <row r="1216" spans="1:26" ht="14.4" x14ac:dyDescent="0.3">
      <c r="A1216" s="24" t="s">
        <v>1996</v>
      </c>
      <c r="B1216" s="4">
        <v>45858</v>
      </c>
      <c r="C1216" s="3" t="s">
        <v>40</v>
      </c>
      <c r="D1216" s="3" t="s">
        <v>70</v>
      </c>
      <c r="E1216" s="3" t="s">
        <v>125</v>
      </c>
      <c r="F1216" s="3" t="s">
        <v>125</v>
      </c>
      <c r="G1216" s="3" t="s">
        <v>1107</v>
      </c>
      <c r="H1216" s="3" t="s">
        <v>35</v>
      </c>
      <c r="I1216" s="3" t="s">
        <v>52</v>
      </c>
      <c r="J1216" s="3" t="s">
        <v>157</v>
      </c>
      <c r="K1216" s="3" t="s">
        <v>158</v>
      </c>
      <c r="L1216" s="5">
        <v>15</v>
      </c>
      <c r="M1216" s="5">
        <v>79963.94</v>
      </c>
      <c r="N1216" s="5">
        <v>107036.4</v>
      </c>
      <c r="O1216" s="5">
        <v>0.1</v>
      </c>
      <c r="P1216" s="3" t="s">
        <v>55</v>
      </c>
      <c r="Q1216" s="3" t="s">
        <v>29</v>
      </c>
      <c r="R1216" s="5">
        <v>17</v>
      </c>
      <c r="S1216" s="15">
        <v>365478.1</v>
      </c>
      <c r="T1216" s="11">
        <f t="shared" si="127"/>
        <v>1605546</v>
      </c>
      <c r="U1216" s="12">
        <f t="shared" si="128"/>
        <v>160554.6</v>
      </c>
      <c r="V1216" s="12">
        <f t="shared" si="129"/>
        <v>1444991.4</v>
      </c>
      <c r="W1216" s="17">
        <f t="shared" si="130"/>
        <v>0.2529275260738576</v>
      </c>
      <c r="X1216" s="19">
        <f t="shared" si="131"/>
        <v>1</v>
      </c>
      <c r="Y1216" s="17">
        <f t="shared" si="132"/>
        <v>0.2529275260738576</v>
      </c>
      <c r="Z1216" s="25">
        <f t="shared" si="126"/>
        <v>0.11111111111111112</v>
      </c>
    </row>
    <row r="1217" spans="1:26" ht="14.4" x14ac:dyDescent="0.3">
      <c r="A1217" s="24" t="s">
        <v>1997</v>
      </c>
      <c r="B1217" s="6">
        <v>45873</v>
      </c>
      <c r="C1217" s="3" t="s">
        <v>31</v>
      </c>
      <c r="D1217" s="3" t="s">
        <v>21</v>
      </c>
      <c r="E1217" s="3" t="s">
        <v>22</v>
      </c>
      <c r="F1217" s="3" t="s">
        <v>22</v>
      </c>
      <c r="G1217" s="3" t="s">
        <v>867</v>
      </c>
      <c r="H1217" s="3" t="s">
        <v>35</v>
      </c>
      <c r="I1217" s="3" t="s">
        <v>45</v>
      </c>
      <c r="J1217" s="3" t="s">
        <v>46</v>
      </c>
      <c r="K1217" s="3" t="s">
        <v>333</v>
      </c>
      <c r="L1217" s="5">
        <v>32</v>
      </c>
      <c r="M1217" s="5">
        <v>53530.87</v>
      </c>
      <c r="N1217" s="5">
        <v>78272.22</v>
      </c>
      <c r="O1217" s="5">
        <v>0.05</v>
      </c>
      <c r="P1217" s="3" t="s">
        <v>55</v>
      </c>
      <c r="Q1217" s="3" t="s">
        <v>77</v>
      </c>
      <c r="R1217" s="5">
        <v>5</v>
      </c>
      <c r="S1217" s="15">
        <v>752137</v>
      </c>
      <c r="T1217" s="11">
        <f t="shared" si="127"/>
        <v>2504711.04</v>
      </c>
      <c r="U1217" s="12">
        <f t="shared" si="128"/>
        <v>125235.55200000001</v>
      </c>
      <c r="V1217" s="12">
        <f t="shared" si="129"/>
        <v>2379475.4879999999</v>
      </c>
      <c r="W1217" s="17">
        <f t="shared" si="130"/>
        <v>0.31609361129926461</v>
      </c>
      <c r="X1217" s="19">
        <f t="shared" si="131"/>
        <v>1</v>
      </c>
      <c r="Y1217" s="17">
        <f t="shared" si="132"/>
        <v>0.31609361129926461</v>
      </c>
      <c r="Z1217" s="25">
        <f t="shared" si="126"/>
        <v>5.2631578947368425E-2</v>
      </c>
    </row>
    <row r="1218" spans="1:26" ht="14.4" x14ac:dyDescent="0.3">
      <c r="A1218" s="24" t="s">
        <v>1998</v>
      </c>
      <c r="B1218" s="4">
        <v>45770</v>
      </c>
      <c r="C1218" s="3" t="s">
        <v>20</v>
      </c>
      <c r="D1218" s="3" t="s">
        <v>70</v>
      </c>
      <c r="E1218" s="3" t="s">
        <v>71</v>
      </c>
      <c r="F1218" s="3" t="s">
        <v>72</v>
      </c>
      <c r="G1218" s="3" t="s">
        <v>339</v>
      </c>
      <c r="H1218" s="3" t="s">
        <v>87</v>
      </c>
      <c r="I1218" s="3" t="s">
        <v>25</v>
      </c>
      <c r="J1218" s="3" t="s">
        <v>36</v>
      </c>
      <c r="K1218" s="3" t="s">
        <v>169</v>
      </c>
      <c r="L1218" s="5">
        <v>3</v>
      </c>
      <c r="M1218" s="5">
        <v>75619.509999999995</v>
      </c>
      <c r="N1218" s="5">
        <v>93176.95</v>
      </c>
      <c r="O1218" s="5">
        <v>0.1</v>
      </c>
      <c r="P1218" s="3" t="s">
        <v>28</v>
      </c>
      <c r="Q1218" s="3" t="s">
        <v>29</v>
      </c>
      <c r="R1218" s="5">
        <v>9</v>
      </c>
      <c r="S1218" s="15">
        <v>47405.09</v>
      </c>
      <c r="T1218" s="11">
        <f t="shared" si="127"/>
        <v>279530.84999999998</v>
      </c>
      <c r="U1218" s="12">
        <f t="shared" si="128"/>
        <v>27953.084999999999</v>
      </c>
      <c r="V1218" s="12">
        <f t="shared" si="129"/>
        <v>251577.76499999998</v>
      </c>
      <c r="W1218" s="17">
        <f t="shared" si="130"/>
        <v>0.188431159645607</v>
      </c>
      <c r="X1218" s="19">
        <f t="shared" si="131"/>
        <v>0</v>
      </c>
      <c r="Y1218" s="17">
        <f t="shared" si="132"/>
        <v>0.188431159645607</v>
      </c>
      <c r="Z1218" s="25">
        <f t="shared" ref="Z1218:Z1281" si="133">U1218/V1218</f>
        <v>0.11111111111111112</v>
      </c>
    </row>
    <row r="1219" spans="1:26" ht="14.4" x14ac:dyDescent="0.3">
      <c r="A1219" s="24" t="s">
        <v>1999</v>
      </c>
      <c r="B1219" s="6">
        <v>45810</v>
      </c>
      <c r="C1219" s="3" t="s">
        <v>49</v>
      </c>
      <c r="D1219" s="3" t="s">
        <v>21</v>
      </c>
      <c r="E1219" s="3" t="s">
        <v>105</v>
      </c>
      <c r="F1219" s="3" t="s">
        <v>106</v>
      </c>
      <c r="G1219" s="3" t="s">
        <v>1938</v>
      </c>
      <c r="H1219" s="3" t="s">
        <v>87</v>
      </c>
      <c r="I1219" s="3" t="s">
        <v>25</v>
      </c>
      <c r="J1219" s="3" t="s">
        <v>146</v>
      </c>
      <c r="K1219" s="3" t="s">
        <v>147</v>
      </c>
      <c r="L1219" s="5">
        <v>49</v>
      </c>
      <c r="M1219" s="5">
        <v>59509.59</v>
      </c>
      <c r="N1219" s="5">
        <v>78880.23</v>
      </c>
      <c r="O1219" s="5">
        <v>0.05</v>
      </c>
      <c r="P1219" s="3" t="s">
        <v>28</v>
      </c>
      <c r="Q1219" s="3" t="s">
        <v>84</v>
      </c>
      <c r="R1219" s="5">
        <v>15</v>
      </c>
      <c r="S1219" s="15">
        <v>901703.3</v>
      </c>
      <c r="T1219" s="11">
        <f t="shared" ref="T1219:T1282" si="134">L1219*N1219</f>
        <v>3865131.27</v>
      </c>
      <c r="U1219" s="12">
        <f t="shared" ref="U1219:U1282" si="135">IF(O1219="","", (L1219 * N1219) * (O1219))</f>
        <v>193256.56350000002</v>
      </c>
      <c r="V1219" s="12">
        <f t="shared" ref="V1219:V1282" si="136">IF(T1219="","", T1219 - U1219)</f>
        <v>3671874.7064999999</v>
      </c>
      <c r="W1219" s="17">
        <f t="shared" ref="W1219:W1282" si="137">IF(V1219=0,"", S1219 / V1219)</f>
        <v>0.24557028005443465</v>
      </c>
      <c r="X1219" s="19">
        <f t="shared" ref="X1219:X1282" si="138">IF(TRIM(P1219)="Returned",1,0)</f>
        <v>0</v>
      </c>
      <c r="Y1219" s="17">
        <f t="shared" ref="Y1219:Y1282" si="139">S1219/V1219</f>
        <v>0.24557028005443465</v>
      </c>
      <c r="Z1219" s="25">
        <f t="shared" si="133"/>
        <v>5.2631578947368425E-2</v>
      </c>
    </row>
    <row r="1220" spans="1:26" ht="14.4" x14ac:dyDescent="0.3">
      <c r="A1220" s="24" t="s">
        <v>2000</v>
      </c>
      <c r="B1220" s="6">
        <v>45717</v>
      </c>
      <c r="C1220" s="3" t="s">
        <v>31</v>
      </c>
      <c r="D1220" s="3" t="s">
        <v>41</v>
      </c>
      <c r="E1220" s="3" t="s">
        <v>42</v>
      </c>
      <c r="F1220" s="3" t="s">
        <v>42</v>
      </c>
      <c r="G1220" s="3" t="s">
        <v>2001</v>
      </c>
      <c r="H1220" s="3" t="s">
        <v>24</v>
      </c>
      <c r="I1220" s="3" t="s">
        <v>52</v>
      </c>
      <c r="J1220" s="3" t="s">
        <v>95</v>
      </c>
      <c r="K1220" s="3" t="s">
        <v>237</v>
      </c>
      <c r="L1220" s="5">
        <v>39</v>
      </c>
      <c r="M1220" s="5">
        <v>35360.58</v>
      </c>
      <c r="N1220" s="5">
        <v>44587.23</v>
      </c>
      <c r="O1220" s="5">
        <v>0.1</v>
      </c>
      <c r="P1220" s="3" t="s">
        <v>28</v>
      </c>
      <c r="Q1220" s="3" t="s">
        <v>29</v>
      </c>
      <c r="R1220" s="5">
        <v>1</v>
      </c>
      <c r="S1220" s="15">
        <v>323855.40000000002</v>
      </c>
      <c r="T1220" s="11">
        <f t="shared" si="134"/>
        <v>1738901.9700000002</v>
      </c>
      <c r="U1220" s="12">
        <f t="shared" si="135"/>
        <v>173890.19700000004</v>
      </c>
      <c r="V1220" s="12">
        <f t="shared" si="136"/>
        <v>1565011.773</v>
      </c>
      <c r="W1220" s="17">
        <f t="shared" si="137"/>
        <v>0.20693480112241944</v>
      </c>
      <c r="X1220" s="19">
        <f t="shared" si="138"/>
        <v>0</v>
      </c>
      <c r="Y1220" s="17">
        <f t="shared" si="139"/>
        <v>0.20693480112241944</v>
      </c>
      <c r="Z1220" s="25">
        <f t="shared" si="133"/>
        <v>0.11111111111111113</v>
      </c>
    </row>
    <row r="1221" spans="1:26" ht="14.4" x14ac:dyDescent="0.3">
      <c r="A1221" s="24" t="s">
        <v>2002</v>
      </c>
      <c r="B1221" s="4">
        <v>45828</v>
      </c>
      <c r="C1221" s="3" t="s">
        <v>49</v>
      </c>
      <c r="D1221" s="3" t="s">
        <v>41</v>
      </c>
      <c r="E1221" s="3" t="s">
        <v>42</v>
      </c>
      <c r="F1221" s="3" t="s">
        <v>42</v>
      </c>
      <c r="G1221" s="3" t="s">
        <v>167</v>
      </c>
      <c r="H1221" s="3" t="s">
        <v>44</v>
      </c>
      <c r="I1221" s="3" t="s">
        <v>25</v>
      </c>
      <c r="J1221" s="3" t="s">
        <v>36</v>
      </c>
      <c r="K1221" s="3" t="s">
        <v>136</v>
      </c>
      <c r="L1221" s="5">
        <v>43</v>
      </c>
      <c r="M1221" s="5">
        <v>677.9</v>
      </c>
      <c r="N1221" s="5">
        <v>889.93</v>
      </c>
      <c r="O1221" s="5">
        <v>0.1</v>
      </c>
      <c r="P1221" s="3" t="s">
        <v>55</v>
      </c>
      <c r="Q1221" s="3" t="s">
        <v>84</v>
      </c>
      <c r="R1221" s="5">
        <v>7</v>
      </c>
      <c r="S1221" s="15">
        <v>8205.56</v>
      </c>
      <c r="T1221" s="11">
        <f t="shared" si="134"/>
        <v>38266.99</v>
      </c>
      <c r="U1221" s="12">
        <f t="shared" si="135"/>
        <v>3826.6990000000001</v>
      </c>
      <c r="V1221" s="12">
        <f t="shared" si="136"/>
        <v>34440.290999999997</v>
      </c>
      <c r="W1221" s="17">
        <f t="shared" si="137"/>
        <v>0.23825466515367133</v>
      </c>
      <c r="X1221" s="19">
        <f t="shared" si="138"/>
        <v>1</v>
      </c>
      <c r="Y1221" s="17">
        <f t="shared" si="139"/>
        <v>0.23825466515367133</v>
      </c>
      <c r="Z1221" s="25">
        <f t="shared" si="133"/>
        <v>0.11111111111111112</v>
      </c>
    </row>
    <row r="1222" spans="1:26" ht="14.4" x14ac:dyDescent="0.3">
      <c r="A1222" s="24" t="s">
        <v>2003</v>
      </c>
      <c r="B1222" s="4">
        <v>45853</v>
      </c>
      <c r="C1222" s="3" t="s">
        <v>49</v>
      </c>
      <c r="D1222" s="3" t="s">
        <v>70</v>
      </c>
      <c r="E1222" s="3" t="s">
        <v>71</v>
      </c>
      <c r="F1222" s="3" t="s">
        <v>72</v>
      </c>
      <c r="G1222" s="3" t="s">
        <v>662</v>
      </c>
      <c r="H1222" s="3" t="s">
        <v>35</v>
      </c>
      <c r="I1222" s="3" t="s">
        <v>25</v>
      </c>
      <c r="J1222" s="3" t="s">
        <v>36</v>
      </c>
      <c r="K1222" s="3" t="s">
        <v>37</v>
      </c>
      <c r="L1222" s="5">
        <v>46</v>
      </c>
      <c r="M1222" s="5">
        <v>28402.28</v>
      </c>
      <c r="N1222" s="5">
        <v>38284.959999999999</v>
      </c>
      <c r="O1222" s="5">
        <v>0.05</v>
      </c>
      <c r="P1222" s="3" t="s">
        <v>28</v>
      </c>
      <c r="Q1222" s="3" t="s">
        <v>38</v>
      </c>
      <c r="R1222" s="5">
        <v>12</v>
      </c>
      <c r="S1222" s="15">
        <v>431873.1</v>
      </c>
      <c r="T1222" s="11">
        <f t="shared" si="134"/>
        <v>1761108.16</v>
      </c>
      <c r="U1222" s="12">
        <f t="shared" si="135"/>
        <v>88055.407999999996</v>
      </c>
      <c r="V1222" s="12">
        <f t="shared" si="136"/>
        <v>1673052.7519999999</v>
      </c>
      <c r="W1222" s="17">
        <f t="shared" si="137"/>
        <v>0.25813477756976311</v>
      </c>
      <c r="X1222" s="19">
        <f t="shared" si="138"/>
        <v>0</v>
      </c>
      <c r="Y1222" s="17">
        <f t="shared" si="139"/>
        <v>0.25813477756976311</v>
      </c>
      <c r="Z1222" s="25">
        <f t="shared" si="133"/>
        <v>5.2631578947368425E-2</v>
      </c>
    </row>
    <row r="1223" spans="1:26" ht="14.4" x14ac:dyDescent="0.3">
      <c r="A1223" s="24" t="s">
        <v>2004</v>
      </c>
      <c r="B1223" s="6">
        <v>45908</v>
      </c>
      <c r="C1223" s="3" t="s">
        <v>20</v>
      </c>
      <c r="D1223" s="3" t="s">
        <v>70</v>
      </c>
      <c r="E1223" s="3" t="s">
        <v>125</v>
      </c>
      <c r="F1223" s="3" t="s">
        <v>125</v>
      </c>
      <c r="G1223" s="3" t="s">
        <v>2005</v>
      </c>
      <c r="H1223" s="3" t="s">
        <v>44</v>
      </c>
      <c r="I1223" s="3" t="s">
        <v>52</v>
      </c>
      <c r="J1223" s="3" t="s">
        <v>95</v>
      </c>
      <c r="K1223" s="3" t="s">
        <v>237</v>
      </c>
      <c r="L1223" s="5">
        <v>20</v>
      </c>
      <c r="M1223" s="5">
        <v>51726.81</v>
      </c>
      <c r="N1223" s="5">
        <v>68752.149999999994</v>
      </c>
      <c r="O1223" s="5">
        <v>0.1</v>
      </c>
      <c r="P1223" s="3" t="s">
        <v>55</v>
      </c>
      <c r="Q1223" s="3" t="s">
        <v>84</v>
      </c>
      <c r="R1223" s="5">
        <v>5</v>
      </c>
      <c r="S1223" s="15">
        <v>306456.09999999998</v>
      </c>
      <c r="T1223" s="11">
        <f t="shared" si="134"/>
        <v>1375043</v>
      </c>
      <c r="U1223" s="12">
        <f t="shared" si="135"/>
        <v>137504.30000000002</v>
      </c>
      <c r="V1223" s="12">
        <f t="shared" si="136"/>
        <v>1237538.7</v>
      </c>
      <c r="W1223" s="17">
        <f t="shared" si="137"/>
        <v>0.2476335487528592</v>
      </c>
      <c r="X1223" s="19">
        <f t="shared" si="138"/>
        <v>1</v>
      </c>
      <c r="Y1223" s="17">
        <f t="shared" si="139"/>
        <v>0.2476335487528592</v>
      </c>
      <c r="Z1223" s="25">
        <f t="shared" si="133"/>
        <v>0.11111111111111113</v>
      </c>
    </row>
    <row r="1224" spans="1:26" ht="14.4" x14ac:dyDescent="0.3">
      <c r="A1224" s="24" t="s">
        <v>2006</v>
      </c>
      <c r="B1224" s="4">
        <v>45826</v>
      </c>
      <c r="C1224" s="3" t="s">
        <v>49</v>
      </c>
      <c r="D1224" s="3" t="s">
        <v>57</v>
      </c>
      <c r="E1224" s="3" t="s">
        <v>92</v>
      </c>
      <c r="F1224" s="3" t="s">
        <v>93</v>
      </c>
      <c r="G1224" s="3" t="s">
        <v>776</v>
      </c>
      <c r="H1224" s="3" t="s">
        <v>44</v>
      </c>
      <c r="I1224" s="3" t="s">
        <v>52</v>
      </c>
      <c r="J1224" s="3" t="s">
        <v>157</v>
      </c>
      <c r="K1224" s="3" t="s">
        <v>285</v>
      </c>
      <c r="L1224" s="5">
        <v>16</v>
      </c>
      <c r="M1224" s="5">
        <v>18005.29</v>
      </c>
      <c r="N1224" s="5">
        <v>20510.509999999998</v>
      </c>
      <c r="O1224" s="5">
        <v>0.15</v>
      </c>
      <c r="P1224" s="3" t="s">
        <v>28</v>
      </c>
      <c r="Q1224" s="3" t="s">
        <v>77</v>
      </c>
      <c r="R1224" s="5">
        <v>18</v>
      </c>
      <c r="S1224" s="15">
        <v>34070.99</v>
      </c>
      <c r="T1224" s="11">
        <f t="shared" si="134"/>
        <v>328168.15999999997</v>
      </c>
      <c r="U1224" s="12">
        <f t="shared" si="135"/>
        <v>49225.223999999995</v>
      </c>
      <c r="V1224" s="12">
        <f t="shared" si="136"/>
        <v>278942.93599999999</v>
      </c>
      <c r="W1224" s="17">
        <f t="shared" si="137"/>
        <v>0.12214322573847147</v>
      </c>
      <c r="X1224" s="19">
        <f t="shared" si="138"/>
        <v>0</v>
      </c>
      <c r="Y1224" s="17">
        <f t="shared" si="139"/>
        <v>0.12214322573847147</v>
      </c>
      <c r="Z1224" s="25">
        <f t="shared" si="133"/>
        <v>0.1764705882352941</v>
      </c>
    </row>
    <row r="1225" spans="1:26" ht="14.4" x14ac:dyDescent="0.3">
      <c r="A1225" s="24" t="s">
        <v>2007</v>
      </c>
      <c r="B1225" s="6">
        <v>45873</v>
      </c>
      <c r="C1225" s="3" t="s">
        <v>49</v>
      </c>
      <c r="D1225" s="3" t="s">
        <v>57</v>
      </c>
      <c r="E1225" s="3" t="s">
        <v>58</v>
      </c>
      <c r="F1225" s="3" t="s">
        <v>59</v>
      </c>
      <c r="G1225" s="3" t="s">
        <v>2008</v>
      </c>
      <c r="H1225" s="3" t="s">
        <v>24</v>
      </c>
      <c r="I1225" s="3" t="s">
        <v>25</v>
      </c>
      <c r="J1225" s="3" t="s">
        <v>36</v>
      </c>
      <c r="K1225" s="3" t="s">
        <v>136</v>
      </c>
      <c r="L1225" s="5">
        <v>39</v>
      </c>
      <c r="M1225" s="5">
        <v>57559.08</v>
      </c>
      <c r="N1225" s="5">
        <v>84795.88</v>
      </c>
      <c r="O1225" s="5">
        <v>0.05</v>
      </c>
      <c r="P1225" s="3" t="s">
        <v>55</v>
      </c>
      <c r="Q1225" s="3" t="s">
        <v>77</v>
      </c>
      <c r="R1225" s="5">
        <v>20</v>
      </c>
      <c r="S1225" s="15">
        <v>1009123</v>
      </c>
      <c r="T1225" s="11">
        <f t="shared" si="134"/>
        <v>3307039.3200000003</v>
      </c>
      <c r="U1225" s="12">
        <f t="shared" si="135"/>
        <v>165351.96600000001</v>
      </c>
      <c r="V1225" s="12">
        <f t="shared" si="136"/>
        <v>3141687.3540000003</v>
      </c>
      <c r="W1225" s="17">
        <f t="shared" si="137"/>
        <v>0.32120414487303561</v>
      </c>
      <c r="X1225" s="19">
        <f t="shared" si="138"/>
        <v>1</v>
      </c>
      <c r="Y1225" s="17">
        <f t="shared" si="139"/>
        <v>0.32120414487303561</v>
      </c>
      <c r="Z1225" s="25">
        <f t="shared" si="133"/>
        <v>5.2631578947368418E-2</v>
      </c>
    </row>
    <row r="1226" spans="1:26" ht="14.4" x14ac:dyDescent="0.3">
      <c r="A1226" s="24" t="s">
        <v>2009</v>
      </c>
      <c r="B1226" s="4">
        <v>45884</v>
      </c>
      <c r="C1226" s="3" t="s">
        <v>31</v>
      </c>
      <c r="D1226" s="3" t="s">
        <v>57</v>
      </c>
      <c r="E1226" s="3" t="s">
        <v>92</v>
      </c>
      <c r="F1226" s="3" t="s">
        <v>93</v>
      </c>
      <c r="G1226" s="3" t="s">
        <v>348</v>
      </c>
      <c r="H1226" s="3" t="s">
        <v>35</v>
      </c>
      <c r="I1226" s="3" t="s">
        <v>52</v>
      </c>
      <c r="J1226" s="3" t="s">
        <v>157</v>
      </c>
      <c r="K1226" s="3" t="s">
        <v>188</v>
      </c>
      <c r="L1226" s="5">
        <v>9</v>
      </c>
      <c r="M1226" s="5">
        <v>56919.97</v>
      </c>
      <c r="N1226" s="5">
        <v>66353.08</v>
      </c>
      <c r="O1226" s="5">
        <v>0.15</v>
      </c>
      <c r="P1226" s="3" t="s">
        <v>28</v>
      </c>
      <c r="Q1226" s="3" t="s">
        <v>29</v>
      </c>
      <c r="R1226" s="5">
        <v>19</v>
      </c>
      <c r="S1226" s="15">
        <v>72163.289999999994</v>
      </c>
      <c r="T1226" s="11">
        <f t="shared" si="134"/>
        <v>597177.72</v>
      </c>
      <c r="U1226" s="12">
        <f t="shared" si="135"/>
        <v>89576.657999999996</v>
      </c>
      <c r="V1226" s="12">
        <f t="shared" si="136"/>
        <v>507601.06199999998</v>
      </c>
      <c r="W1226" s="17">
        <f t="shared" si="137"/>
        <v>0.14216536450036033</v>
      </c>
      <c r="X1226" s="19">
        <f t="shared" si="138"/>
        <v>0</v>
      </c>
      <c r="Y1226" s="17">
        <f t="shared" si="139"/>
        <v>0.14216536450036033</v>
      </c>
      <c r="Z1226" s="25">
        <f t="shared" si="133"/>
        <v>0.17647058823529413</v>
      </c>
    </row>
    <row r="1227" spans="1:26" ht="14.4" x14ac:dyDescent="0.3">
      <c r="A1227" s="24" t="s">
        <v>2010</v>
      </c>
      <c r="B1227" s="4">
        <v>45672</v>
      </c>
      <c r="C1227" s="3" t="s">
        <v>40</v>
      </c>
      <c r="D1227" s="3" t="s">
        <v>57</v>
      </c>
      <c r="E1227" s="3" t="s">
        <v>92</v>
      </c>
      <c r="F1227" s="3" t="s">
        <v>93</v>
      </c>
      <c r="G1227" s="3" t="s">
        <v>1313</v>
      </c>
      <c r="H1227" s="3" t="s">
        <v>87</v>
      </c>
      <c r="I1227" s="3" t="s">
        <v>45</v>
      </c>
      <c r="J1227" s="3" t="s">
        <v>67</v>
      </c>
      <c r="K1227" s="3" t="s">
        <v>74</v>
      </c>
      <c r="L1227" s="5">
        <v>10</v>
      </c>
      <c r="M1227" s="5">
        <v>58785.64</v>
      </c>
      <c r="N1227" s="5">
        <v>72750.929999999993</v>
      </c>
      <c r="O1227" s="5">
        <v>0</v>
      </c>
      <c r="P1227" s="3" t="s">
        <v>55</v>
      </c>
      <c r="Q1227" s="3" t="s">
        <v>84</v>
      </c>
      <c r="R1227" s="5">
        <v>5</v>
      </c>
      <c r="S1227" s="15">
        <v>139652.9</v>
      </c>
      <c r="T1227" s="11">
        <f t="shared" si="134"/>
        <v>727509.29999999993</v>
      </c>
      <c r="U1227" s="12">
        <f t="shared" si="135"/>
        <v>0</v>
      </c>
      <c r="V1227" s="12">
        <f t="shared" si="136"/>
        <v>727509.29999999993</v>
      </c>
      <c r="W1227" s="17">
        <f t="shared" si="137"/>
        <v>0.19196029521547012</v>
      </c>
      <c r="X1227" s="19">
        <f t="shared" si="138"/>
        <v>1</v>
      </c>
      <c r="Y1227" s="17">
        <f t="shared" si="139"/>
        <v>0.19196029521547012</v>
      </c>
      <c r="Z1227" s="25">
        <f t="shared" si="133"/>
        <v>0</v>
      </c>
    </row>
    <row r="1228" spans="1:26" ht="14.4" x14ac:dyDescent="0.3">
      <c r="A1228" s="24" t="s">
        <v>2011</v>
      </c>
      <c r="B1228" s="6">
        <v>45901</v>
      </c>
      <c r="C1228" s="3" t="s">
        <v>31</v>
      </c>
      <c r="D1228" s="3" t="s">
        <v>57</v>
      </c>
      <c r="E1228" s="3" t="s">
        <v>92</v>
      </c>
      <c r="F1228" s="3" t="s">
        <v>93</v>
      </c>
      <c r="G1228" s="3" t="s">
        <v>1789</v>
      </c>
      <c r="H1228" s="3" t="s">
        <v>35</v>
      </c>
      <c r="I1228" s="3" t="s">
        <v>25</v>
      </c>
      <c r="J1228" s="3" t="s">
        <v>36</v>
      </c>
      <c r="K1228" s="3" t="s">
        <v>37</v>
      </c>
      <c r="L1228" s="5">
        <v>49</v>
      </c>
      <c r="M1228" s="5">
        <v>55421.37</v>
      </c>
      <c r="N1228" s="5">
        <v>68650.75</v>
      </c>
      <c r="O1228" s="5">
        <v>0.05</v>
      </c>
      <c r="P1228" s="3" t="s">
        <v>28</v>
      </c>
      <c r="Q1228" s="3" t="s">
        <v>38</v>
      </c>
      <c r="R1228" s="5">
        <v>8</v>
      </c>
      <c r="S1228" s="15">
        <v>615827.6</v>
      </c>
      <c r="T1228" s="11">
        <f t="shared" si="134"/>
        <v>3363886.75</v>
      </c>
      <c r="U1228" s="12">
        <f t="shared" si="135"/>
        <v>168194.33750000002</v>
      </c>
      <c r="V1228" s="12">
        <f t="shared" si="136"/>
        <v>3195692.4125000001</v>
      </c>
      <c r="W1228" s="17">
        <f t="shared" si="137"/>
        <v>0.1927055299787867</v>
      </c>
      <c r="X1228" s="19">
        <f t="shared" si="138"/>
        <v>0</v>
      </c>
      <c r="Y1228" s="17">
        <f t="shared" si="139"/>
        <v>0.1927055299787867</v>
      </c>
      <c r="Z1228" s="25">
        <f t="shared" si="133"/>
        <v>5.2631578947368425E-2</v>
      </c>
    </row>
    <row r="1229" spans="1:26" ht="14.4" x14ac:dyDescent="0.3">
      <c r="A1229" s="24" t="s">
        <v>2012</v>
      </c>
      <c r="B1229" s="4">
        <v>45698</v>
      </c>
      <c r="C1229" s="3" t="s">
        <v>20</v>
      </c>
      <c r="D1229" s="3" t="s">
        <v>57</v>
      </c>
      <c r="E1229" s="3" t="s">
        <v>58</v>
      </c>
      <c r="F1229" s="3" t="s">
        <v>59</v>
      </c>
      <c r="G1229" s="3" t="s">
        <v>1850</v>
      </c>
      <c r="H1229" s="3" t="s">
        <v>35</v>
      </c>
      <c r="I1229" s="3" t="s">
        <v>25</v>
      </c>
      <c r="J1229" s="3" t="s">
        <v>36</v>
      </c>
      <c r="K1229" s="3" t="s">
        <v>37</v>
      </c>
      <c r="L1229" s="5">
        <v>29</v>
      </c>
      <c r="M1229" s="5">
        <v>59913.68</v>
      </c>
      <c r="N1229" s="5">
        <v>81435.009999999995</v>
      </c>
      <c r="O1229" s="5">
        <v>0.15</v>
      </c>
      <c r="P1229" s="3" t="s">
        <v>55</v>
      </c>
      <c r="Q1229" s="3" t="s">
        <v>84</v>
      </c>
      <c r="R1229" s="5">
        <v>14</v>
      </c>
      <c r="S1229" s="15">
        <v>530500.80000000005</v>
      </c>
      <c r="T1229" s="11">
        <f t="shared" si="134"/>
        <v>2361615.29</v>
      </c>
      <c r="U1229" s="12">
        <f t="shared" si="135"/>
        <v>354242.29349999997</v>
      </c>
      <c r="V1229" s="12">
        <f t="shared" si="136"/>
        <v>2007372.9965000001</v>
      </c>
      <c r="W1229" s="17">
        <f t="shared" si="137"/>
        <v>0.26427614644860048</v>
      </c>
      <c r="X1229" s="19">
        <f t="shared" si="138"/>
        <v>1</v>
      </c>
      <c r="Y1229" s="17">
        <f t="shared" si="139"/>
        <v>0.26427614644860048</v>
      </c>
      <c r="Z1229" s="25">
        <f t="shared" si="133"/>
        <v>0.1764705882352941</v>
      </c>
    </row>
    <row r="1230" spans="1:26" ht="14.4" x14ac:dyDescent="0.3">
      <c r="A1230" s="24" t="s">
        <v>2013</v>
      </c>
      <c r="B1230" s="7">
        <v>45802</v>
      </c>
      <c r="C1230" s="3" t="s">
        <v>49</v>
      </c>
      <c r="D1230" s="3" t="s">
        <v>41</v>
      </c>
      <c r="E1230" s="3" t="s">
        <v>50</v>
      </c>
      <c r="F1230" s="3" t="s">
        <v>50</v>
      </c>
      <c r="G1230" s="3" t="s">
        <v>479</v>
      </c>
      <c r="H1230" s="3" t="s">
        <v>44</v>
      </c>
      <c r="I1230" s="3" t="s">
        <v>52</v>
      </c>
      <c r="J1230" s="3" t="s">
        <v>53</v>
      </c>
      <c r="K1230" s="3" t="s">
        <v>90</v>
      </c>
      <c r="L1230" s="5">
        <v>45</v>
      </c>
      <c r="M1230" s="5">
        <v>4949.9799999999996</v>
      </c>
      <c r="N1230" s="5">
        <v>6465.35</v>
      </c>
      <c r="O1230" s="5">
        <v>0.15</v>
      </c>
      <c r="P1230" s="3" t="s">
        <v>28</v>
      </c>
      <c r="Q1230" s="3" t="s">
        <v>29</v>
      </c>
      <c r="R1230" s="5">
        <v>3</v>
      </c>
      <c r="S1230" s="15">
        <v>57962.9</v>
      </c>
      <c r="T1230" s="11">
        <f t="shared" si="134"/>
        <v>290940.75</v>
      </c>
      <c r="U1230" s="12">
        <f t="shared" si="135"/>
        <v>43641.112499999996</v>
      </c>
      <c r="V1230" s="12">
        <f t="shared" si="136"/>
        <v>247299.63750000001</v>
      </c>
      <c r="W1230" s="17">
        <f t="shared" si="137"/>
        <v>0.23438327927189137</v>
      </c>
      <c r="X1230" s="19">
        <f t="shared" si="138"/>
        <v>0</v>
      </c>
      <c r="Y1230" s="17">
        <f t="shared" si="139"/>
        <v>0.23438327927189137</v>
      </c>
      <c r="Z1230" s="25">
        <f t="shared" si="133"/>
        <v>0.1764705882352941</v>
      </c>
    </row>
    <row r="1231" spans="1:26" ht="14.4" x14ac:dyDescent="0.3">
      <c r="A1231" s="24" t="s">
        <v>2014</v>
      </c>
      <c r="B1231" s="4">
        <v>45742</v>
      </c>
      <c r="C1231" s="3" t="s">
        <v>20</v>
      </c>
      <c r="D1231" s="3" t="s">
        <v>70</v>
      </c>
      <c r="E1231" s="3" t="s">
        <v>71</v>
      </c>
      <c r="F1231" s="3" t="s">
        <v>72</v>
      </c>
      <c r="G1231" s="3" t="s">
        <v>556</v>
      </c>
      <c r="H1231" s="3" t="s">
        <v>35</v>
      </c>
      <c r="I1231" s="3" t="s">
        <v>25</v>
      </c>
      <c r="J1231" s="3" t="s">
        <v>26</v>
      </c>
      <c r="K1231" s="3" t="s">
        <v>127</v>
      </c>
      <c r="L1231" s="5">
        <v>10</v>
      </c>
      <c r="M1231" s="5">
        <v>57019.35</v>
      </c>
      <c r="N1231" s="5">
        <v>77963.850000000006</v>
      </c>
      <c r="O1231" s="5">
        <v>0</v>
      </c>
      <c r="P1231" s="3" t="s">
        <v>55</v>
      </c>
      <c r="Q1231" s="3" t="s">
        <v>29</v>
      </c>
      <c r="R1231" s="5">
        <v>17</v>
      </c>
      <c r="S1231" s="15">
        <v>209445</v>
      </c>
      <c r="T1231" s="11">
        <f t="shared" si="134"/>
        <v>779638.5</v>
      </c>
      <c r="U1231" s="12">
        <f t="shared" si="135"/>
        <v>0</v>
      </c>
      <c r="V1231" s="12">
        <f t="shared" si="136"/>
        <v>779638.5</v>
      </c>
      <c r="W1231" s="17">
        <f t="shared" si="137"/>
        <v>0.26864373680879022</v>
      </c>
      <c r="X1231" s="19">
        <f t="shared" si="138"/>
        <v>1</v>
      </c>
      <c r="Y1231" s="17">
        <f t="shared" si="139"/>
        <v>0.26864373680879022</v>
      </c>
      <c r="Z1231" s="25">
        <f t="shared" si="133"/>
        <v>0</v>
      </c>
    </row>
    <row r="1232" spans="1:26" ht="14.4" x14ac:dyDescent="0.3">
      <c r="A1232" s="24" t="s">
        <v>2015</v>
      </c>
      <c r="B1232" s="8">
        <v>45778</v>
      </c>
      <c r="C1232" s="3" t="s">
        <v>40</v>
      </c>
      <c r="D1232" s="3" t="s">
        <v>70</v>
      </c>
      <c r="E1232" s="3" t="s">
        <v>71</v>
      </c>
      <c r="F1232" s="3" t="s">
        <v>72</v>
      </c>
      <c r="G1232" s="3" t="s">
        <v>2016</v>
      </c>
      <c r="H1232" s="3" t="s">
        <v>35</v>
      </c>
      <c r="I1232" s="3" t="s">
        <v>45</v>
      </c>
      <c r="J1232" s="3" t="s">
        <v>67</v>
      </c>
      <c r="K1232" s="3" t="s">
        <v>68</v>
      </c>
      <c r="L1232" s="5">
        <v>11</v>
      </c>
      <c r="M1232" s="5">
        <v>53626.58</v>
      </c>
      <c r="N1232" s="5">
        <v>70519.77</v>
      </c>
      <c r="O1232" s="5">
        <v>0.15</v>
      </c>
      <c r="P1232" s="3" t="s">
        <v>55</v>
      </c>
      <c r="Q1232" s="3" t="s">
        <v>84</v>
      </c>
      <c r="R1232" s="5">
        <v>13</v>
      </c>
      <c r="S1232" s="15">
        <v>157951.29999999999</v>
      </c>
      <c r="T1232" s="11">
        <f t="shared" si="134"/>
        <v>775717.47000000009</v>
      </c>
      <c r="U1232" s="12">
        <f t="shared" si="135"/>
        <v>116357.6205</v>
      </c>
      <c r="V1232" s="12">
        <f t="shared" si="136"/>
        <v>659359.84950000013</v>
      </c>
      <c r="W1232" s="17">
        <f t="shared" si="137"/>
        <v>0.23955249947320301</v>
      </c>
      <c r="X1232" s="19">
        <f t="shared" si="138"/>
        <v>1</v>
      </c>
      <c r="Y1232" s="17">
        <f t="shared" si="139"/>
        <v>0.23955249947320301</v>
      </c>
      <c r="Z1232" s="25">
        <f t="shared" si="133"/>
        <v>0.1764705882352941</v>
      </c>
    </row>
    <row r="1233" spans="1:26" ht="14.4" x14ac:dyDescent="0.3">
      <c r="A1233" s="24" t="s">
        <v>2017</v>
      </c>
      <c r="B1233" s="4">
        <v>45856</v>
      </c>
      <c r="C1233" s="3" t="s">
        <v>40</v>
      </c>
      <c r="D1233" s="3" t="s">
        <v>70</v>
      </c>
      <c r="E1233" s="3" t="s">
        <v>71</v>
      </c>
      <c r="F1233" s="3" t="s">
        <v>72</v>
      </c>
      <c r="G1233" s="3" t="s">
        <v>953</v>
      </c>
      <c r="H1233" s="3" t="s">
        <v>24</v>
      </c>
      <c r="I1233" s="3" t="s">
        <v>45</v>
      </c>
      <c r="J1233" s="3" t="s">
        <v>132</v>
      </c>
      <c r="K1233" s="3" t="s">
        <v>133</v>
      </c>
      <c r="L1233" s="5">
        <v>46</v>
      </c>
      <c r="M1233" s="5">
        <v>27014.3</v>
      </c>
      <c r="N1233" s="5">
        <v>39687.360000000001</v>
      </c>
      <c r="O1233" s="5">
        <v>0.1</v>
      </c>
      <c r="P1233" s="3" t="s">
        <v>28</v>
      </c>
      <c r="Q1233" s="3" t="s">
        <v>84</v>
      </c>
      <c r="R1233" s="5">
        <v>13</v>
      </c>
      <c r="S1233" s="15">
        <v>524664.69999999995</v>
      </c>
      <c r="T1233" s="11">
        <f t="shared" si="134"/>
        <v>1825618.56</v>
      </c>
      <c r="U1233" s="12">
        <f t="shared" si="135"/>
        <v>182561.85600000003</v>
      </c>
      <c r="V1233" s="12">
        <f t="shared" si="136"/>
        <v>1643056.7039999999</v>
      </c>
      <c r="W1233" s="17">
        <f t="shared" si="137"/>
        <v>0.31932233301669422</v>
      </c>
      <c r="X1233" s="19">
        <f t="shared" si="138"/>
        <v>0</v>
      </c>
      <c r="Y1233" s="17">
        <f t="shared" si="139"/>
        <v>0.31932233301669422</v>
      </c>
      <c r="Z1233" s="25">
        <f t="shared" si="133"/>
        <v>0.11111111111111113</v>
      </c>
    </row>
    <row r="1234" spans="1:26" ht="14.4" x14ac:dyDescent="0.3">
      <c r="A1234" s="24" t="s">
        <v>2018</v>
      </c>
      <c r="B1234" s="4">
        <v>45730</v>
      </c>
      <c r="C1234" s="3" t="s">
        <v>31</v>
      </c>
      <c r="D1234" s="3" t="s">
        <v>21</v>
      </c>
      <c r="E1234" s="3" t="s">
        <v>22</v>
      </c>
      <c r="F1234" s="3" t="s">
        <v>22</v>
      </c>
      <c r="G1234" s="3" t="s">
        <v>839</v>
      </c>
      <c r="H1234" s="3" t="s">
        <v>44</v>
      </c>
      <c r="I1234" s="3" t="s">
        <v>25</v>
      </c>
      <c r="J1234" s="3" t="s">
        <v>61</v>
      </c>
      <c r="K1234" s="3" t="s">
        <v>211</v>
      </c>
      <c r="L1234" s="5">
        <v>38</v>
      </c>
      <c r="M1234" s="5">
        <v>37827.980000000003</v>
      </c>
      <c r="N1234" s="5">
        <v>55842.99</v>
      </c>
      <c r="O1234" s="5">
        <v>0.15</v>
      </c>
      <c r="P1234" s="3" t="s">
        <v>55</v>
      </c>
      <c r="Q1234" s="3" t="s">
        <v>84</v>
      </c>
      <c r="R1234" s="5">
        <v>6</v>
      </c>
      <c r="S1234" s="15">
        <v>581884.80000000005</v>
      </c>
      <c r="T1234" s="11">
        <f t="shared" si="134"/>
        <v>2122033.62</v>
      </c>
      <c r="U1234" s="12">
        <f t="shared" si="135"/>
        <v>318305.04300000001</v>
      </c>
      <c r="V1234" s="12">
        <f t="shared" si="136"/>
        <v>1803728.577</v>
      </c>
      <c r="W1234" s="17">
        <f t="shared" si="137"/>
        <v>0.32260108722555325</v>
      </c>
      <c r="X1234" s="19">
        <f t="shared" si="138"/>
        <v>1</v>
      </c>
      <c r="Y1234" s="17">
        <f t="shared" si="139"/>
        <v>0.32260108722555325</v>
      </c>
      <c r="Z1234" s="25">
        <f t="shared" si="133"/>
        <v>0.17647058823529413</v>
      </c>
    </row>
    <row r="1235" spans="1:26" ht="14.4" x14ac:dyDescent="0.3">
      <c r="A1235" s="24" t="s">
        <v>2019</v>
      </c>
      <c r="B1235" s="4">
        <v>45819</v>
      </c>
      <c r="C1235" s="3" t="s">
        <v>49</v>
      </c>
      <c r="D1235" s="3" t="s">
        <v>21</v>
      </c>
      <c r="E1235" s="3" t="s">
        <v>22</v>
      </c>
      <c r="F1235" s="3" t="s">
        <v>22</v>
      </c>
      <c r="G1235" s="3" t="s">
        <v>1705</v>
      </c>
      <c r="H1235" s="3" t="s">
        <v>24</v>
      </c>
      <c r="I1235" s="3" t="s">
        <v>45</v>
      </c>
      <c r="J1235" s="3" t="s">
        <v>102</v>
      </c>
      <c r="K1235" s="3" t="s">
        <v>226</v>
      </c>
      <c r="L1235" s="5">
        <v>18</v>
      </c>
      <c r="M1235" s="5">
        <v>27851.78</v>
      </c>
      <c r="N1235" s="5">
        <v>35684.97</v>
      </c>
      <c r="O1235" s="5">
        <v>0.1</v>
      </c>
      <c r="P1235" s="3" t="s">
        <v>55</v>
      </c>
      <c r="Q1235" s="3" t="s">
        <v>38</v>
      </c>
      <c r="R1235" s="5">
        <v>4</v>
      </c>
      <c r="S1235" s="15">
        <v>126897.7</v>
      </c>
      <c r="T1235" s="11">
        <f t="shared" si="134"/>
        <v>642329.46</v>
      </c>
      <c r="U1235" s="12">
        <f t="shared" si="135"/>
        <v>64232.945999999996</v>
      </c>
      <c r="V1235" s="12">
        <f t="shared" si="136"/>
        <v>578096.51399999997</v>
      </c>
      <c r="W1235" s="17">
        <f t="shared" si="137"/>
        <v>0.21950954023569844</v>
      </c>
      <c r="X1235" s="19">
        <f t="shared" si="138"/>
        <v>1</v>
      </c>
      <c r="Y1235" s="17">
        <f t="shared" si="139"/>
        <v>0.21950954023569844</v>
      </c>
      <c r="Z1235" s="25">
        <f t="shared" si="133"/>
        <v>0.1111111111111111</v>
      </c>
    </row>
    <row r="1236" spans="1:26" ht="14.4" x14ac:dyDescent="0.3">
      <c r="A1236" s="24" t="s">
        <v>2020</v>
      </c>
      <c r="B1236" s="4">
        <v>45885</v>
      </c>
      <c r="C1236" s="3" t="s">
        <v>20</v>
      </c>
      <c r="D1236" s="3" t="s">
        <v>70</v>
      </c>
      <c r="E1236" s="3" t="s">
        <v>71</v>
      </c>
      <c r="F1236" s="3" t="s">
        <v>72</v>
      </c>
      <c r="G1236" s="3" t="s">
        <v>527</v>
      </c>
      <c r="H1236" s="3" t="s">
        <v>87</v>
      </c>
      <c r="I1236" s="3" t="s">
        <v>25</v>
      </c>
      <c r="J1236" s="3" t="s">
        <v>36</v>
      </c>
      <c r="K1236" s="3" t="s">
        <v>169</v>
      </c>
      <c r="L1236" s="5">
        <v>7</v>
      </c>
      <c r="M1236" s="5">
        <v>2954.21</v>
      </c>
      <c r="N1236" s="5">
        <v>3930.13</v>
      </c>
      <c r="O1236" s="5">
        <v>0</v>
      </c>
      <c r="P1236" s="3" t="s">
        <v>55</v>
      </c>
      <c r="Q1236" s="3" t="s">
        <v>29</v>
      </c>
      <c r="R1236" s="5">
        <v>4</v>
      </c>
      <c r="S1236" s="15">
        <v>6831.44</v>
      </c>
      <c r="T1236" s="11">
        <f t="shared" si="134"/>
        <v>27510.91</v>
      </c>
      <c r="U1236" s="12">
        <f t="shared" si="135"/>
        <v>0</v>
      </c>
      <c r="V1236" s="12">
        <f t="shared" si="136"/>
        <v>27510.91</v>
      </c>
      <c r="W1236" s="17">
        <f t="shared" si="137"/>
        <v>0.24831748568113521</v>
      </c>
      <c r="X1236" s="19">
        <f t="shared" si="138"/>
        <v>1</v>
      </c>
      <c r="Y1236" s="17">
        <f t="shared" si="139"/>
        <v>0.24831748568113521</v>
      </c>
      <c r="Z1236" s="25">
        <f t="shared" si="133"/>
        <v>0</v>
      </c>
    </row>
    <row r="1237" spans="1:26" ht="14.4" x14ac:dyDescent="0.3">
      <c r="A1237" s="24" t="s">
        <v>2021</v>
      </c>
      <c r="B1237" s="6">
        <v>45815</v>
      </c>
      <c r="C1237" s="3" t="s">
        <v>31</v>
      </c>
      <c r="D1237" s="3" t="s">
        <v>41</v>
      </c>
      <c r="E1237" s="3" t="s">
        <v>42</v>
      </c>
      <c r="F1237" s="3" t="s">
        <v>42</v>
      </c>
      <c r="G1237" s="3" t="s">
        <v>123</v>
      </c>
      <c r="H1237" s="3" t="s">
        <v>24</v>
      </c>
      <c r="I1237" s="3" t="s">
        <v>25</v>
      </c>
      <c r="J1237" s="3" t="s">
        <v>26</v>
      </c>
      <c r="K1237" s="3" t="s">
        <v>27</v>
      </c>
      <c r="L1237" s="5">
        <v>50</v>
      </c>
      <c r="M1237" s="5">
        <v>24246.05</v>
      </c>
      <c r="N1237" s="5">
        <v>31272.400000000001</v>
      </c>
      <c r="O1237" s="5">
        <v>0.15</v>
      </c>
      <c r="P1237" s="3" t="s">
        <v>55</v>
      </c>
      <c r="Q1237" s="3" t="s">
        <v>77</v>
      </c>
      <c r="R1237" s="5">
        <v>18</v>
      </c>
      <c r="S1237" s="15">
        <v>298619.90000000002</v>
      </c>
      <c r="T1237" s="11">
        <f t="shared" si="134"/>
        <v>1563620</v>
      </c>
      <c r="U1237" s="12">
        <f t="shared" si="135"/>
        <v>234543</v>
      </c>
      <c r="V1237" s="12">
        <f t="shared" si="136"/>
        <v>1329077</v>
      </c>
      <c r="W1237" s="17">
        <f t="shared" si="137"/>
        <v>0.22468216664647722</v>
      </c>
      <c r="X1237" s="19">
        <f t="shared" si="138"/>
        <v>1</v>
      </c>
      <c r="Y1237" s="17">
        <f t="shared" si="139"/>
        <v>0.22468216664647722</v>
      </c>
      <c r="Z1237" s="25">
        <f t="shared" si="133"/>
        <v>0.17647058823529413</v>
      </c>
    </row>
    <row r="1238" spans="1:26" ht="14.4" x14ac:dyDescent="0.3">
      <c r="A1238" s="24" t="s">
        <v>2022</v>
      </c>
      <c r="B1238" s="4">
        <v>45818</v>
      </c>
      <c r="C1238" s="3" t="s">
        <v>31</v>
      </c>
      <c r="D1238" s="3" t="s">
        <v>57</v>
      </c>
      <c r="E1238" s="3" t="s">
        <v>58</v>
      </c>
      <c r="F1238" s="3" t="s">
        <v>59</v>
      </c>
      <c r="G1238" s="3" t="s">
        <v>1281</v>
      </c>
      <c r="H1238" s="3" t="s">
        <v>35</v>
      </c>
      <c r="I1238" s="3" t="s">
        <v>25</v>
      </c>
      <c r="J1238" s="3" t="s">
        <v>26</v>
      </c>
      <c r="K1238" s="3" t="s">
        <v>27</v>
      </c>
      <c r="L1238" s="5">
        <v>35</v>
      </c>
      <c r="M1238" s="5">
        <v>3582.78</v>
      </c>
      <c r="N1238" s="5">
        <v>5324.91</v>
      </c>
      <c r="O1238" s="5">
        <v>0.1</v>
      </c>
      <c r="P1238" s="3" t="s">
        <v>55</v>
      </c>
      <c r="Q1238" s="3" t="s">
        <v>84</v>
      </c>
      <c r="R1238" s="5">
        <v>3</v>
      </c>
      <c r="S1238" s="15">
        <v>54877.09</v>
      </c>
      <c r="T1238" s="11">
        <f t="shared" si="134"/>
        <v>186371.85</v>
      </c>
      <c r="U1238" s="12">
        <f t="shared" si="135"/>
        <v>18637.185000000001</v>
      </c>
      <c r="V1238" s="12">
        <f t="shared" si="136"/>
        <v>167734.66500000001</v>
      </c>
      <c r="W1238" s="17">
        <f t="shared" si="137"/>
        <v>0.32716606313906549</v>
      </c>
      <c r="X1238" s="19">
        <f t="shared" si="138"/>
        <v>1</v>
      </c>
      <c r="Y1238" s="17">
        <f t="shared" si="139"/>
        <v>0.32716606313906549</v>
      </c>
      <c r="Z1238" s="25">
        <f t="shared" si="133"/>
        <v>0.11111111111111112</v>
      </c>
    </row>
    <row r="1239" spans="1:26" ht="14.4" x14ac:dyDescent="0.3">
      <c r="A1239" s="24" t="s">
        <v>2023</v>
      </c>
      <c r="B1239" s="4">
        <v>45827</v>
      </c>
      <c r="C1239" s="3" t="s">
        <v>40</v>
      </c>
      <c r="D1239" s="3" t="s">
        <v>41</v>
      </c>
      <c r="E1239" s="3" t="s">
        <v>42</v>
      </c>
      <c r="F1239" s="3" t="s">
        <v>42</v>
      </c>
      <c r="G1239" s="3" t="s">
        <v>2024</v>
      </c>
      <c r="H1239" s="3" t="s">
        <v>44</v>
      </c>
      <c r="I1239" s="3" t="s">
        <v>45</v>
      </c>
      <c r="J1239" s="3" t="s">
        <v>46</v>
      </c>
      <c r="K1239" s="3" t="s">
        <v>117</v>
      </c>
      <c r="L1239" s="5">
        <v>50</v>
      </c>
      <c r="M1239" s="5">
        <v>65682.95</v>
      </c>
      <c r="N1239" s="5">
        <v>84332.52</v>
      </c>
      <c r="O1239" s="5">
        <v>0.1</v>
      </c>
      <c r="P1239" s="3" t="s">
        <v>55</v>
      </c>
      <c r="Q1239" s="3" t="s">
        <v>84</v>
      </c>
      <c r="R1239" s="5">
        <v>19</v>
      </c>
      <c r="S1239" s="15">
        <v>839230.7</v>
      </c>
      <c r="T1239" s="11">
        <f t="shared" si="134"/>
        <v>4216626</v>
      </c>
      <c r="U1239" s="12">
        <f t="shared" si="135"/>
        <v>421662.60000000003</v>
      </c>
      <c r="V1239" s="12">
        <f t="shared" si="136"/>
        <v>3794963.4</v>
      </c>
      <c r="W1239" s="17">
        <f t="shared" si="137"/>
        <v>0.22114329218563741</v>
      </c>
      <c r="X1239" s="19">
        <f t="shared" si="138"/>
        <v>1</v>
      </c>
      <c r="Y1239" s="17">
        <f t="shared" si="139"/>
        <v>0.22114329218563741</v>
      </c>
      <c r="Z1239" s="25">
        <f t="shared" si="133"/>
        <v>0.11111111111111112</v>
      </c>
    </row>
    <row r="1240" spans="1:26" ht="14.4" x14ac:dyDescent="0.3">
      <c r="A1240" s="24" t="s">
        <v>2025</v>
      </c>
      <c r="B1240" s="4">
        <v>45882</v>
      </c>
      <c r="C1240" s="3" t="s">
        <v>31</v>
      </c>
      <c r="D1240" s="3" t="s">
        <v>21</v>
      </c>
      <c r="E1240" s="3" t="s">
        <v>22</v>
      </c>
      <c r="F1240" s="3" t="s">
        <v>22</v>
      </c>
      <c r="G1240" s="3" t="s">
        <v>1907</v>
      </c>
      <c r="H1240" s="3" t="s">
        <v>44</v>
      </c>
      <c r="I1240" s="3" t="s">
        <v>45</v>
      </c>
      <c r="J1240" s="3" t="s">
        <v>132</v>
      </c>
      <c r="K1240" s="3" t="s">
        <v>241</v>
      </c>
      <c r="L1240" s="5">
        <v>31</v>
      </c>
      <c r="M1240" s="5">
        <v>4234.8500000000004</v>
      </c>
      <c r="N1240" s="5">
        <v>5075.66</v>
      </c>
      <c r="O1240" s="5">
        <v>0.05</v>
      </c>
      <c r="P1240" s="3" t="s">
        <v>55</v>
      </c>
      <c r="Q1240" s="3" t="s">
        <v>29</v>
      </c>
      <c r="R1240" s="5">
        <v>13</v>
      </c>
      <c r="S1240" s="15">
        <v>24761.85</v>
      </c>
      <c r="T1240" s="11">
        <f t="shared" si="134"/>
        <v>157345.46</v>
      </c>
      <c r="U1240" s="12">
        <f t="shared" si="135"/>
        <v>7867.2730000000001</v>
      </c>
      <c r="V1240" s="12">
        <f t="shared" si="136"/>
        <v>149478.18700000001</v>
      </c>
      <c r="W1240" s="17">
        <f t="shared" si="137"/>
        <v>0.16565527383604137</v>
      </c>
      <c r="X1240" s="19">
        <f t="shared" si="138"/>
        <v>1</v>
      </c>
      <c r="Y1240" s="17">
        <f t="shared" si="139"/>
        <v>0.16565527383604137</v>
      </c>
      <c r="Z1240" s="25">
        <f t="shared" si="133"/>
        <v>5.2631578947368418E-2</v>
      </c>
    </row>
    <row r="1241" spans="1:26" ht="14.4" x14ac:dyDescent="0.3">
      <c r="A1241" s="24" t="s">
        <v>2026</v>
      </c>
      <c r="B1241" s="6">
        <v>45873</v>
      </c>
      <c r="C1241" s="3" t="s">
        <v>40</v>
      </c>
      <c r="D1241" s="3" t="s">
        <v>41</v>
      </c>
      <c r="E1241" s="3" t="s">
        <v>50</v>
      </c>
      <c r="F1241" s="3" t="s">
        <v>50</v>
      </c>
      <c r="G1241" s="3" t="s">
        <v>865</v>
      </c>
      <c r="H1241" s="3" t="s">
        <v>35</v>
      </c>
      <c r="I1241" s="3" t="s">
        <v>45</v>
      </c>
      <c r="J1241" s="3" t="s">
        <v>67</v>
      </c>
      <c r="K1241" s="3" t="s">
        <v>68</v>
      </c>
      <c r="L1241" s="5">
        <v>37</v>
      </c>
      <c r="M1241" s="5">
        <v>1922.77</v>
      </c>
      <c r="N1241" s="5">
        <v>2709.87</v>
      </c>
      <c r="O1241" s="5">
        <v>0.15</v>
      </c>
      <c r="P1241" s="3" t="s">
        <v>28</v>
      </c>
      <c r="Q1241" s="3" t="s">
        <v>84</v>
      </c>
      <c r="R1241" s="5">
        <v>2</v>
      </c>
      <c r="S1241" s="15">
        <v>24754.29</v>
      </c>
      <c r="T1241" s="11">
        <f t="shared" si="134"/>
        <v>100265.19</v>
      </c>
      <c r="U1241" s="12">
        <f t="shared" si="135"/>
        <v>15039.7785</v>
      </c>
      <c r="V1241" s="12">
        <f t="shared" si="136"/>
        <v>85225.411500000002</v>
      </c>
      <c r="W1241" s="17">
        <f t="shared" si="137"/>
        <v>0.29045667910914108</v>
      </c>
      <c r="X1241" s="19">
        <f t="shared" si="138"/>
        <v>0</v>
      </c>
      <c r="Y1241" s="17">
        <f t="shared" si="139"/>
        <v>0.29045667910914108</v>
      </c>
      <c r="Z1241" s="25">
        <f t="shared" si="133"/>
        <v>0.17647058823529413</v>
      </c>
    </row>
    <row r="1242" spans="1:26" ht="14.4" x14ac:dyDescent="0.3">
      <c r="A1242" s="24" t="s">
        <v>2027</v>
      </c>
      <c r="B1242" s="4">
        <v>45889</v>
      </c>
      <c r="C1242" s="3" t="s">
        <v>40</v>
      </c>
      <c r="D1242" s="3" t="s">
        <v>57</v>
      </c>
      <c r="E1242" s="3" t="s">
        <v>64</v>
      </c>
      <c r="F1242" s="3" t="s">
        <v>65</v>
      </c>
      <c r="G1242" s="3" t="s">
        <v>1088</v>
      </c>
      <c r="H1242" s="3" t="s">
        <v>24</v>
      </c>
      <c r="I1242" s="3" t="s">
        <v>45</v>
      </c>
      <c r="J1242" s="3" t="s">
        <v>46</v>
      </c>
      <c r="K1242" s="3" t="s">
        <v>161</v>
      </c>
      <c r="L1242" s="5">
        <v>7</v>
      </c>
      <c r="M1242" s="5">
        <v>53812.22</v>
      </c>
      <c r="N1242" s="5">
        <v>63709.24</v>
      </c>
      <c r="O1242" s="5">
        <v>0</v>
      </c>
      <c r="P1242" s="3" t="s">
        <v>28</v>
      </c>
      <c r="Q1242" s="3" t="s">
        <v>77</v>
      </c>
      <c r="R1242" s="5">
        <v>6</v>
      </c>
      <c r="S1242" s="15">
        <v>69279.14</v>
      </c>
      <c r="T1242" s="11">
        <f t="shared" si="134"/>
        <v>445964.68</v>
      </c>
      <c r="U1242" s="12">
        <f t="shared" si="135"/>
        <v>0</v>
      </c>
      <c r="V1242" s="12">
        <f t="shared" si="136"/>
        <v>445964.68</v>
      </c>
      <c r="W1242" s="17">
        <f t="shared" si="137"/>
        <v>0.15534669696263839</v>
      </c>
      <c r="X1242" s="19">
        <f t="shared" si="138"/>
        <v>0</v>
      </c>
      <c r="Y1242" s="17">
        <f t="shared" si="139"/>
        <v>0.15534669696263839</v>
      </c>
      <c r="Z1242" s="25">
        <f t="shared" si="133"/>
        <v>0</v>
      </c>
    </row>
    <row r="1243" spans="1:26" ht="14.4" x14ac:dyDescent="0.3">
      <c r="A1243" s="24" t="s">
        <v>2028</v>
      </c>
      <c r="B1243" s="6">
        <v>45810</v>
      </c>
      <c r="C1243" s="3" t="s">
        <v>31</v>
      </c>
      <c r="D1243" s="3" t="s">
        <v>57</v>
      </c>
      <c r="E1243" s="3" t="s">
        <v>92</v>
      </c>
      <c r="F1243" s="3" t="s">
        <v>93</v>
      </c>
      <c r="G1243" s="3" t="s">
        <v>2029</v>
      </c>
      <c r="H1243" s="3" t="s">
        <v>44</v>
      </c>
      <c r="I1243" s="3" t="s">
        <v>45</v>
      </c>
      <c r="J1243" s="3" t="s">
        <v>46</v>
      </c>
      <c r="K1243" s="3" t="s">
        <v>161</v>
      </c>
      <c r="L1243" s="5">
        <v>11</v>
      </c>
      <c r="M1243" s="5">
        <v>63083.05</v>
      </c>
      <c r="N1243" s="5">
        <v>77220.47</v>
      </c>
      <c r="O1243" s="5">
        <v>0</v>
      </c>
      <c r="P1243" s="3" t="s">
        <v>55</v>
      </c>
      <c r="Q1243" s="3" t="s">
        <v>38</v>
      </c>
      <c r="R1243" s="5">
        <v>3</v>
      </c>
      <c r="S1243" s="15">
        <v>155511.6</v>
      </c>
      <c r="T1243" s="11">
        <f t="shared" si="134"/>
        <v>849425.17</v>
      </c>
      <c r="U1243" s="12">
        <f t="shared" si="135"/>
        <v>0</v>
      </c>
      <c r="V1243" s="12">
        <f t="shared" si="136"/>
        <v>849425.17</v>
      </c>
      <c r="W1243" s="17">
        <f t="shared" si="137"/>
        <v>0.18307863422507248</v>
      </c>
      <c r="X1243" s="19">
        <f t="shared" si="138"/>
        <v>1</v>
      </c>
      <c r="Y1243" s="17">
        <f t="shared" si="139"/>
        <v>0.18307863422507248</v>
      </c>
      <c r="Z1243" s="25">
        <f t="shared" si="133"/>
        <v>0</v>
      </c>
    </row>
    <row r="1244" spans="1:26" ht="14.4" x14ac:dyDescent="0.3">
      <c r="A1244" s="24" t="s">
        <v>2030</v>
      </c>
      <c r="B1244" s="6">
        <v>45750</v>
      </c>
      <c r="C1244" s="3" t="s">
        <v>20</v>
      </c>
      <c r="D1244" s="3" t="s">
        <v>41</v>
      </c>
      <c r="E1244" s="3" t="s">
        <v>50</v>
      </c>
      <c r="F1244" s="3" t="s">
        <v>50</v>
      </c>
      <c r="G1244" s="3" t="s">
        <v>992</v>
      </c>
      <c r="H1244" s="3" t="s">
        <v>44</v>
      </c>
      <c r="I1244" s="3" t="s">
        <v>52</v>
      </c>
      <c r="J1244" s="3" t="s">
        <v>113</v>
      </c>
      <c r="K1244" s="3" t="s">
        <v>114</v>
      </c>
      <c r="L1244" s="5">
        <v>40</v>
      </c>
      <c r="M1244" s="5">
        <v>43806.62</v>
      </c>
      <c r="N1244" s="5">
        <v>57970.73</v>
      </c>
      <c r="O1244" s="5">
        <v>0.05</v>
      </c>
      <c r="P1244" s="3" t="s">
        <v>55</v>
      </c>
      <c r="Q1244" s="3" t="s">
        <v>29</v>
      </c>
      <c r="R1244" s="5">
        <v>7</v>
      </c>
      <c r="S1244" s="15">
        <v>538236.19999999995</v>
      </c>
      <c r="T1244" s="11">
        <f t="shared" si="134"/>
        <v>2318829.2000000002</v>
      </c>
      <c r="U1244" s="12">
        <f t="shared" si="135"/>
        <v>115941.46000000002</v>
      </c>
      <c r="V1244" s="12">
        <f t="shared" si="136"/>
        <v>2202887.7400000002</v>
      </c>
      <c r="W1244" s="17">
        <f t="shared" si="137"/>
        <v>0.24433210563875574</v>
      </c>
      <c r="X1244" s="19">
        <f t="shared" si="138"/>
        <v>1</v>
      </c>
      <c r="Y1244" s="17">
        <f t="shared" si="139"/>
        <v>0.24433210563875574</v>
      </c>
      <c r="Z1244" s="25">
        <f t="shared" si="133"/>
        <v>5.2631578947368425E-2</v>
      </c>
    </row>
    <row r="1245" spans="1:26" ht="14.4" x14ac:dyDescent="0.3">
      <c r="A1245" s="24" t="s">
        <v>2031</v>
      </c>
      <c r="B1245" s="4">
        <v>45709</v>
      </c>
      <c r="C1245" s="3" t="s">
        <v>40</v>
      </c>
      <c r="D1245" s="3" t="s">
        <v>57</v>
      </c>
      <c r="E1245" s="3" t="s">
        <v>58</v>
      </c>
      <c r="F1245" s="3" t="s">
        <v>59</v>
      </c>
      <c r="G1245" s="3" t="s">
        <v>2032</v>
      </c>
      <c r="H1245" s="3" t="s">
        <v>24</v>
      </c>
      <c r="I1245" s="3" t="s">
        <v>45</v>
      </c>
      <c r="J1245" s="3" t="s">
        <v>132</v>
      </c>
      <c r="K1245" s="3" t="s">
        <v>133</v>
      </c>
      <c r="L1245" s="5">
        <v>13</v>
      </c>
      <c r="M1245" s="5">
        <v>70504.88</v>
      </c>
      <c r="N1245" s="5">
        <v>101449.9</v>
      </c>
      <c r="O1245" s="5">
        <v>0.15</v>
      </c>
      <c r="P1245" s="3" t="s">
        <v>55</v>
      </c>
      <c r="Q1245" s="3" t="s">
        <v>77</v>
      </c>
      <c r="R1245" s="5">
        <v>17</v>
      </c>
      <c r="S1245" s="15">
        <v>341942.6</v>
      </c>
      <c r="T1245" s="11">
        <f t="shared" si="134"/>
        <v>1318848.7</v>
      </c>
      <c r="U1245" s="12">
        <f t="shared" si="135"/>
        <v>197827.30499999999</v>
      </c>
      <c r="V1245" s="12">
        <f t="shared" si="136"/>
        <v>1121021.395</v>
      </c>
      <c r="W1245" s="17">
        <f t="shared" si="137"/>
        <v>0.30502771983223387</v>
      </c>
      <c r="X1245" s="19">
        <f t="shared" si="138"/>
        <v>1</v>
      </c>
      <c r="Y1245" s="17">
        <f t="shared" si="139"/>
        <v>0.30502771983223387</v>
      </c>
      <c r="Z1245" s="25">
        <f t="shared" si="133"/>
        <v>0.1764705882352941</v>
      </c>
    </row>
    <row r="1246" spans="1:26" ht="14.4" x14ac:dyDescent="0.3">
      <c r="A1246" s="24" t="s">
        <v>2033</v>
      </c>
      <c r="B1246" s="4">
        <v>45897</v>
      </c>
      <c r="C1246" s="3" t="s">
        <v>31</v>
      </c>
      <c r="D1246" s="3" t="s">
        <v>41</v>
      </c>
      <c r="E1246" s="3" t="s">
        <v>42</v>
      </c>
      <c r="F1246" s="3" t="s">
        <v>42</v>
      </c>
      <c r="G1246" s="3" t="s">
        <v>205</v>
      </c>
      <c r="H1246" s="3" t="s">
        <v>87</v>
      </c>
      <c r="I1246" s="3" t="s">
        <v>45</v>
      </c>
      <c r="J1246" s="3" t="s">
        <v>102</v>
      </c>
      <c r="K1246" s="3" t="s">
        <v>226</v>
      </c>
      <c r="L1246" s="5">
        <v>41</v>
      </c>
      <c r="M1246" s="5">
        <v>49203.519999999997</v>
      </c>
      <c r="N1246" s="5">
        <v>61943.19</v>
      </c>
      <c r="O1246" s="5">
        <v>0</v>
      </c>
      <c r="P1246" s="3" t="s">
        <v>55</v>
      </c>
      <c r="Q1246" s="3" t="s">
        <v>38</v>
      </c>
      <c r="R1246" s="5">
        <v>17</v>
      </c>
      <c r="S1246" s="15">
        <v>522326.5</v>
      </c>
      <c r="T1246" s="11">
        <f t="shared" si="134"/>
        <v>2539670.79</v>
      </c>
      <c r="U1246" s="12">
        <f t="shared" si="135"/>
        <v>0</v>
      </c>
      <c r="V1246" s="12">
        <f t="shared" si="136"/>
        <v>2539670.79</v>
      </c>
      <c r="W1246" s="17">
        <f t="shared" si="137"/>
        <v>0.20566701088057165</v>
      </c>
      <c r="X1246" s="19">
        <f t="shared" si="138"/>
        <v>1</v>
      </c>
      <c r="Y1246" s="17">
        <f t="shared" si="139"/>
        <v>0.20566701088057165</v>
      </c>
      <c r="Z1246" s="25">
        <f t="shared" si="133"/>
        <v>0</v>
      </c>
    </row>
    <row r="1247" spans="1:26" ht="14.4" x14ac:dyDescent="0.3">
      <c r="A1247" s="24" t="s">
        <v>2034</v>
      </c>
      <c r="B1247" s="4">
        <v>45833</v>
      </c>
      <c r="C1247" s="3" t="s">
        <v>40</v>
      </c>
      <c r="D1247" s="3" t="s">
        <v>21</v>
      </c>
      <c r="E1247" s="3" t="s">
        <v>105</v>
      </c>
      <c r="F1247" s="3" t="s">
        <v>106</v>
      </c>
      <c r="G1247" s="3" t="s">
        <v>1363</v>
      </c>
      <c r="H1247" s="3" t="s">
        <v>35</v>
      </c>
      <c r="I1247" s="3" t="s">
        <v>25</v>
      </c>
      <c r="J1247" s="3" t="s">
        <v>36</v>
      </c>
      <c r="K1247" s="3" t="s">
        <v>136</v>
      </c>
      <c r="L1247" s="5">
        <v>20</v>
      </c>
      <c r="M1247" s="5">
        <v>24677.77</v>
      </c>
      <c r="N1247" s="5">
        <v>35908.050000000003</v>
      </c>
      <c r="O1247" s="5">
        <v>0.1</v>
      </c>
      <c r="P1247" s="3" t="s">
        <v>55</v>
      </c>
      <c r="Q1247" s="3" t="s">
        <v>29</v>
      </c>
      <c r="R1247" s="5">
        <v>20</v>
      </c>
      <c r="S1247" s="15">
        <v>202145</v>
      </c>
      <c r="T1247" s="11">
        <f t="shared" si="134"/>
        <v>718161</v>
      </c>
      <c r="U1247" s="12">
        <f t="shared" si="135"/>
        <v>71816.100000000006</v>
      </c>
      <c r="V1247" s="12">
        <f t="shared" si="136"/>
        <v>646344.9</v>
      </c>
      <c r="W1247" s="17">
        <f t="shared" si="137"/>
        <v>0.31275097861838158</v>
      </c>
      <c r="X1247" s="19">
        <f t="shared" si="138"/>
        <v>1</v>
      </c>
      <c r="Y1247" s="17">
        <f t="shared" si="139"/>
        <v>0.31275097861838158</v>
      </c>
      <c r="Z1247" s="25">
        <f t="shared" si="133"/>
        <v>0.11111111111111112</v>
      </c>
    </row>
    <row r="1248" spans="1:26" ht="14.4" x14ac:dyDescent="0.3">
      <c r="A1248" s="24" t="s">
        <v>2035</v>
      </c>
      <c r="B1248" s="4">
        <v>45887</v>
      </c>
      <c r="C1248" s="3" t="s">
        <v>20</v>
      </c>
      <c r="D1248" s="3" t="s">
        <v>70</v>
      </c>
      <c r="E1248" s="3" t="s">
        <v>71</v>
      </c>
      <c r="F1248" s="3" t="s">
        <v>72</v>
      </c>
      <c r="G1248" s="3" t="s">
        <v>2036</v>
      </c>
      <c r="H1248" s="3" t="s">
        <v>24</v>
      </c>
      <c r="I1248" s="3" t="s">
        <v>25</v>
      </c>
      <c r="J1248" s="3" t="s">
        <v>61</v>
      </c>
      <c r="K1248" s="3" t="s">
        <v>62</v>
      </c>
      <c r="L1248" s="5">
        <v>48</v>
      </c>
      <c r="M1248" s="5">
        <v>51036.44</v>
      </c>
      <c r="N1248" s="5">
        <v>74791.490000000005</v>
      </c>
      <c r="O1248" s="5">
        <v>0.1</v>
      </c>
      <c r="P1248" s="3" t="s">
        <v>28</v>
      </c>
      <c r="Q1248" s="3" t="s">
        <v>29</v>
      </c>
      <c r="R1248" s="5">
        <v>5</v>
      </c>
      <c r="S1248" s="15">
        <v>1026218</v>
      </c>
      <c r="T1248" s="11">
        <f t="shared" si="134"/>
        <v>3589991.5200000005</v>
      </c>
      <c r="U1248" s="12">
        <f t="shared" si="135"/>
        <v>358999.15200000006</v>
      </c>
      <c r="V1248" s="12">
        <f t="shared" si="136"/>
        <v>3230992.3680000002</v>
      </c>
      <c r="W1248" s="17">
        <f t="shared" si="137"/>
        <v>0.31761696813763562</v>
      </c>
      <c r="X1248" s="19">
        <f t="shared" si="138"/>
        <v>0</v>
      </c>
      <c r="Y1248" s="17">
        <f t="shared" si="139"/>
        <v>0.31761696813763562</v>
      </c>
      <c r="Z1248" s="25">
        <f t="shared" si="133"/>
        <v>0.11111111111111112</v>
      </c>
    </row>
    <row r="1249" spans="1:26" ht="14.4" x14ac:dyDescent="0.3">
      <c r="A1249" s="24" t="s">
        <v>2037</v>
      </c>
      <c r="B1249" s="4">
        <v>45671</v>
      </c>
      <c r="C1249" s="3" t="s">
        <v>31</v>
      </c>
      <c r="D1249" s="3" t="s">
        <v>21</v>
      </c>
      <c r="E1249" s="3" t="s">
        <v>32</v>
      </c>
      <c r="F1249" s="3" t="s">
        <v>33</v>
      </c>
      <c r="G1249" s="3" t="s">
        <v>2038</v>
      </c>
      <c r="H1249" s="3" t="s">
        <v>35</v>
      </c>
      <c r="I1249" s="3" t="s">
        <v>45</v>
      </c>
      <c r="J1249" s="3" t="s">
        <v>46</v>
      </c>
      <c r="K1249" s="3" t="s">
        <v>47</v>
      </c>
      <c r="L1249" s="5">
        <v>29</v>
      </c>
      <c r="M1249" s="5">
        <v>68108.08</v>
      </c>
      <c r="N1249" s="5">
        <v>101648.3</v>
      </c>
      <c r="O1249" s="5">
        <v>0.1</v>
      </c>
      <c r="P1249" s="3" t="s">
        <v>28</v>
      </c>
      <c r="Q1249" s="3" t="s">
        <v>77</v>
      </c>
      <c r="R1249" s="5">
        <v>20</v>
      </c>
      <c r="S1249" s="15">
        <v>875400.5</v>
      </c>
      <c r="T1249" s="11">
        <f t="shared" si="134"/>
        <v>2947800.7</v>
      </c>
      <c r="U1249" s="12">
        <f t="shared" si="135"/>
        <v>294780.07</v>
      </c>
      <c r="V1249" s="12">
        <f t="shared" si="136"/>
        <v>2653020.6300000004</v>
      </c>
      <c r="W1249" s="17">
        <f t="shared" si="137"/>
        <v>0.32996369877455489</v>
      </c>
      <c r="X1249" s="19">
        <f t="shared" si="138"/>
        <v>0</v>
      </c>
      <c r="Y1249" s="17">
        <f t="shared" si="139"/>
        <v>0.32996369877455489</v>
      </c>
      <c r="Z1249" s="25">
        <f t="shared" si="133"/>
        <v>0.1111111111111111</v>
      </c>
    </row>
    <row r="1250" spans="1:26" ht="14.4" x14ac:dyDescent="0.3">
      <c r="A1250" s="24" t="s">
        <v>2039</v>
      </c>
      <c r="B1250" s="6">
        <v>45720</v>
      </c>
      <c r="C1250" s="3" t="s">
        <v>31</v>
      </c>
      <c r="D1250" s="3" t="s">
        <v>70</v>
      </c>
      <c r="E1250" s="3" t="s">
        <v>71</v>
      </c>
      <c r="F1250" s="3" t="s">
        <v>72</v>
      </c>
      <c r="G1250" s="3" t="s">
        <v>1229</v>
      </c>
      <c r="H1250" s="3" t="s">
        <v>35</v>
      </c>
      <c r="I1250" s="3" t="s">
        <v>52</v>
      </c>
      <c r="J1250" s="3" t="s">
        <v>157</v>
      </c>
      <c r="K1250" s="3" t="s">
        <v>285</v>
      </c>
      <c r="L1250" s="5">
        <v>21</v>
      </c>
      <c r="M1250" s="5">
        <v>74369.08</v>
      </c>
      <c r="N1250" s="5">
        <v>108050.3</v>
      </c>
      <c r="O1250" s="5">
        <v>0.1</v>
      </c>
      <c r="P1250" s="3" t="s">
        <v>28</v>
      </c>
      <c r="Q1250" s="3" t="s">
        <v>77</v>
      </c>
      <c r="R1250" s="5">
        <v>14</v>
      </c>
      <c r="S1250" s="15">
        <v>636574.5</v>
      </c>
      <c r="T1250" s="11">
        <f t="shared" si="134"/>
        <v>2269056.3000000003</v>
      </c>
      <c r="U1250" s="12">
        <f t="shared" si="135"/>
        <v>226905.63000000003</v>
      </c>
      <c r="V1250" s="12">
        <f t="shared" si="136"/>
        <v>2042150.6700000002</v>
      </c>
      <c r="W1250" s="17">
        <f t="shared" si="137"/>
        <v>0.31171769514930059</v>
      </c>
      <c r="X1250" s="19">
        <f t="shared" si="138"/>
        <v>0</v>
      </c>
      <c r="Y1250" s="17">
        <f t="shared" si="139"/>
        <v>0.31171769514930059</v>
      </c>
      <c r="Z1250" s="25">
        <f t="shared" si="133"/>
        <v>0.11111111111111112</v>
      </c>
    </row>
    <row r="1251" spans="1:26" ht="14.4" x14ac:dyDescent="0.3">
      <c r="A1251" s="24" t="s">
        <v>2040</v>
      </c>
      <c r="B1251" s="4">
        <v>45892</v>
      </c>
      <c r="C1251" s="3" t="s">
        <v>49</v>
      </c>
      <c r="D1251" s="3" t="s">
        <v>41</v>
      </c>
      <c r="E1251" s="3" t="s">
        <v>42</v>
      </c>
      <c r="F1251" s="3" t="s">
        <v>42</v>
      </c>
      <c r="G1251" s="3" t="s">
        <v>1384</v>
      </c>
      <c r="H1251" s="3" t="s">
        <v>24</v>
      </c>
      <c r="I1251" s="3" t="s">
        <v>45</v>
      </c>
      <c r="J1251" s="3" t="s">
        <v>67</v>
      </c>
      <c r="K1251" s="3" t="s">
        <v>83</v>
      </c>
      <c r="L1251" s="5">
        <v>18</v>
      </c>
      <c r="M1251" s="5">
        <v>70654.73</v>
      </c>
      <c r="N1251" s="5">
        <v>94021.07</v>
      </c>
      <c r="O1251" s="5">
        <v>0.05</v>
      </c>
      <c r="P1251" s="3" t="s">
        <v>55</v>
      </c>
      <c r="Q1251" s="3" t="s">
        <v>77</v>
      </c>
      <c r="R1251" s="5">
        <v>20</v>
      </c>
      <c r="S1251" s="15">
        <v>399564.4</v>
      </c>
      <c r="T1251" s="11">
        <f t="shared" si="134"/>
        <v>1692379.2600000002</v>
      </c>
      <c r="U1251" s="12">
        <f t="shared" si="135"/>
        <v>84618.963000000018</v>
      </c>
      <c r="V1251" s="12">
        <f t="shared" si="136"/>
        <v>1607760.2970000003</v>
      </c>
      <c r="W1251" s="17">
        <f t="shared" si="137"/>
        <v>0.24852237037173208</v>
      </c>
      <c r="X1251" s="19">
        <f t="shared" si="138"/>
        <v>1</v>
      </c>
      <c r="Y1251" s="17">
        <f t="shared" si="139"/>
        <v>0.24852237037173208</v>
      </c>
      <c r="Z1251" s="25">
        <f t="shared" si="133"/>
        <v>5.2631578947368425E-2</v>
      </c>
    </row>
    <row r="1252" spans="1:26" ht="14.4" x14ac:dyDescent="0.3">
      <c r="A1252" s="24" t="s">
        <v>2041</v>
      </c>
      <c r="B1252" s="6">
        <v>45756</v>
      </c>
      <c r="C1252" s="3" t="s">
        <v>40</v>
      </c>
      <c r="D1252" s="3" t="s">
        <v>70</v>
      </c>
      <c r="E1252" s="3" t="s">
        <v>71</v>
      </c>
      <c r="F1252" s="3" t="s">
        <v>72</v>
      </c>
      <c r="G1252" s="3" t="s">
        <v>1179</v>
      </c>
      <c r="H1252" s="3" t="s">
        <v>35</v>
      </c>
      <c r="I1252" s="3" t="s">
        <v>52</v>
      </c>
      <c r="J1252" s="3" t="s">
        <v>95</v>
      </c>
      <c r="K1252" s="3" t="s">
        <v>182</v>
      </c>
      <c r="L1252" s="5">
        <v>10</v>
      </c>
      <c r="M1252" s="5">
        <v>33066.65</v>
      </c>
      <c r="N1252" s="5">
        <v>40763.83</v>
      </c>
      <c r="O1252" s="5">
        <v>0</v>
      </c>
      <c r="P1252" s="3" t="s">
        <v>28</v>
      </c>
      <c r="Q1252" s="3" t="s">
        <v>29</v>
      </c>
      <c r="R1252" s="5">
        <v>6</v>
      </c>
      <c r="S1252" s="15">
        <v>76971.8</v>
      </c>
      <c r="T1252" s="11">
        <f t="shared" si="134"/>
        <v>407638.30000000005</v>
      </c>
      <c r="U1252" s="12">
        <f t="shared" si="135"/>
        <v>0</v>
      </c>
      <c r="V1252" s="12">
        <f t="shared" si="136"/>
        <v>407638.30000000005</v>
      </c>
      <c r="W1252" s="17">
        <f t="shared" si="137"/>
        <v>0.18882376852224139</v>
      </c>
      <c r="X1252" s="19">
        <f t="shared" si="138"/>
        <v>0</v>
      </c>
      <c r="Y1252" s="17">
        <f t="shared" si="139"/>
        <v>0.18882376852224139</v>
      </c>
      <c r="Z1252" s="25">
        <f t="shared" si="133"/>
        <v>0</v>
      </c>
    </row>
    <row r="1253" spans="1:26" ht="14.4" x14ac:dyDescent="0.3">
      <c r="A1253" s="24" t="s">
        <v>2042</v>
      </c>
      <c r="B1253" s="6">
        <v>45753</v>
      </c>
      <c r="C1253" s="3" t="s">
        <v>20</v>
      </c>
      <c r="D1253" s="3" t="s">
        <v>21</v>
      </c>
      <c r="E1253" s="3" t="s">
        <v>105</v>
      </c>
      <c r="F1253" s="3" t="s">
        <v>106</v>
      </c>
      <c r="G1253" s="3" t="s">
        <v>901</v>
      </c>
      <c r="H1253" s="3" t="s">
        <v>87</v>
      </c>
      <c r="I1253" s="3" t="s">
        <v>52</v>
      </c>
      <c r="J1253" s="3" t="s">
        <v>95</v>
      </c>
      <c r="K1253" s="3" t="s">
        <v>298</v>
      </c>
      <c r="L1253" s="5">
        <v>13</v>
      </c>
      <c r="M1253" s="5">
        <v>45921.18</v>
      </c>
      <c r="N1253" s="5">
        <v>67264.759999999995</v>
      </c>
      <c r="O1253" s="5">
        <v>0.15</v>
      </c>
      <c r="P1253" s="3" t="s">
        <v>28</v>
      </c>
      <c r="Q1253" s="3" t="s">
        <v>29</v>
      </c>
      <c r="R1253" s="5">
        <v>19</v>
      </c>
      <c r="S1253" s="15">
        <v>235846.6</v>
      </c>
      <c r="T1253" s="11">
        <f t="shared" si="134"/>
        <v>874441.87999999989</v>
      </c>
      <c r="U1253" s="12">
        <f t="shared" si="135"/>
        <v>131166.28199999998</v>
      </c>
      <c r="V1253" s="12">
        <f t="shared" si="136"/>
        <v>743275.59799999988</v>
      </c>
      <c r="W1253" s="17">
        <f t="shared" si="137"/>
        <v>0.31730706703491163</v>
      </c>
      <c r="X1253" s="19">
        <f t="shared" si="138"/>
        <v>0</v>
      </c>
      <c r="Y1253" s="17">
        <f t="shared" si="139"/>
        <v>0.31730706703491163</v>
      </c>
      <c r="Z1253" s="25">
        <f t="shared" si="133"/>
        <v>0.17647058823529413</v>
      </c>
    </row>
    <row r="1254" spans="1:26" ht="14.4" x14ac:dyDescent="0.3">
      <c r="A1254" s="24" t="s">
        <v>2043</v>
      </c>
      <c r="B1254" s="4">
        <v>45848</v>
      </c>
      <c r="C1254" s="3" t="s">
        <v>20</v>
      </c>
      <c r="D1254" s="3" t="s">
        <v>21</v>
      </c>
      <c r="E1254" s="3" t="s">
        <v>32</v>
      </c>
      <c r="F1254" s="3" t="s">
        <v>33</v>
      </c>
      <c r="G1254" s="3" t="s">
        <v>167</v>
      </c>
      <c r="H1254" s="3" t="s">
        <v>87</v>
      </c>
      <c r="I1254" s="3" t="s">
        <v>25</v>
      </c>
      <c r="J1254" s="3" t="s">
        <v>36</v>
      </c>
      <c r="K1254" s="3" t="s">
        <v>169</v>
      </c>
      <c r="L1254" s="5">
        <v>12</v>
      </c>
      <c r="M1254" s="5">
        <v>64798.28</v>
      </c>
      <c r="N1254" s="5">
        <v>74262.02</v>
      </c>
      <c r="O1254" s="5">
        <v>0.15</v>
      </c>
      <c r="P1254" s="3" t="s">
        <v>55</v>
      </c>
      <c r="Q1254" s="3" t="s">
        <v>29</v>
      </c>
      <c r="R1254" s="5">
        <v>6</v>
      </c>
      <c r="S1254" s="15">
        <v>96530.15</v>
      </c>
      <c r="T1254" s="11">
        <f t="shared" si="134"/>
        <v>891144.24</v>
      </c>
      <c r="U1254" s="12">
        <f t="shared" si="135"/>
        <v>133671.636</v>
      </c>
      <c r="V1254" s="12">
        <f t="shared" si="136"/>
        <v>757472.60400000005</v>
      </c>
      <c r="W1254" s="17">
        <f t="shared" si="137"/>
        <v>0.12743715018899876</v>
      </c>
      <c r="X1254" s="19">
        <f t="shared" si="138"/>
        <v>1</v>
      </c>
      <c r="Y1254" s="17">
        <f t="shared" si="139"/>
        <v>0.12743715018899876</v>
      </c>
      <c r="Z1254" s="25">
        <f t="shared" si="133"/>
        <v>0.1764705882352941</v>
      </c>
    </row>
    <row r="1255" spans="1:26" ht="14.4" x14ac:dyDescent="0.3">
      <c r="A1255" s="24" t="s">
        <v>2044</v>
      </c>
      <c r="B1255" s="6">
        <v>45721</v>
      </c>
      <c r="C1255" s="3" t="s">
        <v>20</v>
      </c>
      <c r="D1255" s="3" t="s">
        <v>70</v>
      </c>
      <c r="E1255" s="3" t="s">
        <v>125</v>
      </c>
      <c r="F1255" s="3" t="s">
        <v>125</v>
      </c>
      <c r="G1255" s="3" t="s">
        <v>1247</v>
      </c>
      <c r="H1255" s="3" t="s">
        <v>35</v>
      </c>
      <c r="I1255" s="3" t="s">
        <v>52</v>
      </c>
      <c r="J1255" s="3" t="s">
        <v>157</v>
      </c>
      <c r="K1255" s="3" t="s">
        <v>285</v>
      </c>
      <c r="L1255" s="5">
        <v>39</v>
      </c>
      <c r="M1255" s="5">
        <v>66022.06</v>
      </c>
      <c r="N1255" s="5">
        <v>81454.58</v>
      </c>
      <c r="O1255" s="5">
        <v>0</v>
      </c>
      <c r="P1255" s="3" t="s">
        <v>28</v>
      </c>
      <c r="Q1255" s="3" t="s">
        <v>38</v>
      </c>
      <c r="R1255" s="5">
        <v>17</v>
      </c>
      <c r="S1255" s="15">
        <v>601868.30000000005</v>
      </c>
      <c r="T1255" s="11">
        <f t="shared" si="134"/>
        <v>3176728.62</v>
      </c>
      <c r="U1255" s="12">
        <f t="shared" si="135"/>
        <v>0</v>
      </c>
      <c r="V1255" s="12">
        <f t="shared" si="136"/>
        <v>3176728.62</v>
      </c>
      <c r="W1255" s="17">
        <f t="shared" si="137"/>
        <v>0.18946166701516984</v>
      </c>
      <c r="X1255" s="19">
        <f t="shared" si="138"/>
        <v>0</v>
      </c>
      <c r="Y1255" s="17">
        <f t="shared" si="139"/>
        <v>0.18946166701516984</v>
      </c>
      <c r="Z1255" s="25">
        <f t="shared" si="133"/>
        <v>0</v>
      </c>
    </row>
    <row r="1256" spans="1:26" ht="14.4" x14ac:dyDescent="0.3">
      <c r="A1256" s="24" t="s">
        <v>2045</v>
      </c>
      <c r="B1256" s="4">
        <v>45767</v>
      </c>
      <c r="C1256" s="3" t="s">
        <v>31</v>
      </c>
      <c r="D1256" s="3" t="s">
        <v>41</v>
      </c>
      <c r="E1256" s="3" t="s">
        <v>50</v>
      </c>
      <c r="F1256" s="3" t="s">
        <v>50</v>
      </c>
      <c r="G1256" s="3" t="s">
        <v>1363</v>
      </c>
      <c r="H1256" s="3" t="s">
        <v>24</v>
      </c>
      <c r="I1256" s="3" t="s">
        <v>52</v>
      </c>
      <c r="J1256" s="3" t="s">
        <v>53</v>
      </c>
      <c r="K1256" s="3" t="s">
        <v>99</v>
      </c>
      <c r="L1256" s="5">
        <v>47</v>
      </c>
      <c r="M1256" s="5">
        <v>7489.72</v>
      </c>
      <c r="N1256" s="5">
        <v>8532.84</v>
      </c>
      <c r="O1256" s="5">
        <v>0.15</v>
      </c>
      <c r="P1256" s="3" t="s">
        <v>55</v>
      </c>
      <c r="Q1256" s="3" t="s">
        <v>29</v>
      </c>
      <c r="R1256" s="5">
        <v>3</v>
      </c>
      <c r="S1256" s="15">
        <v>41672.639999999999</v>
      </c>
      <c r="T1256" s="11">
        <f t="shared" si="134"/>
        <v>401043.48</v>
      </c>
      <c r="U1256" s="12">
        <f t="shared" si="135"/>
        <v>60156.521999999997</v>
      </c>
      <c r="V1256" s="12">
        <f t="shared" si="136"/>
        <v>340886.95799999998</v>
      </c>
      <c r="W1256" s="17">
        <f t="shared" si="137"/>
        <v>0.12224768071062432</v>
      </c>
      <c r="X1256" s="19">
        <f t="shared" si="138"/>
        <v>1</v>
      </c>
      <c r="Y1256" s="17">
        <f t="shared" si="139"/>
        <v>0.12224768071062432</v>
      </c>
      <c r="Z1256" s="25">
        <f t="shared" si="133"/>
        <v>0.17647058823529413</v>
      </c>
    </row>
    <row r="1257" spans="1:26" ht="14.4" x14ac:dyDescent="0.3">
      <c r="A1257" s="24" t="s">
        <v>2046</v>
      </c>
      <c r="B1257" s="6">
        <v>45903</v>
      </c>
      <c r="C1257" s="3" t="s">
        <v>49</v>
      </c>
      <c r="D1257" s="3" t="s">
        <v>41</v>
      </c>
      <c r="E1257" s="3" t="s">
        <v>42</v>
      </c>
      <c r="F1257" s="3" t="s">
        <v>42</v>
      </c>
      <c r="G1257" s="3" t="s">
        <v>835</v>
      </c>
      <c r="H1257" s="3" t="s">
        <v>35</v>
      </c>
      <c r="I1257" s="3" t="s">
        <v>25</v>
      </c>
      <c r="J1257" s="3" t="s">
        <v>146</v>
      </c>
      <c r="K1257" s="3" t="s">
        <v>177</v>
      </c>
      <c r="L1257" s="5">
        <v>28</v>
      </c>
      <c r="M1257" s="5">
        <v>41381.550000000003</v>
      </c>
      <c r="N1257" s="5">
        <v>55067.5</v>
      </c>
      <c r="O1257" s="5">
        <v>0.1</v>
      </c>
      <c r="P1257" s="3" t="s">
        <v>28</v>
      </c>
      <c r="Q1257" s="3" t="s">
        <v>77</v>
      </c>
      <c r="R1257" s="5">
        <v>2</v>
      </c>
      <c r="S1257" s="15">
        <v>344885.9</v>
      </c>
      <c r="T1257" s="11">
        <f t="shared" si="134"/>
        <v>1541890</v>
      </c>
      <c r="U1257" s="12">
        <f t="shared" si="135"/>
        <v>154189</v>
      </c>
      <c r="V1257" s="12">
        <f t="shared" si="136"/>
        <v>1387701</v>
      </c>
      <c r="W1257" s="17">
        <f t="shared" si="137"/>
        <v>0.24853041108999707</v>
      </c>
      <c r="X1257" s="19">
        <f t="shared" si="138"/>
        <v>0</v>
      </c>
      <c r="Y1257" s="17">
        <f t="shared" si="139"/>
        <v>0.24853041108999707</v>
      </c>
      <c r="Z1257" s="25">
        <f t="shared" si="133"/>
        <v>0.1111111111111111</v>
      </c>
    </row>
    <row r="1258" spans="1:26" ht="14.4" x14ac:dyDescent="0.3">
      <c r="A1258" s="24" t="s">
        <v>2047</v>
      </c>
      <c r="B1258" s="6">
        <v>45817</v>
      </c>
      <c r="C1258" s="3" t="s">
        <v>49</v>
      </c>
      <c r="D1258" s="3" t="s">
        <v>21</v>
      </c>
      <c r="E1258" s="3" t="s">
        <v>32</v>
      </c>
      <c r="F1258" s="3" t="s">
        <v>33</v>
      </c>
      <c r="G1258" s="3" t="s">
        <v>1934</v>
      </c>
      <c r="H1258" s="3" t="s">
        <v>35</v>
      </c>
      <c r="I1258" s="3" t="s">
        <v>45</v>
      </c>
      <c r="J1258" s="3" t="s">
        <v>67</v>
      </c>
      <c r="K1258" s="3" t="s">
        <v>83</v>
      </c>
      <c r="L1258" s="5">
        <v>8</v>
      </c>
      <c r="M1258" s="5">
        <v>46843.73</v>
      </c>
      <c r="N1258" s="5">
        <v>58646.48</v>
      </c>
      <c r="O1258" s="5">
        <v>0.05</v>
      </c>
      <c r="P1258" s="3" t="s">
        <v>28</v>
      </c>
      <c r="Q1258" s="3" t="s">
        <v>29</v>
      </c>
      <c r="R1258" s="5">
        <v>6</v>
      </c>
      <c r="S1258" s="15">
        <v>89700.9</v>
      </c>
      <c r="T1258" s="11">
        <f t="shared" si="134"/>
        <v>469171.84</v>
      </c>
      <c r="U1258" s="12">
        <f t="shared" si="135"/>
        <v>23458.592000000004</v>
      </c>
      <c r="V1258" s="12">
        <f t="shared" si="136"/>
        <v>445713.24800000002</v>
      </c>
      <c r="W1258" s="17">
        <f t="shared" si="137"/>
        <v>0.20125248778784333</v>
      </c>
      <c r="X1258" s="19">
        <f t="shared" si="138"/>
        <v>0</v>
      </c>
      <c r="Y1258" s="17">
        <f t="shared" si="139"/>
        <v>0.20125248778784333</v>
      </c>
      <c r="Z1258" s="25">
        <f t="shared" si="133"/>
        <v>5.2631578947368425E-2</v>
      </c>
    </row>
    <row r="1259" spans="1:26" ht="14.4" x14ac:dyDescent="0.3">
      <c r="A1259" s="24" t="s">
        <v>2048</v>
      </c>
      <c r="B1259" s="7">
        <v>45806</v>
      </c>
      <c r="C1259" s="3" t="s">
        <v>49</v>
      </c>
      <c r="D1259" s="3" t="s">
        <v>70</v>
      </c>
      <c r="E1259" s="3" t="s">
        <v>71</v>
      </c>
      <c r="F1259" s="3" t="s">
        <v>72</v>
      </c>
      <c r="G1259" s="3" t="s">
        <v>889</v>
      </c>
      <c r="H1259" s="3" t="s">
        <v>87</v>
      </c>
      <c r="I1259" s="3" t="s">
        <v>45</v>
      </c>
      <c r="J1259" s="3" t="s">
        <v>67</v>
      </c>
      <c r="K1259" s="3" t="s">
        <v>83</v>
      </c>
      <c r="L1259" s="5">
        <v>23</v>
      </c>
      <c r="M1259" s="5">
        <v>65623.81</v>
      </c>
      <c r="N1259" s="5">
        <v>94839.89</v>
      </c>
      <c r="O1259" s="5">
        <v>0</v>
      </c>
      <c r="P1259" s="3" t="s">
        <v>55</v>
      </c>
      <c r="Q1259" s="3" t="s">
        <v>29</v>
      </c>
      <c r="R1259" s="5">
        <v>2</v>
      </c>
      <c r="S1259" s="15">
        <v>671969.8</v>
      </c>
      <c r="T1259" s="11">
        <f t="shared" si="134"/>
        <v>2181317.4700000002</v>
      </c>
      <c r="U1259" s="12">
        <f t="shared" si="135"/>
        <v>0</v>
      </c>
      <c r="V1259" s="12">
        <f t="shared" si="136"/>
        <v>2181317.4700000002</v>
      </c>
      <c r="W1259" s="17">
        <f t="shared" si="137"/>
        <v>0.30805685519953224</v>
      </c>
      <c r="X1259" s="19">
        <f t="shared" si="138"/>
        <v>1</v>
      </c>
      <c r="Y1259" s="17">
        <f t="shared" si="139"/>
        <v>0.30805685519953224</v>
      </c>
      <c r="Z1259" s="25">
        <f t="shared" si="133"/>
        <v>0</v>
      </c>
    </row>
    <row r="1260" spans="1:26" ht="14.4" x14ac:dyDescent="0.3">
      <c r="A1260" s="24" t="s">
        <v>2049</v>
      </c>
      <c r="B1260" s="4">
        <v>45739</v>
      </c>
      <c r="C1260" s="3" t="s">
        <v>20</v>
      </c>
      <c r="D1260" s="3" t="s">
        <v>57</v>
      </c>
      <c r="E1260" s="3" t="s">
        <v>92</v>
      </c>
      <c r="F1260" s="3" t="s">
        <v>93</v>
      </c>
      <c r="G1260" s="3" t="s">
        <v>2050</v>
      </c>
      <c r="H1260" s="3" t="s">
        <v>24</v>
      </c>
      <c r="I1260" s="3" t="s">
        <v>52</v>
      </c>
      <c r="J1260" s="3" t="s">
        <v>113</v>
      </c>
      <c r="K1260" s="3" t="s">
        <v>257</v>
      </c>
      <c r="L1260" s="5">
        <v>17</v>
      </c>
      <c r="M1260" s="5">
        <v>28681.41</v>
      </c>
      <c r="N1260" s="5">
        <v>34433.019999999997</v>
      </c>
      <c r="O1260" s="5">
        <v>0</v>
      </c>
      <c r="P1260" s="3" t="s">
        <v>28</v>
      </c>
      <c r="Q1260" s="3" t="s">
        <v>38</v>
      </c>
      <c r="R1260" s="5">
        <v>1</v>
      </c>
      <c r="S1260" s="15">
        <v>97777.37</v>
      </c>
      <c r="T1260" s="11">
        <f t="shared" si="134"/>
        <v>585361.34</v>
      </c>
      <c r="U1260" s="12">
        <f t="shared" si="135"/>
        <v>0</v>
      </c>
      <c r="V1260" s="12">
        <f t="shared" si="136"/>
        <v>585361.34</v>
      </c>
      <c r="W1260" s="17">
        <f t="shared" si="137"/>
        <v>0.16703762841597977</v>
      </c>
      <c r="X1260" s="19">
        <f t="shared" si="138"/>
        <v>0</v>
      </c>
      <c r="Y1260" s="17">
        <f t="shared" si="139"/>
        <v>0.16703762841597977</v>
      </c>
      <c r="Z1260" s="25">
        <f t="shared" si="133"/>
        <v>0</v>
      </c>
    </row>
    <row r="1261" spans="1:26" ht="14.4" x14ac:dyDescent="0.3">
      <c r="A1261" s="24" t="s">
        <v>2051</v>
      </c>
      <c r="B1261" s="4">
        <v>45835</v>
      </c>
      <c r="C1261" s="3" t="s">
        <v>49</v>
      </c>
      <c r="D1261" s="3" t="s">
        <v>41</v>
      </c>
      <c r="E1261" s="3" t="s">
        <v>42</v>
      </c>
      <c r="F1261" s="3" t="s">
        <v>42</v>
      </c>
      <c r="G1261" s="3" t="s">
        <v>1480</v>
      </c>
      <c r="H1261" s="3" t="s">
        <v>24</v>
      </c>
      <c r="I1261" s="3" t="s">
        <v>52</v>
      </c>
      <c r="J1261" s="3" t="s">
        <v>113</v>
      </c>
      <c r="K1261" s="3" t="s">
        <v>139</v>
      </c>
      <c r="L1261" s="5">
        <v>5</v>
      </c>
      <c r="M1261" s="5">
        <v>4898.6000000000004</v>
      </c>
      <c r="N1261" s="5">
        <v>7322.55</v>
      </c>
      <c r="O1261" s="5">
        <v>0.05</v>
      </c>
      <c r="P1261" s="3" t="s">
        <v>55</v>
      </c>
      <c r="Q1261" s="3" t="s">
        <v>77</v>
      </c>
      <c r="R1261" s="5">
        <v>13</v>
      </c>
      <c r="S1261" s="15">
        <v>11513.76</v>
      </c>
      <c r="T1261" s="11">
        <f t="shared" si="134"/>
        <v>36612.75</v>
      </c>
      <c r="U1261" s="12">
        <f t="shared" si="135"/>
        <v>1830.6375</v>
      </c>
      <c r="V1261" s="12">
        <f t="shared" si="136"/>
        <v>34782.112500000003</v>
      </c>
      <c r="W1261" s="17">
        <f t="shared" si="137"/>
        <v>0.33102532228311315</v>
      </c>
      <c r="X1261" s="19">
        <f t="shared" si="138"/>
        <v>1</v>
      </c>
      <c r="Y1261" s="17">
        <f t="shared" si="139"/>
        <v>0.33102532228311315</v>
      </c>
      <c r="Z1261" s="25">
        <f t="shared" si="133"/>
        <v>5.2631578947368418E-2</v>
      </c>
    </row>
    <row r="1262" spans="1:26" ht="14.4" x14ac:dyDescent="0.3">
      <c r="A1262" s="24" t="s">
        <v>2052</v>
      </c>
      <c r="B1262" s="6">
        <v>45815</v>
      </c>
      <c r="C1262" s="3" t="s">
        <v>20</v>
      </c>
      <c r="D1262" s="3" t="s">
        <v>41</v>
      </c>
      <c r="E1262" s="3" t="s">
        <v>50</v>
      </c>
      <c r="F1262" s="3" t="s">
        <v>50</v>
      </c>
      <c r="G1262" s="3" t="s">
        <v>851</v>
      </c>
      <c r="H1262" s="3" t="s">
        <v>35</v>
      </c>
      <c r="I1262" s="3" t="s">
        <v>45</v>
      </c>
      <c r="J1262" s="3" t="s">
        <v>46</v>
      </c>
      <c r="K1262" s="3" t="s">
        <v>117</v>
      </c>
      <c r="L1262" s="5">
        <v>14</v>
      </c>
      <c r="M1262" s="5">
        <v>20487.189999999999</v>
      </c>
      <c r="N1262" s="5">
        <v>27905.32</v>
      </c>
      <c r="O1262" s="5">
        <v>0.1</v>
      </c>
      <c r="P1262" s="3" t="s">
        <v>28</v>
      </c>
      <c r="Q1262" s="3" t="s">
        <v>29</v>
      </c>
      <c r="R1262" s="5">
        <v>17</v>
      </c>
      <c r="S1262" s="15">
        <v>93468.44</v>
      </c>
      <c r="T1262" s="11">
        <f t="shared" si="134"/>
        <v>390674.48</v>
      </c>
      <c r="U1262" s="12">
        <f t="shared" si="135"/>
        <v>39067.447999999997</v>
      </c>
      <c r="V1262" s="12">
        <f t="shared" si="136"/>
        <v>351607.03200000001</v>
      </c>
      <c r="W1262" s="17">
        <f t="shared" si="137"/>
        <v>0.2658321122542282</v>
      </c>
      <c r="X1262" s="19">
        <f t="shared" si="138"/>
        <v>0</v>
      </c>
      <c r="Y1262" s="17">
        <f t="shared" si="139"/>
        <v>0.2658321122542282</v>
      </c>
      <c r="Z1262" s="25">
        <f t="shared" si="133"/>
        <v>0.1111111111111111</v>
      </c>
    </row>
    <row r="1263" spans="1:26" ht="14.4" x14ac:dyDescent="0.3">
      <c r="A1263" s="24" t="s">
        <v>2053</v>
      </c>
      <c r="B1263" s="8">
        <v>45784</v>
      </c>
      <c r="C1263" s="3" t="s">
        <v>49</v>
      </c>
      <c r="D1263" s="3" t="s">
        <v>41</v>
      </c>
      <c r="E1263" s="3" t="s">
        <v>42</v>
      </c>
      <c r="F1263" s="3" t="s">
        <v>42</v>
      </c>
      <c r="G1263" s="3" t="s">
        <v>1594</v>
      </c>
      <c r="H1263" s="3" t="s">
        <v>44</v>
      </c>
      <c r="I1263" s="3" t="s">
        <v>25</v>
      </c>
      <c r="J1263" s="3" t="s">
        <v>146</v>
      </c>
      <c r="K1263" s="3" t="s">
        <v>147</v>
      </c>
      <c r="L1263" s="5">
        <v>26</v>
      </c>
      <c r="M1263" s="5">
        <v>48274.42</v>
      </c>
      <c r="N1263" s="5">
        <v>63718.58</v>
      </c>
      <c r="O1263" s="5">
        <v>0.1</v>
      </c>
      <c r="P1263" s="3" t="s">
        <v>55</v>
      </c>
      <c r="Q1263" s="3" t="s">
        <v>29</v>
      </c>
      <c r="R1263" s="5">
        <v>8</v>
      </c>
      <c r="S1263" s="15">
        <v>361393.3</v>
      </c>
      <c r="T1263" s="11">
        <f t="shared" si="134"/>
        <v>1656683.08</v>
      </c>
      <c r="U1263" s="12">
        <f t="shared" si="135"/>
        <v>165668.30800000002</v>
      </c>
      <c r="V1263" s="12">
        <f t="shared" si="136"/>
        <v>1491014.7720000001</v>
      </c>
      <c r="W1263" s="17">
        <f t="shared" si="137"/>
        <v>0.24238076428661967</v>
      </c>
      <c r="X1263" s="19">
        <f t="shared" si="138"/>
        <v>1</v>
      </c>
      <c r="Y1263" s="17">
        <f t="shared" si="139"/>
        <v>0.24238076428661967</v>
      </c>
      <c r="Z1263" s="25">
        <f t="shared" si="133"/>
        <v>0.11111111111111112</v>
      </c>
    </row>
    <row r="1264" spans="1:26" ht="14.4" x14ac:dyDescent="0.3">
      <c r="A1264" s="24" t="s">
        <v>2054</v>
      </c>
      <c r="B1264" s="4">
        <v>45862</v>
      </c>
      <c r="C1264" s="3" t="s">
        <v>20</v>
      </c>
      <c r="D1264" s="3" t="s">
        <v>70</v>
      </c>
      <c r="E1264" s="3" t="s">
        <v>71</v>
      </c>
      <c r="F1264" s="3" t="s">
        <v>72</v>
      </c>
      <c r="G1264" s="3" t="s">
        <v>2055</v>
      </c>
      <c r="H1264" s="3" t="s">
        <v>24</v>
      </c>
      <c r="I1264" s="3" t="s">
        <v>25</v>
      </c>
      <c r="J1264" s="3" t="s">
        <v>146</v>
      </c>
      <c r="K1264" s="3" t="s">
        <v>411</v>
      </c>
      <c r="L1264" s="5">
        <v>31</v>
      </c>
      <c r="M1264" s="5">
        <v>26716.04</v>
      </c>
      <c r="N1264" s="5">
        <v>33504.51</v>
      </c>
      <c r="O1264" s="5">
        <v>0</v>
      </c>
      <c r="P1264" s="3" t="s">
        <v>55</v>
      </c>
      <c r="Q1264" s="3" t="s">
        <v>38</v>
      </c>
      <c r="R1264" s="5">
        <v>20</v>
      </c>
      <c r="S1264" s="15">
        <v>210442.6</v>
      </c>
      <c r="T1264" s="11">
        <f t="shared" si="134"/>
        <v>1038639.81</v>
      </c>
      <c r="U1264" s="12">
        <f t="shared" si="135"/>
        <v>0</v>
      </c>
      <c r="V1264" s="12">
        <f t="shared" si="136"/>
        <v>1038639.81</v>
      </c>
      <c r="W1264" s="17">
        <f t="shared" si="137"/>
        <v>0.20261364716994623</v>
      </c>
      <c r="X1264" s="19">
        <f t="shared" si="138"/>
        <v>1</v>
      </c>
      <c r="Y1264" s="17">
        <f t="shared" si="139"/>
        <v>0.20261364716994623</v>
      </c>
      <c r="Z1264" s="25">
        <f t="shared" si="133"/>
        <v>0</v>
      </c>
    </row>
    <row r="1265" spans="1:26" ht="14.4" x14ac:dyDescent="0.3">
      <c r="A1265" s="24" t="s">
        <v>2056</v>
      </c>
      <c r="B1265" s="4">
        <v>45868</v>
      </c>
      <c r="C1265" s="3" t="s">
        <v>20</v>
      </c>
      <c r="D1265" s="3" t="s">
        <v>70</v>
      </c>
      <c r="E1265" s="3" t="s">
        <v>125</v>
      </c>
      <c r="F1265" s="3" t="s">
        <v>125</v>
      </c>
      <c r="G1265" s="3" t="s">
        <v>2057</v>
      </c>
      <c r="H1265" s="3" t="s">
        <v>44</v>
      </c>
      <c r="I1265" s="3" t="s">
        <v>52</v>
      </c>
      <c r="J1265" s="3" t="s">
        <v>113</v>
      </c>
      <c r="K1265" s="3" t="s">
        <v>114</v>
      </c>
      <c r="L1265" s="5">
        <v>20</v>
      </c>
      <c r="M1265" s="5">
        <v>51138.16</v>
      </c>
      <c r="N1265" s="5">
        <v>70810.19</v>
      </c>
      <c r="O1265" s="5">
        <v>0.1</v>
      </c>
      <c r="P1265" s="3" t="s">
        <v>55</v>
      </c>
      <c r="Q1265" s="3" t="s">
        <v>77</v>
      </c>
      <c r="R1265" s="5">
        <v>7</v>
      </c>
      <c r="S1265" s="15">
        <v>354096.5</v>
      </c>
      <c r="T1265" s="11">
        <f t="shared" si="134"/>
        <v>1416203.8</v>
      </c>
      <c r="U1265" s="12">
        <f t="shared" si="135"/>
        <v>141620.38</v>
      </c>
      <c r="V1265" s="12">
        <f t="shared" si="136"/>
        <v>1274583.42</v>
      </c>
      <c r="W1265" s="17">
        <f t="shared" si="137"/>
        <v>0.2778135149443573</v>
      </c>
      <c r="X1265" s="19">
        <f t="shared" si="138"/>
        <v>1</v>
      </c>
      <c r="Y1265" s="17">
        <f t="shared" si="139"/>
        <v>0.2778135149443573</v>
      </c>
      <c r="Z1265" s="25">
        <f t="shared" si="133"/>
        <v>0.11111111111111112</v>
      </c>
    </row>
    <row r="1266" spans="1:26" ht="14.4" x14ac:dyDescent="0.3">
      <c r="A1266" s="24" t="s">
        <v>2058</v>
      </c>
      <c r="B1266" s="4">
        <v>45758</v>
      </c>
      <c r="C1266" s="3" t="s">
        <v>49</v>
      </c>
      <c r="D1266" s="3" t="s">
        <v>57</v>
      </c>
      <c r="E1266" s="3" t="s">
        <v>92</v>
      </c>
      <c r="F1266" s="3" t="s">
        <v>93</v>
      </c>
      <c r="G1266" s="3" t="s">
        <v>1375</v>
      </c>
      <c r="H1266" s="3" t="s">
        <v>44</v>
      </c>
      <c r="I1266" s="3" t="s">
        <v>45</v>
      </c>
      <c r="J1266" s="3" t="s">
        <v>67</v>
      </c>
      <c r="K1266" s="3" t="s">
        <v>74</v>
      </c>
      <c r="L1266" s="5">
        <v>33</v>
      </c>
      <c r="M1266" s="5">
        <v>56351.25</v>
      </c>
      <c r="N1266" s="5">
        <v>83062.48</v>
      </c>
      <c r="O1266" s="5">
        <v>0.1</v>
      </c>
      <c r="P1266" s="3" t="s">
        <v>28</v>
      </c>
      <c r="Q1266" s="3" t="s">
        <v>29</v>
      </c>
      <c r="R1266" s="5">
        <v>15</v>
      </c>
      <c r="S1266" s="15">
        <v>793323.5</v>
      </c>
      <c r="T1266" s="11">
        <f t="shared" si="134"/>
        <v>2741061.84</v>
      </c>
      <c r="U1266" s="12">
        <f t="shared" si="135"/>
        <v>274106.18400000001</v>
      </c>
      <c r="V1266" s="12">
        <f t="shared" si="136"/>
        <v>2466955.656</v>
      </c>
      <c r="W1266" s="17">
        <f t="shared" si="137"/>
        <v>0.32157995952238549</v>
      </c>
      <c r="X1266" s="19">
        <f t="shared" si="138"/>
        <v>0</v>
      </c>
      <c r="Y1266" s="17">
        <f t="shared" si="139"/>
        <v>0.32157995952238549</v>
      </c>
      <c r="Z1266" s="25">
        <f t="shared" si="133"/>
        <v>0.11111111111111112</v>
      </c>
    </row>
    <row r="1267" spans="1:26" ht="14.4" x14ac:dyDescent="0.3">
      <c r="A1267" s="24" t="s">
        <v>2059</v>
      </c>
      <c r="B1267" s="6">
        <v>45690</v>
      </c>
      <c r="C1267" s="3" t="s">
        <v>31</v>
      </c>
      <c r="D1267" s="3" t="s">
        <v>41</v>
      </c>
      <c r="E1267" s="3" t="s">
        <v>42</v>
      </c>
      <c r="F1267" s="3" t="s">
        <v>42</v>
      </c>
      <c r="G1267" s="3" t="s">
        <v>1758</v>
      </c>
      <c r="H1267" s="3" t="s">
        <v>35</v>
      </c>
      <c r="I1267" s="3" t="s">
        <v>45</v>
      </c>
      <c r="J1267" s="3" t="s">
        <v>102</v>
      </c>
      <c r="K1267" s="3" t="s">
        <v>191</v>
      </c>
      <c r="L1267" s="5">
        <v>23</v>
      </c>
      <c r="M1267" s="5">
        <v>6764.04</v>
      </c>
      <c r="N1267" s="5">
        <v>8206.07</v>
      </c>
      <c r="O1267" s="5">
        <v>0</v>
      </c>
      <c r="P1267" s="3" t="s">
        <v>28</v>
      </c>
      <c r="Q1267" s="3" t="s">
        <v>38</v>
      </c>
      <c r="R1267" s="5">
        <v>17</v>
      </c>
      <c r="S1267" s="15">
        <v>33166.69</v>
      </c>
      <c r="T1267" s="11">
        <f t="shared" si="134"/>
        <v>188739.61</v>
      </c>
      <c r="U1267" s="12">
        <f t="shared" si="135"/>
        <v>0</v>
      </c>
      <c r="V1267" s="12">
        <f t="shared" si="136"/>
        <v>188739.61</v>
      </c>
      <c r="W1267" s="17">
        <f t="shared" si="137"/>
        <v>0.17572723605818621</v>
      </c>
      <c r="X1267" s="19">
        <f t="shared" si="138"/>
        <v>0</v>
      </c>
      <c r="Y1267" s="17">
        <f t="shared" si="139"/>
        <v>0.17572723605818621</v>
      </c>
      <c r="Z1267" s="25">
        <f t="shared" si="133"/>
        <v>0</v>
      </c>
    </row>
    <row r="1268" spans="1:26" ht="14.4" x14ac:dyDescent="0.3">
      <c r="A1268" s="24" t="s">
        <v>2060</v>
      </c>
      <c r="B1268" s="4">
        <v>45879</v>
      </c>
      <c r="C1268" s="3" t="s">
        <v>20</v>
      </c>
      <c r="D1268" s="3" t="s">
        <v>21</v>
      </c>
      <c r="E1268" s="3" t="s">
        <v>32</v>
      </c>
      <c r="F1268" s="3" t="s">
        <v>33</v>
      </c>
      <c r="G1268" s="3" t="s">
        <v>2061</v>
      </c>
      <c r="H1268" s="3" t="s">
        <v>24</v>
      </c>
      <c r="I1268" s="3" t="s">
        <v>25</v>
      </c>
      <c r="J1268" s="3" t="s">
        <v>61</v>
      </c>
      <c r="K1268" s="3" t="s">
        <v>211</v>
      </c>
      <c r="L1268" s="5">
        <v>13</v>
      </c>
      <c r="M1268" s="5">
        <v>2125.11</v>
      </c>
      <c r="N1268" s="5">
        <v>2715.77</v>
      </c>
      <c r="O1268" s="5">
        <v>0.1</v>
      </c>
      <c r="P1268" s="3" t="s">
        <v>28</v>
      </c>
      <c r="Q1268" s="3" t="s">
        <v>77</v>
      </c>
      <c r="R1268" s="5">
        <v>11</v>
      </c>
      <c r="S1268" s="15">
        <v>6910.72</v>
      </c>
      <c r="T1268" s="11">
        <f t="shared" si="134"/>
        <v>35305.01</v>
      </c>
      <c r="U1268" s="12">
        <f t="shared" si="135"/>
        <v>3530.5010000000002</v>
      </c>
      <c r="V1268" s="12">
        <f t="shared" si="136"/>
        <v>31774.509000000002</v>
      </c>
      <c r="W1268" s="17">
        <f t="shared" si="137"/>
        <v>0.21749258186806286</v>
      </c>
      <c r="X1268" s="19">
        <f t="shared" si="138"/>
        <v>0</v>
      </c>
      <c r="Y1268" s="17">
        <f t="shared" si="139"/>
        <v>0.21749258186806286</v>
      </c>
      <c r="Z1268" s="25">
        <f t="shared" si="133"/>
        <v>0.1111111111111111</v>
      </c>
    </row>
    <row r="1269" spans="1:26" ht="14.4" x14ac:dyDescent="0.3">
      <c r="A1269" s="24" t="s">
        <v>2062</v>
      </c>
      <c r="B1269" s="4">
        <v>45670</v>
      </c>
      <c r="C1269" s="3" t="s">
        <v>20</v>
      </c>
      <c r="D1269" s="3" t="s">
        <v>21</v>
      </c>
      <c r="E1269" s="3" t="s">
        <v>32</v>
      </c>
      <c r="F1269" s="3" t="s">
        <v>33</v>
      </c>
      <c r="G1269" s="3" t="s">
        <v>196</v>
      </c>
      <c r="H1269" s="3" t="s">
        <v>35</v>
      </c>
      <c r="I1269" s="3" t="s">
        <v>45</v>
      </c>
      <c r="J1269" s="3" t="s">
        <v>102</v>
      </c>
      <c r="K1269" s="3" t="s">
        <v>191</v>
      </c>
      <c r="L1269" s="5">
        <v>18</v>
      </c>
      <c r="M1269" s="5">
        <v>40692.53</v>
      </c>
      <c r="N1269" s="5">
        <v>45586.52</v>
      </c>
      <c r="O1269" s="5">
        <v>0.15</v>
      </c>
      <c r="P1269" s="3" t="s">
        <v>28</v>
      </c>
      <c r="Q1269" s="3" t="s">
        <v>77</v>
      </c>
      <c r="R1269" s="5">
        <v>18</v>
      </c>
      <c r="S1269" s="15">
        <v>74878.05</v>
      </c>
      <c r="T1269" s="11">
        <f t="shared" si="134"/>
        <v>820557.36</v>
      </c>
      <c r="U1269" s="12">
        <f t="shared" si="135"/>
        <v>123083.60399999999</v>
      </c>
      <c r="V1269" s="12">
        <f t="shared" si="136"/>
        <v>697473.75600000005</v>
      </c>
      <c r="W1269" s="17">
        <f t="shared" si="137"/>
        <v>0.10735608236992934</v>
      </c>
      <c r="X1269" s="19">
        <f t="shared" si="138"/>
        <v>0</v>
      </c>
      <c r="Y1269" s="17">
        <f t="shared" si="139"/>
        <v>0.10735608236992934</v>
      </c>
      <c r="Z1269" s="25">
        <f t="shared" si="133"/>
        <v>0.1764705882352941</v>
      </c>
    </row>
    <row r="1270" spans="1:26" ht="14.4" x14ac:dyDescent="0.3">
      <c r="A1270" s="24" t="s">
        <v>2063</v>
      </c>
      <c r="B1270" s="6">
        <v>45659</v>
      </c>
      <c r="C1270" s="3" t="s">
        <v>40</v>
      </c>
      <c r="D1270" s="3" t="s">
        <v>70</v>
      </c>
      <c r="E1270" s="3" t="s">
        <v>71</v>
      </c>
      <c r="F1270" s="3" t="s">
        <v>72</v>
      </c>
      <c r="G1270" s="3" t="s">
        <v>1572</v>
      </c>
      <c r="H1270" s="3" t="s">
        <v>24</v>
      </c>
      <c r="I1270" s="3" t="s">
        <v>25</v>
      </c>
      <c r="J1270" s="3" t="s">
        <v>26</v>
      </c>
      <c r="K1270" s="3" t="s">
        <v>27</v>
      </c>
      <c r="L1270" s="5">
        <v>12</v>
      </c>
      <c r="M1270" s="5">
        <v>17191.150000000001</v>
      </c>
      <c r="N1270" s="5">
        <v>19684.79</v>
      </c>
      <c r="O1270" s="5">
        <v>0.15</v>
      </c>
      <c r="P1270" s="3" t="s">
        <v>55</v>
      </c>
      <c r="Q1270" s="3" t="s">
        <v>38</v>
      </c>
      <c r="R1270" s="5">
        <v>14</v>
      </c>
      <c r="S1270" s="15">
        <v>25435.13</v>
      </c>
      <c r="T1270" s="11">
        <f t="shared" si="134"/>
        <v>236217.48</v>
      </c>
      <c r="U1270" s="12">
        <f t="shared" si="135"/>
        <v>35432.622000000003</v>
      </c>
      <c r="V1270" s="12">
        <f t="shared" si="136"/>
        <v>200784.85800000001</v>
      </c>
      <c r="W1270" s="17">
        <f t="shared" si="137"/>
        <v>0.12667852672436086</v>
      </c>
      <c r="X1270" s="19">
        <f t="shared" si="138"/>
        <v>1</v>
      </c>
      <c r="Y1270" s="17">
        <f t="shared" si="139"/>
        <v>0.12667852672436086</v>
      </c>
      <c r="Z1270" s="25">
        <f t="shared" si="133"/>
        <v>0.17647058823529413</v>
      </c>
    </row>
    <row r="1271" spans="1:26" ht="14.4" x14ac:dyDescent="0.3">
      <c r="A1271" s="24" t="s">
        <v>2064</v>
      </c>
      <c r="B1271" s="4">
        <v>45894</v>
      </c>
      <c r="C1271" s="3" t="s">
        <v>20</v>
      </c>
      <c r="D1271" s="3" t="s">
        <v>41</v>
      </c>
      <c r="E1271" s="3" t="s">
        <v>50</v>
      </c>
      <c r="F1271" s="3" t="s">
        <v>50</v>
      </c>
      <c r="G1271" s="3" t="s">
        <v>1156</v>
      </c>
      <c r="H1271" s="3" t="s">
        <v>87</v>
      </c>
      <c r="I1271" s="3" t="s">
        <v>52</v>
      </c>
      <c r="J1271" s="3" t="s">
        <v>53</v>
      </c>
      <c r="K1271" s="3" t="s">
        <v>54</v>
      </c>
      <c r="L1271" s="5">
        <v>25</v>
      </c>
      <c r="M1271" s="5">
        <v>2063.62</v>
      </c>
      <c r="N1271" s="5">
        <v>2380.8200000000002</v>
      </c>
      <c r="O1271" s="5">
        <v>0</v>
      </c>
      <c r="P1271" s="3" t="s">
        <v>55</v>
      </c>
      <c r="Q1271" s="3" t="s">
        <v>38</v>
      </c>
      <c r="R1271" s="5">
        <v>11</v>
      </c>
      <c r="S1271" s="15">
        <v>7930</v>
      </c>
      <c r="T1271" s="11">
        <f t="shared" si="134"/>
        <v>59520.500000000007</v>
      </c>
      <c r="U1271" s="12">
        <f t="shared" si="135"/>
        <v>0</v>
      </c>
      <c r="V1271" s="12">
        <f t="shared" si="136"/>
        <v>59520.500000000007</v>
      </c>
      <c r="W1271" s="17">
        <f t="shared" si="137"/>
        <v>0.13323140766626623</v>
      </c>
      <c r="X1271" s="19">
        <f t="shared" si="138"/>
        <v>1</v>
      </c>
      <c r="Y1271" s="17">
        <f t="shared" si="139"/>
        <v>0.13323140766626623</v>
      </c>
      <c r="Z1271" s="25">
        <f t="shared" si="133"/>
        <v>0</v>
      </c>
    </row>
    <row r="1272" spans="1:26" ht="14.4" x14ac:dyDescent="0.3">
      <c r="A1272" s="24" t="s">
        <v>2065</v>
      </c>
      <c r="B1272" s="4">
        <v>45858</v>
      </c>
      <c r="C1272" s="3" t="s">
        <v>20</v>
      </c>
      <c r="D1272" s="3" t="s">
        <v>70</v>
      </c>
      <c r="E1272" s="3" t="s">
        <v>71</v>
      </c>
      <c r="F1272" s="3" t="s">
        <v>72</v>
      </c>
      <c r="G1272" s="3" t="s">
        <v>2066</v>
      </c>
      <c r="H1272" s="3" t="s">
        <v>87</v>
      </c>
      <c r="I1272" s="3" t="s">
        <v>25</v>
      </c>
      <c r="J1272" s="3" t="s">
        <v>26</v>
      </c>
      <c r="K1272" s="3" t="s">
        <v>80</v>
      </c>
      <c r="L1272" s="5">
        <v>6</v>
      </c>
      <c r="M1272" s="5">
        <v>27204.06</v>
      </c>
      <c r="N1272" s="5">
        <v>40401.269999999997</v>
      </c>
      <c r="O1272" s="5">
        <v>0.1</v>
      </c>
      <c r="P1272" s="3" t="s">
        <v>28</v>
      </c>
      <c r="Q1272" s="3" t="s">
        <v>29</v>
      </c>
      <c r="R1272" s="5">
        <v>13</v>
      </c>
      <c r="S1272" s="15">
        <v>71264.929999999993</v>
      </c>
      <c r="T1272" s="11">
        <f t="shared" si="134"/>
        <v>242407.62</v>
      </c>
      <c r="U1272" s="12">
        <f t="shared" si="135"/>
        <v>24240.762000000002</v>
      </c>
      <c r="V1272" s="12">
        <f t="shared" si="136"/>
        <v>218166.85800000001</v>
      </c>
      <c r="W1272" s="17">
        <f t="shared" si="137"/>
        <v>0.32665332696866356</v>
      </c>
      <c r="X1272" s="19">
        <f t="shared" si="138"/>
        <v>0</v>
      </c>
      <c r="Y1272" s="17">
        <f t="shared" si="139"/>
        <v>0.32665332696866356</v>
      </c>
      <c r="Z1272" s="25">
        <f t="shared" si="133"/>
        <v>0.11111111111111112</v>
      </c>
    </row>
    <row r="1273" spans="1:26" ht="14.4" x14ac:dyDescent="0.3">
      <c r="A1273" s="24" t="s">
        <v>2067</v>
      </c>
      <c r="B1273" s="4">
        <v>45893</v>
      </c>
      <c r="C1273" s="3" t="s">
        <v>20</v>
      </c>
      <c r="D1273" s="3" t="s">
        <v>70</v>
      </c>
      <c r="E1273" s="3" t="s">
        <v>71</v>
      </c>
      <c r="F1273" s="3" t="s">
        <v>72</v>
      </c>
      <c r="G1273" s="3" t="s">
        <v>408</v>
      </c>
      <c r="H1273" s="3" t="s">
        <v>35</v>
      </c>
      <c r="I1273" s="3" t="s">
        <v>25</v>
      </c>
      <c r="J1273" s="3" t="s">
        <v>36</v>
      </c>
      <c r="K1273" s="3" t="s">
        <v>169</v>
      </c>
      <c r="L1273" s="5">
        <v>46</v>
      </c>
      <c r="M1273" s="5">
        <v>50835.44</v>
      </c>
      <c r="N1273" s="5">
        <v>61182.83</v>
      </c>
      <c r="O1273" s="5">
        <v>0.15</v>
      </c>
      <c r="P1273" s="3" t="s">
        <v>55</v>
      </c>
      <c r="Q1273" s="3" t="s">
        <v>29</v>
      </c>
      <c r="R1273" s="5">
        <v>8</v>
      </c>
      <c r="S1273" s="15">
        <v>404583</v>
      </c>
      <c r="T1273" s="11">
        <f t="shared" si="134"/>
        <v>2814410.18</v>
      </c>
      <c r="U1273" s="12">
        <f t="shared" si="135"/>
        <v>422161.527</v>
      </c>
      <c r="V1273" s="12">
        <f t="shared" si="136"/>
        <v>2392248.6529999999</v>
      </c>
      <c r="W1273" s="17">
        <f t="shared" si="137"/>
        <v>0.16912246956127766</v>
      </c>
      <c r="X1273" s="19">
        <f t="shared" si="138"/>
        <v>1</v>
      </c>
      <c r="Y1273" s="17">
        <f t="shared" si="139"/>
        <v>0.16912246956127766</v>
      </c>
      <c r="Z1273" s="25">
        <f t="shared" si="133"/>
        <v>0.17647058823529413</v>
      </c>
    </row>
    <row r="1274" spans="1:26" ht="14.4" x14ac:dyDescent="0.3">
      <c r="A1274" s="24" t="s">
        <v>2068</v>
      </c>
      <c r="B1274" s="4">
        <v>45895</v>
      </c>
      <c r="C1274" s="3" t="s">
        <v>20</v>
      </c>
      <c r="D1274" s="3" t="s">
        <v>21</v>
      </c>
      <c r="E1274" s="3" t="s">
        <v>32</v>
      </c>
      <c r="F1274" s="3" t="s">
        <v>33</v>
      </c>
      <c r="G1274" s="3" t="s">
        <v>1975</v>
      </c>
      <c r="H1274" s="3" t="s">
        <v>24</v>
      </c>
      <c r="I1274" s="3" t="s">
        <v>45</v>
      </c>
      <c r="J1274" s="3" t="s">
        <v>67</v>
      </c>
      <c r="K1274" s="3" t="s">
        <v>83</v>
      </c>
      <c r="L1274" s="5">
        <v>30</v>
      </c>
      <c r="M1274" s="5">
        <v>27902.68</v>
      </c>
      <c r="N1274" s="5">
        <v>32573.62</v>
      </c>
      <c r="O1274" s="5">
        <v>0</v>
      </c>
      <c r="P1274" s="3" t="s">
        <v>28</v>
      </c>
      <c r="Q1274" s="3" t="s">
        <v>38</v>
      </c>
      <c r="R1274" s="5">
        <v>1</v>
      </c>
      <c r="S1274" s="15">
        <v>140128.20000000001</v>
      </c>
      <c r="T1274" s="11">
        <f t="shared" si="134"/>
        <v>977208.6</v>
      </c>
      <c r="U1274" s="12">
        <f t="shared" si="135"/>
        <v>0</v>
      </c>
      <c r="V1274" s="12">
        <f t="shared" si="136"/>
        <v>977208.6</v>
      </c>
      <c r="W1274" s="17">
        <f t="shared" si="137"/>
        <v>0.14339640482083357</v>
      </c>
      <c r="X1274" s="19">
        <f t="shared" si="138"/>
        <v>0</v>
      </c>
      <c r="Y1274" s="17">
        <f t="shared" si="139"/>
        <v>0.14339640482083357</v>
      </c>
      <c r="Z1274" s="25">
        <f t="shared" si="133"/>
        <v>0</v>
      </c>
    </row>
    <row r="1275" spans="1:26" ht="14.4" x14ac:dyDescent="0.3">
      <c r="A1275" s="24" t="s">
        <v>2069</v>
      </c>
      <c r="B1275" s="4">
        <v>45715</v>
      </c>
      <c r="C1275" s="3" t="s">
        <v>31</v>
      </c>
      <c r="D1275" s="3" t="s">
        <v>41</v>
      </c>
      <c r="E1275" s="3" t="s">
        <v>50</v>
      </c>
      <c r="F1275" s="3" t="s">
        <v>50</v>
      </c>
      <c r="G1275" s="3" t="s">
        <v>1328</v>
      </c>
      <c r="H1275" s="3" t="s">
        <v>24</v>
      </c>
      <c r="I1275" s="3" t="s">
        <v>52</v>
      </c>
      <c r="J1275" s="3" t="s">
        <v>113</v>
      </c>
      <c r="K1275" s="3" t="s">
        <v>257</v>
      </c>
      <c r="L1275" s="5">
        <v>21</v>
      </c>
      <c r="M1275" s="5">
        <v>36255.269999999997</v>
      </c>
      <c r="N1275" s="5">
        <v>44895.22</v>
      </c>
      <c r="O1275" s="5">
        <v>0.1</v>
      </c>
      <c r="P1275" s="3" t="s">
        <v>55</v>
      </c>
      <c r="Q1275" s="3" t="s">
        <v>29</v>
      </c>
      <c r="R1275" s="5">
        <v>5</v>
      </c>
      <c r="S1275" s="15">
        <v>163295.1</v>
      </c>
      <c r="T1275" s="11">
        <f t="shared" si="134"/>
        <v>942799.62</v>
      </c>
      <c r="U1275" s="12">
        <f t="shared" si="135"/>
        <v>94279.962</v>
      </c>
      <c r="V1275" s="12">
        <f t="shared" si="136"/>
        <v>848519.65800000005</v>
      </c>
      <c r="W1275" s="17">
        <f t="shared" si="137"/>
        <v>0.19244704404950863</v>
      </c>
      <c r="X1275" s="19">
        <f t="shared" si="138"/>
        <v>1</v>
      </c>
      <c r="Y1275" s="17">
        <f t="shared" si="139"/>
        <v>0.19244704404950863</v>
      </c>
      <c r="Z1275" s="25">
        <f t="shared" si="133"/>
        <v>0.1111111111111111</v>
      </c>
    </row>
    <row r="1276" spans="1:26" ht="14.4" x14ac:dyDescent="0.3">
      <c r="A1276" s="24" t="s">
        <v>2070</v>
      </c>
      <c r="B1276" s="4">
        <v>45731</v>
      </c>
      <c r="C1276" s="3" t="s">
        <v>49</v>
      </c>
      <c r="D1276" s="3" t="s">
        <v>70</v>
      </c>
      <c r="E1276" s="3" t="s">
        <v>71</v>
      </c>
      <c r="F1276" s="3" t="s">
        <v>72</v>
      </c>
      <c r="G1276" s="3" t="s">
        <v>2032</v>
      </c>
      <c r="H1276" s="3" t="s">
        <v>35</v>
      </c>
      <c r="I1276" s="3" t="s">
        <v>45</v>
      </c>
      <c r="J1276" s="3" t="s">
        <v>102</v>
      </c>
      <c r="K1276" s="3" t="s">
        <v>203</v>
      </c>
      <c r="L1276" s="5">
        <v>6</v>
      </c>
      <c r="M1276" s="5">
        <v>20072.189999999999</v>
      </c>
      <c r="N1276" s="5">
        <v>25489.8</v>
      </c>
      <c r="O1276" s="5">
        <v>0</v>
      </c>
      <c r="P1276" s="3" t="s">
        <v>55</v>
      </c>
      <c r="Q1276" s="3" t="s">
        <v>29</v>
      </c>
      <c r="R1276" s="5">
        <v>5</v>
      </c>
      <c r="S1276" s="15">
        <v>32505.66</v>
      </c>
      <c r="T1276" s="11">
        <f t="shared" si="134"/>
        <v>152938.79999999999</v>
      </c>
      <c r="U1276" s="12">
        <f t="shared" si="135"/>
        <v>0</v>
      </c>
      <c r="V1276" s="12">
        <f t="shared" si="136"/>
        <v>152938.79999999999</v>
      </c>
      <c r="W1276" s="17">
        <f t="shared" si="137"/>
        <v>0.21254031024174377</v>
      </c>
      <c r="X1276" s="19">
        <f t="shared" si="138"/>
        <v>1</v>
      </c>
      <c r="Y1276" s="17">
        <f t="shared" si="139"/>
        <v>0.21254031024174377</v>
      </c>
      <c r="Z1276" s="25">
        <f t="shared" si="133"/>
        <v>0</v>
      </c>
    </row>
    <row r="1277" spans="1:26" ht="14.4" x14ac:dyDescent="0.3">
      <c r="A1277" s="24" t="s">
        <v>2071</v>
      </c>
      <c r="B1277" s="6">
        <v>45873</v>
      </c>
      <c r="C1277" s="3" t="s">
        <v>49</v>
      </c>
      <c r="D1277" s="3" t="s">
        <v>21</v>
      </c>
      <c r="E1277" s="3" t="s">
        <v>22</v>
      </c>
      <c r="F1277" s="3" t="s">
        <v>22</v>
      </c>
      <c r="G1277" s="3" t="s">
        <v>1672</v>
      </c>
      <c r="H1277" s="3" t="s">
        <v>24</v>
      </c>
      <c r="I1277" s="3" t="s">
        <v>45</v>
      </c>
      <c r="J1277" s="3" t="s">
        <v>132</v>
      </c>
      <c r="K1277" s="3" t="s">
        <v>133</v>
      </c>
      <c r="L1277" s="5">
        <v>48</v>
      </c>
      <c r="M1277" s="5">
        <v>72709.55</v>
      </c>
      <c r="N1277" s="5">
        <v>102574.7</v>
      </c>
      <c r="O1277" s="5">
        <v>0</v>
      </c>
      <c r="P1277" s="3" t="s">
        <v>28</v>
      </c>
      <c r="Q1277" s="3" t="s">
        <v>29</v>
      </c>
      <c r="R1277" s="5">
        <v>9</v>
      </c>
      <c r="S1277" s="15">
        <v>1433528</v>
      </c>
      <c r="T1277" s="11">
        <f t="shared" si="134"/>
        <v>4923585.5999999996</v>
      </c>
      <c r="U1277" s="12">
        <f t="shared" si="135"/>
        <v>0</v>
      </c>
      <c r="V1277" s="12">
        <f t="shared" si="136"/>
        <v>4923585.5999999996</v>
      </c>
      <c r="W1277" s="17">
        <f t="shared" si="137"/>
        <v>0.29115529137951823</v>
      </c>
      <c r="X1277" s="19">
        <f t="shared" si="138"/>
        <v>0</v>
      </c>
      <c r="Y1277" s="17">
        <f t="shared" si="139"/>
        <v>0.29115529137951823</v>
      </c>
      <c r="Z1277" s="25">
        <f t="shared" si="133"/>
        <v>0</v>
      </c>
    </row>
    <row r="1278" spans="1:26" ht="14.4" x14ac:dyDescent="0.3">
      <c r="A1278" s="24" t="s">
        <v>2072</v>
      </c>
      <c r="B1278" s="4">
        <v>45773</v>
      </c>
      <c r="C1278" s="3" t="s">
        <v>49</v>
      </c>
      <c r="D1278" s="3" t="s">
        <v>21</v>
      </c>
      <c r="E1278" s="3" t="s">
        <v>32</v>
      </c>
      <c r="F1278" s="3" t="s">
        <v>33</v>
      </c>
      <c r="G1278" s="3" t="s">
        <v>109</v>
      </c>
      <c r="H1278" s="3" t="s">
        <v>44</v>
      </c>
      <c r="I1278" s="3" t="s">
        <v>25</v>
      </c>
      <c r="J1278" s="3" t="s">
        <v>146</v>
      </c>
      <c r="K1278" s="3" t="s">
        <v>411</v>
      </c>
      <c r="L1278" s="5">
        <v>32</v>
      </c>
      <c r="M1278" s="5">
        <v>75345.67</v>
      </c>
      <c r="N1278" s="5">
        <v>90287.52</v>
      </c>
      <c r="O1278" s="5">
        <v>0.15</v>
      </c>
      <c r="P1278" s="3" t="s">
        <v>55</v>
      </c>
      <c r="Q1278" s="3" t="s">
        <v>84</v>
      </c>
      <c r="R1278" s="5">
        <v>10</v>
      </c>
      <c r="S1278" s="15">
        <v>406418.3</v>
      </c>
      <c r="T1278" s="11">
        <f t="shared" si="134"/>
        <v>2889200.64</v>
      </c>
      <c r="U1278" s="12">
        <f t="shared" si="135"/>
        <v>433380.09600000002</v>
      </c>
      <c r="V1278" s="12">
        <f t="shared" si="136"/>
        <v>2455820.5440000002</v>
      </c>
      <c r="W1278" s="17">
        <f t="shared" si="137"/>
        <v>0.16549185606943109</v>
      </c>
      <c r="X1278" s="19">
        <f t="shared" si="138"/>
        <v>1</v>
      </c>
      <c r="Y1278" s="17">
        <f t="shared" si="139"/>
        <v>0.16549185606943109</v>
      </c>
      <c r="Z1278" s="25">
        <f t="shared" si="133"/>
        <v>0.1764705882352941</v>
      </c>
    </row>
    <row r="1279" spans="1:26" ht="14.4" x14ac:dyDescent="0.3">
      <c r="A1279" s="24" t="s">
        <v>2073</v>
      </c>
      <c r="B1279" s="4">
        <v>45777</v>
      </c>
      <c r="C1279" s="3" t="s">
        <v>20</v>
      </c>
      <c r="D1279" s="3" t="s">
        <v>57</v>
      </c>
      <c r="E1279" s="3" t="s">
        <v>92</v>
      </c>
      <c r="F1279" s="3" t="s">
        <v>93</v>
      </c>
      <c r="G1279" s="3" t="s">
        <v>1320</v>
      </c>
      <c r="H1279" s="3" t="s">
        <v>35</v>
      </c>
      <c r="I1279" s="3" t="s">
        <v>25</v>
      </c>
      <c r="J1279" s="3" t="s">
        <v>26</v>
      </c>
      <c r="K1279" s="3" t="s">
        <v>127</v>
      </c>
      <c r="L1279" s="5">
        <v>36</v>
      </c>
      <c r="M1279" s="5">
        <v>52500.06</v>
      </c>
      <c r="N1279" s="5">
        <v>63222.080000000002</v>
      </c>
      <c r="O1279" s="5">
        <v>0.1</v>
      </c>
      <c r="P1279" s="3" t="s">
        <v>55</v>
      </c>
      <c r="Q1279" s="3" t="s">
        <v>77</v>
      </c>
      <c r="R1279" s="5">
        <v>2</v>
      </c>
      <c r="S1279" s="15">
        <v>347393.5</v>
      </c>
      <c r="T1279" s="11">
        <f t="shared" si="134"/>
        <v>2275994.88</v>
      </c>
      <c r="U1279" s="12">
        <f t="shared" si="135"/>
        <v>227599.48800000001</v>
      </c>
      <c r="V1279" s="12">
        <f t="shared" si="136"/>
        <v>2048395.392</v>
      </c>
      <c r="W1279" s="17">
        <f t="shared" si="137"/>
        <v>0.1695929903751707</v>
      </c>
      <c r="X1279" s="19">
        <f t="shared" si="138"/>
        <v>1</v>
      </c>
      <c r="Y1279" s="17">
        <f t="shared" si="139"/>
        <v>0.1695929903751707</v>
      </c>
      <c r="Z1279" s="25">
        <f t="shared" si="133"/>
        <v>0.11111111111111112</v>
      </c>
    </row>
    <row r="1280" spans="1:26" ht="14.4" x14ac:dyDescent="0.3">
      <c r="A1280" s="24" t="s">
        <v>2074</v>
      </c>
      <c r="B1280" s="4">
        <v>45699</v>
      </c>
      <c r="C1280" s="3" t="s">
        <v>49</v>
      </c>
      <c r="D1280" s="3" t="s">
        <v>41</v>
      </c>
      <c r="E1280" s="3" t="s">
        <v>50</v>
      </c>
      <c r="F1280" s="3" t="s">
        <v>50</v>
      </c>
      <c r="G1280" s="3" t="s">
        <v>2075</v>
      </c>
      <c r="H1280" s="3" t="s">
        <v>44</v>
      </c>
      <c r="I1280" s="3" t="s">
        <v>45</v>
      </c>
      <c r="J1280" s="3" t="s">
        <v>102</v>
      </c>
      <c r="K1280" s="3" t="s">
        <v>191</v>
      </c>
      <c r="L1280" s="5">
        <v>42</v>
      </c>
      <c r="M1280" s="5">
        <v>46119.93</v>
      </c>
      <c r="N1280" s="5">
        <v>60654.42</v>
      </c>
      <c r="O1280" s="5">
        <v>0.15</v>
      </c>
      <c r="P1280" s="3" t="s">
        <v>55</v>
      </c>
      <c r="Q1280" s="3" t="s">
        <v>84</v>
      </c>
      <c r="R1280" s="5">
        <v>3</v>
      </c>
      <c r="S1280" s="15">
        <v>518881.3</v>
      </c>
      <c r="T1280" s="11">
        <f t="shared" si="134"/>
        <v>2547485.64</v>
      </c>
      <c r="U1280" s="12">
        <f t="shared" si="135"/>
        <v>382122.84600000002</v>
      </c>
      <c r="V1280" s="12">
        <f t="shared" si="136"/>
        <v>2165362.7940000002</v>
      </c>
      <c r="W1280" s="17">
        <f t="shared" si="137"/>
        <v>0.23962788195944218</v>
      </c>
      <c r="X1280" s="19">
        <f t="shared" si="138"/>
        <v>1</v>
      </c>
      <c r="Y1280" s="17">
        <f t="shared" si="139"/>
        <v>0.23962788195944218</v>
      </c>
      <c r="Z1280" s="25">
        <f t="shared" si="133"/>
        <v>0.1764705882352941</v>
      </c>
    </row>
    <row r="1281" spans="1:26" ht="14.4" x14ac:dyDescent="0.3">
      <c r="A1281" s="24" t="s">
        <v>2076</v>
      </c>
      <c r="B1281" s="6">
        <v>45750</v>
      </c>
      <c r="C1281" s="3" t="s">
        <v>49</v>
      </c>
      <c r="D1281" s="3" t="s">
        <v>57</v>
      </c>
      <c r="E1281" s="3" t="s">
        <v>64</v>
      </c>
      <c r="F1281" s="3" t="s">
        <v>65</v>
      </c>
      <c r="G1281" s="3" t="s">
        <v>2077</v>
      </c>
      <c r="H1281" s="3" t="s">
        <v>35</v>
      </c>
      <c r="I1281" s="3" t="s">
        <v>52</v>
      </c>
      <c r="J1281" s="3" t="s">
        <v>95</v>
      </c>
      <c r="K1281" s="3" t="s">
        <v>96</v>
      </c>
      <c r="L1281" s="5">
        <v>4</v>
      </c>
      <c r="M1281" s="5">
        <v>74451.95</v>
      </c>
      <c r="N1281" s="5">
        <v>105750.8</v>
      </c>
      <c r="O1281" s="5">
        <v>0.05</v>
      </c>
      <c r="P1281" s="3" t="s">
        <v>55</v>
      </c>
      <c r="Q1281" s="3" t="s">
        <v>77</v>
      </c>
      <c r="R1281" s="5">
        <v>16</v>
      </c>
      <c r="S1281" s="15">
        <v>118935.5</v>
      </c>
      <c r="T1281" s="11">
        <f t="shared" si="134"/>
        <v>423003.2</v>
      </c>
      <c r="U1281" s="12">
        <f t="shared" si="135"/>
        <v>21150.160000000003</v>
      </c>
      <c r="V1281" s="12">
        <f t="shared" si="136"/>
        <v>401853.04000000004</v>
      </c>
      <c r="W1281" s="17">
        <f t="shared" si="137"/>
        <v>0.29596765026338978</v>
      </c>
      <c r="X1281" s="19">
        <f t="shared" si="138"/>
        <v>1</v>
      </c>
      <c r="Y1281" s="17">
        <f t="shared" si="139"/>
        <v>0.29596765026338978</v>
      </c>
      <c r="Z1281" s="25">
        <f t="shared" si="133"/>
        <v>5.2631578947368425E-2</v>
      </c>
    </row>
    <row r="1282" spans="1:26" ht="14.4" x14ac:dyDescent="0.3">
      <c r="A1282" s="24" t="s">
        <v>2078</v>
      </c>
      <c r="B1282" s="6">
        <v>45753</v>
      </c>
      <c r="C1282" s="3" t="s">
        <v>49</v>
      </c>
      <c r="D1282" s="3" t="s">
        <v>21</v>
      </c>
      <c r="E1282" s="3" t="s">
        <v>22</v>
      </c>
      <c r="F1282" s="3" t="s">
        <v>22</v>
      </c>
      <c r="G1282" s="3" t="s">
        <v>886</v>
      </c>
      <c r="H1282" s="3" t="s">
        <v>44</v>
      </c>
      <c r="I1282" s="3" t="s">
        <v>52</v>
      </c>
      <c r="J1282" s="3" t="s">
        <v>53</v>
      </c>
      <c r="K1282" s="3" t="s">
        <v>54</v>
      </c>
      <c r="L1282" s="5">
        <v>9</v>
      </c>
      <c r="M1282" s="5">
        <v>50322.04</v>
      </c>
      <c r="N1282" s="5">
        <v>69780.98</v>
      </c>
      <c r="O1282" s="5">
        <v>0.1</v>
      </c>
      <c r="P1282" s="3" t="s">
        <v>55</v>
      </c>
      <c r="Q1282" s="3" t="s">
        <v>38</v>
      </c>
      <c r="R1282" s="5">
        <v>18</v>
      </c>
      <c r="S1282" s="15">
        <v>157617.4</v>
      </c>
      <c r="T1282" s="11">
        <f t="shared" si="134"/>
        <v>628028.81999999995</v>
      </c>
      <c r="U1282" s="12">
        <f t="shared" si="135"/>
        <v>62802.881999999998</v>
      </c>
      <c r="V1282" s="12">
        <f t="shared" si="136"/>
        <v>565225.93799999997</v>
      </c>
      <c r="W1282" s="17">
        <f t="shared" si="137"/>
        <v>0.27885733722290712</v>
      </c>
      <c r="X1282" s="19">
        <f t="shared" si="138"/>
        <v>1</v>
      </c>
      <c r="Y1282" s="17">
        <f t="shared" si="139"/>
        <v>0.27885733722290712</v>
      </c>
      <c r="Z1282" s="25">
        <f t="shared" ref="Z1282:Z1345" si="140">U1282/V1282</f>
        <v>0.11111111111111112</v>
      </c>
    </row>
    <row r="1283" spans="1:26" ht="14.4" x14ac:dyDescent="0.3">
      <c r="A1283" s="24" t="s">
        <v>2079</v>
      </c>
      <c r="B1283" s="4">
        <v>45742</v>
      </c>
      <c r="C1283" s="3" t="s">
        <v>31</v>
      </c>
      <c r="D1283" s="3" t="s">
        <v>21</v>
      </c>
      <c r="E1283" s="3" t="s">
        <v>32</v>
      </c>
      <c r="F1283" s="3" t="s">
        <v>33</v>
      </c>
      <c r="G1283" s="3" t="s">
        <v>1293</v>
      </c>
      <c r="H1283" s="3" t="s">
        <v>24</v>
      </c>
      <c r="I1283" s="3" t="s">
        <v>52</v>
      </c>
      <c r="J1283" s="3" t="s">
        <v>113</v>
      </c>
      <c r="K1283" s="3" t="s">
        <v>114</v>
      </c>
      <c r="L1283" s="5">
        <v>44</v>
      </c>
      <c r="M1283" s="5">
        <v>52622.49</v>
      </c>
      <c r="N1283" s="5">
        <v>73954.14</v>
      </c>
      <c r="O1283" s="5">
        <v>0.15</v>
      </c>
      <c r="P1283" s="3" t="s">
        <v>28</v>
      </c>
      <c r="Q1283" s="3" t="s">
        <v>84</v>
      </c>
      <c r="R1283" s="5">
        <v>19</v>
      </c>
      <c r="S1283" s="15">
        <v>797803.7</v>
      </c>
      <c r="T1283" s="11">
        <f t="shared" ref="T1283:T1346" si="141">L1283*N1283</f>
        <v>3253982.16</v>
      </c>
      <c r="U1283" s="12">
        <f t="shared" ref="U1283:U1346" si="142">IF(O1283="","", (L1283 * N1283) * (O1283))</f>
        <v>488097.32400000002</v>
      </c>
      <c r="V1283" s="12">
        <f t="shared" ref="V1283:V1346" si="143">IF(T1283="","", T1283 - U1283)</f>
        <v>2765884.8360000001</v>
      </c>
      <c r="W1283" s="17">
        <f t="shared" ref="W1283:W1346" si="144">IF(V1283=0,"", S1283 / V1283)</f>
        <v>0.28844429443193198</v>
      </c>
      <c r="X1283" s="19">
        <f t="shared" ref="X1283:X1346" si="145">IF(TRIM(P1283)="Returned",1,0)</f>
        <v>0</v>
      </c>
      <c r="Y1283" s="17">
        <f t="shared" ref="Y1283:Y1346" si="146">S1283/V1283</f>
        <v>0.28844429443193198</v>
      </c>
      <c r="Z1283" s="25">
        <f t="shared" si="140"/>
        <v>0.17647058823529413</v>
      </c>
    </row>
    <row r="1284" spans="1:26" ht="14.4" x14ac:dyDescent="0.3">
      <c r="A1284" s="24" t="s">
        <v>2080</v>
      </c>
      <c r="B1284" s="7">
        <v>45796</v>
      </c>
      <c r="C1284" s="3" t="s">
        <v>40</v>
      </c>
      <c r="D1284" s="3" t="s">
        <v>70</v>
      </c>
      <c r="E1284" s="3" t="s">
        <v>71</v>
      </c>
      <c r="F1284" s="3" t="s">
        <v>72</v>
      </c>
      <c r="G1284" s="3" t="s">
        <v>2081</v>
      </c>
      <c r="H1284" s="3" t="s">
        <v>24</v>
      </c>
      <c r="I1284" s="3" t="s">
        <v>45</v>
      </c>
      <c r="J1284" s="3" t="s">
        <v>67</v>
      </c>
      <c r="K1284" s="3" t="s">
        <v>68</v>
      </c>
      <c r="L1284" s="5">
        <v>21</v>
      </c>
      <c r="M1284" s="5">
        <v>35639.620000000003</v>
      </c>
      <c r="N1284" s="5">
        <v>49477.81</v>
      </c>
      <c r="O1284" s="5">
        <v>0.1</v>
      </c>
      <c r="P1284" s="3" t="s">
        <v>55</v>
      </c>
      <c r="Q1284" s="3" t="s">
        <v>84</v>
      </c>
      <c r="R1284" s="5">
        <v>18</v>
      </c>
      <c r="S1284" s="15">
        <v>261541.8</v>
      </c>
      <c r="T1284" s="11">
        <f t="shared" si="141"/>
        <v>1039034.01</v>
      </c>
      <c r="U1284" s="12">
        <f t="shared" si="142"/>
        <v>103903.40100000001</v>
      </c>
      <c r="V1284" s="12">
        <f t="shared" si="143"/>
        <v>935130.60899999994</v>
      </c>
      <c r="W1284" s="17">
        <f t="shared" si="144"/>
        <v>0.27968478144425707</v>
      </c>
      <c r="X1284" s="19">
        <f t="shared" si="145"/>
        <v>1</v>
      </c>
      <c r="Y1284" s="17">
        <f t="shared" si="146"/>
        <v>0.27968478144425707</v>
      </c>
      <c r="Z1284" s="25">
        <f t="shared" si="140"/>
        <v>0.11111111111111113</v>
      </c>
    </row>
    <row r="1285" spans="1:26" ht="14.4" x14ac:dyDescent="0.3">
      <c r="A1285" s="24" t="s">
        <v>2082</v>
      </c>
      <c r="B1285" s="6">
        <v>45845</v>
      </c>
      <c r="C1285" s="3" t="s">
        <v>31</v>
      </c>
      <c r="D1285" s="3" t="s">
        <v>21</v>
      </c>
      <c r="E1285" s="3" t="s">
        <v>105</v>
      </c>
      <c r="F1285" s="3" t="s">
        <v>106</v>
      </c>
      <c r="G1285" s="3" t="s">
        <v>377</v>
      </c>
      <c r="H1285" s="3" t="s">
        <v>87</v>
      </c>
      <c r="I1285" s="3" t="s">
        <v>52</v>
      </c>
      <c r="J1285" s="3" t="s">
        <v>157</v>
      </c>
      <c r="K1285" s="3" t="s">
        <v>285</v>
      </c>
      <c r="L1285" s="5">
        <v>21</v>
      </c>
      <c r="M1285" s="5">
        <v>71584.36</v>
      </c>
      <c r="N1285" s="5">
        <v>81652.22</v>
      </c>
      <c r="O1285" s="5">
        <v>0</v>
      </c>
      <c r="P1285" s="3" t="s">
        <v>28</v>
      </c>
      <c r="Q1285" s="3" t="s">
        <v>84</v>
      </c>
      <c r="R1285" s="5">
        <v>12</v>
      </c>
      <c r="S1285" s="15">
        <v>211425.1</v>
      </c>
      <c r="T1285" s="11">
        <f t="shared" si="141"/>
        <v>1714696.62</v>
      </c>
      <c r="U1285" s="12">
        <f t="shared" si="142"/>
        <v>0</v>
      </c>
      <c r="V1285" s="12">
        <f t="shared" si="143"/>
        <v>1714696.62</v>
      </c>
      <c r="W1285" s="17">
        <f t="shared" si="144"/>
        <v>0.12330175351952347</v>
      </c>
      <c r="X1285" s="19">
        <f t="shared" si="145"/>
        <v>0</v>
      </c>
      <c r="Y1285" s="17">
        <f t="shared" si="146"/>
        <v>0.12330175351952347</v>
      </c>
      <c r="Z1285" s="25">
        <f t="shared" si="140"/>
        <v>0</v>
      </c>
    </row>
    <row r="1286" spans="1:26" ht="14.4" x14ac:dyDescent="0.3">
      <c r="A1286" s="24" t="s">
        <v>2083</v>
      </c>
      <c r="B1286" s="8">
        <v>45781</v>
      </c>
      <c r="C1286" s="3" t="s">
        <v>49</v>
      </c>
      <c r="D1286" s="3" t="s">
        <v>57</v>
      </c>
      <c r="E1286" s="3" t="s">
        <v>92</v>
      </c>
      <c r="F1286" s="3" t="s">
        <v>93</v>
      </c>
      <c r="G1286" s="3" t="s">
        <v>607</v>
      </c>
      <c r="H1286" s="3" t="s">
        <v>44</v>
      </c>
      <c r="I1286" s="3" t="s">
        <v>52</v>
      </c>
      <c r="J1286" s="3" t="s">
        <v>113</v>
      </c>
      <c r="K1286" s="3" t="s">
        <v>257</v>
      </c>
      <c r="L1286" s="5">
        <v>40</v>
      </c>
      <c r="M1286" s="5">
        <v>40220.31</v>
      </c>
      <c r="N1286" s="5">
        <v>53852.59</v>
      </c>
      <c r="O1286" s="5">
        <v>0.1</v>
      </c>
      <c r="P1286" s="3" t="s">
        <v>28</v>
      </c>
      <c r="Q1286" s="3" t="s">
        <v>38</v>
      </c>
      <c r="R1286" s="5">
        <v>12</v>
      </c>
      <c r="S1286" s="15">
        <v>490762.1</v>
      </c>
      <c r="T1286" s="11">
        <f t="shared" si="141"/>
        <v>2154103.5999999996</v>
      </c>
      <c r="U1286" s="12">
        <f t="shared" si="142"/>
        <v>215410.36</v>
      </c>
      <c r="V1286" s="12">
        <f t="shared" si="143"/>
        <v>1938693.2399999998</v>
      </c>
      <c r="W1286" s="17">
        <f t="shared" si="144"/>
        <v>0.25314066706087035</v>
      </c>
      <c r="X1286" s="19">
        <f t="shared" si="145"/>
        <v>0</v>
      </c>
      <c r="Y1286" s="17">
        <f t="shared" si="146"/>
        <v>0.25314066706087035</v>
      </c>
      <c r="Z1286" s="25">
        <f t="shared" si="140"/>
        <v>0.11111111111111112</v>
      </c>
    </row>
    <row r="1287" spans="1:26" ht="14.4" x14ac:dyDescent="0.3">
      <c r="A1287" s="24" t="s">
        <v>2084</v>
      </c>
      <c r="B1287" s="6">
        <v>45841</v>
      </c>
      <c r="C1287" s="3" t="s">
        <v>49</v>
      </c>
      <c r="D1287" s="3" t="s">
        <v>57</v>
      </c>
      <c r="E1287" s="3" t="s">
        <v>92</v>
      </c>
      <c r="F1287" s="3" t="s">
        <v>93</v>
      </c>
      <c r="G1287" s="3" t="s">
        <v>415</v>
      </c>
      <c r="H1287" s="3" t="s">
        <v>44</v>
      </c>
      <c r="I1287" s="3" t="s">
        <v>45</v>
      </c>
      <c r="J1287" s="3" t="s">
        <v>102</v>
      </c>
      <c r="K1287" s="3" t="s">
        <v>103</v>
      </c>
      <c r="L1287" s="5">
        <v>13</v>
      </c>
      <c r="M1287" s="5">
        <v>19685.23</v>
      </c>
      <c r="N1287" s="5">
        <v>28633.48</v>
      </c>
      <c r="O1287" s="5">
        <v>0</v>
      </c>
      <c r="P1287" s="3" t="s">
        <v>28</v>
      </c>
      <c r="Q1287" s="3" t="s">
        <v>84</v>
      </c>
      <c r="R1287" s="5">
        <v>11</v>
      </c>
      <c r="S1287" s="15">
        <v>116327.3</v>
      </c>
      <c r="T1287" s="11">
        <f t="shared" si="141"/>
        <v>372235.24</v>
      </c>
      <c r="U1287" s="12">
        <f t="shared" si="142"/>
        <v>0</v>
      </c>
      <c r="V1287" s="12">
        <f t="shared" si="143"/>
        <v>372235.24</v>
      </c>
      <c r="W1287" s="17">
        <f t="shared" si="144"/>
        <v>0.31251017501728212</v>
      </c>
      <c r="X1287" s="19">
        <f t="shared" si="145"/>
        <v>0</v>
      </c>
      <c r="Y1287" s="17">
        <f t="shared" si="146"/>
        <v>0.31251017501728212</v>
      </c>
      <c r="Z1287" s="25">
        <f t="shared" si="140"/>
        <v>0</v>
      </c>
    </row>
    <row r="1288" spans="1:26" ht="14.4" x14ac:dyDescent="0.3">
      <c r="A1288" s="24" t="s">
        <v>2085</v>
      </c>
      <c r="B1288" s="4">
        <v>45863</v>
      </c>
      <c r="C1288" s="3" t="s">
        <v>49</v>
      </c>
      <c r="D1288" s="3" t="s">
        <v>57</v>
      </c>
      <c r="E1288" s="3" t="s">
        <v>64</v>
      </c>
      <c r="F1288" s="3" t="s">
        <v>65</v>
      </c>
      <c r="G1288" s="3" t="s">
        <v>352</v>
      </c>
      <c r="H1288" s="3" t="s">
        <v>44</v>
      </c>
      <c r="I1288" s="3" t="s">
        <v>45</v>
      </c>
      <c r="J1288" s="3" t="s">
        <v>102</v>
      </c>
      <c r="K1288" s="3" t="s">
        <v>203</v>
      </c>
      <c r="L1288" s="5">
        <v>24</v>
      </c>
      <c r="M1288" s="5">
        <v>21646.11</v>
      </c>
      <c r="N1288" s="5">
        <v>28960.54</v>
      </c>
      <c r="O1288" s="5">
        <v>0.05</v>
      </c>
      <c r="P1288" s="3" t="s">
        <v>55</v>
      </c>
      <c r="Q1288" s="3" t="s">
        <v>84</v>
      </c>
      <c r="R1288" s="5">
        <v>17</v>
      </c>
      <c r="S1288" s="15">
        <v>166769</v>
      </c>
      <c r="T1288" s="11">
        <f t="shared" si="141"/>
        <v>695052.96</v>
      </c>
      <c r="U1288" s="12">
        <f t="shared" si="142"/>
        <v>34752.648000000001</v>
      </c>
      <c r="V1288" s="12">
        <f t="shared" si="143"/>
        <v>660300.31199999992</v>
      </c>
      <c r="W1288" s="17">
        <f t="shared" si="144"/>
        <v>0.2525653811897639</v>
      </c>
      <c r="X1288" s="19">
        <f t="shared" si="145"/>
        <v>1</v>
      </c>
      <c r="Y1288" s="17">
        <f t="shared" si="146"/>
        <v>0.2525653811897639</v>
      </c>
      <c r="Z1288" s="25">
        <f t="shared" si="140"/>
        <v>5.2631578947368432E-2</v>
      </c>
    </row>
    <row r="1289" spans="1:26" ht="14.4" x14ac:dyDescent="0.3">
      <c r="A1289" s="24" t="s">
        <v>2086</v>
      </c>
      <c r="B1289" s="6">
        <v>45875</v>
      </c>
      <c r="C1289" s="3" t="s">
        <v>40</v>
      </c>
      <c r="D1289" s="3" t="s">
        <v>21</v>
      </c>
      <c r="E1289" s="3" t="s">
        <v>105</v>
      </c>
      <c r="F1289" s="3" t="s">
        <v>106</v>
      </c>
      <c r="G1289" s="3" t="s">
        <v>171</v>
      </c>
      <c r="H1289" s="3" t="s">
        <v>87</v>
      </c>
      <c r="I1289" s="3" t="s">
        <v>52</v>
      </c>
      <c r="J1289" s="3" t="s">
        <v>157</v>
      </c>
      <c r="K1289" s="3" t="s">
        <v>285</v>
      </c>
      <c r="L1289" s="5">
        <v>48</v>
      </c>
      <c r="M1289" s="5">
        <v>29562.62</v>
      </c>
      <c r="N1289" s="5">
        <v>33081.74</v>
      </c>
      <c r="O1289" s="5">
        <v>0.05</v>
      </c>
      <c r="P1289" s="3" t="s">
        <v>55</v>
      </c>
      <c r="Q1289" s="3" t="s">
        <v>77</v>
      </c>
      <c r="R1289" s="5">
        <v>12</v>
      </c>
      <c r="S1289" s="15">
        <v>160471.9</v>
      </c>
      <c r="T1289" s="11">
        <f t="shared" si="141"/>
        <v>1587923.52</v>
      </c>
      <c r="U1289" s="12">
        <f t="shared" si="142"/>
        <v>79396.176000000007</v>
      </c>
      <c r="V1289" s="12">
        <f t="shared" si="143"/>
        <v>1508527.344</v>
      </c>
      <c r="W1289" s="17">
        <f t="shared" si="144"/>
        <v>0.10637652717284785</v>
      </c>
      <c r="X1289" s="19">
        <f t="shared" si="145"/>
        <v>1</v>
      </c>
      <c r="Y1289" s="17">
        <f t="shared" si="146"/>
        <v>0.10637652717284785</v>
      </c>
      <c r="Z1289" s="25">
        <f t="shared" si="140"/>
        <v>5.2631578947368425E-2</v>
      </c>
    </row>
    <row r="1290" spans="1:26" ht="14.4" x14ac:dyDescent="0.3">
      <c r="A1290" s="24" t="s">
        <v>2087</v>
      </c>
      <c r="B1290" s="7">
        <v>45790</v>
      </c>
      <c r="C1290" s="3" t="s">
        <v>31</v>
      </c>
      <c r="D1290" s="3" t="s">
        <v>57</v>
      </c>
      <c r="E1290" s="3" t="s">
        <v>92</v>
      </c>
      <c r="F1290" s="3" t="s">
        <v>93</v>
      </c>
      <c r="G1290" s="3" t="s">
        <v>705</v>
      </c>
      <c r="H1290" s="3" t="s">
        <v>35</v>
      </c>
      <c r="I1290" s="3" t="s">
        <v>45</v>
      </c>
      <c r="J1290" s="3" t="s">
        <v>46</v>
      </c>
      <c r="K1290" s="3" t="s">
        <v>161</v>
      </c>
      <c r="L1290" s="5">
        <v>45</v>
      </c>
      <c r="M1290" s="5">
        <v>54332.25</v>
      </c>
      <c r="N1290" s="5">
        <v>78890.36</v>
      </c>
      <c r="O1290" s="5">
        <v>0.1</v>
      </c>
      <c r="P1290" s="3" t="s">
        <v>28</v>
      </c>
      <c r="Q1290" s="3" t="s">
        <v>29</v>
      </c>
      <c r="R1290" s="5">
        <v>3</v>
      </c>
      <c r="S1290" s="15">
        <v>994603.5</v>
      </c>
      <c r="T1290" s="11">
        <f t="shared" si="141"/>
        <v>3550066.2</v>
      </c>
      <c r="U1290" s="12">
        <f t="shared" si="142"/>
        <v>355006.62000000005</v>
      </c>
      <c r="V1290" s="12">
        <f t="shared" si="143"/>
        <v>3195059.58</v>
      </c>
      <c r="W1290" s="17">
        <f t="shared" si="144"/>
        <v>0.31129419502092665</v>
      </c>
      <c r="X1290" s="19">
        <f t="shared" si="145"/>
        <v>0</v>
      </c>
      <c r="Y1290" s="17">
        <f t="shared" si="146"/>
        <v>0.31129419502092665</v>
      </c>
      <c r="Z1290" s="25">
        <f t="shared" si="140"/>
        <v>0.11111111111111112</v>
      </c>
    </row>
    <row r="1291" spans="1:26" ht="14.4" x14ac:dyDescent="0.3">
      <c r="A1291" s="24" t="s">
        <v>2088</v>
      </c>
      <c r="B1291" s="4">
        <v>45763</v>
      </c>
      <c r="C1291" s="3" t="s">
        <v>49</v>
      </c>
      <c r="D1291" s="3" t="s">
        <v>41</v>
      </c>
      <c r="E1291" s="3" t="s">
        <v>50</v>
      </c>
      <c r="F1291" s="3" t="s">
        <v>50</v>
      </c>
      <c r="G1291" s="3" t="s">
        <v>1113</v>
      </c>
      <c r="H1291" s="3" t="s">
        <v>35</v>
      </c>
      <c r="I1291" s="3" t="s">
        <v>25</v>
      </c>
      <c r="J1291" s="3" t="s">
        <v>26</v>
      </c>
      <c r="K1291" s="3" t="s">
        <v>80</v>
      </c>
      <c r="L1291" s="5">
        <v>50</v>
      </c>
      <c r="M1291" s="5">
        <v>26216.54</v>
      </c>
      <c r="N1291" s="5">
        <v>37742.400000000001</v>
      </c>
      <c r="O1291" s="5">
        <v>0.1</v>
      </c>
      <c r="P1291" s="3" t="s">
        <v>55</v>
      </c>
      <c r="Q1291" s="3" t="s">
        <v>29</v>
      </c>
      <c r="R1291" s="5">
        <v>17</v>
      </c>
      <c r="S1291" s="15">
        <v>518663.7</v>
      </c>
      <c r="T1291" s="11">
        <f t="shared" si="141"/>
        <v>1887120</v>
      </c>
      <c r="U1291" s="12">
        <f t="shared" si="142"/>
        <v>188712</v>
      </c>
      <c r="V1291" s="12">
        <f t="shared" si="143"/>
        <v>1698408</v>
      </c>
      <c r="W1291" s="17">
        <f t="shared" si="144"/>
        <v>0.30538227563694942</v>
      </c>
      <c r="X1291" s="19">
        <f t="shared" si="145"/>
        <v>1</v>
      </c>
      <c r="Y1291" s="17">
        <f t="shared" si="146"/>
        <v>0.30538227563694942</v>
      </c>
      <c r="Z1291" s="25">
        <f t="shared" si="140"/>
        <v>0.1111111111111111</v>
      </c>
    </row>
    <row r="1292" spans="1:26" ht="14.4" x14ac:dyDescent="0.3">
      <c r="A1292" s="24" t="s">
        <v>2089</v>
      </c>
      <c r="B1292" s="4">
        <v>45858</v>
      </c>
      <c r="C1292" s="3" t="s">
        <v>40</v>
      </c>
      <c r="D1292" s="3" t="s">
        <v>41</v>
      </c>
      <c r="E1292" s="3" t="s">
        <v>50</v>
      </c>
      <c r="F1292" s="3" t="s">
        <v>50</v>
      </c>
      <c r="G1292" s="3" t="s">
        <v>1582</v>
      </c>
      <c r="H1292" s="3" t="s">
        <v>35</v>
      </c>
      <c r="I1292" s="3" t="s">
        <v>25</v>
      </c>
      <c r="J1292" s="3" t="s">
        <v>36</v>
      </c>
      <c r="K1292" s="3" t="s">
        <v>136</v>
      </c>
      <c r="L1292" s="5">
        <v>16</v>
      </c>
      <c r="M1292" s="5">
        <v>77317.509999999995</v>
      </c>
      <c r="N1292" s="5">
        <v>100845.7</v>
      </c>
      <c r="O1292" s="5">
        <v>0.1</v>
      </c>
      <c r="P1292" s="3" t="s">
        <v>28</v>
      </c>
      <c r="Q1292" s="3" t="s">
        <v>29</v>
      </c>
      <c r="R1292" s="5">
        <v>11</v>
      </c>
      <c r="S1292" s="15">
        <v>338805.4</v>
      </c>
      <c r="T1292" s="11">
        <f t="shared" si="141"/>
        <v>1613531.2</v>
      </c>
      <c r="U1292" s="12">
        <f t="shared" si="142"/>
        <v>161353.12</v>
      </c>
      <c r="V1292" s="12">
        <f t="shared" si="143"/>
        <v>1452178.08</v>
      </c>
      <c r="W1292" s="17">
        <f t="shared" si="144"/>
        <v>0.23330843831494827</v>
      </c>
      <c r="X1292" s="19">
        <f t="shared" si="145"/>
        <v>0</v>
      </c>
      <c r="Y1292" s="17">
        <f t="shared" si="146"/>
        <v>0.23330843831494827</v>
      </c>
      <c r="Z1292" s="25">
        <f t="shared" si="140"/>
        <v>0.1111111111111111</v>
      </c>
    </row>
    <row r="1293" spans="1:26" ht="14.4" x14ac:dyDescent="0.3">
      <c r="A1293" s="24" t="s">
        <v>2090</v>
      </c>
      <c r="B1293" s="4">
        <v>45767</v>
      </c>
      <c r="C1293" s="3" t="s">
        <v>20</v>
      </c>
      <c r="D1293" s="3" t="s">
        <v>41</v>
      </c>
      <c r="E1293" s="3" t="s">
        <v>50</v>
      </c>
      <c r="F1293" s="3" t="s">
        <v>50</v>
      </c>
      <c r="G1293" s="3" t="s">
        <v>1002</v>
      </c>
      <c r="H1293" s="3" t="s">
        <v>87</v>
      </c>
      <c r="I1293" s="3" t="s">
        <v>45</v>
      </c>
      <c r="J1293" s="3" t="s">
        <v>46</v>
      </c>
      <c r="K1293" s="3" t="s">
        <v>333</v>
      </c>
      <c r="L1293" s="5">
        <v>42</v>
      </c>
      <c r="M1293" s="5">
        <v>37279.46</v>
      </c>
      <c r="N1293" s="5">
        <v>45656.22</v>
      </c>
      <c r="O1293" s="5">
        <v>0.05</v>
      </c>
      <c r="P1293" s="3" t="s">
        <v>28</v>
      </c>
      <c r="Q1293" s="3" t="s">
        <v>84</v>
      </c>
      <c r="R1293" s="5">
        <v>9</v>
      </c>
      <c r="S1293" s="15">
        <v>334232.7</v>
      </c>
      <c r="T1293" s="11">
        <f t="shared" si="141"/>
        <v>1917561.24</v>
      </c>
      <c r="U1293" s="12">
        <f t="shared" si="142"/>
        <v>95878.062000000005</v>
      </c>
      <c r="V1293" s="12">
        <f t="shared" si="143"/>
        <v>1821683.1780000001</v>
      </c>
      <c r="W1293" s="17">
        <f t="shared" si="144"/>
        <v>0.18347465906061081</v>
      </c>
      <c r="X1293" s="19">
        <f t="shared" si="145"/>
        <v>0</v>
      </c>
      <c r="Y1293" s="17">
        <f t="shared" si="146"/>
        <v>0.18347465906061081</v>
      </c>
      <c r="Z1293" s="25">
        <f t="shared" si="140"/>
        <v>5.2631578947368425E-2</v>
      </c>
    </row>
    <row r="1294" spans="1:26" ht="14.4" x14ac:dyDescent="0.3">
      <c r="A1294" s="24" t="s">
        <v>2091</v>
      </c>
      <c r="B1294" s="6">
        <v>45811</v>
      </c>
      <c r="C1294" s="3" t="s">
        <v>20</v>
      </c>
      <c r="D1294" s="3" t="s">
        <v>21</v>
      </c>
      <c r="E1294" s="3" t="s">
        <v>105</v>
      </c>
      <c r="F1294" s="3" t="s">
        <v>106</v>
      </c>
      <c r="G1294" s="3" t="s">
        <v>2092</v>
      </c>
      <c r="H1294" s="3" t="s">
        <v>35</v>
      </c>
      <c r="I1294" s="3" t="s">
        <v>45</v>
      </c>
      <c r="J1294" s="3" t="s">
        <v>46</v>
      </c>
      <c r="K1294" s="3" t="s">
        <v>117</v>
      </c>
      <c r="L1294" s="5">
        <v>43</v>
      </c>
      <c r="M1294" s="5">
        <v>47966.22</v>
      </c>
      <c r="N1294" s="5">
        <v>61292.03</v>
      </c>
      <c r="O1294" s="5">
        <v>0.05</v>
      </c>
      <c r="P1294" s="3" t="s">
        <v>55</v>
      </c>
      <c r="Q1294" s="3" t="s">
        <v>77</v>
      </c>
      <c r="R1294" s="5">
        <v>3</v>
      </c>
      <c r="S1294" s="15">
        <v>544359.30000000005</v>
      </c>
      <c r="T1294" s="11">
        <f t="shared" si="141"/>
        <v>2635557.29</v>
      </c>
      <c r="U1294" s="12">
        <f t="shared" si="142"/>
        <v>131777.8645</v>
      </c>
      <c r="V1294" s="12">
        <f t="shared" si="143"/>
        <v>2503779.4254999999</v>
      </c>
      <c r="W1294" s="17">
        <f t="shared" si="144"/>
        <v>0.21741503842387896</v>
      </c>
      <c r="X1294" s="19">
        <f t="shared" si="145"/>
        <v>1</v>
      </c>
      <c r="Y1294" s="17">
        <f t="shared" si="146"/>
        <v>0.21741503842387896</v>
      </c>
      <c r="Z1294" s="25">
        <f t="shared" si="140"/>
        <v>5.2631578947368425E-2</v>
      </c>
    </row>
    <row r="1295" spans="1:26" ht="14.4" x14ac:dyDescent="0.3">
      <c r="A1295" s="24" t="s">
        <v>2093</v>
      </c>
      <c r="B1295" s="4">
        <v>45672</v>
      </c>
      <c r="C1295" s="3" t="s">
        <v>20</v>
      </c>
      <c r="D1295" s="3" t="s">
        <v>57</v>
      </c>
      <c r="E1295" s="3" t="s">
        <v>58</v>
      </c>
      <c r="F1295" s="3" t="s">
        <v>59</v>
      </c>
      <c r="G1295" s="3" t="s">
        <v>648</v>
      </c>
      <c r="H1295" s="3" t="s">
        <v>24</v>
      </c>
      <c r="I1295" s="3" t="s">
        <v>52</v>
      </c>
      <c r="J1295" s="3" t="s">
        <v>113</v>
      </c>
      <c r="K1295" s="3" t="s">
        <v>114</v>
      </c>
      <c r="L1295" s="5">
        <v>31</v>
      </c>
      <c r="M1295" s="5">
        <v>17518.12</v>
      </c>
      <c r="N1295" s="5">
        <v>25447.13</v>
      </c>
      <c r="O1295" s="5">
        <v>0.15</v>
      </c>
      <c r="P1295" s="3" t="s">
        <v>28</v>
      </c>
      <c r="Q1295" s="3" t="s">
        <v>77</v>
      </c>
      <c r="R1295" s="5">
        <v>11</v>
      </c>
      <c r="S1295" s="15">
        <v>208929.4</v>
      </c>
      <c r="T1295" s="11">
        <f t="shared" si="141"/>
        <v>788861.03</v>
      </c>
      <c r="U1295" s="12">
        <f t="shared" si="142"/>
        <v>118329.1545</v>
      </c>
      <c r="V1295" s="12">
        <f t="shared" si="143"/>
        <v>670531.87550000008</v>
      </c>
      <c r="W1295" s="17">
        <f t="shared" si="144"/>
        <v>0.31158757343818472</v>
      </c>
      <c r="X1295" s="19">
        <f t="shared" si="145"/>
        <v>0</v>
      </c>
      <c r="Y1295" s="17">
        <f t="shared" si="146"/>
        <v>0.31158757343818472</v>
      </c>
      <c r="Z1295" s="25">
        <f t="shared" si="140"/>
        <v>0.1764705882352941</v>
      </c>
    </row>
    <row r="1296" spans="1:26" ht="14.4" x14ac:dyDescent="0.3">
      <c r="A1296" s="24" t="s">
        <v>2094</v>
      </c>
      <c r="B1296" s="4">
        <v>45705</v>
      </c>
      <c r="C1296" s="3" t="s">
        <v>20</v>
      </c>
      <c r="D1296" s="3" t="s">
        <v>70</v>
      </c>
      <c r="E1296" s="3" t="s">
        <v>125</v>
      </c>
      <c r="F1296" s="3" t="s">
        <v>125</v>
      </c>
      <c r="G1296" s="3" t="s">
        <v>356</v>
      </c>
      <c r="H1296" s="3" t="s">
        <v>87</v>
      </c>
      <c r="I1296" s="3" t="s">
        <v>25</v>
      </c>
      <c r="J1296" s="3" t="s">
        <v>61</v>
      </c>
      <c r="K1296" s="3" t="s">
        <v>223</v>
      </c>
      <c r="L1296" s="5">
        <v>9</v>
      </c>
      <c r="M1296" s="5">
        <v>47452.06</v>
      </c>
      <c r="N1296" s="5">
        <v>68046.22</v>
      </c>
      <c r="O1296" s="5">
        <v>0.05</v>
      </c>
      <c r="P1296" s="3" t="s">
        <v>55</v>
      </c>
      <c r="Q1296" s="3" t="s">
        <v>77</v>
      </c>
      <c r="R1296" s="5">
        <v>6</v>
      </c>
      <c r="S1296" s="15">
        <v>176080.1</v>
      </c>
      <c r="T1296" s="11">
        <f t="shared" si="141"/>
        <v>612415.98</v>
      </c>
      <c r="U1296" s="12">
        <f t="shared" si="142"/>
        <v>30620.798999999999</v>
      </c>
      <c r="V1296" s="12">
        <f t="shared" si="143"/>
        <v>581795.18099999998</v>
      </c>
      <c r="W1296" s="17">
        <f t="shared" si="144"/>
        <v>0.30264963641904075</v>
      </c>
      <c r="X1296" s="19">
        <f t="shared" si="145"/>
        <v>1</v>
      </c>
      <c r="Y1296" s="17">
        <f t="shared" si="146"/>
        <v>0.30264963641904075</v>
      </c>
      <c r="Z1296" s="25">
        <f t="shared" si="140"/>
        <v>5.2631578947368418E-2</v>
      </c>
    </row>
    <row r="1297" spans="1:26" ht="14.4" x14ac:dyDescent="0.3">
      <c r="A1297" s="24" t="s">
        <v>2095</v>
      </c>
      <c r="B1297" s="6">
        <v>45847</v>
      </c>
      <c r="C1297" s="3" t="s">
        <v>40</v>
      </c>
      <c r="D1297" s="3" t="s">
        <v>70</v>
      </c>
      <c r="E1297" s="3" t="s">
        <v>71</v>
      </c>
      <c r="F1297" s="3" t="s">
        <v>72</v>
      </c>
      <c r="G1297" s="3" t="s">
        <v>1903</v>
      </c>
      <c r="H1297" s="3" t="s">
        <v>35</v>
      </c>
      <c r="I1297" s="3" t="s">
        <v>45</v>
      </c>
      <c r="J1297" s="3" t="s">
        <v>46</v>
      </c>
      <c r="K1297" s="3" t="s">
        <v>161</v>
      </c>
      <c r="L1297" s="5">
        <v>6</v>
      </c>
      <c r="M1297" s="5">
        <v>1990.15</v>
      </c>
      <c r="N1297" s="5">
        <v>2422.4299999999998</v>
      </c>
      <c r="O1297" s="5">
        <v>0</v>
      </c>
      <c r="P1297" s="3" t="s">
        <v>28</v>
      </c>
      <c r="Q1297" s="3" t="s">
        <v>38</v>
      </c>
      <c r="R1297" s="5">
        <v>2</v>
      </c>
      <c r="S1297" s="15">
        <v>2593.6799999999998</v>
      </c>
      <c r="T1297" s="11">
        <f t="shared" si="141"/>
        <v>14534.579999999998</v>
      </c>
      <c r="U1297" s="12">
        <f t="shared" si="142"/>
        <v>0</v>
      </c>
      <c r="V1297" s="12">
        <f t="shared" si="143"/>
        <v>14534.579999999998</v>
      </c>
      <c r="W1297" s="17">
        <f t="shared" si="144"/>
        <v>0.1784489128684833</v>
      </c>
      <c r="X1297" s="19">
        <f t="shared" si="145"/>
        <v>0</v>
      </c>
      <c r="Y1297" s="17">
        <f t="shared" si="146"/>
        <v>0.1784489128684833</v>
      </c>
      <c r="Z1297" s="25">
        <f t="shared" si="140"/>
        <v>0</v>
      </c>
    </row>
    <row r="1298" spans="1:26" ht="14.4" x14ac:dyDescent="0.3">
      <c r="A1298" s="24" t="s">
        <v>2096</v>
      </c>
      <c r="B1298" s="4">
        <v>45861</v>
      </c>
      <c r="C1298" s="3" t="s">
        <v>49</v>
      </c>
      <c r="D1298" s="3" t="s">
        <v>57</v>
      </c>
      <c r="E1298" s="3" t="s">
        <v>64</v>
      </c>
      <c r="F1298" s="3" t="s">
        <v>65</v>
      </c>
      <c r="G1298" s="3" t="s">
        <v>726</v>
      </c>
      <c r="H1298" s="3" t="s">
        <v>24</v>
      </c>
      <c r="I1298" s="3" t="s">
        <v>52</v>
      </c>
      <c r="J1298" s="3" t="s">
        <v>95</v>
      </c>
      <c r="K1298" s="3" t="s">
        <v>237</v>
      </c>
      <c r="L1298" s="5">
        <v>39</v>
      </c>
      <c r="M1298" s="5">
        <v>41328.69</v>
      </c>
      <c r="N1298" s="5">
        <v>60438.84</v>
      </c>
      <c r="O1298" s="5">
        <v>0.05</v>
      </c>
      <c r="P1298" s="3" t="s">
        <v>55</v>
      </c>
      <c r="Q1298" s="3" t="s">
        <v>77</v>
      </c>
      <c r="R1298" s="5">
        <v>16</v>
      </c>
      <c r="S1298" s="15">
        <v>708031.1</v>
      </c>
      <c r="T1298" s="11">
        <f t="shared" si="141"/>
        <v>2357114.7599999998</v>
      </c>
      <c r="U1298" s="12">
        <f t="shared" si="142"/>
        <v>117855.738</v>
      </c>
      <c r="V1298" s="12">
        <f t="shared" si="143"/>
        <v>2239259.0219999999</v>
      </c>
      <c r="W1298" s="17">
        <f t="shared" si="144"/>
        <v>0.31618990614476578</v>
      </c>
      <c r="X1298" s="19">
        <f t="shared" si="145"/>
        <v>1</v>
      </c>
      <c r="Y1298" s="17">
        <f t="shared" si="146"/>
        <v>0.31618990614476578</v>
      </c>
      <c r="Z1298" s="25">
        <f t="shared" si="140"/>
        <v>5.2631578947368425E-2</v>
      </c>
    </row>
    <row r="1299" spans="1:26" ht="14.4" x14ac:dyDescent="0.3">
      <c r="A1299" s="24" t="s">
        <v>2097</v>
      </c>
      <c r="B1299" s="4">
        <v>45883</v>
      </c>
      <c r="C1299" s="3" t="s">
        <v>40</v>
      </c>
      <c r="D1299" s="3" t="s">
        <v>21</v>
      </c>
      <c r="E1299" s="3" t="s">
        <v>22</v>
      </c>
      <c r="F1299" s="3" t="s">
        <v>22</v>
      </c>
      <c r="G1299" s="3" t="s">
        <v>507</v>
      </c>
      <c r="H1299" s="3" t="s">
        <v>24</v>
      </c>
      <c r="I1299" s="3" t="s">
        <v>45</v>
      </c>
      <c r="J1299" s="3" t="s">
        <v>132</v>
      </c>
      <c r="K1299" s="3" t="s">
        <v>133</v>
      </c>
      <c r="L1299" s="5">
        <v>10</v>
      </c>
      <c r="M1299" s="5">
        <v>53984.57</v>
      </c>
      <c r="N1299" s="5">
        <v>69091.289999999994</v>
      </c>
      <c r="O1299" s="5">
        <v>0</v>
      </c>
      <c r="P1299" s="3" t="s">
        <v>55</v>
      </c>
      <c r="Q1299" s="3" t="s">
        <v>29</v>
      </c>
      <c r="R1299" s="5">
        <v>4</v>
      </c>
      <c r="S1299" s="15">
        <v>151067.20000000001</v>
      </c>
      <c r="T1299" s="11">
        <f t="shared" si="141"/>
        <v>690912.89999999991</v>
      </c>
      <c r="U1299" s="12">
        <f t="shared" si="142"/>
        <v>0</v>
      </c>
      <c r="V1299" s="12">
        <f t="shared" si="143"/>
        <v>690912.89999999991</v>
      </c>
      <c r="W1299" s="17">
        <f t="shared" si="144"/>
        <v>0.21864868929209461</v>
      </c>
      <c r="X1299" s="19">
        <f t="shared" si="145"/>
        <v>1</v>
      </c>
      <c r="Y1299" s="17">
        <f t="shared" si="146"/>
        <v>0.21864868929209461</v>
      </c>
      <c r="Z1299" s="25">
        <f t="shared" si="140"/>
        <v>0</v>
      </c>
    </row>
    <row r="1300" spans="1:26" ht="14.4" x14ac:dyDescent="0.3">
      <c r="A1300" s="24" t="s">
        <v>2098</v>
      </c>
      <c r="B1300" s="4">
        <v>45677</v>
      </c>
      <c r="C1300" s="3" t="s">
        <v>31</v>
      </c>
      <c r="D1300" s="3" t="s">
        <v>70</v>
      </c>
      <c r="E1300" s="3" t="s">
        <v>71</v>
      </c>
      <c r="F1300" s="3" t="s">
        <v>72</v>
      </c>
      <c r="G1300" s="3" t="s">
        <v>1387</v>
      </c>
      <c r="H1300" s="3" t="s">
        <v>35</v>
      </c>
      <c r="I1300" s="3" t="s">
        <v>25</v>
      </c>
      <c r="J1300" s="3" t="s">
        <v>26</v>
      </c>
      <c r="K1300" s="3" t="s">
        <v>216</v>
      </c>
      <c r="L1300" s="5">
        <v>26</v>
      </c>
      <c r="M1300" s="5">
        <v>48625.22</v>
      </c>
      <c r="N1300" s="5">
        <v>60268.52</v>
      </c>
      <c r="O1300" s="5">
        <v>0.15</v>
      </c>
      <c r="P1300" s="3" t="s">
        <v>28</v>
      </c>
      <c r="Q1300" s="3" t="s">
        <v>84</v>
      </c>
      <c r="R1300" s="5">
        <v>3</v>
      </c>
      <c r="S1300" s="15">
        <v>257316.9</v>
      </c>
      <c r="T1300" s="11">
        <f t="shared" si="141"/>
        <v>1566981.52</v>
      </c>
      <c r="U1300" s="12">
        <f t="shared" si="142"/>
        <v>235047.228</v>
      </c>
      <c r="V1300" s="12">
        <f t="shared" si="143"/>
        <v>1331934.2919999999</v>
      </c>
      <c r="W1300" s="17">
        <f t="shared" si="144"/>
        <v>0.19319038600141397</v>
      </c>
      <c r="X1300" s="19">
        <f t="shared" si="145"/>
        <v>0</v>
      </c>
      <c r="Y1300" s="17">
        <f t="shared" si="146"/>
        <v>0.19319038600141397</v>
      </c>
      <c r="Z1300" s="25">
        <f t="shared" si="140"/>
        <v>0.17647058823529413</v>
      </c>
    </row>
    <row r="1301" spans="1:26" ht="14.4" x14ac:dyDescent="0.3">
      <c r="A1301" s="24" t="s">
        <v>2099</v>
      </c>
      <c r="B1301" s="4">
        <v>45706</v>
      </c>
      <c r="C1301" s="3" t="s">
        <v>49</v>
      </c>
      <c r="D1301" s="3" t="s">
        <v>41</v>
      </c>
      <c r="E1301" s="3" t="s">
        <v>42</v>
      </c>
      <c r="F1301" s="3" t="s">
        <v>42</v>
      </c>
      <c r="G1301" s="3" t="s">
        <v>2100</v>
      </c>
      <c r="H1301" s="3" t="s">
        <v>87</v>
      </c>
      <c r="I1301" s="3" t="s">
        <v>25</v>
      </c>
      <c r="J1301" s="3" t="s">
        <v>146</v>
      </c>
      <c r="K1301" s="3" t="s">
        <v>411</v>
      </c>
      <c r="L1301" s="5">
        <v>44</v>
      </c>
      <c r="M1301" s="5">
        <v>43400.41</v>
      </c>
      <c r="N1301" s="5">
        <v>61163.1</v>
      </c>
      <c r="O1301" s="5">
        <v>0.15</v>
      </c>
      <c r="P1301" s="3" t="s">
        <v>55</v>
      </c>
      <c r="Q1301" s="3" t="s">
        <v>38</v>
      </c>
      <c r="R1301" s="5">
        <v>20</v>
      </c>
      <c r="S1301" s="15">
        <v>664324.6</v>
      </c>
      <c r="T1301" s="11">
        <f t="shared" si="141"/>
        <v>2691176.4</v>
      </c>
      <c r="U1301" s="12">
        <f t="shared" si="142"/>
        <v>403676.45999999996</v>
      </c>
      <c r="V1301" s="12">
        <f t="shared" si="143"/>
        <v>2287499.94</v>
      </c>
      <c r="W1301" s="17">
        <f t="shared" si="144"/>
        <v>0.29041513330050622</v>
      </c>
      <c r="X1301" s="19">
        <f t="shared" si="145"/>
        <v>1</v>
      </c>
      <c r="Y1301" s="17">
        <f t="shared" si="146"/>
        <v>0.29041513330050622</v>
      </c>
      <c r="Z1301" s="25">
        <f t="shared" si="140"/>
        <v>0.1764705882352941</v>
      </c>
    </row>
    <row r="1302" spans="1:26" ht="14.4" x14ac:dyDescent="0.3">
      <c r="A1302" s="24" t="s">
        <v>2101</v>
      </c>
      <c r="B1302" s="4">
        <v>45826</v>
      </c>
      <c r="C1302" s="3" t="s">
        <v>49</v>
      </c>
      <c r="D1302" s="3" t="s">
        <v>57</v>
      </c>
      <c r="E1302" s="3" t="s">
        <v>58</v>
      </c>
      <c r="F1302" s="3" t="s">
        <v>59</v>
      </c>
      <c r="G1302" s="3" t="s">
        <v>2102</v>
      </c>
      <c r="H1302" s="3" t="s">
        <v>87</v>
      </c>
      <c r="I1302" s="3" t="s">
        <v>52</v>
      </c>
      <c r="J1302" s="3" t="s">
        <v>95</v>
      </c>
      <c r="K1302" s="3" t="s">
        <v>237</v>
      </c>
      <c r="L1302" s="5">
        <v>30</v>
      </c>
      <c r="M1302" s="5">
        <v>8221</v>
      </c>
      <c r="N1302" s="5">
        <v>11826.56</v>
      </c>
      <c r="O1302" s="5">
        <v>0.1</v>
      </c>
      <c r="P1302" s="3" t="s">
        <v>55</v>
      </c>
      <c r="Q1302" s="3" t="s">
        <v>38</v>
      </c>
      <c r="R1302" s="5">
        <v>10</v>
      </c>
      <c r="S1302" s="15">
        <v>97350.12</v>
      </c>
      <c r="T1302" s="11">
        <f t="shared" si="141"/>
        <v>354796.79999999999</v>
      </c>
      <c r="U1302" s="12">
        <f t="shared" si="142"/>
        <v>35479.68</v>
      </c>
      <c r="V1302" s="12">
        <f t="shared" si="143"/>
        <v>319317.12</v>
      </c>
      <c r="W1302" s="17">
        <f t="shared" si="144"/>
        <v>0.30486971697602683</v>
      </c>
      <c r="X1302" s="19">
        <f t="shared" si="145"/>
        <v>1</v>
      </c>
      <c r="Y1302" s="17">
        <f t="shared" si="146"/>
        <v>0.30486971697602683</v>
      </c>
      <c r="Z1302" s="25">
        <f t="shared" si="140"/>
        <v>0.11111111111111112</v>
      </c>
    </row>
    <row r="1303" spans="1:26" ht="14.4" x14ac:dyDescent="0.3">
      <c r="A1303" s="24" t="s">
        <v>2103</v>
      </c>
      <c r="B1303" s="4">
        <v>45837</v>
      </c>
      <c r="C1303" s="3" t="s">
        <v>20</v>
      </c>
      <c r="D1303" s="3" t="s">
        <v>70</v>
      </c>
      <c r="E1303" s="3" t="s">
        <v>125</v>
      </c>
      <c r="F1303" s="3" t="s">
        <v>125</v>
      </c>
      <c r="G1303" s="3" t="s">
        <v>184</v>
      </c>
      <c r="H1303" s="3" t="s">
        <v>44</v>
      </c>
      <c r="I1303" s="3" t="s">
        <v>52</v>
      </c>
      <c r="J1303" s="3" t="s">
        <v>95</v>
      </c>
      <c r="K1303" s="3" t="s">
        <v>298</v>
      </c>
      <c r="L1303" s="5">
        <v>49</v>
      </c>
      <c r="M1303" s="5">
        <v>30610.74</v>
      </c>
      <c r="N1303" s="5">
        <v>44239.05</v>
      </c>
      <c r="O1303" s="5">
        <v>0.1</v>
      </c>
      <c r="P1303" s="3" t="s">
        <v>55</v>
      </c>
      <c r="Q1303" s="3" t="s">
        <v>38</v>
      </c>
      <c r="R1303" s="5">
        <v>7</v>
      </c>
      <c r="S1303" s="15">
        <v>601008.5</v>
      </c>
      <c r="T1303" s="11">
        <f t="shared" si="141"/>
        <v>2167713.4500000002</v>
      </c>
      <c r="U1303" s="12">
        <f t="shared" si="142"/>
        <v>216771.34500000003</v>
      </c>
      <c r="V1303" s="12">
        <f t="shared" si="143"/>
        <v>1950942.1050000002</v>
      </c>
      <c r="W1303" s="17">
        <f t="shared" si="144"/>
        <v>0.30806065359894413</v>
      </c>
      <c r="X1303" s="19">
        <f t="shared" si="145"/>
        <v>1</v>
      </c>
      <c r="Y1303" s="17">
        <f t="shared" si="146"/>
        <v>0.30806065359894413</v>
      </c>
      <c r="Z1303" s="25">
        <f t="shared" si="140"/>
        <v>0.11111111111111112</v>
      </c>
    </row>
    <row r="1304" spans="1:26" ht="14.4" x14ac:dyDescent="0.3">
      <c r="A1304" s="24" t="s">
        <v>2104</v>
      </c>
      <c r="B1304" s="6">
        <v>45693</v>
      </c>
      <c r="C1304" s="3" t="s">
        <v>20</v>
      </c>
      <c r="D1304" s="3" t="s">
        <v>70</v>
      </c>
      <c r="E1304" s="3" t="s">
        <v>125</v>
      </c>
      <c r="F1304" s="3" t="s">
        <v>125</v>
      </c>
      <c r="G1304" s="3" t="s">
        <v>73</v>
      </c>
      <c r="H1304" s="3" t="s">
        <v>44</v>
      </c>
      <c r="I1304" s="3" t="s">
        <v>25</v>
      </c>
      <c r="J1304" s="3" t="s">
        <v>26</v>
      </c>
      <c r="K1304" s="3" t="s">
        <v>127</v>
      </c>
      <c r="L1304" s="5">
        <v>47</v>
      </c>
      <c r="M1304" s="5">
        <v>56282.27</v>
      </c>
      <c r="N1304" s="5">
        <v>77974.17</v>
      </c>
      <c r="O1304" s="5">
        <v>0.15</v>
      </c>
      <c r="P1304" s="3" t="s">
        <v>28</v>
      </c>
      <c r="Q1304" s="3" t="s">
        <v>84</v>
      </c>
      <c r="R1304" s="5">
        <v>5</v>
      </c>
      <c r="S1304" s="15">
        <v>866591.4</v>
      </c>
      <c r="T1304" s="11">
        <f t="shared" si="141"/>
        <v>3664785.9899999998</v>
      </c>
      <c r="U1304" s="12">
        <f t="shared" si="142"/>
        <v>549717.89849999989</v>
      </c>
      <c r="V1304" s="12">
        <f t="shared" si="143"/>
        <v>3115068.0915000001</v>
      </c>
      <c r="W1304" s="17">
        <f t="shared" si="144"/>
        <v>0.27819340526283964</v>
      </c>
      <c r="X1304" s="19">
        <f t="shared" si="145"/>
        <v>0</v>
      </c>
      <c r="Y1304" s="17">
        <f t="shared" si="146"/>
        <v>0.27819340526283964</v>
      </c>
      <c r="Z1304" s="25">
        <f t="shared" si="140"/>
        <v>0.17647058823529407</v>
      </c>
    </row>
    <row r="1305" spans="1:26" ht="14.4" x14ac:dyDescent="0.3">
      <c r="A1305" s="24" t="s">
        <v>2105</v>
      </c>
      <c r="B1305" s="6">
        <v>45666</v>
      </c>
      <c r="C1305" s="3" t="s">
        <v>31</v>
      </c>
      <c r="D1305" s="3" t="s">
        <v>41</v>
      </c>
      <c r="E1305" s="3" t="s">
        <v>50</v>
      </c>
      <c r="F1305" s="3" t="s">
        <v>50</v>
      </c>
      <c r="G1305" s="3" t="s">
        <v>548</v>
      </c>
      <c r="H1305" s="3" t="s">
        <v>44</v>
      </c>
      <c r="I1305" s="3" t="s">
        <v>25</v>
      </c>
      <c r="J1305" s="3" t="s">
        <v>146</v>
      </c>
      <c r="K1305" s="3" t="s">
        <v>411</v>
      </c>
      <c r="L1305" s="5">
        <v>10</v>
      </c>
      <c r="M1305" s="5">
        <v>27332.79</v>
      </c>
      <c r="N1305" s="5">
        <v>33063.279999999999</v>
      </c>
      <c r="O1305" s="5">
        <v>0.15</v>
      </c>
      <c r="P1305" s="3" t="s">
        <v>55</v>
      </c>
      <c r="Q1305" s="3" t="s">
        <v>29</v>
      </c>
      <c r="R1305" s="5">
        <v>17</v>
      </c>
      <c r="S1305" s="15">
        <v>48709.16</v>
      </c>
      <c r="T1305" s="11">
        <f t="shared" si="141"/>
        <v>330632.8</v>
      </c>
      <c r="U1305" s="12">
        <f t="shared" si="142"/>
        <v>49594.92</v>
      </c>
      <c r="V1305" s="12">
        <f t="shared" si="143"/>
        <v>281037.88</v>
      </c>
      <c r="W1305" s="17">
        <f t="shared" si="144"/>
        <v>0.17331884228560221</v>
      </c>
      <c r="X1305" s="19">
        <f t="shared" si="145"/>
        <v>1</v>
      </c>
      <c r="Y1305" s="17">
        <f t="shared" si="146"/>
        <v>0.17331884228560221</v>
      </c>
      <c r="Z1305" s="25">
        <f t="shared" si="140"/>
        <v>0.1764705882352941</v>
      </c>
    </row>
    <row r="1306" spans="1:26" ht="14.4" x14ac:dyDescent="0.3">
      <c r="A1306" s="24" t="s">
        <v>2106</v>
      </c>
      <c r="B1306" s="4">
        <v>45834</v>
      </c>
      <c r="C1306" s="3" t="s">
        <v>20</v>
      </c>
      <c r="D1306" s="3" t="s">
        <v>70</v>
      </c>
      <c r="E1306" s="3" t="s">
        <v>71</v>
      </c>
      <c r="F1306" s="3" t="s">
        <v>72</v>
      </c>
      <c r="G1306" s="3" t="s">
        <v>729</v>
      </c>
      <c r="H1306" s="3" t="s">
        <v>35</v>
      </c>
      <c r="I1306" s="3" t="s">
        <v>25</v>
      </c>
      <c r="J1306" s="3" t="s">
        <v>61</v>
      </c>
      <c r="K1306" s="3" t="s">
        <v>223</v>
      </c>
      <c r="L1306" s="5">
        <v>11</v>
      </c>
      <c r="M1306" s="5">
        <v>53432.75</v>
      </c>
      <c r="N1306" s="5">
        <v>69788.69</v>
      </c>
      <c r="O1306" s="5">
        <v>0.1</v>
      </c>
      <c r="P1306" s="3" t="s">
        <v>55</v>
      </c>
      <c r="Q1306" s="3" t="s">
        <v>38</v>
      </c>
      <c r="R1306" s="5">
        <v>17</v>
      </c>
      <c r="S1306" s="15">
        <v>161923.79999999999</v>
      </c>
      <c r="T1306" s="11">
        <f t="shared" si="141"/>
        <v>767675.59000000008</v>
      </c>
      <c r="U1306" s="12">
        <f t="shared" si="142"/>
        <v>76767.559000000008</v>
      </c>
      <c r="V1306" s="12">
        <f t="shared" si="143"/>
        <v>690908.03100000008</v>
      </c>
      <c r="W1306" s="17">
        <f t="shared" si="144"/>
        <v>0.23436375426934353</v>
      </c>
      <c r="X1306" s="19">
        <f t="shared" si="145"/>
        <v>1</v>
      </c>
      <c r="Y1306" s="17">
        <f t="shared" si="146"/>
        <v>0.23436375426934353</v>
      </c>
      <c r="Z1306" s="25">
        <f t="shared" si="140"/>
        <v>0.1111111111111111</v>
      </c>
    </row>
    <row r="1307" spans="1:26" ht="14.4" x14ac:dyDescent="0.3">
      <c r="A1307" s="24" t="s">
        <v>2107</v>
      </c>
      <c r="B1307" s="4">
        <v>45827</v>
      </c>
      <c r="C1307" s="3" t="s">
        <v>49</v>
      </c>
      <c r="D1307" s="3" t="s">
        <v>57</v>
      </c>
      <c r="E1307" s="3" t="s">
        <v>64</v>
      </c>
      <c r="F1307" s="3" t="s">
        <v>65</v>
      </c>
      <c r="G1307" s="3" t="s">
        <v>1934</v>
      </c>
      <c r="H1307" s="3" t="s">
        <v>24</v>
      </c>
      <c r="I1307" s="3" t="s">
        <v>25</v>
      </c>
      <c r="J1307" s="3" t="s">
        <v>36</v>
      </c>
      <c r="K1307" s="3" t="s">
        <v>37</v>
      </c>
      <c r="L1307" s="5">
        <v>41</v>
      </c>
      <c r="M1307" s="5">
        <v>47625.39</v>
      </c>
      <c r="N1307" s="5">
        <v>66880.149999999994</v>
      </c>
      <c r="O1307" s="5">
        <v>0.05</v>
      </c>
      <c r="P1307" s="3" t="s">
        <v>28</v>
      </c>
      <c r="Q1307" s="3" t="s">
        <v>77</v>
      </c>
      <c r="R1307" s="5">
        <v>1</v>
      </c>
      <c r="S1307" s="15">
        <v>749972.9</v>
      </c>
      <c r="T1307" s="11">
        <f t="shared" si="141"/>
        <v>2742086.15</v>
      </c>
      <c r="U1307" s="12">
        <f t="shared" si="142"/>
        <v>137104.3075</v>
      </c>
      <c r="V1307" s="12">
        <f t="shared" si="143"/>
        <v>2604981.8424999998</v>
      </c>
      <c r="W1307" s="17">
        <f t="shared" si="144"/>
        <v>0.28789947314191311</v>
      </c>
      <c r="X1307" s="19">
        <f t="shared" si="145"/>
        <v>0</v>
      </c>
      <c r="Y1307" s="17">
        <f t="shared" si="146"/>
        <v>0.28789947314191311</v>
      </c>
      <c r="Z1307" s="25">
        <f t="shared" si="140"/>
        <v>5.2631578947368425E-2</v>
      </c>
    </row>
    <row r="1308" spans="1:26" ht="14.4" x14ac:dyDescent="0.3">
      <c r="A1308" s="24" t="s">
        <v>2108</v>
      </c>
      <c r="B1308" s="7">
        <v>45789</v>
      </c>
      <c r="C1308" s="3" t="s">
        <v>40</v>
      </c>
      <c r="D1308" s="3" t="s">
        <v>21</v>
      </c>
      <c r="E1308" s="3" t="s">
        <v>105</v>
      </c>
      <c r="F1308" s="3" t="s">
        <v>106</v>
      </c>
      <c r="G1308" s="3" t="s">
        <v>1229</v>
      </c>
      <c r="H1308" s="3" t="s">
        <v>35</v>
      </c>
      <c r="I1308" s="3" t="s">
        <v>25</v>
      </c>
      <c r="J1308" s="3" t="s">
        <v>61</v>
      </c>
      <c r="K1308" s="3" t="s">
        <v>62</v>
      </c>
      <c r="L1308" s="5">
        <v>34</v>
      </c>
      <c r="M1308" s="5">
        <v>44365.35</v>
      </c>
      <c r="N1308" s="5">
        <v>61087.09</v>
      </c>
      <c r="O1308" s="5">
        <v>0</v>
      </c>
      <c r="P1308" s="3" t="s">
        <v>28</v>
      </c>
      <c r="Q1308" s="3" t="s">
        <v>77</v>
      </c>
      <c r="R1308" s="5">
        <v>3</v>
      </c>
      <c r="S1308" s="15">
        <v>568539.19999999995</v>
      </c>
      <c r="T1308" s="11">
        <f t="shared" si="141"/>
        <v>2076961.0599999998</v>
      </c>
      <c r="U1308" s="12">
        <f t="shared" si="142"/>
        <v>0</v>
      </c>
      <c r="V1308" s="12">
        <f t="shared" si="143"/>
        <v>2076961.0599999998</v>
      </c>
      <c r="W1308" s="17">
        <f t="shared" si="144"/>
        <v>0.27373609017012579</v>
      </c>
      <c r="X1308" s="19">
        <f t="shared" si="145"/>
        <v>0</v>
      </c>
      <c r="Y1308" s="17">
        <f t="shared" si="146"/>
        <v>0.27373609017012579</v>
      </c>
      <c r="Z1308" s="25">
        <f t="shared" si="140"/>
        <v>0</v>
      </c>
    </row>
    <row r="1309" spans="1:26" ht="14.4" x14ac:dyDescent="0.3">
      <c r="A1309" s="24" t="s">
        <v>2109</v>
      </c>
      <c r="B1309" s="6">
        <v>45751</v>
      </c>
      <c r="C1309" s="3" t="s">
        <v>31</v>
      </c>
      <c r="D1309" s="3" t="s">
        <v>41</v>
      </c>
      <c r="E1309" s="3" t="s">
        <v>50</v>
      </c>
      <c r="F1309" s="3" t="s">
        <v>50</v>
      </c>
      <c r="G1309" s="3" t="s">
        <v>1439</v>
      </c>
      <c r="H1309" s="3" t="s">
        <v>24</v>
      </c>
      <c r="I1309" s="3" t="s">
        <v>25</v>
      </c>
      <c r="J1309" s="3" t="s">
        <v>146</v>
      </c>
      <c r="K1309" s="3" t="s">
        <v>177</v>
      </c>
      <c r="L1309" s="5">
        <v>43</v>
      </c>
      <c r="M1309" s="5">
        <v>12326.43</v>
      </c>
      <c r="N1309" s="5">
        <v>15688.06</v>
      </c>
      <c r="O1309" s="5">
        <v>0.05</v>
      </c>
      <c r="P1309" s="3" t="s">
        <v>28</v>
      </c>
      <c r="Q1309" s="3" t="s">
        <v>77</v>
      </c>
      <c r="R1309" s="5">
        <v>1</v>
      </c>
      <c r="S1309" s="15">
        <v>137322.6</v>
      </c>
      <c r="T1309" s="11">
        <f t="shared" si="141"/>
        <v>674586.58</v>
      </c>
      <c r="U1309" s="12">
        <f t="shared" si="142"/>
        <v>33729.328999999998</v>
      </c>
      <c r="V1309" s="12">
        <f t="shared" si="143"/>
        <v>640857.25099999993</v>
      </c>
      <c r="W1309" s="17">
        <f t="shared" si="144"/>
        <v>0.21427954475933678</v>
      </c>
      <c r="X1309" s="19">
        <f t="shared" si="145"/>
        <v>0</v>
      </c>
      <c r="Y1309" s="17">
        <f t="shared" si="146"/>
        <v>0.21427954475933678</v>
      </c>
      <c r="Z1309" s="25">
        <f t="shared" si="140"/>
        <v>5.2631578947368425E-2</v>
      </c>
    </row>
    <row r="1310" spans="1:26" ht="14.4" x14ac:dyDescent="0.3">
      <c r="A1310" s="24" t="s">
        <v>2110</v>
      </c>
      <c r="B1310" s="6">
        <v>45697</v>
      </c>
      <c r="C1310" s="3" t="s">
        <v>31</v>
      </c>
      <c r="D1310" s="3" t="s">
        <v>57</v>
      </c>
      <c r="E1310" s="3" t="s">
        <v>58</v>
      </c>
      <c r="F1310" s="3" t="s">
        <v>59</v>
      </c>
      <c r="G1310" s="3" t="s">
        <v>131</v>
      </c>
      <c r="H1310" s="3" t="s">
        <v>44</v>
      </c>
      <c r="I1310" s="3" t="s">
        <v>45</v>
      </c>
      <c r="J1310" s="3" t="s">
        <v>132</v>
      </c>
      <c r="K1310" s="3" t="s">
        <v>248</v>
      </c>
      <c r="L1310" s="5">
        <v>8</v>
      </c>
      <c r="M1310" s="5">
        <v>15992.01</v>
      </c>
      <c r="N1310" s="5">
        <v>20425.29</v>
      </c>
      <c r="O1310" s="5">
        <v>0.1</v>
      </c>
      <c r="P1310" s="3" t="s">
        <v>28</v>
      </c>
      <c r="Q1310" s="3" t="s">
        <v>38</v>
      </c>
      <c r="R1310" s="5">
        <v>9</v>
      </c>
      <c r="S1310" s="15">
        <v>31919.62</v>
      </c>
      <c r="T1310" s="11">
        <f t="shared" si="141"/>
        <v>163402.32</v>
      </c>
      <c r="U1310" s="12">
        <f t="shared" si="142"/>
        <v>16340.232000000002</v>
      </c>
      <c r="V1310" s="12">
        <f t="shared" si="143"/>
        <v>147062.08800000002</v>
      </c>
      <c r="W1310" s="17">
        <f t="shared" si="144"/>
        <v>0.21704859786840505</v>
      </c>
      <c r="X1310" s="19">
        <f t="shared" si="145"/>
        <v>0</v>
      </c>
      <c r="Y1310" s="17">
        <f t="shared" si="146"/>
        <v>0.21704859786840505</v>
      </c>
      <c r="Z1310" s="25">
        <f t="shared" si="140"/>
        <v>0.1111111111111111</v>
      </c>
    </row>
    <row r="1311" spans="1:26" ht="14.4" x14ac:dyDescent="0.3">
      <c r="A1311" s="24" t="s">
        <v>2111</v>
      </c>
      <c r="B1311" s="4">
        <v>45824</v>
      </c>
      <c r="C1311" s="3" t="s">
        <v>40</v>
      </c>
      <c r="D1311" s="3" t="s">
        <v>70</v>
      </c>
      <c r="E1311" s="3" t="s">
        <v>125</v>
      </c>
      <c r="F1311" s="3" t="s">
        <v>125</v>
      </c>
      <c r="G1311" s="3" t="s">
        <v>2112</v>
      </c>
      <c r="H1311" s="3" t="s">
        <v>24</v>
      </c>
      <c r="I1311" s="3" t="s">
        <v>45</v>
      </c>
      <c r="J1311" s="3" t="s">
        <v>67</v>
      </c>
      <c r="K1311" s="3" t="s">
        <v>199</v>
      </c>
      <c r="L1311" s="5">
        <v>20</v>
      </c>
      <c r="M1311" s="5">
        <v>43836.21</v>
      </c>
      <c r="N1311" s="5">
        <v>62676.95</v>
      </c>
      <c r="O1311" s="5">
        <v>0</v>
      </c>
      <c r="P1311" s="3" t="s">
        <v>28</v>
      </c>
      <c r="Q1311" s="3" t="s">
        <v>38</v>
      </c>
      <c r="R1311" s="5">
        <v>18</v>
      </c>
      <c r="S1311" s="15">
        <v>376814.8</v>
      </c>
      <c r="T1311" s="11">
        <f t="shared" si="141"/>
        <v>1253539</v>
      </c>
      <c r="U1311" s="12">
        <f t="shared" si="142"/>
        <v>0</v>
      </c>
      <c r="V1311" s="12">
        <f t="shared" si="143"/>
        <v>1253539</v>
      </c>
      <c r="W1311" s="17">
        <f t="shared" si="144"/>
        <v>0.3006007790742849</v>
      </c>
      <c r="X1311" s="19">
        <f t="shared" si="145"/>
        <v>0</v>
      </c>
      <c r="Y1311" s="17">
        <f t="shared" si="146"/>
        <v>0.3006007790742849</v>
      </c>
      <c r="Z1311" s="25">
        <f t="shared" si="140"/>
        <v>0</v>
      </c>
    </row>
    <row r="1312" spans="1:26" ht="14.4" x14ac:dyDescent="0.3">
      <c r="A1312" s="24" t="s">
        <v>2113</v>
      </c>
      <c r="B1312" s="6">
        <v>45843</v>
      </c>
      <c r="C1312" s="3" t="s">
        <v>31</v>
      </c>
      <c r="D1312" s="3" t="s">
        <v>41</v>
      </c>
      <c r="E1312" s="3" t="s">
        <v>50</v>
      </c>
      <c r="F1312" s="3" t="s">
        <v>50</v>
      </c>
      <c r="G1312" s="3" t="s">
        <v>282</v>
      </c>
      <c r="H1312" s="3" t="s">
        <v>44</v>
      </c>
      <c r="I1312" s="3" t="s">
        <v>45</v>
      </c>
      <c r="J1312" s="3" t="s">
        <v>132</v>
      </c>
      <c r="K1312" s="3" t="s">
        <v>241</v>
      </c>
      <c r="L1312" s="5">
        <v>27</v>
      </c>
      <c r="M1312" s="5">
        <v>11110.71</v>
      </c>
      <c r="N1312" s="5">
        <v>13757.71</v>
      </c>
      <c r="O1312" s="5">
        <v>0</v>
      </c>
      <c r="P1312" s="3" t="s">
        <v>28</v>
      </c>
      <c r="Q1312" s="3" t="s">
        <v>77</v>
      </c>
      <c r="R1312" s="5">
        <v>14</v>
      </c>
      <c r="S1312" s="15">
        <v>71469</v>
      </c>
      <c r="T1312" s="11">
        <f t="shared" si="141"/>
        <v>371458.17</v>
      </c>
      <c r="U1312" s="12">
        <f t="shared" si="142"/>
        <v>0</v>
      </c>
      <c r="V1312" s="12">
        <f t="shared" si="143"/>
        <v>371458.17</v>
      </c>
      <c r="W1312" s="17">
        <f t="shared" si="144"/>
        <v>0.19240120630540986</v>
      </c>
      <c r="X1312" s="19">
        <f t="shared" si="145"/>
        <v>0</v>
      </c>
      <c r="Y1312" s="17">
        <f t="shared" si="146"/>
        <v>0.19240120630540986</v>
      </c>
      <c r="Z1312" s="25">
        <f t="shared" si="140"/>
        <v>0</v>
      </c>
    </row>
    <row r="1313" spans="1:26" ht="14.4" x14ac:dyDescent="0.3">
      <c r="A1313" s="24" t="s">
        <v>2114</v>
      </c>
      <c r="B1313" s="4">
        <v>45855</v>
      </c>
      <c r="C1313" s="3" t="s">
        <v>40</v>
      </c>
      <c r="D1313" s="3" t="s">
        <v>41</v>
      </c>
      <c r="E1313" s="3" t="s">
        <v>50</v>
      </c>
      <c r="F1313" s="3" t="s">
        <v>50</v>
      </c>
      <c r="G1313" s="3" t="s">
        <v>413</v>
      </c>
      <c r="H1313" s="3" t="s">
        <v>24</v>
      </c>
      <c r="I1313" s="3" t="s">
        <v>45</v>
      </c>
      <c r="J1313" s="3" t="s">
        <v>67</v>
      </c>
      <c r="K1313" s="3" t="s">
        <v>199</v>
      </c>
      <c r="L1313" s="5">
        <v>10</v>
      </c>
      <c r="M1313" s="5">
        <v>16617.77</v>
      </c>
      <c r="N1313" s="5">
        <v>21191.75</v>
      </c>
      <c r="O1313" s="5">
        <v>0.05</v>
      </c>
      <c r="P1313" s="3" t="s">
        <v>28</v>
      </c>
      <c r="Q1313" s="3" t="s">
        <v>84</v>
      </c>
      <c r="R1313" s="5">
        <v>1</v>
      </c>
      <c r="S1313" s="15">
        <v>43452.81</v>
      </c>
      <c r="T1313" s="11">
        <f t="shared" si="141"/>
        <v>211917.5</v>
      </c>
      <c r="U1313" s="12">
        <f t="shared" si="142"/>
        <v>10595.875</v>
      </c>
      <c r="V1313" s="12">
        <f t="shared" si="143"/>
        <v>201321.625</v>
      </c>
      <c r="W1313" s="17">
        <f t="shared" si="144"/>
        <v>0.21583776705557586</v>
      </c>
      <c r="X1313" s="19">
        <f t="shared" si="145"/>
        <v>0</v>
      </c>
      <c r="Y1313" s="17">
        <f t="shared" si="146"/>
        <v>0.21583776705557586</v>
      </c>
      <c r="Z1313" s="25">
        <f t="shared" si="140"/>
        <v>5.2631578947368418E-2</v>
      </c>
    </row>
    <row r="1314" spans="1:26" ht="14.4" x14ac:dyDescent="0.3">
      <c r="A1314" s="24" t="s">
        <v>2115</v>
      </c>
      <c r="B1314" s="6">
        <v>45755</v>
      </c>
      <c r="C1314" s="3" t="s">
        <v>40</v>
      </c>
      <c r="D1314" s="3" t="s">
        <v>70</v>
      </c>
      <c r="E1314" s="3" t="s">
        <v>125</v>
      </c>
      <c r="F1314" s="3" t="s">
        <v>125</v>
      </c>
      <c r="G1314" s="3" t="s">
        <v>2116</v>
      </c>
      <c r="H1314" s="3" t="s">
        <v>44</v>
      </c>
      <c r="I1314" s="3" t="s">
        <v>52</v>
      </c>
      <c r="J1314" s="3" t="s">
        <v>157</v>
      </c>
      <c r="K1314" s="3" t="s">
        <v>285</v>
      </c>
      <c r="L1314" s="5">
        <v>8</v>
      </c>
      <c r="M1314" s="5">
        <v>29715.63</v>
      </c>
      <c r="N1314" s="5">
        <v>41033.29</v>
      </c>
      <c r="O1314" s="5">
        <v>0.1</v>
      </c>
      <c r="P1314" s="3" t="s">
        <v>28</v>
      </c>
      <c r="Q1314" s="3" t="s">
        <v>77</v>
      </c>
      <c r="R1314" s="5">
        <v>14</v>
      </c>
      <c r="S1314" s="15">
        <v>81487.149999999994</v>
      </c>
      <c r="T1314" s="11">
        <f t="shared" si="141"/>
        <v>328266.32</v>
      </c>
      <c r="U1314" s="12">
        <f t="shared" si="142"/>
        <v>32826.632000000005</v>
      </c>
      <c r="V1314" s="12">
        <f t="shared" si="143"/>
        <v>295439.68800000002</v>
      </c>
      <c r="W1314" s="17">
        <f t="shared" si="144"/>
        <v>0.2758165314607291</v>
      </c>
      <c r="X1314" s="19">
        <f t="shared" si="145"/>
        <v>0</v>
      </c>
      <c r="Y1314" s="17">
        <f t="shared" si="146"/>
        <v>0.2758165314607291</v>
      </c>
      <c r="Z1314" s="25">
        <f t="shared" si="140"/>
        <v>0.11111111111111112</v>
      </c>
    </row>
    <row r="1315" spans="1:26" ht="14.4" x14ac:dyDescent="0.3">
      <c r="A1315" s="24" t="s">
        <v>2117</v>
      </c>
      <c r="B1315" s="4">
        <v>45890</v>
      </c>
      <c r="C1315" s="3" t="s">
        <v>40</v>
      </c>
      <c r="D1315" s="3" t="s">
        <v>70</v>
      </c>
      <c r="E1315" s="3" t="s">
        <v>71</v>
      </c>
      <c r="F1315" s="3" t="s">
        <v>72</v>
      </c>
      <c r="G1315" s="3" t="s">
        <v>573</v>
      </c>
      <c r="H1315" s="3" t="s">
        <v>87</v>
      </c>
      <c r="I1315" s="3" t="s">
        <v>45</v>
      </c>
      <c r="J1315" s="3" t="s">
        <v>102</v>
      </c>
      <c r="K1315" s="3" t="s">
        <v>191</v>
      </c>
      <c r="L1315" s="5">
        <v>26</v>
      </c>
      <c r="M1315" s="5">
        <v>77702.55</v>
      </c>
      <c r="N1315" s="5">
        <v>86765.03</v>
      </c>
      <c r="O1315" s="5">
        <v>0</v>
      </c>
      <c r="P1315" s="3" t="s">
        <v>55</v>
      </c>
      <c r="Q1315" s="3" t="s">
        <v>77</v>
      </c>
      <c r="R1315" s="5">
        <v>4</v>
      </c>
      <c r="S1315" s="15">
        <v>235624.5</v>
      </c>
      <c r="T1315" s="11">
        <f t="shared" si="141"/>
        <v>2255890.7799999998</v>
      </c>
      <c r="U1315" s="12">
        <f t="shared" si="142"/>
        <v>0</v>
      </c>
      <c r="V1315" s="12">
        <f t="shared" si="143"/>
        <v>2255890.7799999998</v>
      </c>
      <c r="W1315" s="17">
        <f t="shared" si="144"/>
        <v>0.10444854072234828</v>
      </c>
      <c r="X1315" s="19">
        <f t="shared" si="145"/>
        <v>1</v>
      </c>
      <c r="Y1315" s="17">
        <f t="shared" si="146"/>
        <v>0.10444854072234828</v>
      </c>
      <c r="Z1315" s="25">
        <f t="shared" si="140"/>
        <v>0</v>
      </c>
    </row>
    <row r="1316" spans="1:26" ht="14.4" x14ac:dyDescent="0.3">
      <c r="A1316" s="24" t="s">
        <v>2118</v>
      </c>
      <c r="B1316" s="4">
        <v>45761</v>
      </c>
      <c r="C1316" s="3" t="s">
        <v>49</v>
      </c>
      <c r="D1316" s="3" t="s">
        <v>70</v>
      </c>
      <c r="E1316" s="3" t="s">
        <v>125</v>
      </c>
      <c r="F1316" s="3" t="s">
        <v>125</v>
      </c>
      <c r="G1316" s="3" t="s">
        <v>256</v>
      </c>
      <c r="H1316" s="3" t="s">
        <v>44</v>
      </c>
      <c r="I1316" s="3" t="s">
        <v>45</v>
      </c>
      <c r="J1316" s="3" t="s">
        <v>102</v>
      </c>
      <c r="K1316" s="3" t="s">
        <v>103</v>
      </c>
      <c r="L1316" s="5">
        <v>2</v>
      </c>
      <c r="M1316" s="5">
        <v>22851.38</v>
      </c>
      <c r="N1316" s="5">
        <v>32152.37</v>
      </c>
      <c r="O1316" s="5">
        <v>0</v>
      </c>
      <c r="P1316" s="3" t="s">
        <v>55</v>
      </c>
      <c r="Q1316" s="3" t="s">
        <v>29</v>
      </c>
      <c r="R1316" s="5">
        <v>17</v>
      </c>
      <c r="S1316" s="15">
        <v>18601.98</v>
      </c>
      <c r="T1316" s="11">
        <f t="shared" si="141"/>
        <v>64304.74</v>
      </c>
      <c r="U1316" s="12">
        <f t="shared" si="142"/>
        <v>0</v>
      </c>
      <c r="V1316" s="12">
        <f t="shared" si="143"/>
        <v>64304.74</v>
      </c>
      <c r="W1316" s="17">
        <f t="shared" si="144"/>
        <v>0.28927851974831092</v>
      </c>
      <c r="X1316" s="19">
        <f t="shared" si="145"/>
        <v>1</v>
      </c>
      <c r="Y1316" s="17">
        <f t="shared" si="146"/>
        <v>0.28927851974831092</v>
      </c>
      <c r="Z1316" s="25">
        <f t="shared" si="140"/>
        <v>0</v>
      </c>
    </row>
    <row r="1317" spans="1:26" ht="14.4" x14ac:dyDescent="0.3">
      <c r="A1317" s="24" t="s">
        <v>2119</v>
      </c>
      <c r="B1317" s="6">
        <v>45696</v>
      </c>
      <c r="C1317" s="3" t="s">
        <v>40</v>
      </c>
      <c r="D1317" s="3" t="s">
        <v>57</v>
      </c>
      <c r="E1317" s="3" t="s">
        <v>58</v>
      </c>
      <c r="F1317" s="3" t="s">
        <v>59</v>
      </c>
      <c r="G1317" s="3" t="s">
        <v>2120</v>
      </c>
      <c r="H1317" s="3" t="s">
        <v>44</v>
      </c>
      <c r="I1317" s="3" t="s">
        <v>25</v>
      </c>
      <c r="J1317" s="3" t="s">
        <v>36</v>
      </c>
      <c r="K1317" s="3" t="s">
        <v>136</v>
      </c>
      <c r="L1317" s="5">
        <v>22</v>
      </c>
      <c r="M1317" s="5">
        <v>67186.61</v>
      </c>
      <c r="N1317" s="5">
        <v>86570.25</v>
      </c>
      <c r="O1317" s="5">
        <v>0.05</v>
      </c>
      <c r="P1317" s="3" t="s">
        <v>55</v>
      </c>
      <c r="Q1317" s="3" t="s">
        <v>77</v>
      </c>
      <c r="R1317" s="5">
        <v>15</v>
      </c>
      <c r="S1317" s="15">
        <v>405118.1</v>
      </c>
      <c r="T1317" s="11">
        <f t="shared" si="141"/>
        <v>1904545.5</v>
      </c>
      <c r="U1317" s="12">
        <f t="shared" si="142"/>
        <v>95227.275000000009</v>
      </c>
      <c r="V1317" s="12">
        <f t="shared" si="143"/>
        <v>1809318.2250000001</v>
      </c>
      <c r="W1317" s="17">
        <f t="shared" si="144"/>
        <v>0.22390649383968922</v>
      </c>
      <c r="X1317" s="19">
        <f t="shared" si="145"/>
        <v>1</v>
      </c>
      <c r="Y1317" s="17">
        <f t="shared" si="146"/>
        <v>0.22390649383968922</v>
      </c>
      <c r="Z1317" s="25">
        <f t="shared" si="140"/>
        <v>5.2631578947368425E-2</v>
      </c>
    </row>
    <row r="1318" spans="1:26" ht="14.4" x14ac:dyDescent="0.3">
      <c r="A1318" s="24" t="s">
        <v>2121</v>
      </c>
      <c r="B1318" s="4">
        <v>45869</v>
      </c>
      <c r="C1318" s="3" t="s">
        <v>31</v>
      </c>
      <c r="D1318" s="3" t="s">
        <v>41</v>
      </c>
      <c r="E1318" s="3" t="s">
        <v>42</v>
      </c>
      <c r="F1318" s="3" t="s">
        <v>42</v>
      </c>
      <c r="G1318" s="3" t="s">
        <v>464</v>
      </c>
      <c r="H1318" s="3" t="s">
        <v>35</v>
      </c>
      <c r="I1318" s="3" t="s">
        <v>25</v>
      </c>
      <c r="J1318" s="3" t="s">
        <v>146</v>
      </c>
      <c r="K1318" s="3" t="s">
        <v>411</v>
      </c>
      <c r="L1318" s="5">
        <v>15</v>
      </c>
      <c r="M1318" s="5">
        <v>2681.58</v>
      </c>
      <c r="N1318" s="5">
        <v>3381.97</v>
      </c>
      <c r="O1318" s="5">
        <v>0.1</v>
      </c>
      <c r="P1318" s="3" t="s">
        <v>28</v>
      </c>
      <c r="Q1318" s="3" t="s">
        <v>29</v>
      </c>
      <c r="R1318" s="5">
        <v>12</v>
      </c>
      <c r="S1318" s="15">
        <v>9455.26</v>
      </c>
      <c r="T1318" s="11">
        <f t="shared" si="141"/>
        <v>50729.549999999996</v>
      </c>
      <c r="U1318" s="12">
        <f t="shared" si="142"/>
        <v>5072.9549999999999</v>
      </c>
      <c r="V1318" s="12">
        <f t="shared" si="143"/>
        <v>45656.594999999994</v>
      </c>
      <c r="W1318" s="17">
        <f t="shared" si="144"/>
        <v>0.20709516336029879</v>
      </c>
      <c r="X1318" s="19">
        <f t="shared" si="145"/>
        <v>0</v>
      </c>
      <c r="Y1318" s="17">
        <f t="shared" si="146"/>
        <v>0.20709516336029879</v>
      </c>
      <c r="Z1318" s="25">
        <f t="shared" si="140"/>
        <v>0.11111111111111112</v>
      </c>
    </row>
    <row r="1319" spans="1:26" ht="14.4" x14ac:dyDescent="0.3">
      <c r="A1319" s="24" t="s">
        <v>2122</v>
      </c>
      <c r="B1319" s="4">
        <v>45706</v>
      </c>
      <c r="C1319" s="3" t="s">
        <v>49</v>
      </c>
      <c r="D1319" s="3" t="s">
        <v>41</v>
      </c>
      <c r="E1319" s="3" t="s">
        <v>50</v>
      </c>
      <c r="F1319" s="3" t="s">
        <v>50</v>
      </c>
      <c r="G1319" s="3" t="s">
        <v>2123</v>
      </c>
      <c r="H1319" s="3" t="s">
        <v>24</v>
      </c>
      <c r="I1319" s="3" t="s">
        <v>45</v>
      </c>
      <c r="J1319" s="3" t="s">
        <v>46</v>
      </c>
      <c r="K1319" s="3" t="s">
        <v>333</v>
      </c>
      <c r="L1319" s="5">
        <v>42</v>
      </c>
      <c r="M1319" s="5">
        <v>64100.63</v>
      </c>
      <c r="N1319" s="5">
        <v>79071.839999999997</v>
      </c>
      <c r="O1319" s="5">
        <v>0.1</v>
      </c>
      <c r="P1319" s="3" t="s">
        <v>28</v>
      </c>
      <c r="Q1319" s="3" t="s">
        <v>29</v>
      </c>
      <c r="R1319" s="5">
        <v>18</v>
      </c>
      <c r="S1319" s="15">
        <v>565911.69999999995</v>
      </c>
      <c r="T1319" s="11">
        <f t="shared" si="141"/>
        <v>3321017.28</v>
      </c>
      <c r="U1319" s="12">
        <f t="shared" si="142"/>
        <v>332101.728</v>
      </c>
      <c r="V1319" s="12">
        <f t="shared" si="143"/>
        <v>2988915.5519999997</v>
      </c>
      <c r="W1319" s="17">
        <f t="shared" si="144"/>
        <v>0.1893367979638389</v>
      </c>
      <c r="X1319" s="19">
        <f t="shared" si="145"/>
        <v>0</v>
      </c>
      <c r="Y1319" s="17">
        <f t="shared" si="146"/>
        <v>0.1893367979638389</v>
      </c>
      <c r="Z1319" s="25">
        <f t="shared" si="140"/>
        <v>0.11111111111111112</v>
      </c>
    </row>
    <row r="1320" spans="1:26" ht="14.4" x14ac:dyDescent="0.3">
      <c r="A1320" s="24" t="s">
        <v>2124</v>
      </c>
      <c r="B1320" s="4">
        <v>45864</v>
      </c>
      <c r="C1320" s="3" t="s">
        <v>20</v>
      </c>
      <c r="D1320" s="3" t="s">
        <v>70</v>
      </c>
      <c r="E1320" s="3" t="s">
        <v>71</v>
      </c>
      <c r="F1320" s="3" t="s">
        <v>72</v>
      </c>
      <c r="G1320" s="3" t="s">
        <v>438</v>
      </c>
      <c r="H1320" s="3" t="s">
        <v>24</v>
      </c>
      <c r="I1320" s="3" t="s">
        <v>25</v>
      </c>
      <c r="J1320" s="3" t="s">
        <v>146</v>
      </c>
      <c r="K1320" s="3" t="s">
        <v>177</v>
      </c>
      <c r="L1320" s="5">
        <v>29</v>
      </c>
      <c r="M1320" s="5">
        <v>36698.68</v>
      </c>
      <c r="N1320" s="5">
        <v>52706.43</v>
      </c>
      <c r="O1320" s="5">
        <v>0.05</v>
      </c>
      <c r="P1320" s="3" t="s">
        <v>28</v>
      </c>
      <c r="Q1320" s="3" t="s">
        <v>29</v>
      </c>
      <c r="R1320" s="5">
        <v>17</v>
      </c>
      <c r="S1320" s="15">
        <v>441013.5</v>
      </c>
      <c r="T1320" s="11">
        <f t="shared" si="141"/>
        <v>1528486.47</v>
      </c>
      <c r="U1320" s="12">
        <f t="shared" si="142"/>
        <v>76424.323499999999</v>
      </c>
      <c r="V1320" s="12">
        <f t="shared" si="143"/>
        <v>1452062.1465</v>
      </c>
      <c r="W1320" s="17">
        <f t="shared" si="144"/>
        <v>0.30371530658174895</v>
      </c>
      <c r="X1320" s="19">
        <f t="shared" si="145"/>
        <v>0</v>
      </c>
      <c r="Y1320" s="17">
        <f t="shared" si="146"/>
        <v>0.30371530658174895</v>
      </c>
      <c r="Z1320" s="25">
        <f t="shared" si="140"/>
        <v>5.2631578947368418E-2</v>
      </c>
    </row>
    <row r="1321" spans="1:26" ht="14.4" x14ac:dyDescent="0.3">
      <c r="A1321" s="24" t="s">
        <v>2125</v>
      </c>
      <c r="B1321" s="4">
        <v>45742</v>
      </c>
      <c r="C1321" s="3" t="s">
        <v>20</v>
      </c>
      <c r="D1321" s="3" t="s">
        <v>70</v>
      </c>
      <c r="E1321" s="3" t="s">
        <v>125</v>
      </c>
      <c r="F1321" s="3" t="s">
        <v>125</v>
      </c>
      <c r="G1321" s="3" t="s">
        <v>2126</v>
      </c>
      <c r="H1321" s="3" t="s">
        <v>24</v>
      </c>
      <c r="I1321" s="3" t="s">
        <v>45</v>
      </c>
      <c r="J1321" s="3" t="s">
        <v>67</v>
      </c>
      <c r="K1321" s="3" t="s">
        <v>74</v>
      </c>
      <c r="L1321" s="5">
        <v>50</v>
      </c>
      <c r="M1321" s="5">
        <v>30621.27</v>
      </c>
      <c r="N1321" s="5">
        <v>38158.36</v>
      </c>
      <c r="O1321" s="5">
        <v>0.05</v>
      </c>
      <c r="P1321" s="3" t="s">
        <v>55</v>
      </c>
      <c r="Q1321" s="3" t="s">
        <v>84</v>
      </c>
      <c r="R1321" s="5">
        <v>18</v>
      </c>
      <c r="S1321" s="15">
        <v>358011.8</v>
      </c>
      <c r="T1321" s="11">
        <f t="shared" si="141"/>
        <v>1907918</v>
      </c>
      <c r="U1321" s="12">
        <f t="shared" si="142"/>
        <v>95395.900000000009</v>
      </c>
      <c r="V1321" s="12">
        <f t="shared" si="143"/>
        <v>1812522.1</v>
      </c>
      <c r="W1321" s="17">
        <f t="shared" si="144"/>
        <v>0.19752134332596549</v>
      </c>
      <c r="X1321" s="19">
        <f t="shared" si="145"/>
        <v>1</v>
      </c>
      <c r="Y1321" s="17">
        <f t="shared" si="146"/>
        <v>0.19752134332596549</v>
      </c>
      <c r="Z1321" s="25">
        <f t="shared" si="140"/>
        <v>5.2631578947368425E-2</v>
      </c>
    </row>
    <row r="1322" spans="1:26" ht="14.4" x14ac:dyDescent="0.3">
      <c r="A1322" s="24" t="s">
        <v>2127</v>
      </c>
      <c r="B1322" s="6">
        <v>45748</v>
      </c>
      <c r="C1322" s="3" t="s">
        <v>49</v>
      </c>
      <c r="D1322" s="3" t="s">
        <v>70</v>
      </c>
      <c r="E1322" s="3" t="s">
        <v>125</v>
      </c>
      <c r="F1322" s="3" t="s">
        <v>125</v>
      </c>
      <c r="G1322" s="3" t="s">
        <v>2128</v>
      </c>
      <c r="H1322" s="3" t="s">
        <v>87</v>
      </c>
      <c r="I1322" s="3" t="s">
        <v>25</v>
      </c>
      <c r="J1322" s="3" t="s">
        <v>36</v>
      </c>
      <c r="K1322" s="3" t="s">
        <v>169</v>
      </c>
      <c r="L1322" s="5">
        <v>47</v>
      </c>
      <c r="M1322" s="5">
        <v>40456</v>
      </c>
      <c r="N1322" s="5">
        <v>47826.18</v>
      </c>
      <c r="O1322" s="5">
        <v>0.1</v>
      </c>
      <c r="P1322" s="3" t="s">
        <v>28</v>
      </c>
      <c r="Q1322" s="3" t="s">
        <v>77</v>
      </c>
      <c r="R1322" s="5">
        <v>8</v>
      </c>
      <c r="S1322" s="15">
        <v>311758.59999999998</v>
      </c>
      <c r="T1322" s="11">
        <f t="shared" si="141"/>
        <v>2247830.46</v>
      </c>
      <c r="U1322" s="12">
        <f t="shared" si="142"/>
        <v>224783.046</v>
      </c>
      <c r="V1322" s="12">
        <f t="shared" si="143"/>
        <v>2023047.4139999999</v>
      </c>
      <c r="W1322" s="17">
        <f t="shared" si="144"/>
        <v>0.15410345691482641</v>
      </c>
      <c r="X1322" s="19">
        <f t="shared" si="145"/>
        <v>0</v>
      </c>
      <c r="Y1322" s="17">
        <f t="shared" si="146"/>
        <v>0.15410345691482641</v>
      </c>
      <c r="Z1322" s="25">
        <f t="shared" si="140"/>
        <v>0.11111111111111112</v>
      </c>
    </row>
    <row r="1323" spans="1:26" ht="14.4" x14ac:dyDescent="0.3">
      <c r="A1323" s="24" t="s">
        <v>2129</v>
      </c>
      <c r="B1323" s="6">
        <v>45697</v>
      </c>
      <c r="C1323" s="3" t="s">
        <v>40</v>
      </c>
      <c r="D1323" s="3" t="s">
        <v>57</v>
      </c>
      <c r="E1323" s="3" t="s">
        <v>64</v>
      </c>
      <c r="F1323" s="3" t="s">
        <v>65</v>
      </c>
      <c r="G1323" s="3" t="s">
        <v>270</v>
      </c>
      <c r="H1323" s="3" t="s">
        <v>24</v>
      </c>
      <c r="I1323" s="3" t="s">
        <v>45</v>
      </c>
      <c r="J1323" s="3" t="s">
        <v>67</v>
      </c>
      <c r="K1323" s="3" t="s">
        <v>74</v>
      </c>
      <c r="L1323" s="5">
        <v>30</v>
      </c>
      <c r="M1323" s="5">
        <v>62272.06</v>
      </c>
      <c r="N1323" s="5">
        <v>76003.839999999997</v>
      </c>
      <c r="O1323" s="5">
        <v>0.1</v>
      </c>
      <c r="P1323" s="3" t="s">
        <v>28</v>
      </c>
      <c r="Q1323" s="3" t="s">
        <v>84</v>
      </c>
      <c r="R1323" s="5">
        <v>12</v>
      </c>
      <c r="S1323" s="15">
        <v>370758.1</v>
      </c>
      <c r="T1323" s="11">
        <f t="shared" si="141"/>
        <v>2280115.1999999997</v>
      </c>
      <c r="U1323" s="12">
        <f t="shared" si="142"/>
        <v>228011.51999999999</v>
      </c>
      <c r="V1323" s="12">
        <f t="shared" si="143"/>
        <v>2052103.6799999997</v>
      </c>
      <c r="W1323" s="17">
        <f t="shared" si="144"/>
        <v>0.18067220658168695</v>
      </c>
      <c r="X1323" s="19">
        <f t="shared" si="145"/>
        <v>0</v>
      </c>
      <c r="Y1323" s="17">
        <f t="shared" si="146"/>
        <v>0.18067220658168695</v>
      </c>
      <c r="Z1323" s="25">
        <f t="shared" si="140"/>
        <v>0.11111111111111112</v>
      </c>
    </row>
    <row r="1324" spans="1:26" ht="14.4" x14ac:dyDescent="0.3">
      <c r="A1324" s="24" t="s">
        <v>2130</v>
      </c>
      <c r="B1324" s="6">
        <v>45666</v>
      </c>
      <c r="C1324" s="3" t="s">
        <v>20</v>
      </c>
      <c r="D1324" s="3" t="s">
        <v>70</v>
      </c>
      <c r="E1324" s="3" t="s">
        <v>71</v>
      </c>
      <c r="F1324" s="3" t="s">
        <v>72</v>
      </c>
      <c r="G1324" s="3" t="s">
        <v>2131</v>
      </c>
      <c r="H1324" s="3" t="s">
        <v>87</v>
      </c>
      <c r="I1324" s="3" t="s">
        <v>25</v>
      </c>
      <c r="J1324" s="3" t="s">
        <v>36</v>
      </c>
      <c r="K1324" s="3" t="s">
        <v>169</v>
      </c>
      <c r="L1324" s="5">
        <v>32</v>
      </c>
      <c r="M1324" s="5">
        <v>40460.699999999997</v>
      </c>
      <c r="N1324" s="5">
        <v>46419.95</v>
      </c>
      <c r="O1324" s="5">
        <v>0</v>
      </c>
      <c r="P1324" s="3" t="s">
        <v>55</v>
      </c>
      <c r="Q1324" s="3" t="s">
        <v>29</v>
      </c>
      <c r="R1324" s="5">
        <v>9</v>
      </c>
      <c r="S1324" s="15">
        <v>190696</v>
      </c>
      <c r="T1324" s="11">
        <f t="shared" si="141"/>
        <v>1485438.4</v>
      </c>
      <c r="U1324" s="12">
        <f t="shared" si="142"/>
        <v>0</v>
      </c>
      <c r="V1324" s="12">
        <f t="shared" si="143"/>
        <v>1485438.4</v>
      </c>
      <c r="W1324" s="17">
        <f t="shared" si="144"/>
        <v>0.12837691552877589</v>
      </c>
      <c r="X1324" s="19">
        <f t="shared" si="145"/>
        <v>1</v>
      </c>
      <c r="Y1324" s="17">
        <f t="shared" si="146"/>
        <v>0.12837691552877589</v>
      </c>
      <c r="Z1324" s="25">
        <f t="shared" si="140"/>
        <v>0</v>
      </c>
    </row>
    <row r="1325" spans="1:26" ht="14.4" x14ac:dyDescent="0.3">
      <c r="A1325" s="24" t="s">
        <v>2132</v>
      </c>
      <c r="B1325" s="4">
        <v>45856</v>
      </c>
      <c r="C1325" s="3" t="s">
        <v>49</v>
      </c>
      <c r="D1325" s="3" t="s">
        <v>21</v>
      </c>
      <c r="E1325" s="3" t="s">
        <v>32</v>
      </c>
      <c r="F1325" s="3" t="s">
        <v>33</v>
      </c>
      <c r="G1325" s="3" t="s">
        <v>2133</v>
      </c>
      <c r="H1325" s="3" t="s">
        <v>44</v>
      </c>
      <c r="I1325" s="3" t="s">
        <v>25</v>
      </c>
      <c r="J1325" s="3" t="s">
        <v>26</v>
      </c>
      <c r="K1325" s="3" t="s">
        <v>216</v>
      </c>
      <c r="L1325" s="5">
        <v>28</v>
      </c>
      <c r="M1325" s="5">
        <v>1421.24</v>
      </c>
      <c r="N1325" s="5">
        <v>1863.11</v>
      </c>
      <c r="O1325" s="5">
        <v>0.15</v>
      </c>
      <c r="P1325" s="3" t="s">
        <v>28</v>
      </c>
      <c r="Q1325" s="3" t="s">
        <v>77</v>
      </c>
      <c r="R1325" s="5">
        <v>3</v>
      </c>
      <c r="S1325" s="15">
        <v>10516.51</v>
      </c>
      <c r="T1325" s="11">
        <f t="shared" si="141"/>
        <v>52167.079999999994</v>
      </c>
      <c r="U1325" s="12">
        <f t="shared" si="142"/>
        <v>7825.061999999999</v>
      </c>
      <c r="V1325" s="12">
        <f t="shared" si="143"/>
        <v>44342.017999999996</v>
      </c>
      <c r="W1325" s="17">
        <f t="shared" si="144"/>
        <v>0.23716805130519772</v>
      </c>
      <c r="X1325" s="19">
        <f t="shared" si="145"/>
        <v>0</v>
      </c>
      <c r="Y1325" s="17">
        <f t="shared" si="146"/>
        <v>0.23716805130519772</v>
      </c>
      <c r="Z1325" s="25">
        <f t="shared" si="140"/>
        <v>0.1764705882352941</v>
      </c>
    </row>
    <row r="1326" spans="1:26" ht="14.4" x14ac:dyDescent="0.3">
      <c r="A1326" s="24" t="s">
        <v>2134</v>
      </c>
      <c r="B1326" s="6">
        <v>45877</v>
      </c>
      <c r="C1326" s="3" t="s">
        <v>20</v>
      </c>
      <c r="D1326" s="3" t="s">
        <v>41</v>
      </c>
      <c r="E1326" s="3" t="s">
        <v>50</v>
      </c>
      <c r="F1326" s="3" t="s">
        <v>50</v>
      </c>
      <c r="G1326" s="3" t="s">
        <v>2135</v>
      </c>
      <c r="H1326" s="3" t="s">
        <v>24</v>
      </c>
      <c r="I1326" s="3" t="s">
        <v>45</v>
      </c>
      <c r="J1326" s="3" t="s">
        <v>102</v>
      </c>
      <c r="K1326" s="3" t="s">
        <v>203</v>
      </c>
      <c r="L1326" s="5">
        <v>6</v>
      </c>
      <c r="M1326" s="5">
        <v>60078.8</v>
      </c>
      <c r="N1326" s="5">
        <v>77140.89</v>
      </c>
      <c r="O1326" s="5">
        <v>0.1</v>
      </c>
      <c r="P1326" s="3" t="s">
        <v>55</v>
      </c>
      <c r="Q1326" s="3" t="s">
        <v>77</v>
      </c>
      <c r="R1326" s="5">
        <v>6</v>
      </c>
      <c r="S1326" s="15">
        <v>92135.29</v>
      </c>
      <c r="T1326" s="11">
        <f t="shared" si="141"/>
        <v>462845.33999999997</v>
      </c>
      <c r="U1326" s="12">
        <f t="shared" si="142"/>
        <v>46284.534</v>
      </c>
      <c r="V1326" s="12">
        <f t="shared" si="143"/>
        <v>416560.80599999998</v>
      </c>
      <c r="W1326" s="17">
        <f t="shared" si="144"/>
        <v>0.22118089045564215</v>
      </c>
      <c r="X1326" s="19">
        <f t="shared" si="145"/>
        <v>1</v>
      </c>
      <c r="Y1326" s="17">
        <f t="shared" si="146"/>
        <v>0.22118089045564215</v>
      </c>
      <c r="Z1326" s="25">
        <f t="shared" si="140"/>
        <v>0.11111111111111112</v>
      </c>
    </row>
    <row r="1327" spans="1:26" ht="14.4" x14ac:dyDescent="0.3">
      <c r="A1327" s="24" t="s">
        <v>2136</v>
      </c>
      <c r="B1327" s="7">
        <v>45791</v>
      </c>
      <c r="C1327" s="3" t="s">
        <v>31</v>
      </c>
      <c r="D1327" s="3" t="s">
        <v>57</v>
      </c>
      <c r="E1327" s="3" t="s">
        <v>92</v>
      </c>
      <c r="F1327" s="3" t="s">
        <v>93</v>
      </c>
      <c r="G1327" s="3" t="s">
        <v>1372</v>
      </c>
      <c r="H1327" s="3" t="s">
        <v>24</v>
      </c>
      <c r="I1327" s="3" t="s">
        <v>52</v>
      </c>
      <c r="J1327" s="3" t="s">
        <v>53</v>
      </c>
      <c r="K1327" s="3" t="s">
        <v>90</v>
      </c>
      <c r="L1327" s="5">
        <v>11</v>
      </c>
      <c r="M1327" s="5">
        <v>74894.48</v>
      </c>
      <c r="N1327" s="5">
        <v>88520.17</v>
      </c>
      <c r="O1327" s="5">
        <v>0.15</v>
      </c>
      <c r="P1327" s="3" t="s">
        <v>55</v>
      </c>
      <c r="Q1327" s="3" t="s">
        <v>84</v>
      </c>
      <c r="R1327" s="5">
        <v>13</v>
      </c>
      <c r="S1327" s="15">
        <v>127400.2</v>
      </c>
      <c r="T1327" s="11">
        <f t="shared" si="141"/>
        <v>973721.87</v>
      </c>
      <c r="U1327" s="12">
        <f t="shared" si="142"/>
        <v>146058.28049999999</v>
      </c>
      <c r="V1327" s="12">
        <f t="shared" si="143"/>
        <v>827663.5895</v>
      </c>
      <c r="W1327" s="17">
        <f t="shared" si="144"/>
        <v>0.15392751549813102</v>
      </c>
      <c r="X1327" s="19">
        <f t="shared" si="145"/>
        <v>1</v>
      </c>
      <c r="Y1327" s="17">
        <f t="shared" si="146"/>
        <v>0.15392751549813102</v>
      </c>
      <c r="Z1327" s="25">
        <f t="shared" si="140"/>
        <v>0.1764705882352941</v>
      </c>
    </row>
    <row r="1328" spans="1:26" ht="14.4" x14ac:dyDescent="0.3">
      <c r="A1328" s="24" t="s">
        <v>2137</v>
      </c>
      <c r="B1328" s="6">
        <v>45873</v>
      </c>
      <c r="C1328" s="3" t="s">
        <v>20</v>
      </c>
      <c r="D1328" s="3" t="s">
        <v>21</v>
      </c>
      <c r="E1328" s="3" t="s">
        <v>105</v>
      </c>
      <c r="F1328" s="3" t="s">
        <v>106</v>
      </c>
      <c r="G1328" s="3" t="s">
        <v>1260</v>
      </c>
      <c r="H1328" s="3" t="s">
        <v>24</v>
      </c>
      <c r="I1328" s="3" t="s">
        <v>52</v>
      </c>
      <c r="J1328" s="3" t="s">
        <v>157</v>
      </c>
      <c r="K1328" s="3" t="s">
        <v>285</v>
      </c>
      <c r="L1328" s="5">
        <v>43</v>
      </c>
      <c r="M1328" s="5">
        <v>36096.400000000001</v>
      </c>
      <c r="N1328" s="5">
        <v>50396.74</v>
      </c>
      <c r="O1328" s="5">
        <v>0.15</v>
      </c>
      <c r="P1328" s="3" t="s">
        <v>55</v>
      </c>
      <c r="Q1328" s="3" t="s">
        <v>29</v>
      </c>
      <c r="R1328" s="5">
        <v>6</v>
      </c>
      <c r="S1328" s="15">
        <v>522677.4</v>
      </c>
      <c r="T1328" s="11">
        <f t="shared" si="141"/>
        <v>2167059.8199999998</v>
      </c>
      <c r="U1328" s="12">
        <f t="shared" si="142"/>
        <v>325058.97299999994</v>
      </c>
      <c r="V1328" s="12">
        <f t="shared" si="143"/>
        <v>1842000.8469999998</v>
      </c>
      <c r="W1328" s="17">
        <f t="shared" si="144"/>
        <v>0.28375524411471675</v>
      </c>
      <c r="X1328" s="19">
        <f t="shared" si="145"/>
        <v>1</v>
      </c>
      <c r="Y1328" s="17">
        <f t="shared" si="146"/>
        <v>0.28375524411471675</v>
      </c>
      <c r="Z1328" s="25">
        <f t="shared" si="140"/>
        <v>0.1764705882352941</v>
      </c>
    </row>
    <row r="1329" spans="1:26" ht="14.4" x14ac:dyDescent="0.3">
      <c r="A1329" s="24" t="s">
        <v>2138</v>
      </c>
      <c r="B1329" s="4">
        <v>45675</v>
      </c>
      <c r="C1329" s="3" t="s">
        <v>20</v>
      </c>
      <c r="D1329" s="3" t="s">
        <v>41</v>
      </c>
      <c r="E1329" s="3" t="s">
        <v>50</v>
      </c>
      <c r="F1329" s="3" t="s">
        <v>50</v>
      </c>
      <c r="G1329" s="3" t="s">
        <v>811</v>
      </c>
      <c r="H1329" s="3" t="s">
        <v>44</v>
      </c>
      <c r="I1329" s="3" t="s">
        <v>52</v>
      </c>
      <c r="J1329" s="3" t="s">
        <v>53</v>
      </c>
      <c r="K1329" s="3" t="s">
        <v>90</v>
      </c>
      <c r="L1329" s="5">
        <v>18</v>
      </c>
      <c r="M1329" s="5">
        <v>51273.26</v>
      </c>
      <c r="N1329" s="5">
        <v>66270.11</v>
      </c>
      <c r="O1329" s="5">
        <v>0.15</v>
      </c>
      <c r="P1329" s="3" t="s">
        <v>28</v>
      </c>
      <c r="Q1329" s="3" t="s">
        <v>77</v>
      </c>
      <c r="R1329" s="5">
        <v>17</v>
      </c>
      <c r="S1329" s="15">
        <v>229451.8</v>
      </c>
      <c r="T1329" s="11">
        <f t="shared" si="141"/>
        <v>1192861.98</v>
      </c>
      <c r="U1329" s="12">
        <f t="shared" si="142"/>
        <v>178929.29699999999</v>
      </c>
      <c r="V1329" s="12">
        <f t="shared" si="143"/>
        <v>1013932.683</v>
      </c>
      <c r="W1329" s="17">
        <f t="shared" si="144"/>
        <v>0.22629884986161355</v>
      </c>
      <c r="X1329" s="19">
        <f t="shared" si="145"/>
        <v>0</v>
      </c>
      <c r="Y1329" s="17">
        <f t="shared" si="146"/>
        <v>0.22629884986161355</v>
      </c>
      <c r="Z1329" s="25">
        <f t="shared" si="140"/>
        <v>0.17647058823529413</v>
      </c>
    </row>
    <row r="1330" spans="1:26" ht="14.4" x14ac:dyDescent="0.3">
      <c r="A1330" s="24" t="s">
        <v>2139</v>
      </c>
      <c r="B1330" s="4">
        <v>45770</v>
      </c>
      <c r="C1330" s="3" t="s">
        <v>49</v>
      </c>
      <c r="D1330" s="3" t="s">
        <v>70</v>
      </c>
      <c r="E1330" s="3" t="s">
        <v>71</v>
      </c>
      <c r="F1330" s="3" t="s">
        <v>72</v>
      </c>
      <c r="G1330" s="3" t="s">
        <v>705</v>
      </c>
      <c r="H1330" s="3" t="s">
        <v>44</v>
      </c>
      <c r="I1330" s="3" t="s">
        <v>25</v>
      </c>
      <c r="J1330" s="3" t="s">
        <v>61</v>
      </c>
      <c r="K1330" s="3" t="s">
        <v>223</v>
      </c>
      <c r="L1330" s="5">
        <v>26</v>
      </c>
      <c r="M1330" s="5">
        <v>39562.550000000003</v>
      </c>
      <c r="N1330" s="5">
        <v>51112.95</v>
      </c>
      <c r="O1330" s="5">
        <v>0</v>
      </c>
      <c r="P1330" s="3" t="s">
        <v>55</v>
      </c>
      <c r="Q1330" s="3" t="s">
        <v>38</v>
      </c>
      <c r="R1330" s="5">
        <v>13</v>
      </c>
      <c r="S1330" s="15">
        <v>300310.40000000002</v>
      </c>
      <c r="T1330" s="11">
        <f t="shared" si="141"/>
        <v>1328936.7</v>
      </c>
      <c r="U1330" s="12">
        <f t="shared" si="142"/>
        <v>0</v>
      </c>
      <c r="V1330" s="12">
        <f t="shared" si="143"/>
        <v>1328936.7</v>
      </c>
      <c r="W1330" s="17">
        <f t="shared" si="144"/>
        <v>0.2259779566626462</v>
      </c>
      <c r="X1330" s="19">
        <f t="shared" si="145"/>
        <v>1</v>
      </c>
      <c r="Y1330" s="17">
        <f t="shared" si="146"/>
        <v>0.2259779566626462</v>
      </c>
      <c r="Z1330" s="25">
        <f t="shared" si="140"/>
        <v>0</v>
      </c>
    </row>
    <row r="1331" spans="1:26" ht="14.4" x14ac:dyDescent="0.3">
      <c r="A1331" s="24" t="s">
        <v>2140</v>
      </c>
      <c r="B1331" s="4">
        <v>45710</v>
      </c>
      <c r="C1331" s="3" t="s">
        <v>20</v>
      </c>
      <c r="D1331" s="3" t="s">
        <v>21</v>
      </c>
      <c r="E1331" s="3" t="s">
        <v>22</v>
      </c>
      <c r="F1331" s="3" t="s">
        <v>22</v>
      </c>
      <c r="G1331" s="3" t="s">
        <v>886</v>
      </c>
      <c r="H1331" s="3" t="s">
        <v>35</v>
      </c>
      <c r="I1331" s="3" t="s">
        <v>52</v>
      </c>
      <c r="J1331" s="3" t="s">
        <v>95</v>
      </c>
      <c r="K1331" s="3" t="s">
        <v>237</v>
      </c>
      <c r="L1331" s="5">
        <v>20</v>
      </c>
      <c r="M1331" s="5">
        <v>63938.16</v>
      </c>
      <c r="N1331" s="5">
        <v>79642.649999999994</v>
      </c>
      <c r="O1331" s="5">
        <v>0.05</v>
      </c>
      <c r="P1331" s="3" t="s">
        <v>28</v>
      </c>
      <c r="Q1331" s="3" t="s">
        <v>29</v>
      </c>
      <c r="R1331" s="5">
        <v>1</v>
      </c>
      <c r="S1331" s="15">
        <v>298385.3</v>
      </c>
      <c r="T1331" s="11">
        <f t="shared" si="141"/>
        <v>1592853</v>
      </c>
      <c r="U1331" s="12">
        <f t="shared" si="142"/>
        <v>79642.650000000009</v>
      </c>
      <c r="V1331" s="12">
        <f t="shared" si="143"/>
        <v>1513210.35</v>
      </c>
      <c r="W1331" s="17">
        <f t="shared" si="144"/>
        <v>0.19718692777907576</v>
      </c>
      <c r="X1331" s="19">
        <f t="shared" si="145"/>
        <v>0</v>
      </c>
      <c r="Y1331" s="17">
        <f t="shared" si="146"/>
        <v>0.19718692777907576</v>
      </c>
      <c r="Z1331" s="25">
        <f t="shared" si="140"/>
        <v>5.2631578947368425E-2</v>
      </c>
    </row>
    <row r="1332" spans="1:26" ht="14.4" x14ac:dyDescent="0.3">
      <c r="A1332" s="24" t="s">
        <v>2141</v>
      </c>
      <c r="B1332" s="4">
        <v>45686</v>
      </c>
      <c r="C1332" s="3" t="s">
        <v>31</v>
      </c>
      <c r="D1332" s="3" t="s">
        <v>41</v>
      </c>
      <c r="E1332" s="3" t="s">
        <v>50</v>
      </c>
      <c r="F1332" s="3" t="s">
        <v>50</v>
      </c>
      <c r="G1332" s="3" t="s">
        <v>2029</v>
      </c>
      <c r="H1332" s="3" t="s">
        <v>35</v>
      </c>
      <c r="I1332" s="3" t="s">
        <v>25</v>
      </c>
      <c r="J1332" s="3" t="s">
        <v>26</v>
      </c>
      <c r="K1332" s="3" t="s">
        <v>27</v>
      </c>
      <c r="L1332" s="5">
        <v>17</v>
      </c>
      <c r="M1332" s="5">
        <v>45749.98</v>
      </c>
      <c r="N1332" s="5">
        <v>55830.239999999998</v>
      </c>
      <c r="O1332" s="5">
        <v>0.05</v>
      </c>
      <c r="P1332" s="3" t="s">
        <v>28</v>
      </c>
      <c r="Q1332" s="3" t="s">
        <v>29</v>
      </c>
      <c r="R1332" s="5">
        <v>6</v>
      </c>
      <c r="S1332" s="15">
        <v>162796.20000000001</v>
      </c>
      <c r="T1332" s="11">
        <f t="shared" si="141"/>
        <v>949114.08</v>
      </c>
      <c r="U1332" s="12">
        <f t="shared" si="142"/>
        <v>47455.703999999998</v>
      </c>
      <c r="V1332" s="12">
        <f t="shared" si="143"/>
        <v>901658.37599999993</v>
      </c>
      <c r="W1332" s="17">
        <f t="shared" si="144"/>
        <v>0.18055197437660139</v>
      </c>
      <c r="X1332" s="19">
        <f t="shared" si="145"/>
        <v>0</v>
      </c>
      <c r="Y1332" s="17">
        <f t="shared" si="146"/>
        <v>0.18055197437660139</v>
      </c>
      <c r="Z1332" s="25">
        <f t="shared" si="140"/>
        <v>5.2631578947368425E-2</v>
      </c>
    </row>
    <row r="1333" spans="1:26" ht="14.4" x14ac:dyDescent="0.3">
      <c r="A1333" s="24" t="s">
        <v>2142</v>
      </c>
      <c r="B1333" s="6">
        <v>45753</v>
      </c>
      <c r="C1333" s="3" t="s">
        <v>31</v>
      </c>
      <c r="D1333" s="3" t="s">
        <v>41</v>
      </c>
      <c r="E1333" s="3" t="s">
        <v>42</v>
      </c>
      <c r="F1333" s="3" t="s">
        <v>42</v>
      </c>
      <c r="G1333" s="3" t="s">
        <v>1409</v>
      </c>
      <c r="H1333" s="3" t="s">
        <v>44</v>
      </c>
      <c r="I1333" s="3" t="s">
        <v>52</v>
      </c>
      <c r="J1333" s="3" t="s">
        <v>113</v>
      </c>
      <c r="K1333" s="3" t="s">
        <v>257</v>
      </c>
      <c r="L1333" s="5">
        <v>47</v>
      </c>
      <c r="M1333" s="5">
        <v>7643.97</v>
      </c>
      <c r="N1333" s="5">
        <v>9246.25</v>
      </c>
      <c r="O1333" s="5">
        <v>0.15</v>
      </c>
      <c r="P1333" s="3" t="s">
        <v>55</v>
      </c>
      <c r="Q1333" s="3" t="s">
        <v>38</v>
      </c>
      <c r="R1333" s="5">
        <v>16</v>
      </c>
      <c r="S1333" s="15">
        <v>64011.09</v>
      </c>
      <c r="T1333" s="11">
        <f t="shared" si="141"/>
        <v>434573.75</v>
      </c>
      <c r="U1333" s="12">
        <f t="shared" si="142"/>
        <v>65186.0625</v>
      </c>
      <c r="V1333" s="12">
        <f t="shared" si="143"/>
        <v>369387.6875</v>
      </c>
      <c r="W1333" s="17">
        <f t="shared" si="144"/>
        <v>0.17328972287415506</v>
      </c>
      <c r="X1333" s="19">
        <f t="shared" si="145"/>
        <v>1</v>
      </c>
      <c r="Y1333" s="17">
        <f t="shared" si="146"/>
        <v>0.17328972287415506</v>
      </c>
      <c r="Z1333" s="25">
        <f t="shared" si="140"/>
        <v>0.17647058823529413</v>
      </c>
    </row>
    <row r="1334" spans="1:26" ht="14.4" x14ac:dyDescent="0.3">
      <c r="A1334" s="24" t="s">
        <v>2143</v>
      </c>
      <c r="B1334" s="4">
        <v>45770</v>
      </c>
      <c r="C1334" s="3" t="s">
        <v>40</v>
      </c>
      <c r="D1334" s="3" t="s">
        <v>41</v>
      </c>
      <c r="E1334" s="3" t="s">
        <v>50</v>
      </c>
      <c r="F1334" s="3" t="s">
        <v>50</v>
      </c>
      <c r="G1334" s="3" t="s">
        <v>1293</v>
      </c>
      <c r="H1334" s="3" t="s">
        <v>35</v>
      </c>
      <c r="I1334" s="3" t="s">
        <v>52</v>
      </c>
      <c r="J1334" s="3" t="s">
        <v>113</v>
      </c>
      <c r="K1334" s="3" t="s">
        <v>139</v>
      </c>
      <c r="L1334" s="5">
        <v>26</v>
      </c>
      <c r="M1334" s="5">
        <v>55305.5</v>
      </c>
      <c r="N1334" s="5">
        <v>65494.67</v>
      </c>
      <c r="O1334" s="5">
        <v>0.05</v>
      </c>
      <c r="P1334" s="3" t="s">
        <v>28</v>
      </c>
      <c r="Q1334" s="3" t="s">
        <v>29</v>
      </c>
      <c r="R1334" s="5">
        <v>5</v>
      </c>
      <c r="S1334" s="15">
        <v>251672.5</v>
      </c>
      <c r="T1334" s="11">
        <f t="shared" si="141"/>
        <v>1702861.42</v>
      </c>
      <c r="U1334" s="12">
        <f t="shared" si="142"/>
        <v>85143.070999999996</v>
      </c>
      <c r="V1334" s="12">
        <f t="shared" si="143"/>
        <v>1617718.3489999999</v>
      </c>
      <c r="W1334" s="17">
        <f t="shared" si="144"/>
        <v>0.1555725075107002</v>
      </c>
      <c r="X1334" s="19">
        <f t="shared" si="145"/>
        <v>0</v>
      </c>
      <c r="Y1334" s="17">
        <f t="shared" si="146"/>
        <v>0.1555725075107002</v>
      </c>
      <c r="Z1334" s="25">
        <f t="shared" si="140"/>
        <v>5.2631578947368418E-2</v>
      </c>
    </row>
    <row r="1335" spans="1:26" ht="14.4" x14ac:dyDescent="0.3">
      <c r="A1335" s="24" t="s">
        <v>2144</v>
      </c>
      <c r="B1335" s="4">
        <v>45709</v>
      </c>
      <c r="C1335" s="3" t="s">
        <v>40</v>
      </c>
      <c r="D1335" s="3" t="s">
        <v>21</v>
      </c>
      <c r="E1335" s="3" t="s">
        <v>22</v>
      </c>
      <c r="F1335" s="3" t="s">
        <v>22</v>
      </c>
      <c r="G1335" s="3" t="s">
        <v>377</v>
      </c>
      <c r="H1335" s="3" t="s">
        <v>24</v>
      </c>
      <c r="I1335" s="3" t="s">
        <v>52</v>
      </c>
      <c r="J1335" s="3" t="s">
        <v>95</v>
      </c>
      <c r="K1335" s="3" t="s">
        <v>237</v>
      </c>
      <c r="L1335" s="5">
        <v>44</v>
      </c>
      <c r="M1335" s="5">
        <v>66983.5</v>
      </c>
      <c r="N1335" s="5">
        <v>92020.18</v>
      </c>
      <c r="O1335" s="5">
        <v>0</v>
      </c>
      <c r="P1335" s="3" t="s">
        <v>55</v>
      </c>
      <c r="Q1335" s="3" t="s">
        <v>38</v>
      </c>
      <c r="R1335" s="5">
        <v>11</v>
      </c>
      <c r="S1335" s="15">
        <v>1101614</v>
      </c>
      <c r="T1335" s="11">
        <f t="shared" si="141"/>
        <v>4048887.92</v>
      </c>
      <c r="U1335" s="12">
        <f t="shared" si="142"/>
        <v>0</v>
      </c>
      <c r="V1335" s="12">
        <f t="shared" si="143"/>
        <v>4048887.92</v>
      </c>
      <c r="W1335" s="17">
        <f t="shared" si="144"/>
        <v>0.27207816609554358</v>
      </c>
      <c r="X1335" s="19">
        <f t="shared" si="145"/>
        <v>1</v>
      </c>
      <c r="Y1335" s="17">
        <f t="shared" si="146"/>
        <v>0.27207816609554358</v>
      </c>
      <c r="Z1335" s="25">
        <f t="shared" si="140"/>
        <v>0</v>
      </c>
    </row>
    <row r="1336" spans="1:26" ht="14.4" x14ac:dyDescent="0.3">
      <c r="A1336" s="24" t="s">
        <v>2145</v>
      </c>
      <c r="B1336" s="6">
        <v>45752</v>
      </c>
      <c r="C1336" s="3" t="s">
        <v>20</v>
      </c>
      <c r="D1336" s="3" t="s">
        <v>41</v>
      </c>
      <c r="E1336" s="3" t="s">
        <v>42</v>
      </c>
      <c r="F1336" s="3" t="s">
        <v>42</v>
      </c>
      <c r="G1336" s="3" t="s">
        <v>591</v>
      </c>
      <c r="H1336" s="3" t="s">
        <v>24</v>
      </c>
      <c r="I1336" s="3" t="s">
        <v>45</v>
      </c>
      <c r="J1336" s="3" t="s">
        <v>67</v>
      </c>
      <c r="K1336" s="3" t="s">
        <v>74</v>
      </c>
      <c r="L1336" s="5">
        <v>3</v>
      </c>
      <c r="M1336" s="5">
        <v>72162.399999999994</v>
      </c>
      <c r="N1336" s="5">
        <v>100085.2</v>
      </c>
      <c r="O1336" s="5">
        <v>0.15</v>
      </c>
      <c r="P1336" s="3" t="s">
        <v>55</v>
      </c>
      <c r="Q1336" s="3" t="s">
        <v>84</v>
      </c>
      <c r="R1336" s="5">
        <v>1</v>
      </c>
      <c r="S1336" s="15">
        <v>71203.240000000005</v>
      </c>
      <c r="T1336" s="11">
        <f t="shared" si="141"/>
        <v>300255.59999999998</v>
      </c>
      <c r="U1336" s="12">
        <f t="shared" si="142"/>
        <v>45038.34</v>
      </c>
      <c r="V1336" s="12">
        <f t="shared" si="143"/>
        <v>255217.25999999998</v>
      </c>
      <c r="W1336" s="17">
        <f t="shared" si="144"/>
        <v>0.27899069208720451</v>
      </c>
      <c r="X1336" s="19">
        <f t="shared" si="145"/>
        <v>1</v>
      </c>
      <c r="Y1336" s="17">
        <f t="shared" si="146"/>
        <v>0.27899069208720451</v>
      </c>
      <c r="Z1336" s="25">
        <f t="shared" si="140"/>
        <v>0.17647058823529413</v>
      </c>
    </row>
    <row r="1337" spans="1:26" ht="14.4" x14ac:dyDescent="0.3">
      <c r="A1337" s="24" t="s">
        <v>2146</v>
      </c>
      <c r="B1337" s="4">
        <v>45675</v>
      </c>
      <c r="C1337" s="3" t="s">
        <v>49</v>
      </c>
      <c r="D1337" s="3" t="s">
        <v>41</v>
      </c>
      <c r="E1337" s="3" t="s">
        <v>50</v>
      </c>
      <c r="F1337" s="3" t="s">
        <v>50</v>
      </c>
      <c r="G1337" s="3" t="s">
        <v>724</v>
      </c>
      <c r="H1337" s="3" t="s">
        <v>35</v>
      </c>
      <c r="I1337" s="3" t="s">
        <v>52</v>
      </c>
      <c r="J1337" s="3" t="s">
        <v>113</v>
      </c>
      <c r="K1337" s="3" t="s">
        <v>257</v>
      </c>
      <c r="L1337" s="5">
        <v>39</v>
      </c>
      <c r="M1337" s="5">
        <v>49493.67</v>
      </c>
      <c r="N1337" s="5">
        <v>55691</v>
      </c>
      <c r="O1337" s="5">
        <v>0.1</v>
      </c>
      <c r="P1337" s="3" t="s">
        <v>28</v>
      </c>
      <c r="Q1337" s="3" t="s">
        <v>84</v>
      </c>
      <c r="R1337" s="5">
        <v>8</v>
      </c>
      <c r="S1337" s="15">
        <v>217526.3</v>
      </c>
      <c r="T1337" s="11">
        <f t="shared" si="141"/>
        <v>2171949</v>
      </c>
      <c r="U1337" s="12">
        <f t="shared" si="142"/>
        <v>217194.90000000002</v>
      </c>
      <c r="V1337" s="12">
        <f t="shared" si="143"/>
        <v>1954754.1</v>
      </c>
      <c r="W1337" s="17">
        <f t="shared" si="144"/>
        <v>0.11128064650177737</v>
      </c>
      <c r="X1337" s="19">
        <f t="shared" si="145"/>
        <v>0</v>
      </c>
      <c r="Y1337" s="17">
        <f t="shared" si="146"/>
        <v>0.11128064650177737</v>
      </c>
      <c r="Z1337" s="25">
        <f t="shared" si="140"/>
        <v>0.11111111111111112</v>
      </c>
    </row>
    <row r="1338" spans="1:26" ht="14.4" x14ac:dyDescent="0.3">
      <c r="A1338" s="24" t="s">
        <v>2147</v>
      </c>
      <c r="B1338" s="4">
        <v>45829</v>
      </c>
      <c r="C1338" s="3" t="s">
        <v>49</v>
      </c>
      <c r="D1338" s="3" t="s">
        <v>70</v>
      </c>
      <c r="E1338" s="3" t="s">
        <v>71</v>
      </c>
      <c r="F1338" s="3" t="s">
        <v>72</v>
      </c>
      <c r="G1338" s="3" t="s">
        <v>1622</v>
      </c>
      <c r="H1338" s="3" t="s">
        <v>44</v>
      </c>
      <c r="I1338" s="3" t="s">
        <v>45</v>
      </c>
      <c r="J1338" s="3" t="s">
        <v>132</v>
      </c>
      <c r="K1338" s="3" t="s">
        <v>133</v>
      </c>
      <c r="L1338" s="5">
        <v>39</v>
      </c>
      <c r="M1338" s="5">
        <v>8471.61</v>
      </c>
      <c r="N1338" s="5">
        <v>11652.77</v>
      </c>
      <c r="O1338" s="5">
        <v>0.05</v>
      </c>
      <c r="P1338" s="3" t="s">
        <v>28</v>
      </c>
      <c r="Q1338" s="3" t="s">
        <v>38</v>
      </c>
      <c r="R1338" s="5">
        <v>7</v>
      </c>
      <c r="S1338" s="15">
        <v>117862</v>
      </c>
      <c r="T1338" s="11">
        <f t="shared" si="141"/>
        <v>454458.03</v>
      </c>
      <c r="U1338" s="12">
        <f t="shared" si="142"/>
        <v>22722.901500000004</v>
      </c>
      <c r="V1338" s="12">
        <f t="shared" si="143"/>
        <v>431735.12850000005</v>
      </c>
      <c r="W1338" s="17">
        <f t="shared" si="144"/>
        <v>0.2729960853764532</v>
      </c>
      <c r="X1338" s="19">
        <f t="shared" si="145"/>
        <v>0</v>
      </c>
      <c r="Y1338" s="17">
        <f t="shared" si="146"/>
        <v>0.2729960853764532</v>
      </c>
      <c r="Z1338" s="25">
        <f t="shared" si="140"/>
        <v>5.2631578947368425E-2</v>
      </c>
    </row>
    <row r="1339" spans="1:26" ht="14.4" x14ac:dyDescent="0.3">
      <c r="A1339" s="24" t="s">
        <v>2148</v>
      </c>
      <c r="B1339" s="4">
        <v>45746</v>
      </c>
      <c r="C1339" s="3" t="s">
        <v>20</v>
      </c>
      <c r="D1339" s="3" t="s">
        <v>41</v>
      </c>
      <c r="E1339" s="3" t="s">
        <v>50</v>
      </c>
      <c r="F1339" s="3" t="s">
        <v>50</v>
      </c>
      <c r="G1339" s="3" t="s">
        <v>2149</v>
      </c>
      <c r="H1339" s="3" t="s">
        <v>24</v>
      </c>
      <c r="I1339" s="3" t="s">
        <v>52</v>
      </c>
      <c r="J1339" s="3" t="s">
        <v>157</v>
      </c>
      <c r="K1339" s="3" t="s">
        <v>158</v>
      </c>
      <c r="L1339" s="5">
        <v>13</v>
      </c>
      <c r="M1339" s="5">
        <v>26297.21</v>
      </c>
      <c r="N1339" s="5">
        <v>30141.02</v>
      </c>
      <c r="O1339" s="5">
        <v>0.15</v>
      </c>
      <c r="P1339" s="3" t="s">
        <v>55</v>
      </c>
      <c r="Q1339" s="3" t="s">
        <v>29</v>
      </c>
      <c r="R1339" s="5">
        <v>11</v>
      </c>
      <c r="S1339" s="15">
        <v>42474.1</v>
      </c>
      <c r="T1339" s="11">
        <f t="shared" si="141"/>
        <v>391833.26</v>
      </c>
      <c r="U1339" s="12">
        <f t="shared" si="142"/>
        <v>58774.989000000001</v>
      </c>
      <c r="V1339" s="12">
        <f t="shared" si="143"/>
        <v>333058.27100000001</v>
      </c>
      <c r="W1339" s="17">
        <f t="shared" si="144"/>
        <v>0.12752753406325104</v>
      </c>
      <c r="X1339" s="19">
        <f t="shared" si="145"/>
        <v>1</v>
      </c>
      <c r="Y1339" s="17">
        <f t="shared" si="146"/>
        <v>0.12752753406325104</v>
      </c>
      <c r="Z1339" s="25">
        <f t="shared" si="140"/>
        <v>0.17647058823529413</v>
      </c>
    </row>
    <row r="1340" spans="1:26" ht="14.4" x14ac:dyDescent="0.3">
      <c r="A1340" s="24" t="s">
        <v>2150</v>
      </c>
      <c r="B1340" s="6">
        <v>45840</v>
      </c>
      <c r="C1340" s="3" t="s">
        <v>40</v>
      </c>
      <c r="D1340" s="3" t="s">
        <v>41</v>
      </c>
      <c r="E1340" s="3" t="s">
        <v>42</v>
      </c>
      <c r="F1340" s="3" t="s">
        <v>42</v>
      </c>
      <c r="G1340" s="3" t="s">
        <v>1111</v>
      </c>
      <c r="H1340" s="3" t="s">
        <v>87</v>
      </c>
      <c r="I1340" s="3" t="s">
        <v>25</v>
      </c>
      <c r="J1340" s="3" t="s">
        <v>36</v>
      </c>
      <c r="K1340" s="3" t="s">
        <v>280</v>
      </c>
      <c r="L1340" s="5">
        <v>41</v>
      </c>
      <c r="M1340" s="5">
        <v>10375.870000000001</v>
      </c>
      <c r="N1340" s="5">
        <v>11924.82</v>
      </c>
      <c r="O1340" s="5">
        <v>0.1</v>
      </c>
      <c r="P1340" s="3" t="s">
        <v>28</v>
      </c>
      <c r="Q1340" s="3" t="s">
        <v>38</v>
      </c>
      <c r="R1340" s="5">
        <v>20</v>
      </c>
      <c r="S1340" s="15">
        <v>57156.25</v>
      </c>
      <c r="T1340" s="11">
        <f t="shared" si="141"/>
        <v>488917.62</v>
      </c>
      <c r="U1340" s="12">
        <f t="shared" si="142"/>
        <v>48891.762000000002</v>
      </c>
      <c r="V1340" s="12">
        <f t="shared" si="143"/>
        <v>440025.85800000001</v>
      </c>
      <c r="W1340" s="17">
        <f t="shared" si="144"/>
        <v>0.12989293461022011</v>
      </c>
      <c r="X1340" s="19">
        <f t="shared" si="145"/>
        <v>0</v>
      </c>
      <c r="Y1340" s="17">
        <f t="shared" si="146"/>
        <v>0.12989293461022011</v>
      </c>
      <c r="Z1340" s="25">
        <f t="shared" si="140"/>
        <v>0.11111111111111112</v>
      </c>
    </row>
    <row r="1341" spans="1:26" ht="14.4" x14ac:dyDescent="0.3">
      <c r="A1341" s="24" t="s">
        <v>2151</v>
      </c>
      <c r="B1341" s="7">
        <v>45802</v>
      </c>
      <c r="C1341" s="3" t="s">
        <v>31</v>
      </c>
      <c r="D1341" s="3" t="s">
        <v>21</v>
      </c>
      <c r="E1341" s="3" t="s">
        <v>32</v>
      </c>
      <c r="F1341" s="3" t="s">
        <v>33</v>
      </c>
      <c r="G1341" s="3" t="s">
        <v>153</v>
      </c>
      <c r="H1341" s="3" t="s">
        <v>44</v>
      </c>
      <c r="I1341" s="3" t="s">
        <v>52</v>
      </c>
      <c r="J1341" s="3" t="s">
        <v>95</v>
      </c>
      <c r="K1341" s="3" t="s">
        <v>237</v>
      </c>
      <c r="L1341" s="5">
        <v>8</v>
      </c>
      <c r="M1341" s="5">
        <v>14103.53</v>
      </c>
      <c r="N1341" s="5">
        <v>16527.18</v>
      </c>
      <c r="O1341" s="5">
        <v>0.1</v>
      </c>
      <c r="P1341" s="3" t="s">
        <v>55</v>
      </c>
      <c r="Q1341" s="3" t="s">
        <v>77</v>
      </c>
      <c r="R1341" s="5">
        <v>4</v>
      </c>
      <c r="S1341" s="15">
        <v>17450.28</v>
      </c>
      <c r="T1341" s="11">
        <f t="shared" si="141"/>
        <v>132217.44</v>
      </c>
      <c r="U1341" s="12">
        <f t="shared" si="142"/>
        <v>13221.744000000001</v>
      </c>
      <c r="V1341" s="12">
        <f t="shared" si="143"/>
        <v>118995.696</v>
      </c>
      <c r="W1341" s="17">
        <f t="shared" si="144"/>
        <v>0.14664631231704381</v>
      </c>
      <c r="X1341" s="19">
        <f t="shared" si="145"/>
        <v>1</v>
      </c>
      <c r="Y1341" s="17">
        <f t="shared" si="146"/>
        <v>0.14664631231704381</v>
      </c>
      <c r="Z1341" s="25">
        <f t="shared" si="140"/>
        <v>0.11111111111111112</v>
      </c>
    </row>
    <row r="1342" spans="1:26" ht="14.4" x14ac:dyDescent="0.3">
      <c r="A1342" s="24" t="s">
        <v>2152</v>
      </c>
      <c r="B1342" s="4">
        <v>45856</v>
      </c>
      <c r="C1342" s="3" t="s">
        <v>20</v>
      </c>
      <c r="D1342" s="3" t="s">
        <v>70</v>
      </c>
      <c r="E1342" s="3" t="s">
        <v>125</v>
      </c>
      <c r="F1342" s="3" t="s">
        <v>125</v>
      </c>
      <c r="G1342" s="3" t="s">
        <v>2153</v>
      </c>
      <c r="H1342" s="3" t="s">
        <v>87</v>
      </c>
      <c r="I1342" s="3" t="s">
        <v>45</v>
      </c>
      <c r="J1342" s="3" t="s">
        <v>132</v>
      </c>
      <c r="K1342" s="3" t="s">
        <v>241</v>
      </c>
      <c r="L1342" s="5">
        <v>18</v>
      </c>
      <c r="M1342" s="5">
        <v>49525.16</v>
      </c>
      <c r="N1342" s="5">
        <v>72709.14</v>
      </c>
      <c r="O1342" s="5">
        <v>0</v>
      </c>
      <c r="P1342" s="3" t="s">
        <v>28</v>
      </c>
      <c r="Q1342" s="3" t="s">
        <v>29</v>
      </c>
      <c r="R1342" s="5">
        <v>7</v>
      </c>
      <c r="S1342" s="15">
        <v>417311.6</v>
      </c>
      <c r="T1342" s="11">
        <f t="shared" si="141"/>
        <v>1308764.52</v>
      </c>
      <c r="U1342" s="12">
        <f t="shared" si="142"/>
        <v>0</v>
      </c>
      <c r="V1342" s="12">
        <f t="shared" si="143"/>
        <v>1308764.52</v>
      </c>
      <c r="W1342" s="17">
        <f t="shared" si="144"/>
        <v>0.31885919401299173</v>
      </c>
      <c r="X1342" s="19">
        <f t="shared" si="145"/>
        <v>0</v>
      </c>
      <c r="Y1342" s="17">
        <f t="shared" si="146"/>
        <v>0.31885919401299173</v>
      </c>
      <c r="Z1342" s="25">
        <f t="shared" si="140"/>
        <v>0</v>
      </c>
    </row>
    <row r="1343" spans="1:26" ht="14.4" x14ac:dyDescent="0.3">
      <c r="A1343" s="24" t="s">
        <v>2154</v>
      </c>
      <c r="B1343" s="4">
        <v>45736</v>
      </c>
      <c r="C1343" s="3" t="s">
        <v>49</v>
      </c>
      <c r="D1343" s="3" t="s">
        <v>41</v>
      </c>
      <c r="E1343" s="3" t="s">
        <v>50</v>
      </c>
      <c r="F1343" s="3" t="s">
        <v>50</v>
      </c>
      <c r="G1343" s="3" t="s">
        <v>677</v>
      </c>
      <c r="H1343" s="3" t="s">
        <v>24</v>
      </c>
      <c r="I1343" s="3" t="s">
        <v>45</v>
      </c>
      <c r="J1343" s="3" t="s">
        <v>132</v>
      </c>
      <c r="K1343" s="3" t="s">
        <v>248</v>
      </c>
      <c r="L1343" s="5">
        <v>18</v>
      </c>
      <c r="M1343" s="5">
        <v>27081.42</v>
      </c>
      <c r="N1343" s="5">
        <v>31879.73</v>
      </c>
      <c r="O1343" s="5">
        <v>0.05</v>
      </c>
      <c r="P1343" s="3" t="s">
        <v>55</v>
      </c>
      <c r="Q1343" s="3" t="s">
        <v>29</v>
      </c>
      <c r="R1343" s="5">
        <v>16</v>
      </c>
      <c r="S1343" s="15">
        <v>82051.100000000006</v>
      </c>
      <c r="T1343" s="11">
        <f t="shared" si="141"/>
        <v>573835.14</v>
      </c>
      <c r="U1343" s="12">
        <f t="shared" si="142"/>
        <v>28691.757000000001</v>
      </c>
      <c r="V1343" s="12">
        <f t="shared" si="143"/>
        <v>545143.38300000003</v>
      </c>
      <c r="W1343" s="17">
        <f t="shared" si="144"/>
        <v>0.15051287892088383</v>
      </c>
      <c r="X1343" s="19">
        <f t="shared" si="145"/>
        <v>1</v>
      </c>
      <c r="Y1343" s="17">
        <f t="shared" si="146"/>
        <v>0.15051287892088383</v>
      </c>
      <c r="Z1343" s="25">
        <f t="shared" si="140"/>
        <v>5.2631578947368418E-2</v>
      </c>
    </row>
    <row r="1344" spans="1:26" ht="14.4" x14ac:dyDescent="0.3">
      <c r="A1344" s="24" t="s">
        <v>2155</v>
      </c>
      <c r="B1344" s="7">
        <v>45793</v>
      </c>
      <c r="C1344" s="3" t="s">
        <v>20</v>
      </c>
      <c r="D1344" s="3" t="s">
        <v>70</v>
      </c>
      <c r="E1344" s="3" t="s">
        <v>125</v>
      </c>
      <c r="F1344" s="3" t="s">
        <v>125</v>
      </c>
      <c r="G1344" s="3" t="s">
        <v>2092</v>
      </c>
      <c r="H1344" s="3" t="s">
        <v>87</v>
      </c>
      <c r="I1344" s="3" t="s">
        <v>45</v>
      </c>
      <c r="J1344" s="3" t="s">
        <v>132</v>
      </c>
      <c r="K1344" s="3" t="s">
        <v>206</v>
      </c>
      <c r="L1344" s="5">
        <v>16</v>
      </c>
      <c r="M1344" s="5">
        <v>20882.48</v>
      </c>
      <c r="N1344" s="5">
        <v>26601.71</v>
      </c>
      <c r="O1344" s="5">
        <v>0.1</v>
      </c>
      <c r="P1344" s="3" t="s">
        <v>28</v>
      </c>
      <c r="Q1344" s="3" t="s">
        <v>84</v>
      </c>
      <c r="R1344" s="5">
        <v>9</v>
      </c>
      <c r="S1344" s="15">
        <v>82356.91</v>
      </c>
      <c r="T1344" s="11">
        <f t="shared" si="141"/>
        <v>425627.36</v>
      </c>
      <c r="U1344" s="12">
        <f t="shared" si="142"/>
        <v>42562.736000000004</v>
      </c>
      <c r="V1344" s="12">
        <f t="shared" si="143"/>
        <v>383064.62399999995</v>
      </c>
      <c r="W1344" s="17">
        <f t="shared" si="144"/>
        <v>0.2149948202995639</v>
      </c>
      <c r="X1344" s="19">
        <f t="shared" si="145"/>
        <v>0</v>
      </c>
      <c r="Y1344" s="17">
        <f t="shared" si="146"/>
        <v>0.2149948202995639</v>
      </c>
      <c r="Z1344" s="25">
        <f t="shared" si="140"/>
        <v>0.11111111111111113</v>
      </c>
    </row>
    <row r="1345" spans="1:26" ht="14.4" x14ac:dyDescent="0.3">
      <c r="A1345" s="24" t="s">
        <v>2156</v>
      </c>
      <c r="B1345" s="4">
        <v>45715</v>
      </c>
      <c r="C1345" s="3" t="s">
        <v>40</v>
      </c>
      <c r="D1345" s="3" t="s">
        <v>70</v>
      </c>
      <c r="E1345" s="3" t="s">
        <v>125</v>
      </c>
      <c r="F1345" s="3" t="s">
        <v>125</v>
      </c>
      <c r="G1345" s="3" t="s">
        <v>719</v>
      </c>
      <c r="H1345" s="3" t="s">
        <v>24</v>
      </c>
      <c r="I1345" s="3" t="s">
        <v>52</v>
      </c>
      <c r="J1345" s="3" t="s">
        <v>53</v>
      </c>
      <c r="K1345" s="3" t="s">
        <v>54</v>
      </c>
      <c r="L1345" s="5">
        <v>8</v>
      </c>
      <c r="M1345" s="5">
        <v>3840.92</v>
      </c>
      <c r="N1345" s="5">
        <v>4685.6899999999996</v>
      </c>
      <c r="O1345" s="5">
        <v>0.05</v>
      </c>
      <c r="P1345" s="3" t="s">
        <v>28</v>
      </c>
      <c r="Q1345" s="3" t="s">
        <v>29</v>
      </c>
      <c r="R1345" s="5">
        <v>4</v>
      </c>
      <c r="S1345" s="15">
        <v>6420.25</v>
      </c>
      <c r="T1345" s="11">
        <f t="shared" si="141"/>
        <v>37485.519999999997</v>
      </c>
      <c r="U1345" s="12">
        <f t="shared" si="142"/>
        <v>1874.2759999999998</v>
      </c>
      <c r="V1345" s="12">
        <f t="shared" si="143"/>
        <v>35611.243999999999</v>
      </c>
      <c r="W1345" s="17">
        <f t="shared" si="144"/>
        <v>0.18028715874121107</v>
      </c>
      <c r="X1345" s="19">
        <f t="shared" si="145"/>
        <v>0</v>
      </c>
      <c r="Y1345" s="17">
        <f t="shared" si="146"/>
        <v>0.18028715874121107</v>
      </c>
      <c r="Z1345" s="25">
        <f t="shared" si="140"/>
        <v>5.2631578947368418E-2</v>
      </c>
    </row>
    <row r="1346" spans="1:26" ht="14.4" x14ac:dyDescent="0.3">
      <c r="A1346" s="24" t="s">
        <v>2157</v>
      </c>
      <c r="B1346" s="4">
        <v>45770</v>
      </c>
      <c r="C1346" s="3" t="s">
        <v>40</v>
      </c>
      <c r="D1346" s="3" t="s">
        <v>57</v>
      </c>
      <c r="E1346" s="3" t="s">
        <v>58</v>
      </c>
      <c r="F1346" s="3" t="s">
        <v>59</v>
      </c>
      <c r="G1346" s="3" t="s">
        <v>328</v>
      </c>
      <c r="H1346" s="3" t="s">
        <v>24</v>
      </c>
      <c r="I1346" s="3" t="s">
        <v>45</v>
      </c>
      <c r="J1346" s="3" t="s">
        <v>46</v>
      </c>
      <c r="K1346" s="3" t="s">
        <v>333</v>
      </c>
      <c r="L1346" s="5">
        <v>28</v>
      </c>
      <c r="M1346" s="5">
        <v>43320.02</v>
      </c>
      <c r="N1346" s="5">
        <v>51028.75</v>
      </c>
      <c r="O1346" s="5">
        <v>0.05</v>
      </c>
      <c r="P1346" s="3" t="s">
        <v>28</v>
      </c>
      <c r="Q1346" s="3" t="s">
        <v>77</v>
      </c>
      <c r="R1346" s="5">
        <v>9</v>
      </c>
      <c r="S1346" s="15">
        <v>205052.2</v>
      </c>
      <c r="T1346" s="11">
        <f t="shared" si="141"/>
        <v>1428805</v>
      </c>
      <c r="U1346" s="12">
        <f t="shared" si="142"/>
        <v>71440.25</v>
      </c>
      <c r="V1346" s="12">
        <f t="shared" si="143"/>
        <v>1357364.75</v>
      </c>
      <c r="W1346" s="17">
        <f t="shared" si="144"/>
        <v>0.15106639538119729</v>
      </c>
      <c r="X1346" s="19">
        <f t="shared" si="145"/>
        <v>0</v>
      </c>
      <c r="Y1346" s="17">
        <f t="shared" si="146"/>
        <v>0.15106639538119729</v>
      </c>
      <c r="Z1346" s="25">
        <f t="shared" ref="Z1346:Z1409" si="147">U1346/V1346</f>
        <v>5.2631578947368418E-2</v>
      </c>
    </row>
    <row r="1347" spans="1:26" ht="14.4" x14ac:dyDescent="0.3">
      <c r="A1347" s="24" t="s">
        <v>2158</v>
      </c>
      <c r="B1347" s="7">
        <v>45788</v>
      </c>
      <c r="C1347" s="3" t="s">
        <v>20</v>
      </c>
      <c r="D1347" s="3" t="s">
        <v>21</v>
      </c>
      <c r="E1347" s="3" t="s">
        <v>105</v>
      </c>
      <c r="F1347" s="3" t="s">
        <v>106</v>
      </c>
      <c r="G1347" s="3" t="s">
        <v>2159</v>
      </c>
      <c r="H1347" s="3" t="s">
        <v>24</v>
      </c>
      <c r="I1347" s="3" t="s">
        <v>45</v>
      </c>
      <c r="J1347" s="3" t="s">
        <v>102</v>
      </c>
      <c r="K1347" s="3" t="s">
        <v>191</v>
      </c>
      <c r="L1347" s="5">
        <v>35</v>
      </c>
      <c r="M1347" s="5">
        <v>3031.56</v>
      </c>
      <c r="N1347" s="5">
        <v>4354.3900000000003</v>
      </c>
      <c r="O1347" s="5">
        <v>0</v>
      </c>
      <c r="P1347" s="3" t="s">
        <v>55</v>
      </c>
      <c r="Q1347" s="3" t="s">
        <v>84</v>
      </c>
      <c r="R1347" s="5">
        <v>2</v>
      </c>
      <c r="S1347" s="15">
        <v>46299.05</v>
      </c>
      <c r="T1347" s="11">
        <f t="shared" ref="T1347:T1410" si="148">L1347*N1347</f>
        <v>152403.65000000002</v>
      </c>
      <c r="U1347" s="12">
        <f t="shared" ref="U1347:U1410" si="149">IF(O1347="","", (L1347 * N1347) * (O1347))</f>
        <v>0</v>
      </c>
      <c r="V1347" s="12">
        <f t="shared" ref="V1347:V1410" si="150">IF(T1347="","", T1347 - U1347)</f>
        <v>152403.65000000002</v>
      </c>
      <c r="W1347" s="17">
        <f t="shared" ref="W1347:W1410" si="151">IF(V1347=0,"", S1347 / V1347)</f>
        <v>0.30379226481780452</v>
      </c>
      <c r="X1347" s="19">
        <f t="shared" ref="X1347:X1410" si="152">IF(TRIM(P1347)="Returned",1,0)</f>
        <v>1</v>
      </c>
      <c r="Y1347" s="17">
        <f t="shared" ref="Y1347:Y1410" si="153">S1347/V1347</f>
        <v>0.30379226481780452</v>
      </c>
      <c r="Z1347" s="25">
        <f t="shared" si="147"/>
        <v>0</v>
      </c>
    </row>
    <row r="1348" spans="1:26" ht="14.4" x14ac:dyDescent="0.3">
      <c r="A1348" s="24" t="s">
        <v>2160</v>
      </c>
      <c r="B1348" s="6">
        <v>45873</v>
      </c>
      <c r="C1348" s="3" t="s">
        <v>31</v>
      </c>
      <c r="D1348" s="3" t="s">
        <v>41</v>
      </c>
      <c r="E1348" s="3" t="s">
        <v>50</v>
      </c>
      <c r="F1348" s="3" t="s">
        <v>50</v>
      </c>
      <c r="G1348" s="3" t="s">
        <v>2149</v>
      </c>
      <c r="H1348" s="3" t="s">
        <v>87</v>
      </c>
      <c r="I1348" s="3" t="s">
        <v>52</v>
      </c>
      <c r="J1348" s="3" t="s">
        <v>113</v>
      </c>
      <c r="K1348" s="3" t="s">
        <v>139</v>
      </c>
      <c r="L1348" s="5">
        <v>3</v>
      </c>
      <c r="M1348" s="5">
        <v>13715.42</v>
      </c>
      <c r="N1348" s="5">
        <v>15332.08</v>
      </c>
      <c r="O1348" s="5">
        <v>0</v>
      </c>
      <c r="P1348" s="3" t="s">
        <v>55</v>
      </c>
      <c r="Q1348" s="3" t="s">
        <v>38</v>
      </c>
      <c r="R1348" s="5">
        <v>2</v>
      </c>
      <c r="S1348" s="15">
        <v>4849.9799999999996</v>
      </c>
      <c r="T1348" s="11">
        <f t="shared" si="148"/>
        <v>45996.24</v>
      </c>
      <c r="U1348" s="12">
        <f t="shared" si="149"/>
        <v>0</v>
      </c>
      <c r="V1348" s="12">
        <f t="shared" si="150"/>
        <v>45996.24</v>
      </c>
      <c r="W1348" s="17">
        <f t="shared" si="151"/>
        <v>0.10544296664249077</v>
      </c>
      <c r="X1348" s="19">
        <f t="shared" si="152"/>
        <v>1</v>
      </c>
      <c r="Y1348" s="17">
        <f t="shared" si="153"/>
        <v>0.10544296664249077</v>
      </c>
      <c r="Z1348" s="25">
        <f t="shared" si="147"/>
        <v>0</v>
      </c>
    </row>
    <row r="1349" spans="1:26" ht="14.4" x14ac:dyDescent="0.3">
      <c r="A1349" s="24" t="s">
        <v>2161</v>
      </c>
      <c r="B1349" s="4">
        <v>45866</v>
      </c>
      <c r="C1349" s="3" t="s">
        <v>49</v>
      </c>
      <c r="D1349" s="3" t="s">
        <v>57</v>
      </c>
      <c r="E1349" s="3" t="s">
        <v>64</v>
      </c>
      <c r="F1349" s="3" t="s">
        <v>65</v>
      </c>
      <c r="G1349" s="3" t="s">
        <v>562</v>
      </c>
      <c r="H1349" s="3" t="s">
        <v>44</v>
      </c>
      <c r="I1349" s="3" t="s">
        <v>25</v>
      </c>
      <c r="J1349" s="3" t="s">
        <v>26</v>
      </c>
      <c r="K1349" s="3" t="s">
        <v>27</v>
      </c>
      <c r="L1349" s="5">
        <v>28</v>
      </c>
      <c r="M1349" s="5">
        <v>45474.3</v>
      </c>
      <c r="N1349" s="5">
        <v>63052.13</v>
      </c>
      <c r="O1349" s="5">
        <v>0</v>
      </c>
      <c r="P1349" s="3" t="s">
        <v>55</v>
      </c>
      <c r="Q1349" s="3" t="s">
        <v>29</v>
      </c>
      <c r="R1349" s="5">
        <v>3</v>
      </c>
      <c r="S1349" s="15">
        <v>492179.20000000001</v>
      </c>
      <c r="T1349" s="11">
        <f t="shared" si="148"/>
        <v>1765459.64</v>
      </c>
      <c r="U1349" s="12">
        <f t="shared" si="149"/>
        <v>0</v>
      </c>
      <c r="V1349" s="12">
        <f t="shared" si="150"/>
        <v>1765459.64</v>
      </c>
      <c r="W1349" s="17">
        <f t="shared" si="151"/>
        <v>0.27878247049589877</v>
      </c>
      <c r="X1349" s="19">
        <f t="shared" si="152"/>
        <v>1</v>
      </c>
      <c r="Y1349" s="17">
        <f t="shared" si="153"/>
        <v>0.27878247049589877</v>
      </c>
      <c r="Z1349" s="25">
        <f t="shared" si="147"/>
        <v>0</v>
      </c>
    </row>
    <row r="1350" spans="1:26" ht="14.4" x14ac:dyDescent="0.3">
      <c r="A1350" s="24" t="s">
        <v>2162</v>
      </c>
      <c r="B1350" s="4">
        <v>45705</v>
      </c>
      <c r="C1350" s="3" t="s">
        <v>20</v>
      </c>
      <c r="D1350" s="3" t="s">
        <v>21</v>
      </c>
      <c r="E1350" s="3" t="s">
        <v>32</v>
      </c>
      <c r="F1350" s="3" t="s">
        <v>33</v>
      </c>
      <c r="G1350" s="3" t="s">
        <v>1720</v>
      </c>
      <c r="H1350" s="3" t="s">
        <v>44</v>
      </c>
      <c r="I1350" s="3" t="s">
        <v>52</v>
      </c>
      <c r="J1350" s="3" t="s">
        <v>53</v>
      </c>
      <c r="K1350" s="3" t="s">
        <v>54</v>
      </c>
      <c r="L1350" s="5">
        <v>12</v>
      </c>
      <c r="M1350" s="5">
        <v>38683.83</v>
      </c>
      <c r="N1350" s="5">
        <v>50751.69</v>
      </c>
      <c r="O1350" s="5">
        <v>0.1</v>
      </c>
      <c r="P1350" s="3" t="s">
        <v>55</v>
      </c>
      <c r="Q1350" s="3" t="s">
        <v>29</v>
      </c>
      <c r="R1350" s="5">
        <v>4</v>
      </c>
      <c r="S1350" s="15">
        <v>130332.9</v>
      </c>
      <c r="T1350" s="11">
        <f t="shared" si="148"/>
        <v>609020.28</v>
      </c>
      <c r="U1350" s="12">
        <f t="shared" si="149"/>
        <v>60902.028000000006</v>
      </c>
      <c r="V1350" s="12">
        <f t="shared" si="150"/>
        <v>548118.25199999998</v>
      </c>
      <c r="W1350" s="17">
        <f t="shared" si="151"/>
        <v>0.23778244844873364</v>
      </c>
      <c r="X1350" s="19">
        <f t="shared" si="152"/>
        <v>1</v>
      </c>
      <c r="Y1350" s="17">
        <f t="shared" si="153"/>
        <v>0.23778244844873364</v>
      </c>
      <c r="Z1350" s="25">
        <f t="shared" si="147"/>
        <v>0.11111111111111113</v>
      </c>
    </row>
    <row r="1351" spans="1:26" ht="14.4" x14ac:dyDescent="0.3">
      <c r="A1351" s="24" t="s">
        <v>2163</v>
      </c>
      <c r="B1351" s="4">
        <v>45825</v>
      </c>
      <c r="C1351" s="3" t="s">
        <v>40</v>
      </c>
      <c r="D1351" s="3" t="s">
        <v>70</v>
      </c>
      <c r="E1351" s="3" t="s">
        <v>125</v>
      </c>
      <c r="F1351" s="3" t="s">
        <v>125</v>
      </c>
      <c r="G1351" s="3" t="s">
        <v>538</v>
      </c>
      <c r="H1351" s="3" t="s">
        <v>87</v>
      </c>
      <c r="I1351" s="3" t="s">
        <v>52</v>
      </c>
      <c r="J1351" s="3" t="s">
        <v>53</v>
      </c>
      <c r="K1351" s="3" t="s">
        <v>110</v>
      </c>
      <c r="L1351" s="5">
        <v>34</v>
      </c>
      <c r="M1351" s="5">
        <v>43989.01</v>
      </c>
      <c r="N1351" s="5">
        <v>57757.19</v>
      </c>
      <c r="O1351" s="5">
        <v>0.1</v>
      </c>
      <c r="P1351" s="3" t="s">
        <v>55</v>
      </c>
      <c r="Q1351" s="3" t="s">
        <v>29</v>
      </c>
      <c r="R1351" s="5">
        <v>18</v>
      </c>
      <c r="S1351" s="15">
        <v>421306.3</v>
      </c>
      <c r="T1351" s="11">
        <f t="shared" si="148"/>
        <v>1963744.46</v>
      </c>
      <c r="U1351" s="12">
        <f t="shared" si="149"/>
        <v>196374.446</v>
      </c>
      <c r="V1351" s="12">
        <f t="shared" si="150"/>
        <v>1767370.014</v>
      </c>
      <c r="W1351" s="17">
        <f t="shared" si="151"/>
        <v>0.23838035989219855</v>
      </c>
      <c r="X1351" s="19">
        <f t="shared" si="152"/>
        <v>1</v>
      </c>
      <c r="Y1351" s="17">
        <f t="shared" si="153"/>
        <v>0.23838035989219855</v>
      </c>
      <c r="Z1351" s="25">
        <f t="shared" si="147"/>
        <v>0.1111111111111111</v>
      </c>
    </row>
    <row r="1352" spans="1:26" ht="14.4" x14ac:dyDescent="0.3">
      <c r="A1352" s="24" t="s">
        <v>2164</v>
      </c>
      <c r="B1352" s="4">
        <v>45732</v>
      </c>
      <c r="C1352" s="3" t="s">
        <v>20</v>
      </c>
      <c r="D1352" s="3" t="s">
        <v>21</v>
      </c>
      <c r="E1352" s="3" t="s">
        <v>105</v>
      </c>
      <c r="F1352" s="3" t="s">
        <v>106</v>
      </c>
      <c r="G1352" s="3" t="s">
        <v>926</v>
      </c>
      <c r="H1352" s="3" t="s">
        <v>87</v>
      </c>
      <c r="I1352" s="3" t="s">
        <v>45</v>
      </c>
      <c r="J1352" s="3" t="s">
        <v>132</v>
      </c>
      <c r="K1352" s="3" t="s">
        <v>206</v>
      </c>
      <c r="L1352" s="5">
        <v>43</v>
      </c>
      <c r="M1352" s="5">
        <v>66810.899999999994</v>
      </c>
      <c r="N1352" s="5">
        <v>92591.66</v>
      </c>
      <c r="O1352" s="5">
        <v>0.1</v>
      </c>
      <c r="P1352" s="3" t="s">
        <v>55</v>
      </c>
      <c r="Q1352" s="3" t="s">
        <v>38</v>
      </c>
      <c r="R1352" s="5">
        <v>12</v>
      </c>
      <c r="S1352" s="15">
        <v>997715.4</v>
      </c>
      <c r="T1352" s="11">
        <f t="shared" si="148"/>
        <v>3981441.3800000004</v>
      </c>
      <c r="U1352" s="12">
        <f t="shared" si="149"/>
        <v>398144.13800000004</v>
      </c>
      <c r="V1352" s="12">
        <f t="shared" si="150"/>
        <v>3583297.2420000006</v>
      </c>
      <c r="W1352" s="17">
        <f t="shared" si="151"/>
        <v>0.27843500904857388</v>
      </c>
      <c r="X1352" s="19">
        <f t="shared" si="152"/>
        <v>1</v>
      </c>
      <c r="Y1352" s="17">
        <f t="shared" si="153"/>
        <v>0.27843500904857388</v>
      </c>
      <c r="Z1352" s="25">
        <f t="shared" si="147"/>
        <v>0.1111111111111111</v>
      </c>
    </row>
    <row r="1353" spans="1:26" ht="14.4" x14ac:dyDescent="0.3">
      <c r="A1353" s="24" t="s">
        <v>2165</v>
      </c>
      <c r="B1353" s="8">
        <v>45781</v>
      </c>
      <c r="C1353" s="3" t="s">
        <v>31</v>
      </c>
      <c r="D1353" s="3" t="s">
        <v>70</v>
      </c>
      <c r="E1353" s="3" t="s">
        <v>125</v>
      </c>
      <c r="F1353" s="3" t="s">
        <v>125</v>
      </c>
      <c r="G1353" s="3" t="s">
        <v>129</v>
      </c>
      <c r="H1353" s="3" t="s">
        <v>44</v>
      </c>
      <c r="I1353" s="3" t="s">
        <v>25</v>
      </c>
      <c r="J1353" s="3" t="s">
        <v>36</v>
      </c>
      <c r="K1353" s="3" t="s">
        <v>169</v>
      </c>
      <c r="L1353" s="5">
        <v>27</v>
      </c>
      <c r="M1353" s="5">
        <v>373.66</v>
      </c>
      <c r="N1353" s="5">
        <v>448.6</v>
      </c>
      <c r="O1353" s="5">
        <v>0.1</v>
      </c>
      <c r="P1353" s="3" t="s">
        <v>28</v>
      </c>
      <c r="Q1353" s="3" t="s">
        <v>77</v>
      </c>
      <c r="R1353" s="5">
        <v>14</v>
      </c>
      <c r="S1353" s="15">
        <v>1821.04</v>
      </c>
      <c r="T1353" s="11">
        <f t="shared" si="148"/>
        <v>12112.2</v>
      </c>
      <c r="U1353" s="12">
        <f t="shared" si="149"/>
        <v>1211.22</v>
      </c>
      <c r="V1353" s="12">
        <f t="shared" si="150"/>
        <v>10900.980000000001</v>
      </c>
      <c r="W1353" s="17">
        <f t="shared" si="151"/>
        <v>0.16705287047586545</v>
      </c>
      <c r="X1353" s="19">
        <f t="shared" si="152"/>
        <v>0</v>
      </c>
      <c r="Y1353" s="17">
        <f t="shared" si="153"/>
        <v>0.16705287047586545</v>
      </c>
      <c r="Z1353" s="25">
        <f t="shared" si="147"/>
        <v>0.1111111111111111</v>
      </c>
    </row>
    <row r="1354" spans="1:26" ht="14.4" x14ac:dyDescent="0.3">
      <c r="A1354" s="24" t="s">
        <v>2166</v>
      </c>
      <c r="B1354" s="4">
        <v>45765</v>
      </c>
      <c r="C1354" s="3" t="s">
        <v>49</v>
      </c>
      <c r="D1354" s="3" t="s">
        <v>57</v>
      </c>
      <c r="E1354" s="3" t="s">
        <v>58</v>
      </c>
      <c r="F1354" s="3" t="s">
        <v>59</v>
      </c>
      <c r="G1354" s="3" t="s">
        <v>1484</v>
      </c>
      <c r="H1354" s="3" t="s">
        <v>24</v>
      </c>
      <c r="I1354" s="3" t="s">
        <v>45</v>
      </c>
      <c r="J1354" s="3" t="s">
        <v>67</v>
      </c>
      <c r="K1354" s="3" t="s">
        <v>83</v>
      </c>
      <c r="L1354" s="5">
        <v>19</v>
      </c>
      <c r="M1354" s="5">
        <v>61805.77</v>
      </c>
      <c r="N1354" s="5">
        <v>75530.59</v>
      </c>
      <c r="O1354" s="5">
        <v>0.1</v>
      </c>
      <c r="P1354" s="3" t="s">
        <v>28</v>
      </c>
      <c r="Q1354" s="3" t="s">
        <v>84</v>
      </c>
      <c r="R1354" s="5">
        <v>13</v>
      </c>
      <c r="S1354" s="15">
        <v>234694.39999999999</v>
      </c>
      <c r="T1354" s="11">
        <f t="shared" si="148"/>
        <v>1435081.21</v>
      </c>
      <c r="U1354" s="12">
        <f t="shared" si="149"/>
        <v>143508.12100000001</v>
      </c>
      <c r="V1354" s="12">
        <f t="shared" si="150"/>
        <v>1291573.0889999999</v>
      </c>
      <c r="W1354" s="17">
        <f t="shared" si="151"/>
        <v>0.18171205485685063</v>
      </c>
      <c r="X1354" s="19">
        <f t="shared" si="152"/>
        <v>0</v>
      </c>
      <c r="Y1354" s="17">
        <f t="shared" si="153"/>
        <v>0.18171205485685063</v>
      </c>
      <c r="Z1354" s="25">
        <f t="shared" si="147"/>
        <v>0.11111111111111113</v>
      </c>
    </row>
    <row r="1355" spans="1:26" ht="14.4" x14ac:dyDescent="0.3">
      <c r="A1355" s="24" t="s">
        <v>2167</v>
      </c>
      <c r="B1355" s="4">
        <v>45674</v>
      </c>
      <c r="C1355" s="3" t="s">
        <v>31</v>
      </c>
      <c r="D1355" s="3" t="s">
        <v>21</v>
      </c>
      <c r="E1355" s="3" t="s">
        <v>105</v>
      </c>
      <c r="F1355" s="3" t="s">
        <v>106</v>
      </c>
      <c r="G1355" s="3" t="s">
        <v>2168</v>
      </c>
      <c r="H1355" s="3" t="s">
        <v>87</v>
      </c>
      <c r="I1355" s="3" t="s">
        <v>25</v>
      </c>
      <c r="J1355" s="3" t="s">
        <v>26</v>
      </c>
      <c r="K1355" s="3" t="s">
        <v>216</v>
      </c>
      <c r="L1355" s="5">
        <v>35</v>
      </c>
      <c r="M1355" s="5">
        <v>26590.99</v>
      </c>
      <c r="N1355" s="5">
        <v>39158.410000000003</v>
      </c>
      <c r="O1355" s="5">
        <v>0</v>
      </c>
      <c r="P1355" s="3" t="s">
        <v>55</v>
      </c>
      <c r="Q1355" s="3" t="s">
        <v>84</v>
      </c>
      <c r="R1355" s="5">
        <v>15</v>
      </c>
      <c r="S1355" s="15">
        <v>439859.7</v>
      </c>
      <c r="T1355" s="11">
        <f t="shared" si="148"/>
        <v>1370544.35</v>
      </c>
      <c r="U1355" s="12">
        <f t="shared" si="149"/>
        <v>0</v>
      </c>
      <c r="V1355" s="12">
        <f t="shared" si="150"/>
        <v>1370544.35</v>
      </c>
      <c r="W1355" s="17">
        <f t="shared" si="151"/>
        <v>0.32093795432449884</v>
      </c>
      <c r="X1355" s="19">
        <f t="shared" si="152"/>
        <v>1</v>
      </c>
      <c r="Y1355" s="17">
        <f t="shared" si="153"/>
        <v>0.32093795432449884</v>
      </c>
      <c r="Z1355" s="25">
        <f t="shared" si="147"/>
        <v>0</v>
      </c>
    </row>
    <row r="1356" spans="1:26" ht="14.4" x14ac:dyDescent="0.3">
      <c r="A1356" s="24" t="s">
        <v>2169</v>
      </c>
      <c r="B1356" s="4">
        <v>45776</v>
      </c>
      <c r="C1356" s="3" t="s">
        <v>31</v>
      </c>
      <c r="D1356" s="3" t="s">
        <v>70</v>
      </c>
      <c r="E1356" s="3" t="s">
        <v>125</v>
      </c>
      <c r="F1356" s="3" t="s">
        <v>125</v>
      </c>
      <c r="G1356" s="3" t="s">
        <v>228</v>
      </c>
      <c r="H1356" s="3" t="s">
        <v>87</v>
      </c>
      <c r="I1356" s="3" t="s">
        <v>45</v>
      </c>
      <c r="J1356" s="3" t="s">
        <v>132</v>
      </c>
      <c r="K1356" s="3" t="s">
        <v>206</v>
      </c>
      <c r="L1356" s="5">
        <v>49</v>
      </c>
      <c r="M1356" s="5">
        <v>37847.26</v>
      </c>
      <c r="N1356" s="5">
        <v>54174.46</v>
      </c>
      <c r="O1356" s="5">
        <v>0.15</v>
      </c>
      <c r="P1356" s="3" t="s">
        <v>55</v>
      </c>
      <c r="Q1356" s="3" t="s">
        <v>77</v>
      </c>
      <c r="R1356" s="5">
        <v>18</v>
      </c>
      <c r="S1356" s="15">
        <v>680027.9</v>
      </c>
      <c r="T1356" s="11">
        <f t="shared" si="148"/>
        <v>2654548.54</v>
      </c>
      <c r="U1356" s="12">
        <f t="shared" si="149"/>
        <v>398182.28100000002</v>
      </c>
      <c r="V1356" s="12">
        <f t="shared" si="150"/>
        <v>2256366.2590000001</v>
      </c>
      <c r="W1356" s="17">
        <f t="shared" si="151"/>
        <v>0.30138187773707531</v>
      </c>
      <c r="X1356" s="19">
        <f t="shared" si="152"/>
        <v>1</v>
      </c>
      <c r="Y1356" s="17">
        <f t="shared" si="153"/>
        <v>0.30138187773707531</v>
      </c>
      <c r="Z1356" s="25">
        <f t="shared" si="147"/>
        <v>0.17647058823529413</v>
      </c>
    </row>
    <row r="1357" spans="1:26" ht="14.4" x14ac:dyDescent="0.3">
      <c r="A1357" s="24" t="s">
        <v>2170</v>
      </c>
      <c r="B1357" s="4">
        <v>45735</v>
      </c>
      <c r="C1357" s="3" t="s">
        <v>31</v>
      </c>
      <c r="D1357" s="3" t="s">
        <v>57</v>
      </c>
      <c r="E1357" s="3" t="s">
        <v>92</v>
      </c>
      <c r="F1357" s="3" t="s">
        <v>93</v>
      </c>
      <c r="G1357" s="3" t="s">
        <v>564</v>
      </c>
      <c r="H1357" s="3" t="s">
        <v>87</v>
      </c>
      <c r="I1357" s="3" t="s">
        <v>45</v>
      </c>
      <c r="J1357" s="3" t="s">
        <v>46</v>
      </c>
      <c r="K1357" s="3" t="s">
        <v>333</v>
      </c>
      <c r="L1357" s="5">
        <v>47</v>
      </c>
      <c r="M1357" s="5">
        <v>48457.35</v>
      </c>
      <c r="N1357" s="5">
        <v>61151.68</v>
      </c>
      <c r="O1357" s="5">
        <v>0.05</v>
      </c>
      <c r="P1357" s="3" t="s">
        <v>55</v>
      </c>
      <c r="Q1357" s="3" t="s">
        <v>77</v>
      </c>
      <c r="R1357" s="5">
        <v>13</v>
      </c>
      <c r="S1357" s="15">
        <v>566801.80000000005</v>
      </c>
      <c r="T1357" s="11">
        <f t="shared" si="148"/>
        <v>2874128.96</v>
      </c>
      <c r="U1357" s="12">
        <f t="shared" si="149"/>
        <v>143706.448</v>
      </c>
      <c r="V1357" s="12">
        <f t="shared" si="150"/>
        <v>2730422.5120000001</v>
      </c>
      <c r="W1357" s="17">
        <f t="shared" si="151"/>
        <v>0.20758757939804154</v>
      </c>
      <c r="X1357" s="19">
        <f t="shared" si="152"/>
        <v>1</v>
      </c>
      <c r="Y1357" s="17">
        <f t="shared" si="153"/>
        <v>0.20758757939804154</v>
      </c>
      <c r="Z1357" s="25">
        <f t="shared" si="147"/>
        <v>5.2631578947368418E-2</v>
      </c>
    </row>
    <row r="1358" spans="1:26" ht="14.4" x14ac:dyDescent="0.3">
      <c r="A1358" s="24" t="s">
        <v>2171</v>
      </c>
      <c r="B1358" s="4">
        <v>45746</v>
      </c>
      <c r="C1358" s="3" t="s">
        <v>31</v>
      </c>
      <c r="D1358" s="3" t="s">
        <v>57</v>
      </c>
      <c r="E1358" s="3" t="s">
        <v>92</v>
      </c>
      <c r="F1358" s="3" t="s">
        <v>93</v>
      </c>
      <c r="G1358" s="3" t="s">
        <v>1457</v>
      </c>
      <c r="H1358" s="3" t="s">
        <v>87</v>
      </c>
      <c r="I1358" s="3" t="s">
        <v>45</v>
      </c>
      <c r="J1358" s="3" t="s">
        <v>132</v>
      </c>
      <c r="K1358" s="3" t="s">
        <v>206</v>
      </c>
      <c r="L1358" s="5">
        <v>13</v>
      </c>
      <c r="M1358" s="5">
        <v>54358.55</v>
      </c>
      <c r="N1358" s="5">
        <v>60710.78</v>
      </c>
      <c r="O1358" s="5">
        <v>0.05</v>
      </c>
      <c r="P1358" s="3" t="s">
        <v>55</v>
      </c>
      <c r="Q1358" s="3" t="s">
        <v>84</v>
      </c>
      <c r="R1358" s="5">
        <v>13</v>
      </c>
      <c r="S1358" s="15">
        <v>78450.039999999994</v>
      </c>
      <c r="T1358" s="11">
        <f t="shared" si="148"/>
        <v>789240.14</v>
      </c>
      <c r="U1358" s="12">
        <f t="shared" si="149"/>
        <v>39462.007000000005</v>
      </c>
      <c r="V1358" s="12">
        <f t="shared" si="150"/>
        <v>749778.13300000003</v>
      </c>
      <c r="W1358" s="17">
        <f t="shared" si="151"/>
        <v>0.10463100555641304</v>
      </c>
      <c r="X1358" s="19">
        <f t="shared" si="152"/>
        <v>1</v>
      </c>
      <c r="Y1358" s="17">
        <f t="shared" si="153"/>
        <v>0.10463100555641304</v>
      </c>
      <c r="Z1358" s="25">
        <f t="shared" si="147"/>
        <v>5.2631578947368425E-2</v>
      </c>
    </row>
    <row r="1359" spans="1:26" ht="14.4" x14ac:dyDescent="0.3">
      <c r="A1359" s="24" t="s">
        <v>2172</v>
      </c>
      <c r="B1359" s="4">
        <v>45683</v>
      </c>
      <c r="C1359" s="3" t="s">
        <v>31</v>
      </c>
      <c r="D1359" s="3" t="s">
        <v>70</v>
      </c>
      <c r="E1359" s="3" t="s">
        <v>125</v>
      </c>
      <c r="F1359" s="3" t="s">
        <v>125</v>
      </c>
      <c r="G1359" s="3" t="s">
        <v>1097</v>
      </c>
      <c r="H1359" s="3" t="s">
        <v>44</v>
      </c>
      <c r="I1359" s="3" t="s">
        <v>25</v>
      </c>
      <c r="J1359" s="3" t="s">
        <v>26</v>
      </c>
      <c r="K1359" s="3" t="s">
        <v>80</v>
      </c>
      <c r="L1359" s="5">
        <v>13</v>
      </c>
      <c r="M1359" s="5">
        <v>23592.26</v>
      </c>
      <c r="N1359" s="5">
        <v>33721.85</v>
      </c>
      <c r="O1359" s="5">
        <v>0.05</v>
      </c>
      <c r="P1359" s="3" t="s">
        <v>55</v>
      </c>
      <c r="Q1359" s="3" t="s">
        <v>29</v>
      </c>
      <c r="R1359" s="5">
        <v>1</v>
      </c>
      <c r="S1359" s="15">
        <v>125100.4</v>
      </c>
      <c r="T1359" s="11">
        <f t="shared" si="148"/>
        <v>438384.05</v>
      </c>
      <c r="U1359" s="12">
        <f t="shared" si="149"/>
        <v>21919.202499999999</v>
      </c>
      <c r="V1359" s="12">
        <f t="shared" si="150"/>
        <v>416464.84749999997</v>
      </c>
      <c r="W1359" s="17">
        <f t="shared" si="151"/>
        <v>0.30038645698662481</v>
      </c>
      <c r="X1359" s="19">
        <f t="shared" si="152"/>
        <v>1</v>
      </c>
      <c r="Y1359" s="17">
        <f t="shared" si="153"/>
        <v>0.30038645698662481</v>
      </c>
      <c r="Z1359" s="25">
        <f t="shared" si="147"/>
        <v>5.2631578947368425E-2</v>
      </c>
    </row>
    <row r="1360" spans="1:26" ht="14.4" x14ac:dyDescent="0.3">
      <c r="A1360" s="24" t="s">
        <v>2173</v>
      </c>
      <c r="B1360" s="6">
        <v>45842</v>
      </c>
      <c r="C1360" s="3" t="s">
        <v>40</v>
      </c>
      <c r="D1360" s="3" t="s">
        <v>41</v>
      </c>
      <c r="E1360" s="3" t="s">
        <v>42</v>
      </c>
      <c r="F1360" s="3" t="s">
        <v>42</v>
      </c>
      <c r="G1360" s="3" t="s">
        <v>849</v>
      </c>
      <c r="H1360" s="3" t="s">
        <v>24</v>
      </c>
      <c r="I1360" s="3" t="s">
        <v>52</v>
      </c>
      <c r="J1360" s="3" t="s">
        <v>113</v>
      </c>
      <c r="K1360" s="3" t="s">
        <v>257</v>
      </c>
      <c r="L1360" s="5">
        <v>14</v>
      </c>
      <c r="M1360" s="5">
        <v>64226.14</v>
      </c>
      <c r="N1360" s="5">
        <v>88497.51</v>
      </c>
      <c r="O1360" s="5">
        <v>0.05</v>
      </c>
      <c r="P1360" s="3" t="s">
        <v>55</v>
      </c>
      <c r="Q1360" s="3" t="s">
        <v>84</v>
      </c>
      <c r="R1360" s="5">
        <v>16</v>
      </c>
      <c r="S1360" s="15">
        <v>322809.2</v>
      </c>
      <c r="T1360" s="11">
        <f t="shared" si="148"/>
        <v>1238965.1399999999</v>
      </c>
      <c r="U1360" s="12">
        <f t="shared" si="149"/>
        <v>61948.256999999998</v>
      </c>
      <c r="V1360" s="12">
        <f t="shared" si="150"/>
        <v>1177016.8829999999</v>
      </c>
      <c r="W1360" s="17">
        <f t="shared" si="151"/>
        <v>0.27426046700130474</v>
      </c>
      <c r="X1360" s="19">
        <f t="shared" si="152"/>
        <v>1</v>
      </c>
      <c r="Y1360" s="17">
        <f t="shared" si="153"/>
        <v>0.27426046700130474</v>
      </c>
      <c r="Z1360" s="25">
        <f t="shared" si="147"/>
        <v>5.2631578947368425E-2</v>
      </c>
    </row>
    <row r="1361" spans="1:26" ht="14.4" x14ac:dyDescent="0.3">
      <c r="A1361" s="24" t="s">
        <v>2174</v>
      </c>
      <c r="B1361" s="4">
        <v>45768</v>
      </c>
      <c r="C1361" s="3" t="s">
        <v>20</v>
      </c>
      <c r="D1361" s="3" t="s">
        <v>41</v>
      </c>
      <c r="E1361" s="3" t="s">
        <v>42</v>
      </c>
      <c r="F1361" s="3" t="s">
        <v>42</v>
      </c>
      <c r="G1361" s="3" t="s">
        <v>116</v>
      </c>
      <c r="H1361" s="3" t="s">
        <v>87</v>
      </c>
      <c r="I1361" s="3" t="s">
        <v>25</v>
      </c>
      <c r="J1361" s="3" t="s">
        <v>36</v>
      </c>
      <c r="K1361" s="3" t="s">
        <v>169</v>
      </c>
      <c r="L1361" s="5">
        <v>8</v>
      </c>
      <c r="M1361" s="5">
        <v>13683.34</v>
      </c>
      <c r="N1361" s="5">
        <v>17325.21</v>
      </c>
      <c r="O1361" s="5">
        <v>0.05</v>
      </c>
      <c r="P1361" s="3" t="s">
        <v>28</v>
      </c>
      <c r="Q1361" s="3" t="s">
        <v>29</v>
      </c>
      <c r="R1361" s="5">
        <v>17</v>
      </c>
      <c r="S1361" s="15">
        <v>27678.21</v>
      </c>
      <c r="T1361" s="11">
        <f t="shared" si="148"/>
        <v>138601.68</v>
      </c>
      <c r="U1361" s="12">
        <f t="shared" si="149"/>
        <v>6930.0839999999998</v>
      </c>
      <c r="V1361" s="12">
        <f t="shared" si="150"/>
        <v>131671.59599999999</v>
      </c>
      <c r="W1361" s="17">
        <f t="shared" si="151"/>
        <v>0.21020638346329457</v>
      </c>
      <c r="X1361" s="19">
        <f t="shared" si="152"/>
        <v>0</v>
      </c>
      <c r="Y1361" s="17">
        <f t="shared" si="153"/>
        <v>0.21020638346329457</v>
      </c>
      <c r="Z1361" s="25">
        <f t="shared" si="147"/>
        <v>5.2631578947368425E-2</v>
      </c>
    </row>
    <row r="1362" spans="1:26" ht="14.4" x14ac:dyDescent="0.3">
      <c r="A1362" s="24" t="s">
        <v>2175</v>
      </c>
      <c r="B1362" s="6">
        <v>45750</v>
      </c>
      <c r="C1362" s="3" t="s">
        <v>31</v>
      </c>
      <c r="D1362" s="3" t="s">
        <v>21</v>
      </c>
      <c r="E1362" s="3" t="s">
        <v>32</v>
      </c>
      <c r="F1362" s="3" t="s">
        <v>33</v>
      </c>
      <c r="G1362" s="3" t="s">
        <v>2176</v>
      </c>
      <c r="H1362" s="3" t="s">
        <v>24</v>
      </c>
      <c r="I1362" s="3" t="s">
        <v>52</v>
      </c>
      <c r="J1362" s="3" t="s">
        <v>113</v>
      </c>
      <c r="K1362" s="3" t="s">
        <v>257</v>
      </c>
      <c r="L1362" s="5">
        <v>41</v>
      </c>
      <c r="M1362" s="5">
        <v>28726.9</v>
      </c>
      <c r="N1362" s="5">
        <v>39900.35</v>
      </c>
      <c r="O1362" s="5">
        <v>0.15</v>
      </c>
      <c r="P1362" s="3" t="s">
        <v>55</v>
      </c>
      <c r="Q1362" s="3" t="s">
        <v>29</v>
      </c>
      <c r="R1362" s="5">
        <v>16</v>
      </c>
      <c r="S1362" s="15">
        <v>389394.7</v>
      </c>
      <c r="T1362" s="11">
        <f t="shared" si="148"/>
        <v>1635914.3499999999</v>
      </c>
      <c r="U1362" s="12">
        <f t="shared" si="149"/>
        <v>245387.15249999997</v>
      </c>
      <c r="V1362" s="12">
        <f t="shared" si="150"/>
        <v>1390527.1974999998</v>
      </c>
      <c r="W1362" s="17">
        <f t="shared" si="151"/>
        <v>0.28003386104211747</v>
      </c>
      <c r="X1362" s="19">
        <f t="shared" si="152"/>
        <v>1</v>
      </c>
      <c r="Y1362" s="17">
        <f t="shared" si="153"/>
        <v>0.28003386104211747</v>
      </c>
      <c r="Z1362" s="25">
        <f t="shared" si="147"/>
        <v>0.17647058823529413</v>
      </c>
    </row>
    <row r="1363" spans="1:26" ht="14.4" x14ac:dyDescent="0.3">
      <c r="A1363" s="24" t="s">
        <v>2177</v>
      </c>
      <c r="B1363" s="4">
        <v>45820</v>
      </c>
      <c r="C1363" s="3" t="s">
        <v>40</v>
      </c>
      <c r="D1363" s="3" t="s">
        <v>21</v>
      </c>
      <c r="E1363" s="3" t="s">
        <v>22</v>
      </c>
      <c r="F1363" s="3" t="s">
        <v>22</v>
      </c>
      <c r="G1363" s="3" t="s">
        <v>1404</v>
      </c>
      <c r="H1363" s="3" t="s">
        <v>87</v>
      </c>
      <c r="I1363" s="3" t="s">
        <v>25</v>
      </c>
      <c r="J1363" s="3" t="s">
        <v>146</v>
      </c>
      <c r="K1363" s="3" t="s">
        <v>147</v>
      </c>
      <c r="L1363" s="5">
        <v>37</v>
      </c>
      <c r="M1363" s="5">
        <v>18324.37</v>
      </c>
      <c r="N1363" s="5">
        <v>25529.98</v>
      </c>
      <c r="O1363" s="5">
        <v>0.15</v>
      </c>
      <c r="P1363" s="3" t="s">
        <v>28</v>
      </c>
      <c r="Q1363" s="3" t="s">
        <v>38</v>
      </c>
      <c r="R1363" s="5">
        <v>5</v>
      </c>
      <c r="S1363" s="15">
        <v>226616.4</v>
      </c>
      <c r="T1363" s="11">
        <f t="shared" si="148"/>
        <v>944609.26</v>
      </c>
      <c r="U1363" s="12">
        <f t="shared" si="149"/>
        <v>141691.389</v>
      </c>
      <c r="V1363" s="12">
        <f t="shared" si="150"/>
        <v>802917.87100000004</v>
      </c>
      <c r="W1363" s="17">
        <f t="shared" si="151"/>
        <v>0.28224107120415554</v>
      </c>
      <c r="X1363" s="19">
        <f t="shared" si="152"/>
        <v>0</v>
      </c>
      <c r="Y1363" s="17">
        <f t="shared" si="153"/>
        <v>0.28224107120415554</v>
      </c>
      <c r="Z1363" s="25">
        <f t="shared" si="147"/>
        <v>0.1764705882352941</v>
      </c>
    </row>
    <row r="1364" spans="1:26" ht="14.4" x14ac:dyDescent="0.3">
      <c r="A1364" s="24" t="s">
        <v>2178</v>
      </c>
      <c r="B1364" s="6">
        <v>45843</v>
      </c>
      <c r="C1364" s="3" t="s">
        <v>20</v>
      </c>
      <c r="D1364" s="3" t="s">
        <v>57</v>
      </c>
      <c r="E1364" s="3" t="s">
        <v>58</v>
      </c>
      <c r="F1364" s="3" t="s">
        <v>59</v>
      </c>
      <c r="G1364" s="3" t="s">
        <v>2179</v>
      </c>
      <c r="H1364" s="3" t="s">
        <v>24</v>
      </c>
      <c r="I1364" s="3" t="s">
        <v>45</v>
      </c>
      <c r="J1364" s="3" t="s">
        <v>102</v>
      </c>
      <c r="K1364" s="3" t="s">
        <v>191</v>
      </c>
      <c r="L1364" s="5">
        <v>8</v>
      </c>
      <c r="M1364" s="5">
        <v>38534.74</v>
      </c>
      <c r="N1364" s="5">
        <v>57196.53</v>
      </c>
      <c r="O1364" s="5">
        <v>0.05</v>
      </c>
      <c r="P1364" s="3" t="s">
        <v>28</v>
      </c>
      <c r="Q1364" s="3" t="s">
        <v>29</v>
      </c>
      <c r="R1364" s="5">
        <v>14</v>
      </c>
      <c r="S1364" s="15">
        <v>141829.6</v>
      </c>
      <c r="T1364" s="11">
        <f t="shared" si="148"/>
        <v>457572.24</v>
      </c>
      <c r="U1364" s="12">
        <f t="shared" si="149"/>
        <v>22878.612000000001</v>
      </c>
      <c r="V1364" s="12">
        <f t="shared" si="150"/>
        <v>434693.62799999997</v>
      </c>
      <c r="W1364" s="17">
        <f t="shared" si="151"/>
        <v>0.32627485397600542</v>
      </c>
      <c r="X1364" s="19">
        <f t="shared" si="152"/>
        <v>0</v>
      </c>
      <c r="Y1364" s="17">
        <f t="shared" si="153"/>
        <v>0.32627485397600542</v>
      </c>
      <c r="Z1364" s="25">
        <f t="shared" si="147"/>
        <v>5.2631578947368425E-2</v>
      </c>
    </row>
    <row r="1365" spans="1:26" ht="14.4" x14ac:dyDescent="0.3">
      <c r="A1365" s="24" t="s">
        <v>2180</v>
      </c>
      <c r="B1365" s="7">
        <v>45791</v>
      </c>
      <c r="C1365" s="3" t="s">
        <v>20</v>
      </c>
      <c r="D1365" s="3" t="s">
        <v>41</v>
      </c>
      <c r="E1365" s="3" t="s">
        <v>42</v>
      </c>
      <c r="F1365" s="3" t="s">
        <v>42</v>
      </c>
      <c r="G1365" s="3" t="s">
        <v>1480</v>
      </c>
      <c r="H1365" s="3" t="s">
        <v>24</v>
      </c>
      <c r="I1365" s="3" t="s">
        <v>52</v>
      </c>
      <c r="J1365" s="3" t="s">
        <v>157</v>
      </c>
      <c r="K1365" s="3" t="s">
        <v>188</v>
      </c>
      <c r="L1365" s="5">
        <v>30</v>
      </c>
      <c r="M1365" s="5">
        <v>61356.68</v>
      </c>
      <c r="N1365" s="5">
        <v>77198.38</v>
      </c>
      <c r="O1365" s="5">
        <v>0.1</v>
      </c>
      <c r="P1365" s="3" t="s">
        <v>28</v>
      </c>
      <c r="Q1365" s="3" t="s">
        <v>84</v>
      </c>
      <c r="R1365" s="5">
        <v>19</v>
      </c>
      <c r="S1365" s="15">
        <v>427725.9</v>
      </c>
      <c r="T1365" s="11">
        <f t="shared" si="148"/>
        <v>2315951.4000000004</v>
      </c>
      <c r="U1365" s="12">
        <f t="shared" si="149"/>
        <v>231595.14000000004</v>
      </c>
      <c r="V1365" s="12">
        <f t="shared" si="150"/>
        <v>2084356.2600000002</v>
      </c>
      <c r="W1365" s="17">
        <f t="shared" si="151"/>
        <v>0.20520767404704604</v>
      </c>
      <c r="X1365" s="19">
        <f t="shared" si="152"/>
        <v>0</v>
      </c>
      <c r="Y1365" s="17">
        <f t="shared" si="153"/>
        <v>0.20520767404704604</v>
      </c>
      <c r="Z1365" s="25">
        <f t="shared" si="147"/>
        <v>0.11111111111111112</v>
      </c>
    </row>
    <row r="1366" spans="1:26" ht="14.4" x14ac:dyDescent="0.3">
      <c r="A1366" s="24" t="s">
        <v>2181</v>
      </c>
      <c r="B1366" s="6">
        <v>45840</v>
      </c>
      <c r="C1366" s="3" t="s">
        <v>40</v>
      </c>
      <c r="D1366" s="3" t="s">
        <v>41</v>
      </c>
      <c r="E1366" s="3" t="s">
        <v>50</v>
      </c>
      <c r="F1366" s="3" t="s">
        <v>50</v>
      </c>
      <c r="G1366" s="3" t="s">
        <v>116</v>
      </c>
      <c r="H1366" s="3" t="s">
        <v>87</v>
      </c>
      <c r="I1366" s="3" t="s">
        <v>45</v>
      </c>
      <c r="J1366" s="3" t="s">
        <v>102</v>
      </c>
      <c r="K1366" s="3" t="s">
        <v>226</v>
      </c>
      <c r="L1366" s="5">
        <v>33</v>
      </c>
      <c r="M1366" s="5">
        <v>29900.06</v>
      </c>
      <c r="N1366" s="5">
        <v>35239.410000000003</v>
      </c>
      <c r="O1366" s="5">
        <v>0.05</v>
      </c>
      <c r="P1366" s="3" t="s">
        <v>55</v>
      </c>
      <c r="Q1366" s="3" t="s">
        <v>77</v>
      </c>
      <c r="R1366" s="5">
        <v>16</v>
      </c>
      <c r="S1366" s="15">
        <v>167388.6</v>
      </c>
      <c r="T1366" s="11">
        <f t="shared" si="148"/>
        <v>1162900.53</v>
      </c>
      <c r="U1366" s="12">
        <f t="shared" si="149"/>
        <v>58145.026500000007</v>
      </c>
      <c r="V1366" s="12">
        <f t="shared" si="150"/>
        <v>1104755.5035000001</v>
      </c>
      <c r="W1366" s="17">
        <f t="shared" si="151"/>
        <v>0.1515164210268177</v>
      </c>
      <c r="X1366" s="19">
        <f t="shared" si="152"/>
        <v>1</v>
      </c>
      <c r="Y1366" s="17">
        <f t="shared" si="153"/>
        <v>0.1515164210268177</v>
      </c>
      <c r="Z1366" s="25">
        <f t="shared" si="147"/>
        <v>5.2631578947368425E-2</v>
      </c>
    </row>
    <row r="1367" spans="1:26" ht="14.4" x14ac:dyDescent="0.3">
      <c r="A1367" s="24" t="s">
        <v>2182</v>
      </c>
      <c r="B1367" s="7">
        <v>45801</v>
      </c>
      <c r="C1367" s="3" t="s">
        <v>20</v>
      </c>
      <c r="D1367" s="3" t="s">
        <v>70</v>
      </c>
      <c r="E1367" s="3" t="s">
        <v>125</v>
      </c>
      <c r="F1367" s="3" t="s">
        <v>125</v>
      </c>
      <c r="G1367" s="3" t="s">
        <v>2149</v>
      </c>
      <c r="H1367" s="3" t="s">
        <v>35</v>
      </c>
      <c r="I1367" s="3" t="s">
        <v>52</v>
      </c>
      <c r="J1367" s="3" t="s">
        <v>53</v>
      </c>
      <c r="K1367" s="3" t="s">
        <v>90</v>
      </c>
      <c r="L1367" s="5">
        <v>42</v>
      </c>
      <c r="M1367" s="5">
        <v>19277.03</v>
      </c>
      <c r="N1367" s="5">
        <v>25196.54</v>
      </c>
      <c r="O1367" s="5">
        <v>0.05</v>
      </c>
      <c r="P1367" s="3" t="s">
        <v>28</v>
      </c>
      <c r="Q1367" s="3" t="s">
        <v>38</v>
      </c>
      <c r="R1367" s="5">
        <v>3</v>
      </c>
      <c r="S1367" s="15">
        <v>236188.5</v>
      </c>
      <c r="T1367" s="11">
        <f t="shared" si="148"/>
        <v>1058254.68</v>
      </c>
      <c r="U1367" s="12">
        <f t="shared" si="149"/>
        <v>52912.733999999997</v>
      </c>
      <c r="V1367" s="12">
        <f t="shared" si="150"/>
        <v>1005341.946</v>
      </c>
      <c r="W1367" s="17">
        <f t="shared" si="151"/>
        <v>0.23493349794041121</v>
      </c>
      <c r="X1367" s="19">
        <f t="shared" si="152"/>
        <v>0</v>
      </c>
      <c r="Y1367" s="17">
        <f t="shared" si="153"/>
        <v>0.23493349794041121</v>
      </c>
      <c r="Z1367" s="25">
        <f t="shared" si="147"/>
        <v>5.2631578947368418E-2</v>
      </c>
    </row>
    <row r="1368" spans="1:26" ht="14.4" x14ac:dyDescent="0.3">
      <c r="A1368" s="24" t="s">
        <v>2183</v>
      </c>
      <c r="B1368" s="7">
        <v>45798</v>
      </c>
      <c r="C1368" s="3" t="s">
        <v>40</v>
      </c>
      <c r="D1368" s="3" t="s">
        <v>57</v>
      </c>
      <c r="E1368" s="3" t="s">
        <v>64</v>
      </c>
      <c r="F1368" s="3" t="s">
        <v>65</v>
      </c>
      <c r="G1368" s="3" t="s">
        <v>167</v>
      </c>
      <c r="H1368" s="3" t="s">
        <v>35</v>
      </c>
      <c r="I1368" s="3" t="s">
        <v>25</v>
      </c>
      <c r="J1368" s="3" t="s">
        <v>26</v>
      </c>
      <c r="K1368" s="3" t="s">
        <v>216</v>
      </c>
      <c r="L1368" s="5">
        <v>30</v>
      </c>
      <c r="M1368" s="5">
        <v>8930.61</v>
      </c>
      <c r="N1368" s="5">
        <v>11560.2</v>
      </c>
      <c r="O1368" s="5">
        <v>0.1</v>
      </c>
      <c r="P1368" s="3" t="s">
        <v>55</v>
      </c>
      <c r="Q1368" s="3" t="s">
        <v>77</v>
      </c>
      <c r="R1368" s="5">
        <v>1</v>
      </c>
      <c r="S1368" s="15">
        <v>70998.929999999993</v>
      </c>
      <c r="T1368" s="11">
        <f t="shared" si="148"/>
        <v>346806</v>
      </c>
      <c r="U1368" s="12">
        <f t="shared" si="149"/>
        <v>34680.6</v>
      </c>
      <c r="V1368" s="12">
        <f t="shared" si="150"/>
        <v>312125.40000000002</v>
      </c>
      <c r="W1368" s="17">
        <f t="shared" si="151"/>
        <v>0.22746924793688686</v>
      </c>
      <c r="X1368" s="19">
        <f t="shared" si="152"/>
        <v>1</v>
      </c>
      <c r="Y1368" s="17">
        <f t="shared" si="153"/>
        <v>0.22746924793688686</v>
      </c>
      <c r="Z1368" s="25">
        <f t="shared" si="147"/>
        <v>0.1111111111111111</v>
      </c>
    </row>
    <row r="1369" spans="1:26" ht="14.4" x14ac:dyDescent="0.3">
      <c r="A1369" s="24" t="s">
        <v>2184</v>
      </c>
      <c r="B1369" s="4">
        <v>45859</v>
      </c>
      <c r="C1369" s="3" t="s">
        <v>40</v>
      </c>
      <c r="D1369" s="3" t="s">
        <v>57</v>
      </c>
      <c r="E1369" s="3" t="s">
        <v>64</v>
      </c>
      <c r="F1369" s="3" t="s">
        <v>65</v>
      </c>
      <c r="G1369" s="3" t="s">
        <v>2185</v>
      </c>
      <c r="H1369" s="3" t="s">
        <v>44</v>
      </c>
      <c r="I1369" s="3" t="s">
        <v>52</v>
      </c>
      <c r="J1369" s="3" t="s">
        <v>157</v>
      </c>
      <c r="K1369" s="3" t="s">
        <v>158</v>
      </c>
      <c r="L1369" s="5">
        <v>14</v>
      </c>
      <c r="M1369" s="5">
        <v>46770.71</v>
      </c>
      <c r="N1369" s="5">
        <v>60062.17</v>
      </c>
      <c r="O1369" s="5">
        <v>0.05</v>
      </c>
      <c r="P1369" s="3" t="s">
        <v>28</v>
      </c>
      <c r="Q1369" s="3" t="s">
        <v>38</v>
      </c>
      <c r="R1369" s="5">
        <v>15</v>
      </c>
      <c r="S1369" s="15">
        <v>176776.4</v>
      </c>
      <c r="T1369" s="11">
        <f t="shared" si="148"/>
        <v>840870.38</v>
      </c>
      <c r="U1369" s="12">
        <f t="shared" si="149"/>
        <v>42043.519</v>
      </c>
      <c r="V1369" s="12">
        <f t="shared" si="150"/>
        <v>798826.86100000003</v>
      </c>
      <c r="W1369" s="17">
        <f t="shared" si="151"/>
        <v>0.22129501226173715</v>
      </c>
      <c r="X1369" s="19">
        <f t="shared" si="152"/>
        <v>0</v>
      </c>
      <c r="Y1369" s="17">
        <f t="shared" si="153"/>
        <v>0.22129501226173715</v>
      </c>
      <c r="Z1369" s="25">
        <f t="shared" si="147"/>
        <v>5.2631578947368418E-2</v>
      </c>
    </row>
    <row r="1370" spans="1:26" ht="14.4" x14ac:dyDescent="0.3">
      <c r="A1370" s="24" t="s">
        <v>2186</v>
      </c>
      <c r="B1370" s="6">
        <v>45811</v>
      </c>
      <c r="C1370" s="3" t="s">
        <v>20</v>
      </c>
      <c r="D1370" s="3" t="s">
        <v>41</v>
      </c>
      <c r="E1370" s="3" t="s">
        <v>42</v>
      </c>
      <c r="F1370" s="3" t="s">
        <v>42</v>
      </c>
      <c r="G1370" s="3" t="s">
        <v>1033</v>
      </c>
      <c r="H1370" s="3" t="s">
        <v>24</v>
      </c>
      <c r="I1370" s="3" t="s">
        <v>25</v>
      </c>
      <c r="J1370" s="3" t="s">
        <v>61</v>
      </c>
      <c r="K1370" s="3" t="s">
        <v>62</v>
      </c>
      <c r="L1370" s="5">
        <v>5</v>
      </c>
      <c r="M1370" s="5">
        <v>26411.75</v>
      </c>
      <c r="N1370" s="5">
        <v>37916.89</v>
      </c>
      <c r="O1370" s="5">
        <v>0.1</v>
      </c>
      <c r="P1370" s="3" t="s">
        <v>55</v>
      </c>
      <c r="Q1370" s="3" t="s">
        <v>29</v>
      </c>
      <c r="R1370" s="5">
        <v>13</v>
      </c>
      <c r="S1370" s="15">
        <v>51773.13</v>
      </c>
      <c r="T1370" s="11">
        <f t="shared" si="148"/>
        <v>189584.45</v>
      </c>
      <c r="U1370" s="12">
        <f t="shared" si="149"/>
        <v>18958.445000000003</v>
      </c>
      <c r="V1370" s="12">
        <f t="shared" si="150"/>
        <v>170626.005</v>
      </c>
      <c r="W1370" s="17">
        <f t="shared" si="151"/>
        <v>0.30343047649741312</v>
      </c>
      <c r="X1370" s="19">
        <f t="shared" si="152"/>
        <v>1</v>
      </c>
      <c r="Y1370" s="17">
        <f t="shared" si="153"/>
        <v>0.30343047649741312</v>
      </c>
      <c r="Z1370" s="25">
        <f t="shared" si="147"/>
        <v>0.11111111111111113</v>
      </c>
    </row>
    <row r="1371" spans="1:26" ht="14.4" x14ac:dyDescent="0.3">
      <c r="A1371" s="24" t="s">
        <v>2187</v>
      </c>
      <c r="B1371" s="4">
        <v>45698</v>
      </c>
      <c r="C1371" s="3" t="s">
        <v>20</v>
      </c>
      <c r="D1371" s="3" t="s">
        <v>57</v>
      </c>
      <c r="E1371" s="3" t="s">
        <v>58</v>
      </c>
      <c r="F1371" s="3" t="s">
        <v>59</v>
      </c>
      <c r="G1371" s="3" t="s">
        <v>2188</v>
      </c>
      <c r="H1371" s="3" t="s">
        <v>24</v>
      </c>
      <c r="I1371" s="3" t="s">
        <v>45</v>
      </c>
      <c r="J1371" s="3" t="s">
        <v>67</v>
      </c>
      <c r="K1371" s="3" t="s">
        <v>68</v>
      </c>
      <c r="L1371" s="5">
        <v>28</v>
      </c>
      <c r="M1371" s="5">
        <v>33238.93</v>
      </c>
      <c r="N1371" s="5">
        <v>42420.51</v>
      </c>
      <c r="O1371" s="5">
        <v>0.05</v>
      </c>
      <c r="P1371" s="3" t="s">
        <v>55</v>
      </c>
      <c r="Q1371" s="3" t="s">
        <v>77</v>
      </c>
      <c r="R1371" s="5">
        <v>12</v>
      </c>
      <c r="S1371" s="15">
        <v>244230</v>
      </c>
      <c r="T1371" s="11">
        <f t="shared" si="148"/>
        <v>1187774.28</v>
      </c>
      <c r="U1371" s="12">
        <f t="shared" si="149"/>
        <v>59388.714000000007</v>
      </c>
      <c r="V1371" s="12">
        <f t="shared" si="150"/>
        <v>1128385.5660000001</v>
      </c>
      <c r="W1371" s="17">
        <f t="shared" si="151"/>
        <v>0.21644197458654835</v>
      </c>
      <c r="X1371" s="19">
        <f t="shared" si="152"/>
        <v>1</v>
      </c>
      <c r="Y1371" s="17">
        <f t="shared" si="153"/>
        <v>0.21644197458654835</v>
      </c>
      <c r="Z1371" s="25">
        <f t="shared" si="147"/>
        <v>5.2631578947368425E-2</v>
      </c>
    </row>
    <row r="1372" spans="1:26" ht="14.4" x14ac:dyDescent="0.3">
      <c r="A1372" s="24" t="s">
        <v>2189</v>
      </c>
      <c r="B1372" s="6">
        <v>45875</v>
      </c>
      <c r="C1372" s="3" t="s">
        <v>20</v>
      </c>
      <c r="D1372" s="3" t="s">
        <v>70</v>
      </c>
      <c r="E1372" s="3" t="s">
        <v>125</v>
      </c>
      <c r="F1372" s="3" t="s">
        <v>125</v>
      </c>
      <c r="G1372" s="3" t="s">
        <v>1944</v>
      </c>
      <c r="H1372" s="3" t="s">
        <v>87</v>
      </c>
      <c r="I1372" s="3" t="s">
        <v>52</v>
      </c>
      <c r="J1372" s="3" t="s">
        <v>113</v>
      </c>
      <c r="K1372" s="3" t="s">
        <v>557</v>
      </c>
      <c r="L1372" s="5">
        <v>28</v>
      </c>
      <c r="M1372" s="5">
        <v>34481.56</v>
      </c>
      <c r="N1372" s="5">
        <v>48219.78</v>
      </c>
      <c r="O1372" s="5">
        <v>0.05</v>
      </c>
      <c r="P1372" s="3" t="s">
        <v>28</v>
      </c>
      <c r="Q1372" s="3" t="s">
        <v>38</v>
      </c>
      <c r="R1372" s="5">
        <v>7</v>
      </c>
      <c r="S1372" s="15">
        <v>365436.7</v>
      </c>
      <c r="T1372" s="11">
        <f t="shared" si="148"/>
        <v>1350153.8399999999</v>
      </c>
      <c r="U1372" s="12">
        <f t="shared" si="149"/>
        <v>67507.691999999995</v>
      </c>
      <c r="V1372" s="12">
        <f t="shared" si="150"/>
        <v>1282646.1479999998</v>
      </c>
      <c r="W1372" s="17">
        <f t="shared" si="151"/>
        <v>0.28490842978776099</v>
      </c>
      <c r="X1372" s="19">
        <f t="shared" si="152"/>
        <v>0</v>
      </c>
      <c r="Y1372" s="17">
        <f t="shared" si="153"/>
        <v>0.28490842978776099</v>
      </c>
      <c r="Z1372" s="25">
        <f t="shared" si="147"/>
        <v>5.2631578947368425E-2</v>
      </c>
    </row>
    <row r="1373" spans="1:26" ht="14.4" x14ac:dyDescent="0.3">
      <c r="A1373" s="24" t="s">
        <v>2190</v>
      </c>
      <c r="B1373" s="7">
        <v>45794</v>
      </c>
      <c r="C1373" s="3" t="s">
        <v>20</v>
      </c>
      <c r="D1373" s="3" t="s">
        <v>41</v>
      </c>
      <c r="E1373" s="3" t="s">
        <v>42</v>
      </c>
      <c r="F1373" s="3" t="s">
        <v>42</v>
      </c>
      <c r="G1373" s="3" t="s">
        <v>1439</v>
      </c>
      <c r="H1373" s="3" t="s">
        <v>24</v>
      </c>
      <c r="I1373" s="3" t="s">
        <v>25</v>
      </c>
      <c r="J1373" s="3" t="s">
        <v>61</v>
      </c>
      <c r="K1373" s="3" t="s">
        <v>154</v>
      </c>
      <c r="L1373" s="5">
        <v>5</v>
      </c>
      <c r="M1373" s="5">
        <v>67354.600000000006</v>
      </c>
      <c r="N1373" s="5">
        <v>86988.45</v>
      </c>
      <c r="O1373" s="5">
        <v>0.15</v>
      </c>
      <c r="P1373" s="3" t="s">
        <v>28</v>
      </c>
      <c r="Q1373" s="3" t="s">
        <v>84</v>
      </c>
      <c r="R1373" s="5">
        <v>10</v>
      </c>
      <c r="S1373" s="15">
        <v>83443.86</v>
      </c>
      <c r="T1373" s="11">
        <f t="shared" si="148"/>
        <v>434942.25</v>
      </c>
      <c r="U1373" s="12">
        <f t="shared" si="149"/>
        <v>65241.337499999994</v>
      </c>
      <c r="V1373" s="12">
        <f t="shared" si="150"/>
        <v>369700.91249999998</v>
      </c>
      <c r="W1373" s="17">
        <f t="shared" si="151"/>
        <v>0.22570639448989729</v>
      </c>
      <c r="X1373" s="19">
        <f t="shared" si="152"/>
        <v>0</v>
      </c>
      <c r="Y1373" s="17">
        <f t="shared" si="153"/>
        <v>0.22570639448989729</v>
      </c>
      <c r="Z1373" s="25">
        <f t="shared" si="147"/>
        <v>0.1764705882352941</v>
      </c>
    </row>
    <row r="1374" spans="1:26" ht="14.4" x14ac:dyDescent="0.3">
      <c r="A1374" s="24" t="s">
        <v>2191</v>
      </c>
      <c r="B1374" s="4">
        <v>45737</v>
      </c>
      <c r="C1374" s="3" t="s">
        <v>49</v>
      </c>
      <c r="D1374" s="3" t="s">
        <v>70</v>
      </c>
      <c r="E1374" s="3" t="s">
        <v>125</v>
      </c>
      <c r="F1374" s="3" t="s">
        <v>125</v>
      </c>
      <c r="G1374" s="3" t="s">
        <v>2192</v>
      </c>
      <c r="H1374" s="3" t="s">
        <v>24</v>
      </c>
      <c r="I1374" s="3" t="s">
        <v>45</v>
      </c>
      <c r="J1374" s="3" t="s">
        <v>132</v>
      </c>
      <c r="K1374" s="3" t="s">
        <v>248</v>
      </c>
      <c r="L1374" s="5">
        <v>48</v>
      </c>
      <c r="M1374" s="5">
        <v>77552.81</v>
      </c>
      <c r="N1374" s="5">
        <v>102628.8</v>
      </c>
      <c r="O1374" s="5">
        <v>0.15</v>
      </c>
      <c r="P1374" s="3" t="s">
        <v>28</v>
      </c>
      <c r="Q1374" s="3" t="s">
        <v>29</v>
      </c>
      <c r="R1374" s="5">
        <v>17</v>
      </c>
      <c r="S1374" s="15">
        <v>1023098</v>
      </c>
      <c r="T1374" s="11">
        <f t="shared" si="148"/>
        <v>4926182.4000000004</v>
      </c>
      <c r="U1374" s="12">
        <f t="shared" si="149"/>
        <v>738927.36</v>
      </c>
      <c r="V1374" s="12">
        <f t="shared" si="150"/>
        <v>4187255.0400000005</v>
      </c>
      <c r="W1374" s="17">
        <f t="shared" si="151"/>
        <v>0.24433620360511879</v>
      </c>
      <c r="X1374" s="19">
        <f t="shared" si="152"/>
        <v>0</v>
      </c>
      <c r="Y1374" s="17">
        <f t="shared" si="153"/>
        <v>0.24433620360511879</v>
      </c>
      <c r="Z1374" s="25">
        <f t="shared" si="147"/>
        <v>0.1764705882352941</v>
      </c>
    </row>
    <row r="1375" spans="1:26" ht="14.4" x14ac:dyDescent="0.3">
      <c r="A1375" s="24" t="s">
        <v>2193</v>
      </c>
      <c r="B1375" s="4">
        <v>45848</v>
      </c>
      <c r="C1375" s="3" t="s">
        <v>40</v>
      </c>
      <c r="D1375" s="3" t="s">
        <v>57</v>
      </c>
      <c r="E1375" s="3" t="s">
        <v>92</v>
      </c>
      <c r="F1375" s="3" t="s">
        <v>93</v>
      </c>
      <c r="G1375" s="3" t="s">
        <v>1015</v>
      </c>
      <c r="H1375" s="3" t="s">
        <v>44</v>
      </c>
      <c r="I1375" s="3" t="s">
        <v>52</v>
      </c>
      <c r="J1375" s="3" t="s">
        <v>113</v>
      </c>
      <c r="K1375" s="3" t="s">
        <v>139</v>
      </c>
      <c r="L1375" s="5">
        <v>33</v>
      </c>
      <c r="M1375" s="5">
        <v>23716.71</v>
      </c>
      <c r="N1375" s="5">
        <v>30860.19</v>
      </c>
      <c r="O1375" s="5">
        <v>0.05</v>
      </c>
      <c r="P1375" s="3" t="s">
        <v>55</v>
      </c>
      <c r="Q1375" s="3" t="s">
        <v>77</v>
      </c>
      <c r="R1375" s="5">
        <v>9</v>
      </c>
      <c r="S1375" s="15">
        <v>223948.1</v>
      </c>
      <c r="T1375" s="11">
        <f t="shared" si="148"/>
        <v>1018386.2699999999</v>
      </c>
      <c r="U1375" s="12">
        <f t="shared" si="149"/>
        <v>50919.313499999997</v>
      </c>
      <c r="V1375" s="12">
        <f t="shared" si="150"/>
        <v>967466.95649999985</v>
      </c>
      <c r="W1375" s="17">
        <f t="shared" si="151"/>
        <v>0.23147881020161751</v>
      </c>
      <c r="X1375" s="19">
        <f t="shared" si="152"/>
        <v>1</v>
      </c>
      <c r="Y1375" s="17">
        <f t="shared" si="153"/>
        <v>0.23147881020161751</v>
      </c>
      <c r="Z1375" s="25">
        <f t="shared" si="147"/>
        <v>5.2631578947368425E-2</v>
      </c>
    </row>
    <row r="1376" spans="1:26" ht="14.4" x14ac:dyDescent="0.3">
      <c r="A1376" s="24" t="s">
        <v>2194</v>
      </c>
      <c r="B1376" s="6">
        <v>45817</v>
      </c>
      <c r="C1376" s="3" t="s">
        <v>40</v>
      </c>
      <c r="D1376" s="3" t="s">
        <v>21</v>
      </c>
      <c r="E1376" s="3" t="s">
        <v>32</v>
      </c>
      <c r="F1376" s="3" t="s">
        <v>33</v>
      </c>
      <c r="G1376" s="3" t="s">
        <v>1213</v>
      </c>
      <c r="H1376" s="3" t="s">
        <v>35</v>
      </c>
      <c r="I1376" s="3" t="s">
        <v>45</v>
      </c>
      <c r="J1376" s="3" t="s">
        <v>102</v>
      </c>
      <c r="K1376" s="3" t="s">
        <v>103</v>
      </c>
      <c r="L1376" s="5">
        <v>26</v>
      </c>
      <c r="M1376" s="5">
        <v>44489.24</v>
      </c>
      <c r="N1376" s="5">
        <v>51537.68</v>
      </c>
      <c r="O1376" s="5">
        <v>0.15</v>
      </c>
      <c r="P1376" s="3" t="s">
        <v>55</v>
      </c>
      <c r="Q1376" s="3" t="s">
        <v>29</v>
      </c>
      <c r="R1376" s="5">
        <v>9</v>
      </c>
      <c r="S1376" s="15">
        <v>155770.5</v>
      </c>
      <c r="T1376" s="11">
        <f t="shared" si="148"/>
        <v>1339979.68</v>
      </c>
      <c r="U1376" s="12">
        <f t="shared" si="149"/>
        <v>200996.95199999999</v>
      </c>
      <c r="V1376" s="12">
        <f t="shared" si="150"/>
        <v>1138982.7279999999</v>
      </c>
      <c r="W1376" s="17">
        <f t="shared" si="151"/>
        <v>0.13676282894432093</v>
      </c>
      <c r="X1376" s="19">
        <f t="shared" si="152"/>
        <v>1</v>
      </c>
      <c r="Y1376" s="17">
        <f t="shared" si="153"/>
        <v>0.13676282894432093</v>
      </c>
      <c r="Z1376" s="25">
        <f t="shared" si="147"/>
        <v>0.17647058823529413</v>
      </c>
    </row>
    <row r="1377" spans="1:26" ht="14.4" x14ac:dyDescent="0.3">
      <c r="A1377" s="24" t="s">
        <v>2195</v>
      </c>
      <c r="B1377" s="4">
        <v>45857</v>
      </c>
      <c r="C1377" s="3" t="s">
        <v>20</v>
      </c>
      <c r="D1377" s="3" t="s">
        <v>57</v>
      </c>
      <c r="E1377" s="3" t="s">
        <v>58</v>
      </c>
      <c r="F1377" s="3" t="s">
        <v>59</v>
      </c>
      <c r="G1377" s="3" t="s">
        <v>1559</v>
      </c>
      <c r="H1377" s="3" t="s">
        <v>44</v>
      </c>
      <c r="I1377" s="3" t="s">
        <v>45</v>
      </c>
      <c r="J1377" s="3" t="s">
        <v>102</v>
      </c>
      <c r="K1377" s="3" t="s">
        <v>103</v>
      </c>
      <c r="L1377" s="5">
        <v>45</v>
      </c>
      <c r="M1377" s="5">
        <v>64419.77</v>
      </c>
      <c r="N1377" s="5">
        <v>83511.88</v>
      </c>
      <c r="O1377" s="5">
        <v>0</v>
      </c>
      <c r="P1377" s="3" t="s">
        <v>28</v>
      </c>
      <c r="Q1377" s="3" t="s">
        <v>77</v>
      </c>
      <c r="R1377" s="5">
        <v>18</v>
      </c>
      <c r="S1377" s="15">
        <v>859145</v>
      </c>
      <c r="T1377" s="11">
        <f t="shared" si="148"/>
        <v>3758034.6</v>
      </c>
      <c r="U1377" s="12">
        <f t="shared" si="149"/>
        <v>0</v>
      </c>
      <c r="V1377" s="12">
        <f t="shared" si="150"/>
        <v>3758034.6</v>
      </c>
      <c r="W1377" s="17">
        <f t="shared" si="151"/>
        <v>0.22861551088433299</v>
      </c>
      <c r="X1377" s="19">
        <f t="shared" si="152"/>
        <v>0</v>
      </c>
      <c r="Y1377" s="17">
        <f t="shared" si="153"/>
        <v>0.22861551088433299</v>
      </c>
      <c r="Z1377" s="25">
        <f t="shared" si="147"/>
        <v>0</v>
      </c>
    </row>
    <row r="1378" spans="1:26" ht="14.4" x14ac:dyDescent="0.3">
      <c r="A1378" s="24" t="s">
        <v>2196</v>
      </c>
      <c r="B1378" s="4">
        <v>45865</v>
      </c>
      <c r="C1378" s="3" t="s">
        <v>49</v>
      </c>
      <c r="D1378" s="3" t="s">
        <v>70</v>
      </c>
      <c r="E1378" s="3" t="s">
        <v>125</v>
      </c>
      <c r="F1378" s="3" t="s">
        <v>125</v>
      </c>
      <c r="G1378" s="3" t="s">
        <v>310</v>
      </c>
      <c r="H1378" s="3" t="s">
        <v>44</v>
      </c>
      <c r="I1378" s="3" t="s">
        <v>25</v>
      </c>
      <c r="J1378" s="3" t="s">
        <v>61</v>
      </c>
      <c r="K1378" s="3" t="s">
        <v>62</v>
      </c>
      <c r="L1378" s="5">
        <v>28</v>
      </c>
      <c r="M1378" s="5">
        <v>41922.06</v>
      </c>
      <c r="N1378" s="5">
        <v>59316.85</v>
      </c>
      <c r="O1378" s="5">
        <v>0.1</v>
      </c>
      <c r="P1378" s="3" t="s">
        <v>55</v>
      </c>
      <c r="Q1378" s="3" t="s">
        <v>84</v>
      </c>
      <c r="R1378" s="5">
        <v>2</v>
      </c>
      <c r="S1378" s="15">
        <v>438348.7</v>
      </c>
      <c r="T1378" s="11">
        <f t="shared" si="148"/>
        <v>1660871.8</v>
      </c>
      <c r="U1378" s="12">
        <f t="shared" si="149"/>
        <v>166087.18000000002</v>
      </c>
      <c r="V1378" s="12">
        <f t="shared" si="150"/>
        <v>1494784.62</v>
      </c>
      <c r="W1378" s="17">
        <f t="shared" si="151"/>
        <v>0.29325208069106301</v>
      </c>
      <c r="X1378" s="19">
        <f t="shared" si="152"/>
        <v>1</v>
      </c>
      <c r="Y1378" s="17">
        <f t="shared" si="153"/>
        <v>0.29325208069106301</v>
      </c>
      <c r="Z1378" s="25">
        <f t="shared" si="147"/>
        <v>0.11111111111111112</v>
      </c>
    </row>
    <row r="1379" spans="1:26" ht="14.4" x14ac:dyDescent="0.3">
      <c r="A1379" s="24" t="s">
        <v>2197</v>
      </c>
      <c r="B1379" s="8">
        <v>45781</v>
      </c>
      <c r="C1379" s="3" t="s">
        <v>31</v>
      </c>
      <c r="D1379" s="3" t="s">
        <v>70</v>
      </c>
      <c r="E1379" s="3" t="s">
        <v>125</v>
      </c>
      <c r="F1379" s="3" t="s">
        <v>125</v>
      </c>
      <c r="G1379" s="3" t="s">
        <v>2198</v>
      </c>
      <c r="H1379" s="3" t="s">
        <v>24</v>
      </c>
      <c r="I1379" s="3" t="s">
        <v>45</v>
      </c>
      <c r="J1379" s="3" t="s">
        <v>102</v>
      </c>
      <c r="K1379" s="3" t="s">
        <v>203</v>
      </c>
      <c r="L1379" s="5">
        <v>34</v>
      </c>
      <c r="M1379" s="5">
        <v>21397.89</v>
      </c>
      <c r="N1379" s="5">
        <v>26899.91</v>
      </c>
      <c r="O1379" s="5">
        <v>0.15</v>
      </c>
      <c r="P1379" s="3" t="s">
        <v>55</v>
      </c>
      <c r="Q1379" s="3" t="s">
        <v>29</v>
      </c>
      <c r="R1379" s="5">
        <v>12</v>
      </c>
      <c r="S1379" s="15">
        <v>159008.4</v>
      </c>
      <c r="T1379" s="11">
        <f t="shared" si="148"/>
        <v>914596.94</v>
      </c>
      <c r="U1379" s="12">
        <f t="shared" si="149"/>
        <v>137189.541</v>
      </c>
      <c r="V1379" s="12">
        <f t="shared" si="150"/>
        <v>777407.39899999998</v>
      </c>
      <c r="W1379" s="17">
        <f t="shared" si="151"/>
        <v>0.20453677210242244</v>
      </c>
      <c r="X1379" s="19">
        <f t="shared" si="152"/>
        <v>1</v>
      </c>
      <c r="Y1379" s="17">
        <f t="shared" si="153"/>
        <v>0.20453677210242244</v>
      </c>
      <c r="Z1379" s="25">
        <f t="shared" si="147"/>
        <v>0.17647058823529413</v>
      </c>
    </row>
    <row r="1380" spans="1:26" ht="14.4" x14ac:dyDescent="0.3">
      <c r="A1380" s="24" t="s">
        <v>2199</v>
      </c>
      <c r="B1380" s="6">
        <v>45693</v>
      </c>
      <c r="C1380" s="3" t="s">
        <v>31</v>
      </c>
      <c r="D1380" s="3" t="s">
        <v>21</v>
      </c>
      <c r="E1380" s="3" t="s">
        <v>32</v>
      </c>
      <c r="F1380" s="3" t="s">
        <v>33</v>
      </c>
      <c r="G1380" s="3" t="s">
        <v>883</v>
      </c>
      <c r="H1380" s="3" t="s">
        <v>35</v>
      </c>
      <c r="I1380" s="3" t="s">
        <v>52</v>
      </c>
      <c r="J1380" s="3" t="s">
        <v>53</v>
      </c>
      <c r="K1380" s="3" t="s">
        <v>90</v>
      </c>
      <c r="L1380" s="5">
        <v>25</v>
      </c>
      <c r="M1380" s="5">
        <v>37478.089999999997</v>
      </c>
      <c r="N1380" s="5">
        <v>56124.2</v>
      </c>
      <c r="O1380" s="5">
        <v>0</v>
      </c>
      <c r="P1380" s="3" t="s">
        <v>28</v>
      </c>
      <c r="Q1380" s="3" t="s">
        <v>84</v>
      </c>
      <c r="R1380" s="5">
        <v>16</v>
      </c>
      <c r="S1380" s="15">
        <v>466152.8</v>
      </c>
      <c r="T1380" s="11">
        <f t="shared" si="148"/>
        <v>1403105</v>
      </c>
      <c r="U1380" s="12">
        <f t="shared" si="149"/>
        <v>0</v>
      </c>
      <c r="V1380" s="12">
        <f t="shared" si="150"/>
        <v>1403105</v>
      </c>
      <c r="W1380" s="17">
        <f t="shared" si="151"/>
        <v>0.3322294482593961</v>
      </c>
      <c r="X1380" s="19">
        <f t="shared" si="152"/>
        <v>0</v>
      </c>
      <c r="Y1380" s="17">
        <f t="shared" si="153"/>
        <v>0.3322294482593961</v>
      </c>
      <c r="Z1380" s="25">
        <f t="shared" si="147"/>
        <v>0</v>
      </c>
    </row>
    <row r="1381" spans="1:26" ht="14.4" x14ac:dyDescent="0.3">
      <c r="A1381" s="24" t="s">
        <v>2200</v>
      </c>
      <c r="B1381" s="4">
        <v>45838</v>
      </c>
      <c r="C1381" s="3" t="s">
        <v>49</v>
      </c>
      <c r="D1381" s="3" t="s">
        <v>21</v>
      </c>
      <c r="E1381" s="3" t="s">
        <v>32</v>
      </c>
      <c r="F1381" s="3" t="s">
        <v>33</v>
      </c>
      <c r="G1381" s="3" t="s">
        <v>569</v>
      </c>
      <c r="H1381" s="3" t="s">
        <v>35</v>
      </c>
      <c r="I1381" s="3" t="s">
        <v>25</v>
      </c>
      <c r="J1381" s="3" t="s">
        <v>36</v>
      </c>
      <c r="K1381" s="3" t="s">
        <v>136</v>
      </c>
      <c r="L1381" s="5">
        <v>7</v>
      </c>
      <c r="M1381" s="5">
        <v>41501.089999999997</v>
      </c>
      <c r="N1381" s="5">
        <v>62154.38</v>
      </c>
      <c r="O1381" s="5">
        <v>0.1</v>
      </c>
      <c r="P1381" s="3" t="s">
        <v>55</v>
      </c>
      <c r="Q1381" s="3" t="s">
        <v>29</v>
      </c>
      <c r="R1381" s="5">
        <v>12</v>
      </c>
      <c r="S1381" s="15">
        <v>130115.7</v>
      </c>
      <c r="T1381" s="11">
        <f t="shared" si="148"/>
        <v>435080.66</v>
      </c>
      <c r="U1381" s="12">
        <f t="shared" si="149"/>
        <v>43508.065999999999</v>
      </c>
      <c r="V1381" s="12">
        <f t="shared" si="150"/>
        <v>391572.59399999998</v>
      </c>
      <c r="W1381" s="17">
        <f t="shared" si="151"/>
        <v>0.33229010914895646</v>
      </c>
      <c r="X1381" s="19">
        <f t="shared" si="152"/>
        <v>1</v>
      </c>
      <c r="Y1381" s="17">
        <f t="shared" si="153"/>
        <v>0.33229010914895646</v>
      </c>
      <c r="Z1381" s="25">
        <f t="shared" si="147"/>
        <v>0.11111111111111112</v>
      </c>
    </row>
    <row r="1382" spans="1:26" ht="14.4" x14ac:dyDescent="0.3">
      <c r="A1382" s="24" t="s">
        <v>2201</v>
      </c>
      <c r="B1382" s="7">
        <v>45803</v>
      </c>
      <c r="C1382" s="3" t="s">
        <v>40</v>
      </c>
      <c r="D1382" s="3" t="s">
        <v>41</v>
      </c>
      <c r="E1382" s="3" t="s">
        <v>42</v>
      </c>
      <c r="F1382" s="3" t="s">
        <v>42</v>
      </c>
      <c r="G1382" s="3" t="s">
        <v>2001</v>
      </c>
      <c r="H1382" s="3" t="s">
        <v>24</v>
      </c>
      <c r="I1382" s="3" t="s">
        <v>25</v>
      </c>
      <c r="J1382" s="3" t="s">
        <v>146</v>
      </c>
      <c r="K1382" s="3" t="s">
        <v>147</v>
      </c>
      <c r="L1382" s="5">
        <v>3</v>
      </c>
      <c r="M1382" s="5">
        <v>68119.66</v>
      </c>
      <c r="N1382" s="5">
        <v>82155.289999999994</v>
      </c>
      <c r="O1382" s="5">
        <v>0.15</v>
      </c>
      <c r="P1382" s="3" t="s">
        <v>55</v>
      </c>
      <c r="Q1382" s="3" t="s">
        <v>84</v>
      </c>
      <c r="R1382" s="5">
        <v>17</v>
      </c>
      <c r="S1382" s="15">
        <v>35790.86</v>
      </c>
      <c r="T1382" s="11">
        <f t="shared" si="148"/>
        <v>246465.87</v>
      </c>
      <c r="U1382" s="12">
        <f t="shared" si="149"/>
        <v>36969.880499999999</v>
      </c>
      <c r="V1382" s="12">
        <f t="shared" si="150"/>
        <v>209495.9895</v>
      </c>
      <c r="W1382" s="17">
        <f t="shared" si="151"/>
        <v>0.17084269768324134</v>
      </c>
      <c r="X1382" s="19">
        <f t="shared" si="152"/>
        <v>1</v>
      </c>
      <c r="Y1382" s="17">
        <f t="shared" si="153"/>
        <v>0.17084269768324134</v>
      </c>
      <c r="Z1382" s="25">
        <f t="shared" si="147"/>
        <v>0.17647058823529413</v>
      </c>
    </row>
    <row r="1383" spans="1:26" ht="14.4" x14ac:dyDescent="0.3">
      <c r="A1383" s="24" t="s">
        <v>2202</v>
      </c>
      <c r="B1383" s="8">
        <v>45783</v>
      </c>
      <c r="C1383" s="3" t="s">
        <v>20</v>
      </c>
      <c r="D1383" s="3" t="s">
        <v>57</v>
      </c>
      <c r="E1383" s="3" t="s">
        <v>64</v>
      </c>
      <c r="F1383" s="3" t="s">
        <v>65</v>
      </c>
      <c r="G1383" s="3" t="s">
        <v>817</v>
      </c>
      <c r="H1383" s="3" t="s">
        <v>35</v>
      </c>
      <c r="I1383" s="3" t="s">
        <v>52</v>
      </c>
      <c r="J1383" s="3" t="s">
        <v>113</v>
      </c>
      <c r="K1383" s="3" t="s">
        <v>114</v>
      </c>
      <c r="L1383" s="5">
        <v>34</v>
      </c>
      <c r="M1383" s="5">
        <v>74888.570000000007</v>
      </c>
      <c r="N1383" s="5">
        <v>105249.4</v>
      </c>
      <c r="O1383" s="5">
        <v>0.1</v>
      </c>
      <c r="P1383" s="3" t="s">
        <v>55</v>
      </c>
      <c r="Q1383" s="3" t="s">
        <v>38</v>
      </c>
      <c r="R1383" s="5">
        <v>9</v>
      </c>
      <c r="S1383" s="15">
        <v>929040.5</v>
      </c>
      <c r="T1383" s="11">
        <f t="shared" si="148"/>
        <v>3578479.5999999996</v>
      </c>
      <c r="U1383" s="12">
        <f t="shared" si="149"/>
        <v>357847.95999999996</v>
      </c>
      <c r="V1383" s="12">
        <f t="shared" si="150"/>
        <v>3220631.6399999997</v>
      </c>
      <c r="W1383" s="17">
        <f t="shared" si="151"/>
        <v>0.28846530862498765</v>
      </c>
      <c r="X1383" s="19">
        <f t="shared" si="152"/>
        <v>1</v>
      </c>
      <c r="Y1383" s="17">
        <f t="shared" si="153"/>
        <v>0.28846530862498765</v>
      </c>
      <c r="Z1383" s="25">
        <f t="shared" si="147"/>
        <v>0.1111111111111111</v>
      </c>
    </row>
    <row r="1384" spans="1:26" ht="14.4" x14ac:dyDescent="0.3">
      <c r="A1384" s="24" t="s">
        <v>2203</v>
      </c>
      <c r="B1384" s="6">
        <v>45871</v>
      </c>
      <c r="C1384" s="3" t="s">
        <v>31</v>
      </c>
      <c r="D1384" s="3" t="s">
        <v>41</v>
      </c>
      <c r="E1384" s="3" t="s">
        <v>42</v>
      </c>
      <c r="F1384" s="3" t="s">
        <v>42</v>
      </c>
      <c r="G1384" s="3" t="s">
        <v>1306</v>
      </c>
      <c r="H1384" s="3" t="s">
        <v>35</v>
      </c>
      <c r="I1384" s="3" t="s">
        <v>45</v>
      </c>
      <c r="J1384" s="3" t="s">
        <v>132</v>
      </c>
      <c r="K1384" s="3" t="s">
        <v>248</v>
      </c>
      <c r="L1384" s="5">
        <v>13</v>
      </c>
      <c r="M1384" s="5">
        <v>24863.279999999999</v>
      </c>
      <c r="N1384" s="5">
        <v>35896.089999999997</v>
      </c>
      <c r="O1384" s="5">
        <v>0.15</v>
      </c>
      <c r="P1384" s="3" t="s">
        <v>28</v>
      </c>
      <c r="Q1384" s="3" t="s">
        <v>38</v>
      </c>
      <c r="R1384" s="5">
        <v>19</v>
      </c>
      <c r="S1384" s="15">
        <v>121912.6</v>
      </c>
      <c r="T1384" s="11">
        <f t="shared" si="148"/>
        <v>466649.16999999993</v>
      </c>
      <c r="U1384" s="12">
        <f t="shared" si="149"/>
        <v>69997.37549999998</v>
      </c>
      <c r="V1384" s="12">
        <f t="shared" si="150"/>
        <v>396651.79449999996</v>
      </c>
      <c r="W1384" s="17">
        <f t="shared" si="151"/>
        <v>0.30735421266321794</v>
      </c>
      <c r="X1384" s="19">
        <f t="shared" si="152"/>
        <v>0</v>
      </c>
      <c r="Y1384" s="17">
        <f t="shared" si="153"/>
        <v>0.30735421266321794</v>
      </c>
      <c r="Z1384" s="25">
        <f t="shared" si="147"/>
        <v>0.17647058823529407</v>
      </c>
    </row>
    <row r="1385" spans="1:26" ht="14.4" x14ac:dyDescent="0.3">
      <c r="A1385" s="24" t="s">
        <v>2204</v>
      </c>
      <c r="B1385" s="6">
        <v>45756</v>
      </c>
      <c r="C1385" s="3" t="s">
        <v>20</v>
      </c>
      <c r="D1385" s="3" t="s">
        <v>41</v>
      </c>
      <c r="E1385" s="3" t="s">
        <v>42</v>
      </c>
      <c r="F1385" s="3" t="s">
        <v>42</v>
      </c>
      <c r="G1385" s="3" t="s">
        <v>2205</v>
      </c>
      <c r="H1385" s="3" t="s">
        <v>44</v>
      </c>
      <c r="I1385" s="3" t="s">
        <v>25</v>
      </c>
      <c r="J1385" s="3" t="s">
        <v>26</v>
      </c>
      <c r="K1385" s="3" t="s">
        <v>80</v>
      </c>
      <c r="L1385" s="5">
        <v>47</v>
      </c>
      <c r="M1385" s="5">
        <v>73862.710000000006</v>
      </c>
      <c r="N1385" s="5">
        <v>90503.65</v>
      </c>
      <c r="O1385" s="5">
        <v>0</v>
      </c>
      <c r="P1385" s="3" t="s">
        <v>55</v>
      </c>
      <c r="Q1385" s="3" t="s">
        <v>29</v>
      </c>
      <c r="R1385" s="5">
        <v>8</v>
      </c>
      <c r="S1385" s="15">
        <v>782124.2</v>
      </c>
      <c r="T1385" s="11">
        <f t="shared" si="148"/>
        <v>4253671.55</v>
      </c>
      <c r="U1385" s="12">
        <f t="shared" si="149"/>
        <v>0</v>
      </c>
      <c r="V1385" s="12">
        <f t="shared" si="150"/>
        <v>4253671.55</v>
      </c>
      <c r="W1385" s="17">
        <f t="shared" si="151"/>
        <v>0.18387037899059225</v>
      </c>
      <c r="X1385" s="19">
        <f t="shared" si="152"/>
        <v>1</v>
      </c>
      <c r="Y1385" s="17">
        <f t="shared" si="153"/>
        <v>0.18387037899059225</v>
      </c>
      <c r="Z1385" s="25">
        <f t="shared" si="147"/>
        <v>0</v>
      </c>
    </row>
    <row r="1386" spans="1:26" ht="14.4" x14ac:dyDescent="0.3">
      <c r="A1386" s="24" t="s">
        <v>2206</v>
      </c>
      <c r="B1386" s="4">
        <v>45683</v>
      </c>
      <c r="C1386" s="3" t="s">
        <v>40</v>
      </c>
      <c r="D1386" s="3" t="s">
        <v>21</v>
      </c>
      <c r="E1386" s="3" t="s">
        <v>22</v>
      </c>
      <c r="F1386" s="3" t="s">
        <v>22</v>
      </c>
      <c r="G1386" s="3" t="s">
        <v>2131</v>
      </c>
      <c r="H1386" s="3" t="s">
        <v>35</v>
      </c>
      <c r="I1386" s="3" t="s">
        <v>52</v>
      </c>
      <c r="J1386" s="3" t="s">
        <v>95</v>
      </c>
      <c r="K1386" s="3" t="s">
        <v>298</v>
      </c>
      <c r="L1386" s="5">
        <v>19</v>
      </c>
      <c r="M1386" s="5">
        <v>40369.26</v>
      </c>
      <c r="N1386" s="5">
        <v>57634.65</v>
      </c>
      <c r="O1386" s="5">
        <v>0.1</v>
      </c>
      <c r="P1386" s="3" t="s">
        <v>55</v>
      </c>
      <c r="Q1386" s="3" t="s">
        <v>84</v>
      </c>
      <c r="R1386" s="5">
        <v>2</v>
      </c>
      <c r="S1386" s="15">
        <v>295238.2</v>
      </c>
      <c r="T1386" s="11">
        <f t="shared" si="148"/>
        <v>1095058.3500000001</v>
      </c>
      <c r="U1386" s="12">
        <f t="shared" si="149"/>
        <v>109505.83500000002</v>
      </c>
      <c r="V1386" s="12">
        <f t="shared" si="150"/>
        <v>985552.51500000013</v>
      </c>
      <c r="W1386" s="17">
        <f t="shared" si="151"/>
        <v>0.29956617786115636</v>
      </c>
      <c r="X1386" s="19">
        <f t="shared" si="152"/>
        <v>1</v>
      </c>
      <c r="Y1386" s="17">
        <f t="shared" si="153"/>
        <v>0.29956617786115636</v>
      </c>
      <c r="Z1386" s="25">
        <f t="shared" si="147"/>
        <v>0.11111111111111112</v>
      </c>
    </row>
    <row r="1387" spans="1:26" ht="14.4" x14ac:dyDescent="0.3">
      <c r="A1387" s="24" t="s">
        <v>2207</v>
      </c>
      <c r="B1387" s="6">
        <v>45694</v>
      </c>
      <c r="C1387" s="3" t="s">
        <v>20</v>
      </c>
      <c r="D1387" s="3" t="s">
        <v>41</v>
      </c>
      <c r="E1387" s="3" t="s">
        <v>50</v>
      </c>
      <c r="F1387" s="3" t="s">
        <v>50</v>
      </c>
      <c r="G1387" s="3" t="s">
        <v>1450</v>
      </c>
      <c r="H1387" s="3" t="s">
        <v>44</v>
      </c>
      <c r="I1387" s="3" t="s">
        <v>52</v>
      </c>
      <c r="J1387" s="3" t="s">
        <v>95</v>
      </c>
      <c r="K1387" s="3" t="s">
        <v>237</v>
      </c>
      <c r="L1387" s="5">
        <v>26</v>
      </c>
      <c r="M1387" s="5">
        <v>34676.730000000003</v>
      </c>
      <c r="N1387" s="5">
        <v>43485.18</v>
      </c>
      <c r="O1387" s="5">
        <v>0.05</v>
      </c>
      <c r="P1387" s="3" t="s">
        <v>55</v>
      </c>
      <c r="Q1387" s="3" t="s">
        <v>29</v>
      </c>
      <c r="R1387" s="5">
        <v>15</v>
      </c>
      <c r="S1387" s="15">
        <v>217568.7</v>
      </c>
      <c r="T1387" s="11">
        <f t="shared" si="148"/>
        <v>1130614.68</v>
      </c>
      <c r="U1387" s="12">
        <f t="shared" si="149"/>
        <v>56530.733999999997</v>
      </c>
      <c r="V1387" s="12">
        <f t="shared" si="150"/>
        <v>1074083.946</v>
      </c>
      <c r="W1387" s="17">
        <f t="shared" si="151"/>
        <v>0.20256210029974697</v>
      </c>
      <c r="X1387" s="19">
        <f t="shared" si="152"/>
        <v>1</v>
      </c>
      <c r="Y1387" s="17">
        <f t="shared" si="153"/>
        <v>0.20256210029974697</v>
      </c>
      <c r="Z1387" s="25">
        <f t="shared" si="147"/>
        <v>5.2631578947368418E-2</v>
      </c>
    </row>
    <row r="1388" spans="1:26" ht="14.4" x14ac:dyDescent="0.3">
      <c r="A1388" s="24" t="s">
        <v>2208</v>
      </c>
      <c r="B1388" s="4">
        <v>45681</v>
      </c>
      <c r="C1388" s="3" t="s">
        <v>49</v>
      </c>
      <c r="D1388" s="3" t="s">
        <v>57</v>
      </c>
      <c r="E1388" s="3" t="s">
        <v>92</v>
      </c>
      <c r="F1388" s="3" t="s">
        <v>93</v>
      </c>
      <c r="G1388" s="3" t="s">
        <v>236</v>
      </c>
      <c r="H1388" s="3" t="s">
        <v>87</v>
      </c>
      <c r="I1388" s="3" t="s">
        <v>45</v>
      </c>
      <c r="J1388" s="3" t="s">
        <v>132</v>
      </c>
      <c r="K1388" s="3" t="s">
        <v>206</v>
      </c>
      <c r="L1388" s="5">
        <v>12</v>
      </c>
      <c r="M1388" s="5">
        <v>5671.41</v>
      </c>
      <c r="N1388" s="5">
        <v>6570.52</v>
      </c>
      <c r="O1388" s="5">
        <v>0.15</v>
      </c>
      <c r="P1388" s="3" t="s">
        <v>28</v>
      </c>
      <c r="Q1388" s="3" t="s">
        <v>77</v>
      </c>
      <c r="R1388" s="5">
        <v>2</v>
      </c>
      <c r="S1388" s="15">
        <v>9170.92</v>
      </c>
      <c r="T1388" s="11">
        <f t="shared" si="148"/>
        <v>78846.240000000005</v>
      </c>
      <c r="U1388" s="12">
        <f t="shared" si="149"/>
        <v>11826.936</v>
      </c>
      <c r="V1388" s="12">
        <f t="shared" si="150"/>
        <v>67019.304000000004</v>
      </c>
      <c r="W1388" s="17">
        <f t="shared" si="151"/>
        <v>0.13683997673267392</v>
      </c>
      <c r="X1388" s="19">
        <f t="shared" si="152"/>
        <v>0</v>
      </c>
      <c r="Y1388" s="17">
        <f t="shared" si="153"/>
        <v>0.13683997673267392</v>
      </c>
      <c r="Z1388" s="25">
        <f t="shared" si="147"/>
        <v>0.1764705882352941</v>
      </c>
    </row>
    <row r="1389" spans="1:26" ht="14.4" x14ac:dyDescent="0.3">
      <c r="A1389" s="24" t="s">
        <v>2209</v>
      </c>
      <c r="B1389" s="4">
        <v>45825</v>
      </c>
      <c r="C1389" s="3" t="s">
        <v>20</v>
      </c>
      <c r="D1389" s="3" t="s">
        <v>70</v>
      </c>
      <c r="E1389" s="3" t="s">
        <v>71</v>
      </c>
      <c r="F1389" s="3" t="s">
        <v>72</v>
      </c>
      <c r="G1389" s="3" t="s">
        <v>1510</v>
      </c>
      <c r="H1389" s="3" t="s">
        <v>87</v>
      </c>
      <c r="I1389" s="3" t="s">
        <v>52</v>
      </c>
      <c r="J1389" s="3" t="s">
        <v>157</v>
      </c>
      <c r="K1389" s="3" t="s">
        <v>158</v>
      </c>
      <c r="L1389" s="5">
        <v>46</v>
      </c>
      <c r="M1389" s="5">
        <v>25314.53</v>
      </c>
      <c r="N1389" s="5">
        <v>30196.06</v>
      </c>
      <c r="O1389" s="5">
        <v>0.15</v>
      </c>
      <c r="P1389" s="3" t="s">
        <v>55</v>
      </c>
      <c r="Q1389" s="3" t="s">
        <v>29</v>
      </c>
      <c r="R1389" s="5">
        <v>1</v>
      </c>
      <c r="S1389" s="15">
        <v>190867.8</v>
      </c>
      <c r="T1389" s="11">
        <f t="shared" si="148"/>
        <v>1389018.76</v>
      </c>
      <c r="U1389" s="12">
        <f t="shared" si="149"/>
        <v>208352.81399999998</v>
      </c>
      <c r="V1389" s="12">
        <f t="shared" si="150"/>
        <v>1180665.946</v>
      </c>
      <c r="W1389" s="17">
        <f t="shared" si="151"/>
        <v>0.16166113763731776</v>
      </c>
      <c r="X1389" s="19">
        <f t="shared" si="152"/>
        <v>1</v>
      </c>
      <c r="Y1389" s="17">
        <f t="shared" si="153"/>
        <v>0.16166113763731776</v>
      </c>
      <c r="Z1389" s="25">
        <f t="shared" si="147"/>
        <v>0.1764705882352941</v>
      </c>
    </row>
    <row r="1390" spans="1:26" ht="14.4" x14ac:dyDescent="0.3">
      <c r="A1390" s="24" t="s">
        <v>2210</v>
      </c>
      <c r="B1390" s="4">
        <v>45762</v>
      </c>
      <c r="C1390" s="3" t="s">
        <v>40</v>
      </c>
      <c r="D1390" s="3" t="s">
        <v>70</v>
      </c>
      <c r="E1390" s="3" t="s">
        <v>71</v>
      </c>
      <c r="F1390" s="3" t="s">
        <v>72</v>
      </c>
      <c r="G1390" s="3" t="s">
        <v>525</v>
      </c>
      <c r="H1390" s="3" t="s">
        <v>35</v>
      </c>
      <c r="I1390" s="3" t="s">
        <v>52</v>
      </c>
      <c r="J1390" s="3" t="s">
        <v>95</v>
      </c>
      <c r="K1390" s="3" t="s">
        <v>182</v>
      </c>
      <c r="L1390" s="5">
        <v>26</v>
      </c>
      <c r="M1390" s="5">
        <v>79317.81</v>
      </c>
      <c r="N1390" s="5">
        <v>116991.6</v>
      </c>
      <c r="O1390" s="5">
        <v>0.1</v>
      </c>
      <c r="P1390" s="3" t="s">
        <v>55</v>
      </c>
      <c r="Q1390" s="3" t="s">
        <v>29</v>
      </c>
      <c r="R1390" s="5">
        <v>17</v>
      </c>
      <c r="S1390" s="15">
        <v>881566.9</v>
      </c>
      <c r="T1390" s="11">
        <f t="shared" si="148"/>
        <v>3041781.6</v>
      </c>
      <c r="U1390" s="12">
        <f t="shared" si="149"/>
        <v>304178.16000000003</v>
      </c>
      <c r="V1390" s="12">
        <f t="shared" si="150"/>
        <v>2737603.44</v>
      </c>
      <c r="W1390" s="17">
        <f t="shared" si="151"/>
        <v>0.32202140277848279</v>
      </c>
      <c r="X1390" s="19">
        <f t="shared" si="152"/>
        <v>1</v>
      </c>
      <c r="Y1390" s="17">
        <f t="shared" si="153"/>
        <v>0.32202140277848279</v>
      </c>
      <c r="Z1390" s="25">
        <f t="shared" si="147"/>
        <v>0.11111111111111112</v>
      </c>
    </row>
    <row r="1391" spans="1:26" ht="14.4" x14ac:dyDescent="0.3">
      <c r="A1391" s="24" t="s">
        <v>2211</v>
      </c>
      <c r="B1391" s="4">
        <v>45823</v>
      </c>
      <c r="C1391" s="3" t="s">
        <v>31</v>
      </c>
      <c r="D1391" s="3" t="s">
        <v>57</v>
      </c>
      <c r="E1391" s="3" t="s">
        <v>58</v>
      </c>
      <c r="F1391" s="3" t="s">
        <v>59</v>
      </c>
      <c r="G1391" s="3" t="s">
        <v>1895</v>
      </c>
      <c r="H1391" s="3" t="s">
        <v>44</v>
      </c>
      <c r="I1391" s="3" t="s">
        <v>52</v>
      </c>
      <c r="J1391" s="3" t="s">
        <v>113</v>
      </c>
      <c r="K1391" s="3" t="s">
        <v>114</v>
      </c>
      <c r="L1391" s="5">
        <v>44</v>
      </c>
      <c r="M1391" s="5">
        <v>19549.75</v>
      </c>
      <c r="N1391" s="5">
        <v>22031.69</v>
      </c>
      <c r="O1391" s="5">
        <v>0.05</v>
      </c>
      <c r="P1391" s="3" t="s">
        <v>55</v>
      </c>
      <c r="Q1391" s="3" t="s">
        <v>77</v>
      </c>
      <c r="R1391" s="5">
        <v>13</v>
      </c>
      <c r="S1391" s="15">
        <v>103745.1</v>
      </c>
      <c r="T1391" s="11">
        <f t="shared" si="148"/>
        <v>969394.36</v>
      </c>
      <c r="U1391" s="12">
        <f t="shared" si="149"/>
        <v>48469.718000000001</v>
      </c>
      <c r="V1391" s="12">
        <f t="shared" si="150"/>
        <v>920924.64199999999</v>
      </c>
      <c r="W1391" s="17">
        <f t="shared" si="151"/>
        <v>0.11265319144321476</v>
      </c>
      <c r="X1391" s="19">
        <f t="shared" si="152"/>
        <v>1</v>
      </c>
      <c r="Y1391" s="17">
        <f t="shared" si="153"/>
        <v>0.11265319144321476</v>
      </c>
      <c r="Z1391" s="25">
        <f t="shared" si="147"/>
        <v>5.2631578947368425E-2</v>
      </c>
    </row>
    <row r="1392" spans="1:26" ht="14.4" x14ac:dyDescent="0.3">
      <c r="A1392" s="24" t="s">
        <v>2212</v>
      </c>
      <c r="B1392" s="6">
        <v>45906</v>
      </c>
      <c r="C1392" s="3" t="s">
        <v>49</v>
      </c>
      <c r="D1392" s="3" t="s">
        <v>57</v>
      </c>
      <c r="E1392" s="3" t="s">
        <v>64</v>
      </c>
      <c r="F1392" s="3" t="s">
        <v>65</v>
      </c>
      <c r="G1392" s="3" t="s">
        <v>2213</v>
      </c>
      <c r="H1392" s="3" t="s">
        <v>24</v>
      </c>
      <c r="I1392" s="3" t="s">
        <v>45</v>
      </c>
      <c r="J1392" s="3" t="s">
        <v>46</v>
      </c>
      <c r="K1392" s="3" t="s">
        <v>117</v>
      </c>
      <c r="L1392" s="5">
        <v>22</v>
      </c>
      <c r="M1392" s="5">
        <v>25866.26</v>
      </c>
      <c r="N1392" s="5">
        <v>32903.01</v>
      </c>
      <c r="O1392" s="5">
        <v>0.1</v>
      </c>
      <c r="P1392" s="3" t="s">
        <v>55</v>
      </c>
      <c r="Q1392" s="3" t="s">
        <v>84</v>
      </c>
      <c r="R1392" s="5">
        <v>15</v>
      </c>
      <c r="S1392" s="15">
        <v>139327.70000000001</v>
      </c>
      <c r="T1392" s="11">
        <f t="shared" si="148"/>
        <v>723866.22000000009</v>
      </c>
      <c r="U1392" s="12">
        <f t="shared" si="149"/>
        <v>72386.622000000018</v>
      </c>
      <c r="V1392" s="12">
        <f t="shared" si="150"/>
        <v>651479.59800000011</v>
      </c>
      <c r="W1392" s="17">
        <f t="shared" si="151"/>
        <v>0.21386348924467777</v>
      </c>
      <c r="X1392" s="19">
        <f t="shared" si="152"/>
        <v>1</v>
      </c>
      <c r="Y1392" s="17">
        <f t="shared" si="153"/>
        <v>0.21386348924467777</v>
      </c>
      <c r="Z1392" s="25">
        <f t="shared" si="147"/>
        <v>0.11111111111111112</v>
      </c>
    </row>
    <row r="1393" spans="1:26" ht="14.4" x14ac:dyDescent="0.3">
      <c r="A1393" s="24" t="s">
        <v>2214</v>
      </c>
      <c r="B1393" s="6">
        <v>45870</v>
      </c>
      <c r="C1393" s="3" t="s">
        <v>31</v>
      </c>
      <c r="D1393" s="3" t="s">
        <v>21</v>
      </c>
      <c r="E1393" s="3" t="s">
        <v>22</v>
      </c>
      <c r="F1393" s="3" t="s">
        <v>22</v>
      </c>
      <c r="G1393" s="3" t="s">
        <v>2215</v>
      </c>
      <c r="H1393" s="3" t="s">
        <v>35</v>
      </c>
      <c r="I1393" s="3" t="s">
        <v>52</v>
      </c>
      <c r="J1393" s="3" t="s">
        <v>113</v>
      </c>
      <c r="K1393" s="3" t="s">
        <v>557</v>
      </c>
      <c r="L1393" s="5">
        <v>11</v>
      </c>
      <c r="M1393" s="5">
        <v>50737.27</v>
      </c>
      <c r="N1393" s="5">
        <v>67920.460000000006</v>
      </c>
      <c r="O1393" s="5">
        <v>0.1</v>
      </c>
      <c r="P1393" s="3" t="s">
        <v>28</v>
      </c>
      <c r="Q1393" s="3" t="s">
        <v>84</v>
      </c>
      <c r="R1393" s="5">
        <v>6</v>
      </c>
      <c r="S1393" s="15">
        <v>170113.6</v>
      </c>
      <c r="T1393" s="11">
        <f t="shared" si="148"/>
        <v>747125.06</v>
      </c>
      <c r="U1393" s="12">
        <f t="shared" si="149"/>
        <v>74712.506000000008</v>
      </c>
      <c r="V1393" s="12">
        <f t="shared" si="150"/>
        <v>672412.554</v>
      </c>
      <c r="W1393" s="17">
        <f t="shared" si="151"/>
        <v>0.25298992261230152</v>
      </c>
      <c r="X1393" s="19">
        <f t="shared" si="152"/>
        <v>0</v>
      </c>
      <c r="Y1393" s="17">
        <f t="shared" si="153"/>
        <v>0.25298992261230152</v>
      </c>
      <c r="Z1393" s="25">
        <f t="shared" si="147"/>
        <v>0.11111111111111112</v>
      </c>
    </row>
    <row r="1394" spans="1:26" ht="14.4" x14ac:dyDescent="0.3">
      <c r="A1394" s="24" t="s">
        <v>2216</v>
      </c>
      <c r="B1394" s="6">
        <v>45693</v>
      </c>
      <c r="C1394" s="3" t="s">
        <v>31</v>
      </c>
      <c r="D1394" s="3" t="s">
        <v>21</v>
      </c>
      <c r="E1394" s="3" t="s">
        <v>105</v>
      </c>
      <c r="F1394" s="3" t="s">
        <v>106</v>
      </c>
      <c r="G1394" s="3" t="s">
        <v>1564</v>
      </c>
      <c r="H1394" s="3" t="s">
        <v>24</v>
      </c>
      <c r="I1394" s="3" t="s">
        <v>52</v>
      </c>
      <c r="J1394" s="3" t="s">
        <v>113</v>
      </c>
      <c r="K1394" s="3" t="s">
        <v>257</v>
      </c>
      <c r="L1394" s="5">
        <v>44</v>
      </c>
      <c r="M1394" s="5">
        <v>56210</v>
      </c>
      <c r="N1394" s="5">
        <v>61834.58</v>
      </c>
      <c r="O1394" s="5">
        <v>0.15</v>
      </c>
      <c r="P1394" s="3" t="s">
        <v>28</v>
      </c>
      <c r="Q1394" s="3" t="s">
        <v>38</v>
      </c>
      <c r="R1394" s="5">
        <v>2</v>
      </c>
      <c r="S1394" s="15">
        <v>210359.3</v>
      </c>
      <c r="T1394" s="11">
        <f t="shared" si="148"/>
        <v>2720721.52</v>
      </c>
      <c r="U1394" s="12">
        <f t="shared" si="149"/>
        <v>408108.228</v>
      </c>
      <c r="V1394" s="12">
        <f t="shared" si="150"/>
        <v>2312613.2919999999</v>
      </c>
      <c r="W1394" s="17">
        <f t="shared" si="151"/>
        <v>9.0961727465501394E-2</v>
      </c>
      <c r="X1394" s="19">
        <f t="shared" si="152"/>
        <v>0</v>
      </c>
      <c r="Y1394" s="17">
        <f t="shared" si="153"/>
        <v>9.0961727465501394E-2</v>
      </c>
      <c r="Z1394" s="25">
        <f t="shared" si="147"/>
        <v>0.17647058823529413</v>
      </c>
    </row>
    <row r="1395" spans="1:26" ht="14.4" x14ac:dyDescent="0.3">
      <c r="A1395" s="24" t="s">
        <v>2217</v>
      </c>
      <c r="B1395" s="4">
        <v>45674</v>
      </c>
      <c r="C1395" s="3" t="s">
        <v>49</v>
      </c>
      <c r="D1395" s="3" t="s">
        <v>41</v>
      </c>
      <c r="E1395" s="3" t="s">
        <v>50</v>
      </c>
      <c r="F1395" s="3" t="s">
        <v>50</v>
      </c>
      <c r="G1395" s="3" t="s">
        <v>471</v>
      </c>
      <c r="H1395" s="3" t="s">
        <v>24</v>
      </c>
      <c r="I1395" s="3" t="s">
        <v>25</v>
      </c>
      <c r="J1395" s="3" t="s">
        <v>61</v>
      </c>
      <c r="K1395" s="3" t="s">
        <v>223</v>
      </c>
      <c r="L1395" s="5">
        <v>36</v>
      </c>
      <c r="M1395" s="5">
        <v>39071.72</v>
      </c>
      <c r="N1395" s="5">
        <v>50706.16</v>
      </c>
      <c r="O1395" s="5">
        <v>0.1</v>
      </c>
      <c r="P1395" s="3" t="s">
        <v>55</v>
      </c>
      <c r="Q1395" s="3" t="s">
        <v>77</v>
      </c>
      <c r="R1395" s="5">
        <v>10</v>
      </c>
      <c r="S1395" s="15">
        <v>376955.9</v>
      </c>
      <c r="T1395" s="11">
        <f t="shared" si="148"/>
        <v>1825421.7600000002</v>
      </c>
      <c r="U1395" s="12">
        <f t="shared" si="149"/>
        <v>182542.17600000004</v>
      </c>
      <c r="V1395" s="12">
        <f t="shared" si="150"/>
        <v>1642879.5840000003</v>
      </c>
      <c r="W1395" s="17">
        <f t="shared" si="151"/>
        <v>0.22944828316766031</v>
      </c>
      <c r="X1395" s="19">
        <f t="shared" si="152"/>
        <v>1</v>
      </c>
      <c r="Y1395" s="17">
        <f t="shared" si="153"/>
        <v>0.22944828316766031</v>
      </c>
      <c r="Z1395" s="25">
        <f t="shared" si="147"/>
        <v>0.11111111111111112</v>
      </c>
    </row>
    <row r="1396" spans="1:26" ht="14.4" x14ac:dyDescent="0.3">
      <c r="A1396" s="24" t="s">
        <v>2218</v>
      </c>
      <c r="B1396" s="4">
        <v>45777</v>
      </c>
      <c r="C1396" s="3" t="s">
        <v>40</v>
      </c>
      <c r="D1396" s="3" t="s">
        <v>21</v>
      </c>
      <c r="E1396" s="3" t="s">
        <v>105</v>
      </c>
      <c r="F1396" s="3" t="s">
        <v>106</v>
      </c>
      <c r="G1396" s="3" t="s">
        <v>2153</v>
      </c>
      <c r="H1396" s="3" t="s">
        <v>44</v>
      </c>
      <c r="I1396" s="3" t="s">
        <v>25</v>
      </c>
      <c r="J1396" s="3" t="s">
        <v>26</v>
      </c>
      <c r="K1396" s="3" t="s">
        <v>80</v>
      </c>
      <c r="L1396" s="5">
        <v>31</v>
      </c>
      <c r="M1396" s="5">
        <v>4469.2</v>
      </c>
      <c r="N1396" s="5">
        <v>6469.52</v>
      </c>
      <c r="O1396" s="5">
        <v>0.05</v>
      </c>
      <c r="P1396" s="3" t="s">
        <v>55</v>
      </c>
      <c r="Q1396" s="3" t="s">
        <v>38</v>
      </c>
      <c r="R1396" s="5">
        <v>19</v>
      </c>
      <c r="S1396" s="15">
        <v>58909.42</v>
      </c>
      <c r="T1396" s="11">
        <f t="shared" si="148"/>
        <v>200555.12000000002</v>
      </c>
      <c r="U1396" s="12">
        <f t="shared" si="149"/>
        <v>10027.756000000001</v>
      </c>
      <c r="V1396" s="12">
        <f t="shared" si="150"/>
        <v>190527.36400000003</v>
      </c>
      <c r="W1396" s="17">
        <f t="shared" si="151"/>
        <v>0.30919138733268775</v>
      </c>
      <c r="X1396" s="19">
        <f t="shared" si="152"/>
        <v>1</v>
      </c>
      <c r="Y1396" s="17">
        <f t="shared" si="153"/>
        <v>0.30919138733268775</v>
      </c>
      <c r="Z1396" s="25">
        <f t="shared" si="147"/>
        <v>5.2631578947368418E-2</v>
      </c>
    </row>
    <row r="1397" spans="1:26" ht="14.4" x14ac:dyDescent="0.3">
      <c r="A1397" s="24" t="s">
        <v>2219</v>
      </c>
      <c r="B1397" s="4">
        <v>45730</v>
      </c>
      <c r="C1397" s="3" t="s">
        <v>40</v>
      </c>
      <c r="D1397" s="3" t="s">
        <v>21</v>
      </c>
      <c r="E1397" s="3" t="s">
        <v>105</v>
      </c>
      <c r="F1397" s="3" t="s">
        <v>106</v>
      </c>
      <c r="G1397" s="3" t="s">
        <v>438</v>
      </c>
      <c r="H1397" s="3" t="s">
        <v>24</v>
      </c>
      <c r="I1397" s="3" t="s">
        <v>52</v>
      </c>
      <c r="J1397" s="3" t="s">
        <v>95</v>
      </c>
      <c r="K1397" s="3" t="s">
        <v>298</v>
      </c>
      <c r="L1397" s="5">
        <v>47</v>
      </c>
      <c r="M1397" s="5">
        <v>35877.86</v>
      </c>
      <c r="N1397" s="5">
        <v>48812.959999999999</v>
      </c>
      <c r="O1397" s="5">
        <v>0.1</v>
      </c>
      <c r="P1397" s="3" t="s">
        <v>28</v>
      </c>
      <c r="Q1397" s="3" t="s">
        <v>29</v>
      </c>
      <c r="R1397" s="5">
        <v>15</v>
      </c>
      <c r="S1397" s="15">
        <v>547154.69999999995</v>
      </c>
      <c r="T1397" s="11">
        <f t="shared" si="148"/>
        <v>2294209.12</v>
      </c>
      <c r="U1397" s="12">
        <f t="shared" si="149"/>
        <v>229420.91200000001</v>
      </c>
      <c r="V1397" s="12">
        <f t="shared" si="150"/>
        <v>2064788.2080000001</v>
      </c>
      <c r="W1397" s="17">
        <f t="shared" si="151"/>
        <v>0.26499313483099857</v>
      </c>
      <c r="X1397" s="19">
        <f t="shared" si="152"/>
        <v>0</v>
      </c>
      <c r="Y1397" s="17">
        <f t="shared" si="153"/>
        <v>0.26499313483099857</v>
      </c>
      <c r="Z1397" s="25">
        <f t="shared" si="147"/>
        <v>0.1111111111111111</v>
      </c>
    </row>
    <row r="1398" spans="1:26" ht="14.4" x14ac:dyDescent="0.3">
      <c r="A1398" s="24" t="s">
        <v>2220</v>
      </c>
      <c r="B1398" s="4">
        <v>45888</v>
      </c>
      <c r="C1398" s="3" t="s">
        <v>31</v>
      </c>
      <c r="D1398" s="3" t="s">
        <v>21</v>
      </c>
      <c r="E1398" s="3" t="s">
        <v>32</v>
      </c>
      <c r="F1398" s="3" t="s">
        <v>33</v>
      </c>
      <c r="G1398" s="3" t="s">
        <v>1387</v>
      </c>
      <c r="H1398" s="3" t="s">
        <v>24</v>
      </c>
      <c r="I1398" s="3" t="s">
        <v>25</v>
      </c>
      <c r="J1398" s="3" t="s">
        <v>26</v>
      </c>
      <c r="K1398" s="3" t="s">
        <v>216</v>
      </c>
      <c r="L1398" s="5">
        <v>4</v>
      </c>
      <c r="M1398" s="5">
        <v>48526.19</v>
      </c>
      <c r="N1398" s="5">
        <v>71381.97</v>
      </c>
      <c r="O1398" s="5">
        <v>0.05</v>
      </c>
      <c r="P1398" s="3" t="s">
        <v>55</v>
      </c>
      <c r="Q1398" s="3" t="s">
        <v>77</v>
      </c>
      <c r="R1398" s="5">
        <v>6</v>
      </c>
      <c r="S1398" s="15">
        <v>86851.96</v>
      </c>
      <c r="T1398" s="11">
        <f t="shared" si="148"/>
        <v>285527.88</v>
      </c>
      <c r="U1398" s="12">
        <f t="shared" si="149"/>
        <v>14276.394</v>
      </c>
      <c r="V1398" s="12">
        <f t="shared" si="150"/>
        <v>271251.48600000003</v>
      </c>
      <c r="W1398" s="17">
        <f t="shared" si="151"/>
        <v>0.3201898034947539</v>
      </c>
      <c r="X1398" s="19">
        <f t="shared" si="152"/>
        <v>1</v>
      </c>
      <c r="Y1398" s="17">
        <f t="shared" si="153"/>
        <v>0.3201898034947539</v>
      </c>
      <c r="Z1398" s="25">
        <f t="shared" si="147"/>
        <v>5.2631578947368418E-2</v>
      </c>
    </row>
    <row r="1399" spans="1:26" ht="14.4" x14ac:dyDescent="0.3">
      <c r="A1399" s="24" t="s">
        <v>2221</v>
      </c>
      <c r="B1399" s="7">
        <v>45799</v>
      </c>
      <c r="C1399" s="3" t="s">
        <v>40</v>
      </c>
      <c r="D1399" s="3" t="s">
        <v>41</v>
      </c>
      <c r="E1399" s="3" t="s">
        <v>42</v>
      </c>
      <c r="F1399" s="3" t="s">
        <v>42</v>
      </c>
      <c r="G1399" s="3" t="s">
        <v>819</v>
      </c>
      <c r="H1399" s="3" t="s">
        <v>44</v>
      </c>
      <c r="I1399" s="3" t="s">
        <v>52</v>
      </c>
      <c r="J1399" s="3" t="s">
        <v>157</v>
      </c>
      <c r="K1399" s="3" t="s">
        <v>273</v>
      </c>
      <c r="L1399" s="5">
        <v>13</v>
      </c>
      <c r="M1399" s="5">
        <v>72372.06</v>
      </c>
      <c r="N1399" s="5">
        <v>81517.64</v>
      </c>
      <c r="O1399" s="5">
        <v>0.05</v>
      </c>
      <c r="P1399" s="3" t="s">
        <v>55</v>
      </c>
      <c r="Q1399" s="3" t="s">
        <v>29</v>
      </c>
      <c r="R1399" s="5">
        <v>18</v>
      </c>
      <c r="S1399" s="15">
        <v>112947.9</v>
      </c>
      <c r="T1399" s="11">
        <f t="shared" si="148"/>
        <v>1059729.32</v>
      </c>
      <c r="U1399" s="12">
        <f t="shared" si="149"/>
        <v>52986.466000000008</v>
      </c>
      <c r="V1399" s="12">
        <f t="shared" si="150"/>
        <v>1006742.8540000001</v>
      </c>
      <c r="W1399" s="17">
        <f t="shared" si="151"/>
        <v>0.11219140970430964</v>
      </c>
      <c r="X1399" s="19">
        <f t="shared" si="152"/>
        <v>1</v>
      </c>
      <c r="Y1399" s="17">
        <f t="shared" si="153"/>
        <v>0.11219140970430964</v>
      </c>
      <c r="Z1399" s="25">
        <f t="shared" si="147"/>
        <v>5.2631578947368425E-2</v>
      </c>
    </row>
    <row r="1400" spans="1:26" ht="14.4" x14ac:dyDescent="0.3">
      <c r="A1400" s="24" t="s">
        <v>2222</v>
      </c>
      <c r="B1400" s="6">
        <v>45844</v>
      </c>
      <c r="C1400" s="3" t="s">
        <v>49</v>
      </c>
      <c r="D1400" s="3" t="s">
        <v>21</v>
      </c>
      <c r="E1400" s="3" t="s">
        <v>32</v>
      </c>
      <c r="F1400" s="3" t="s">
        <v>33</v>
      </c>
      <c r="G1400" s="3" t="s">
        <v>2223</v>
      </c>
      <c r="H1400" s="3" t="s">
        <v>24</v>
      </c>
      <c r="I1400" s="3" t="s">
        <v>52</v>
      </c>
      <c r="J1400" s="3" t="s">
        <v>113</v>
      </c>
      <c r="K1400" s="3" t="s">
        <v>557</v>
      </c>
      <c r="L1400" s="5">
        <v>23</v>
      </c>
      <c r="M1400" s="5">
        <v>63926.62</v>
      </c>
      <c r="N1400" s="5">
        <v>91002.23</v>
      </c>
      <c r="O1400" s="5">
        <v>0.05</v>
      </c>
      <c r="P1400" s="3" t="s">
        <v>28</v>
      </c>
      <c r="Q1400" s="3" t="s">
        <v>38</v>
      </c>
      <c r="R1400" s="5">
        <v>5</v>
      </c>
      <c r="S1400" s="15">
        <v>591602.1</v>
      </c>
      <c r="T1400" s="11">
        <f t="shared" si="148"/>
        <v>2093051.2899999998</v>
      </c>
      <c r="U1400" s="12">
        <f t="shared" si="149"/>
        <v>104652.56449999999</v>
      </c>
      <c r="V1400" s="12">
        <f t="shared" si="150"/>
        <v>1988398.7254999997</v>
      </c>
      <c r="W1400" s="17">
        <f t="shared" si="151"/>
        <v>0.2975268955934563</v>
      </c>
      <c r="X1400" s="19">
        <f t="shared" si="152"/>
        <v>0</v>
      </c>
      <c r="Y1400" s="17">
        <f t="shared" si="153"/>
        <v>0.2975268955934563</v>
      </c>
      <c r="Z1400" s="25">
        <f t="shared" si="147"/>
        <v>5.2631578947368425E-2</v>
      </c>
    </row>
    <row r="1401" spans="1:26" ht="14.4" x14ac:dyDescent="0.3">
      <c r="A1401" s="24" t="s">
        <v>2224</v>
      </c>
      <c r="B1401" s="8">
        <v>45786</v>
      </c>
      <c r="C1401" s="3" t="s">
        <v>31</v>
      </c>
      <c r="D1401" s="3" t="s">
        <v>70</v>
      </c>
      <c r="E1401" s="3" t="s">
        <v>71</v>
      </c>
      <c r="F1401" s="3" t="s">
        <v>72</v>
      </c>
      <c r="G1401" s="3" t="s">
        <v>1463</v>
      </c>
      <c r="H1401" s="3" t="s">
        <v>24</v>
      </c>
      <c r="I1401" s="3" t="s">
        <v>52</v>
      </c>
      <c r="J1401" s="3" t="s">
        <v>95</v>
      </c>
      <c r="K1401" s="3" t="s">
        <v>182</v>
      </c>
      <c r="L1401" s="5">
        <v>13</v>
      </c>
      <c r="M1401" s="5">
        <v>31799.16</v>
      </c>
      <c r="N1401" s="5">
        <v>40701.660000000003</v>
      </c>
      <c r="O1401" s="5">
        <v>0.05</v>
      </c>
      <c r="P1401" s="3" t="s">
        <v>55</v>
      </c>
      <c r="Q1401" s="3" t="s">
        <v>38</v>
      </c>
      <c r="R1401" s="5">
        <v>18</v>
      </c>
      <c r="S1401" s="15">
        <v>109945.9</v>
      </c>
      <c r="T1401" s="11">
        <f t="shared" si="148"/>
        <v>529121.58000000007</v>
      </c>
      <c r="U1401" s="12">
        <f t="shared" si="149"/>
        <v>26456.079000000005</v>
      </c>
      <c r="V1401" s="12">
        <f t="shared" si="150"/>
        <v>502665.50100000005</v>
      </c>
      <c r="W1401" s="17">
        <f t="shared" si="151"/>
        <v>0.21872577246951344</v>
      </c>
      <c r="X1401" s="19">
        <f t="shared" si="152"/>
        <v>1</v>
      </c>
      <c r="Y1401" s="17">
        <f t="shared" si="153"/>
        <v>0.21872577246951344</v>
      </c>
      <c r="Z1401" s="25">
        <f t="shared" si="147"/>
        <v>5.2631578947368425E-2</v>
      </c>
    </row>
    <row r="1402" spans="1:26" ht="14.4" x14ac:dyDescent="0.3">
      <c r="A1402" s="24" t="s">
        <v>2225</v>
      </c>
      <c r="B1402" s="4">
        <v>45823</v>
      </c>
      <c r="C1402" s="3" t="s">
        <v>31</v>
      </c>
      <c r="D1402" s="3" t="s">
        <v>70</v>
      </c>
      <c r="E1402" s="3" t="s">
        <v>71</v>
      </c>
      <c r="F1402" s="3" t="s">
        <v>72</v>
      </c>
      <c r="G1402" s="3" t="s">
        <v>774</v>
      </c>
      <c r="H1402" s="3" t="s">
        <v>44</v>
      </c>
      <c r="I1402" s="3" t="s">
        <v>25</v>
      </c>
      <c r="J1402" s="3" t="s">
        <v>26</v>
      </c>
      <c r="K1402" s="3" t="s">
        <v>27</v>
      </c>
      <c r="L1402" s="5">
        <v>16</v>
      </c>
      <c r="M1402" s="5">
        <v>63353.61</v>
      </c>
      <c r="N1402" s="5">
        <v>74270.81</v>
      </c>
      <c r="O1402" s="5">
        <v>0.15</v>
      </c>
      <c r="P1402" s="3" t="s">
        <v>28</v>
      </c>
      <c r="Q1402" s="3" t="s">
        <v>77</v>
      </c>
      <c r="R1402" s="5">
        <v>8</v>
      </c>
      <c r="S1402" s="15">
        <v>148473.9</v>
      </c>
      <c r="T1402" s="11">
        <f t="shared" si="148"/>
        <v>1188332.96</v>
      </c>
      <c r="U1402" s="12">
        <f t="shared" si="149"/>
        <v>178249.94399999999</v>
      </c>
      <c r="V1402" s="12">
        <f t="shared" si="150"/>
        <v>1010083.0159999999</v>
      </c>
      <c r="W1402" s="17">
        <f t="shared" si="151"/>
        <v>0.14699177953507933</v>
      </c>
      <c r="X1402" s="19">
        <f t="shared" si="152"/>
        <v>0</v>
      </c>
      <c r="Y1402" s="17">
        <f t="shared" si="153"/>
        <v>0.14699177953507933</v>
      </c>
      <c r="Z1402" s="25">
        <f t="shared" si="147"/>
        <v>0.17647058823529413</v>
      </c>
    </row>
    <row r="1403" spans="1:26" ht="14.4" x14ac:dyDescent="0.3">
      <c r="A1403" s="24" t="s">
        <v>2226</v>
      </c>
      <c r="B1403" s="4">
        <v>45773</v>
      </c>
      <c r="C1403" s="3" t="s">
        <v>49</v>
      </c>
      <c r="D1403" s="3" t="s">
        <v>70</v>
      </c>
      <c r="E1403" s="3" t="s">
        <v>71</v>
      </c>
      <c r="F1403" s="3" t="s">
        <v>72</v>
      </c>
      <c r="G1403" s="3" t="s">
        <v>2149</v>
      </c>
      <c r="H1403" s="3" t="s">
        <v>44</v>
      </c>
      <c r="I1403" s="3" t="s">
        <v>25</v>
      </c>
      <c r="J1403" s="3" t="s">
        <v>26</v>
      </c>
      <c r="K1403" s="3" t="s">
        <v>27</v>
      </c>
      <c r="L1403" s="5">
        <v>9</v>
      </c>
      <c r="M1403" s="5">
        <v>24788.3</v>
      </c>
      <c r="N1403" s="5">
        <v>28998.9</v>
      </c>
      <c r="O1403" s="5">
        <v>0.1</v>
      </c>
      <c r="P1403" s="3" t="s">
        <v>55</v>
      </c>
      <c r="Q1403" s="3" t="s">
        <v>29</v>
      </c>
      <c r="R1403" s="5">
        <v>19</v>
      </c>
      <c r="S1403" s="15">
        <v>34105.86</v>
      </c>
      <c r="T1403" s="11">
        <f t="shared" si="148"/>
        <v>260990.1</v>
      </c>
      <c r="U1403" s="12">
        <f t="shared" si="149"/>
        <v>26099.010000000002</v>
      </c>
      <c r="V1403" s="12">
        <f t="shared" si="150"/>
        <v>234891.09</v>
      </c>
      <c r="W1403" s="17">
        <f t="shared" si="151"/>
        <v>0.14519861098179587</v>
      </c>
      <c r="X1403" s="19">
        <f t="shared" si="152"/>
        <v>1</v>
      </c>
      <c r="Y1403" s="17">
        <f t="shared" si="153"/>
        <v>0.14519861098179587</v>
      </c>
      <c r="Z1403" s="25">
        <f t="shared" si="147"/>
        <v>0.11111111111111112</v>
      </c>
    </row>
    <row r="1404" spans="1:26" ht="14.4" x14ac:dyDescent="0.3">
      <c r="A1404" s="24" t="s">
        <v>2227</v>
      </c>
      <c r="B1404" s="7">
        <v>45791</v>
      </c>
      <c r="C1404" s="3" t="s">
        <v>20</v>
      </c>
      <c r="D1404" s="3" t="s">
        <v>21</v>
      </c>
      <c r="E1404" s="3" t="s">
        <v>22</v>
      </c>
      <c r="F1404" s="3" t="s">
        <v>22</v>
      </c>
      <c r="G1404" s="3" t="s">
        <v>374</v>
      </c>
      <c r="H1404" s="3" t="s">
        <v>44</v>
      </c>
      <c r="I1404" s="3" t="s">
        <v>52</v>
      </c>
      <c r="J1404" s="3" t="s">
        <v>95</v>
      </c>
      <c r="K1404" s="3" t="s">
        <v>237</v>
      </c>
      <c r="L1404" s="5">
        <v>4</v>
      </c>
      <c r="M1404" s="5">
        <v>54450.26</v>
      </c>
      <c r="N1404" s="5">
        <v>67943.55</v>
      </c>
      <c r="O1404" s="5">
        <v>0.05</v>
      </c>
      <c r="P1404" s="3" t="s">
        <v>28</v>
      </c>
      <c r="Q1404" s="3" t="s">
        <v>77</v>
      </c>
      <c r="R1404" s="5">
        <v>7</v>
      </c>
      <c r="S1404" s="15">
        <v>51274.5</v>
      </c>
      <c r="T1404" s="11">
        <f t="shared" si="148"/>
        <v>271774.2</v>
      </c>
      <c r="U1404" s="12">
        <f t="shared" si="149"/>
        <v>13588.710000000001</v>
      </c>
      <c r="V1404" s="12">
        <f t="shared" si="150"/>
        <v>258185.49000000002</v>
      </c>
      <c r="W1404" s="17">
        <f t="shared" si="151"/>
        <v>0.19859559110002656</v>
      </c>
      <c r="X1404" s="19">
        <f t="shared" si="152"/>
        <v>0</v>
      </c>
      <c r="Y1404" s="17">
        <f t="shared" si="153"/>
        <v>0.19859559110002656</v>
      </c>
      <c r="Z1404" s="25">
        <f t="shared" si="147"/>
        <v>5.2631578947368418E-2</v>
      </c>
    </row>
    <row r="1405" spans="1:26" ht="14.4" x14ac:dyDescent="0.3">
      <c r="A1405" s="24" t="s">
        <v>2228</v>
      </c>
      <c r="B1405" s="4">
        <v>45862</v>
      </c>
      <c r="C1405" s="3" t="s">
        <v>40</v>
      </c>
      <c r="D1405" s="3" t="s">
        <v>70</v>
      </c>
      <c r="E1405" s="3" t="s">
        <v>71</v>
      </c>
      <c r="F1405" s="3" t="s">
        <v>72</v>
      </c>
      <c r="G1405" s="3" t="s">
        <v>1652</v>
      </c>
      <c r="H1405" s="3" t="s">
        <v>35</v>
      </c>
      <c r="I1405" s="3" t="s">
        <v>52</v>
      </c>
      <c r="J1405" s="3" t="s">
        <v>113</v>
      </c>
      <c r="K1405" s="3" t="s">
        <v>139</v>
      </c>
      <c r="L1405" s="5">
        <v>1</v>
      </c>
      <c r="M1405" s="5">
        <v>48747.08</v>
      </c>
      <c r="N1405" s="5">
        <v>66062.44</v>
      </c>
      <c r="O1405" s="5">
        <v>0.05</v>
      </c>
      <c r="P1405" s="3" t="s">
        <v>55</v>
      </c>
      <c r="Q1405" s="3" t="s">
        <v>84</v>
      </c>
      <c r="R1405" s="5">
        <v>16</v>
      </c>
      <c r="S1405" s="15">
        <v>16449.59</v>
      </c>
      <c r="T1405" s="11">
        <f t="shared" si="148"/>
        <v>66062.44</v>
      </c>
      <c r="U1405" s="12">
        <f t="shared" si="149"/>
        <v>3303.1220000000003</v>
      </c>
      <c r="V1405" s="12">
        <f t="shared" si="150"/>
        <v>62759.317999999999</v>
      </c>
      <c r="W1405" s="17">
        <f t="shared" si="151"/>
        <v>0.26210593939213933</v>
      </c>
      <c r="X1405" s="19">
        <f t="shared" si="152"/>
        <v>1</v>
      </c>
      <c r="Y1405" s="17">
        <f t="shared" si="153"/>
        <v>0.26210593939213933</v>
      </c>
      <c r="Z1405" s="25">
        <f t="shared" si="147"/>
        <v>5.2631578947368425E-2</v>
      </c>
    </row>
    <row r="1406" spans="1:26" ht="14.4" x14ac:dyDescent="0.3">
      <c r="A1406" s="24" t="s">
        <v>2229</v>
      </c>
      <c r="B1406" s="4">
        <v>45698</v>
      </c>
      <c r="C1406" s="3" t="s">
        <v>20</v>
      </c>
      <c r="D1406" s="3" t="s">
        <v>57</v>
      </c>
      <c r="E1406" s="3" t="s">
        <v>58</v>
      </c>
      <c r="F1406" s="3" t="s">
        <v>59</v>
      </c>
      <c r="G1406" s="3" t="s">
        <v>873</v>
      </c>
      <c r="H1406" s="3" t="s">
        <v>87</v>
      </c>
      <c r="I1406" s="3" t="s">
        <v>25</v>
      </c>
      <c r="J1406" s="3" t="s">
        <v>61</v>
      </c>
      <c r="K1406" s="3" t="s">
        <v>62</v>
      </c>
      <c r="L1406" s="5">
        <v>26</v>
      </c>
      <c r="M1406" s="5">
        <v>77785.22</v>
      </c>
      <c r="N1406" s="5">
        <v>93883.67</v>
      </c>
      <c r="O1406" s="5">
        <v>0.1</v>
      </c>
      <c r="P1406" s="3" t="s">
        <v>55</v>
      </c>
      <c r="Q1406" s="3" t="s">
        <v>29</v>
      </c>
      <c r="R1406" s="5">
        <v>7</v>
      </c>
      <c r="S1406" s="15">
        <v>376703.7</v>
      </c>
      <c r="T1406" s="11">
        <f t="shared" si="148"/>
        <v>2440975.42</v>
      </c>
      <c r="U1406" s="12">
        <f t="shared" si="149"/>
        <v>244097.54200000002</v>
      </c>
      <c r="V1406" s="12">
        <f t="shared" si="150"/>
        <v>2196877.878</v>
      </c>
      <c r="W1406" s="17">
        <f t="shared" si="151"/>
        <v>0.17147229883481033</v>
      </c>
      <c r="X1406" s="19">
        <f t="shared" si="152"/>
        <v>1</v>
      </c>
      <c r="Y1406" s="17">
        <f t="shared" si="153"/>
        <v>0.17147229883481033</v>
      </c>
      <c r="Z1406" s="25">
        <f t="shared" si="147"/>
        <v>0.11111111111111112</v>
      </c>
    </row>
    <row r="1407" spans="1:26" ht="14.4" x14ac:dyDescent="0.3">
      <c r="A1407" s="24" t="s">
        <v>2230</v>
      </c>
      <c r="B1407" s="4">
        <v>45858</v>
      </c>
      <c r="C1407" s="3" t="s">
        <v>40</v>
      </c>
      <c r="D1407" s="3" t="s">
        <v>21</v>
      </c>
      <c r="E1407" s="3" t="s">
        <v>32</v>
      </c>
      <c r="F1407" s="3" t="s">
        <v>33</v>
      </c>
      <c r="G1407" s="3" t="s">
        <v>2066</v>
      </c>
      <c r="H1407" s="3" t="s">
        <v>87</v>
      </c>
      <c r="I1407" s="3" t="s">
        <v>52</v>
      </c>
      <c r="J1407" s="3" t="s">
        <v>157</v>
      </c>
      <c r="K1407" s="3" t="s">
        <v>273</v>
      </c>
      <c r="L1407" s="5">
        <v>2</v>
      </c>
      <c r="M1407" s="5">
        <v>38564.65</v>
      </c>
      <c r="N1407" s="5">
        <v>55448.04</v>
      </c>
      <c r="O1407" s="5">
        <v>0.1</v>
      </c>
      <c r="P1407" s="3" t="s">
        <v>55</v>
      </c>
      <c r="Q1407" s="3" t="s">
        <v>29</v>
      </c>
      <c r="R1407" s="5">
        <v>7</v>
      </c>
      <c r="S1407" s="15">
        <v>30390.1</v>
      </c>
      <c r="T1407" s="11">
        <f t="shared" si="148"/>
        <v>110896.08</v>
      </c>
      <c r="U1407" s="12">
        <f t="shared" si="149"/>
        <v>11089.608</v>
      </c>
      <c r="V1407" s="12">
        <f t="shared" si="150"/>
        <v>99806.472000000009</v>
      </c>
      <c r="W1407" s="17">
        <f t="shared" si="151"/>
        <v>0.3044902739373454</v>
      </c>
      <c r="X1407" s="19">
        <f t="shared" si="152"/>
        <v>1</v>
      </c>
      <c r="Y1407" s="17">
        <f t="shared" si="153"/>
        <v>0.3044902739373454</v>
      </c>
      <c r="Z1407" s="25">
        <f t="shared" si="147"/>
        <v>0.1111111111111111</v>
      </c>
    </row>
    <row r="1408" spans="1:26" ht="14.4" x14ac:dyDescent="0.3">
      <c r="A1408" s="24" t="s">
        <v>2231</v>
      </c>
      <c r="B1408" s="8">
        <v>45782</v>
      </c>
      <c r="C1408" s="3" t="s">
        <v>49</v>
      </c>
      <c r="D1408" s="3" t="s">
        <v>70</v>
      </c>
      <c r="E1408" s="3" t="s">
        <v>71</v>
      </c>
      <c r="F1408" s="3" t="s">
        <v>72</v>
      </c>
      <c r="G1408" s="3" t="s">
        <v>1916</v>
      </c>
      <c r="H1408" s="3" t="s">
        <v>35</v>
      </c>
      <c r="I1408" s="3" t="s">
        <v>52</v>
      </c>
      <c r="J1408" s="3" t="s">
        <v>113</v>
      </c>
      <c r="K1408" s="3" t="s">
        <v>139</v>
      </c>
      <c r="L1408" s="5">
        <v>20</v>
      </c>
      <c r="M1408" s="5">
        <v>44589.13</v>
      </c>
      <c r="N1408" s="5">
        <v>64633.97</v>
      </c>
      <c r="O1408" s="5">
        <v>0.1</v>
      </c>
      <c r="P1408" s="3" t="s">
        <v>28</v>
      </c>
      <c r="Q1408" s="3" t="s">
        <v>77</v>
      </c>
      <c r="R1408" s="5">
        <v>8</v>
      </c>
      <c r="S1408" s="15">
        <v>360807.1</v>
      </c>
      <c r="T1408" s="11">
        <f t="shared" si="148"/>
        <v>1292679.3999999999</v>
      </c>
      <c r="U1408" s="12">
        <f t="shared" si="149"/>
        <v>129267.94</v>
      </c>
      <c r="V1408" s="12">
        <f t="shared" si="150"/>
        <v>1163411.46</v>
      </c>
      <c r="W1408" s="17">
        <f t="shared" si="151"/>
        <v>0.31012854214105817</v>
      </c>
      <c r="X1408" s="19">
        <f t="shared" si="152"/>
        <v>0</v>
      </c>
      <c r="Y1408" s="17">
        <f t="shared" si="153"/>
        <v>0.31012854214105817</v>
      </c>
      <c r="Z1408" s="25">
        <f t="shared" si="147"/>
        <v>0.11111111111111112</v>
      </c>
    </row>
    <row r="1409" spans="1:26" ht="14.4" x14ac:dyDescent="0.3">
      <c r="A1409" s="24" t="s">
        <v>2232</v>
      </c>
      <c r="B1409" s="4">
        <v>45826</v>
      </c>
      <c r="C1409" s="3" t="s">
        <v>49</v>
      </c>
      <c r="D1409" s="3" t="s">
        <v>70</v>
      </c>
      <c r="E1409" s="3" t="s">
        <v>125</v>
      </c>
      <c r="F1409" s="3" t="s">
        <v>125</v>
      </c>
      <c r="G1409" s="3" t="s">
        <v>1738</v>
      </c>
      <c r="H1409" s="3" t="s">
        <v>87</v>
      </c>
      <c r="I1409" s="3" t="s">
        <v>52</v>
      </c>
      <c r="J1409" s="3" t="s">
        <v>95</v>
      </c>
      <c r="K1409" s="3" t="s">
        <v>96</v>
      </c>
      <c r="L1409" s="5">
        <v>11</v>
      </c>
      <c r="M1409" s="5">
        <v>15560.59</v>
      </c>
      <c r="N1409" s="5">
        <v>17138.75</v>
      </c>
      <c r="O1409" s="5">
        <v>0.05</v>
      </c>
      <c r="P1409" s="3" t="s">
        <v>55</v>
      </c>
      <c r="Q1409" s="3" t="s">
        <v>29</v>
      </c>
      <c r="R1409" s="5">
        <v>8</v>
      </c>
      <c r="S1409" s="15">
        <v>16491.77</v>
      </c>
      <c r="T1409" s="11">
        <f t="shared" si="148"/>
        <v>188526.25</v>
      </c>
      <c r="U1409" s="12">
        <f t="shared" si="149"/>
        <v>9426.3125</v>
      </c>
      <c r="V1409" s="12">
        <f t="shared" si="150"/>
        <v>179099.9375</v>
      </c>
      <c r="W1409" s="17">
        <f t="shared" si="151"/>
        <v>9.2081383333816075E-2</v>
      </c>
      <c r="X1409" s="19">
        <f t="shared" si="152"/>
        <v>1</v>
      </c>
      <c r="Y1409" s="17">
        <f t="shared" si="153"/>
        <v>9.2081383333816075E-2</v>
      </c>
      <c r="Z1409" s="25">
        <f t="shared" si="147"/>
        <v>5.2631578947368418E-2</v>
      </c>
    </row>
    <row r="1410" spans="1:26" ht="14.4" x14ac:dyDescent="0.3">
      <c r="A1410" s="24" t="s">
        <v>2233</v>
      </c>
      <c r="B1410" s="4">
        <v>45764</v>
      </c>
      <c r="C1410" s="3" t="s">
        <v>40</v>
      </c>
      <c r="D1410" s="3" t="s">
        <v>57</v>
      </c>
      <c r="E1410" s="3" t="s">
        <v>64</v>
      </c>
      <c r="F1410" s="3" t="s">
        <v>65</v>
      </c>
      <c r="G1410" s="3" t="s">
        <v>2234</v>
      </c>
      <c r="H1410" s="3" t="s">
        <v>24</v>
      </c>
      <c r="I1410" s="3" t="s">
        <v>25</v>
      </c>
      <c r="J1410" s="3" t="s">
        <v>26</v>
      </c>
      <c r="K1410" s="3" t="s">
        <v>27</v>
      </c>
      <c r="L1410" s="5">
        <v>36</v>
      </c>
      <c r="M1410" s="5">
        <v>78710.39</v>
      </c>
      <c r="N1410" s="5">
        <v>109413.2</v>
      </c>
      <c r="O1410" s="5">
        <v>0</v>
      </c>
      <c r="P1410" s="3" t="s">
        <v>55</v>
      </c>
      <c r="Q1410" s="3" t="s">
        <v>38</v>
      </c>
      <c r="R1410" s="5">
        <v>5</v>
      </c>
      <c r="S1410" s="15">
        <v>1105302</v>
      </c>
      <c r="T1410" s="11">
        <f t="shared" si="148"/>
        <v>3938875.1999999997</v>
      </c>
      <c r="U1410" s="12">
        <f t="shared" si="149"/>
        <v>0</v>
      </c>
      <c r="V1410" s="12">
        <f t="shared" si="150"/>
        <v>3938875.1999999997</v>
      </c>
      <c r="W1410" s="17">
        <f t="shared" si="151"/>
        <v>0.28061361273898705</v>
      </c>
      <c r="X1410" s="19">
        <f t="shared" si="152"/>
        <v>1</v>
      </c>
      <c r="Y1410" s="17">
        <f t="shared" si="153"/>
        <v>0.28061361273898705</v>
      </c>
      <c r="Z1410" s="25">
        <f t="shared" ref="Z1410:Z1473" si="154">U1410/V1410</f>
        <v>0</v>
      </c>
    </row>
    <row r="1411" spans="1:26" ht="14.4" x14ac:dyDescent="0.3">
      <c r="A1411" s="24" t="s">
        <v>2235</v>
      </c>
      <c r="B1411" s="4">
        <v>45898</v>
      </c>
      <c r="C1411" s="3" t="s">
        <v>20</v>
      </c>
      <c r="D1411" s="3" t="s">
        <v>70</v>
      </c>
      <c r="E1411" s="3" t="s">
        <v>125</v>
      </c>
      <c r="F1411" s="3" t="s">
        <v>125</v>
      </c>
      <c r="G1411" s="3" t="s">
        <v>1506</v>
      </c>
      <c r="H1411" s="3" t="s">
        <v>35</v>
      </c>
      <c r="I1411" s="3" t="s">
        <v>45</v>
      </c>
      <c r="J1411" s="3" t="s">
        <v>46</v>
      </c>
      <c r="K1411" s="3" t="s">
        <v>161</v>
      </c>
      <c r="L1411" s="5">
        <v>21</v>
      </c>
      <c r="M1411" s="5">
        <v>45375.43</v>
      </c>
      <c r="N1411" s="5">
        <v>66641.87</v>
      </c>
      <c r="O1411" s="5">
        <v>0</v>
      </c>
      <c r="P1411" s="3" t="s">
        <v>55</v>
      </c>
      <c r="Q1411" s="3" t="s">
        <v>29</v>
      </c>
      <c r="R1411" s="5">
        <v>20</v>
      </c>
      <c r="S1411" s="15">
        <v>446595.2</v>
      </c>
      <c r="T1411" s="11">
        <f t="shared" ref="T1411:T1474" si="155">L1411*N1411</f>
        <v>1399479.27</v>
      </c>
      <c r="U1411" s="12">
        <f t="shared" ref="U1411:U1474" si="156">IF(O1411="","", (L1411 * N1411) * (O1411))</f>
        <v>0</v>
      </c>
      <c r="V1411" s="12">
        <f t="shared" ref="V1411:V1474" si="157">IF(T1411="","", T1411 - U1411)</f>
        <v>1399479.27</v>
      </c>
      <c r="W1411" s="17">
        <f t="shared" ref="W1411:W1474" si="158">IF(V1411=0,"", S1411 / V1411)</f>
        <v>0.31911526635189102</v>
      </c>
      <c r="X1411" s="19">
        <f t="shared" ref="X1411:X1474" si="159">IF(TRIM(P1411)="Returned",1,0)</f>
        <v>1</v>
      </c>
      <c r="Y1411" s="17">
        <f t="shared" ref="Y1411:Y1474" si="160">S1411/V1411</f>
        <v>0.31911526635189102</v>
      </c>
      <c r="Z1411" s="25">
        <f t="shared" si="154"/>
        <v>0</v>
      </c>
    </row>
    <row r="1412" spans="1:26" ht="14.4" x14ac:dyDescent="0.3">
      <c r="A1412" s="24" t="s">
        <v>2236</v>
      </c>
      <c r="B1412" s="4">
        <v>45672</v>
      </c>
      <c r="C1412" s="3" t="s">
        <v>20</v>
      </c>
      <c r="D1412" s="3" t="s">
        <v>21</v>
      </c>
      <c r="E1412" s="3" t="s">
        <v>32</v>
      </c>
      <c r="F1412" s="3" t="s">
        <v>33</v>
      </c>
      <c r="G1412" s="3" t="s">
        <v>1404</v>
      </c>
      <c r="H1412" s="3" t="s">
        <v>35</v>
      </c>
      <c r="I1412" s="3" t="s">
        <v>45</v>
      </c>
      <c r="J1412" s="3" t="s">
        <v>132</v>
      </c>
      <c r="K1412" s="3" t="s">
        <v>241</v>
      </c>
      <c r="L1412" s="5">
        <v>20</v>
      </c>
      <c r="M1412" s="5">
        <v>36184.54</v>
      </c>
      <c r="N1412" s="5">
        <v>52882.66</v>
      </c>
      <c r="O1412" s="5">
        <v>0.1</v>
      </c>
      <c r="P1412" s="3" t="s">
        <v>55</v>
      </c>
      <c r="Q1412" s="3" t="s">
        <v>77</v>
      </c>
      <c r="R1412" s="5">
        <v>9</v>
      </c>
      <c r="S1412" s="15">
        <v>300566.2</v>
      </c>
      <c r="T1412" s="11">
        <f t="shared" si="155"/>
        <v>1057653.2000000002</v>
      </c>
      <c r="U1412" s="12">
        <f t="shared" si="156"/>
        <v>105765.32000000002</v>
      </c>
      <c r="V1412" s="12">
        <f t="shared" si="157"/>
        <v>951887.88000000012</v>
      </c>
      <c r="W1412" s="17">
        <f t="shared" si="158"/>
        <v>0.31575798611912148</v>
      </c>
      <c r="X1412" s="19">
        <f t="shared" si="159"/>
        <v>1</v>
      </c>
      <c r="Y1412" s="17">
        <f t="shared" si="160"/>
        <v>0.31575798611912148</v>
      </c>
      <c r="Z1412" s="25">
        <f t="shared" si="154"/>
        <v>0.11111111111111112</v>
      </c>
    </row>
    <row r="1413" spans="1:26" ht="14.4" x14ac:dyDescent="0.3">
      <c r="A1413" s="24" t="s">
        <v>2237</v>
      </c>
      <c r="B1413" s="6">
        <v>45847</v>
      </c>
      <c r="C1413" s="3" t="s">
        <v>49</v>
      </c>
      <c r="D1413" s="3" t="s">
        <v>21</v>
      </c>
      <c r="E1413" s="3" t="s">
        <v>105</v>
      </c>
      <c r="F1413" s="3" t="s">
        <v>106</v>
      </c>
      <c r="G1413" s="3" t="s">
        <v>1017</v>
      </c>
      <c r="H1413" s="3" t="s">
        <v>44</v>
      </c>
      <c r="I1413" s="3" t="s">
        <v>25</v>
      </c>
      <c r="J1413" s="3" t="s">
        <v>36</v>
      </c>
      <c r="K1413" s="3" t="s">
        <v>169</v>
      </c>
      <c r="L1413" s="5">
        <v>2</v>
      </c>
      <c r="M1413" s="5">
        <v>36341.33</v>
      </c>
      <c r="N1413" s="5">
        <v>45381.51</v>
      </c>
      <c r="O1413" s="5">
        <v>0</v>
      </c>
      <c r="P1413" s="3" t="s">
        <v>55</v>
      </c>
      <c r="Q1413" s="3" t="s">
        <v>29</v>
      </c>
      <c r="R1413" s="5">
        <v>2</v>
      </c>
      <c r="S1413" s="15">
        <v>18080.36</v>
      </c>
      <c r="T1413" s="11">
        <f t="shared" si="155"/>
        <v>90763.02</v>
      </c>
      <c r="U1413" s="12">
        <f t="shared" si="156"/>
        <v>0</v>
      </c>
      <c r="V1413" s="12">
        <f t="shared" si="157"/>
        <v>90763.02</v>
      </c>
      <c r="W1413" s="17">
        <f t="shared" si="158"/>
        <v>0.19920403706267156</v>
      </c>
      <c r="X1413" s="19">
        <f t="shared" si="159"/>
        <v>1</v>
      </c>
      <c r="Y1413" s="17">
        <f t="shared" si="160"/>
        <v>0.19920403706267156</v>
      </c>
      <c r="Z1413" s="25">
        <f t="shared" si="154"/>
        <v>0</v>
      </c>
    </row>
    <row r="1414" spans="1:26" ht="14.4" x14ac:dyDescent="0.3">
      <c r="A1414" s="24" t="s">
        <v>2238</v>
      </c>
      <c r="B1414" s="4">
        <v>45741</v>
      </c>
      <c r="C1414" s="3" t="s">
        <v>31</v>
      </c>
      <c r="D1414" s="3" t="s">
        <v>57</v>
      </c>
      <c r="E1414" s="3" t="s">
        <v>58</v>
      </c>
      <c r="F1414" s="3" t="s">
        <v>59</v>
      </c>
      <c r="G1414" s="3" t="s">
        <v>1296</v>
      </c>
      <c r="H1414" s="3" t="s">
        <v>44</v>
      </c>
      <c r="I1414" s="3" t="s">
        <v>45</v>
      </c>
      <c r="J1414" s="3" t="s">
        <v>67</v>
      </c>
      <c r="K1414" s="3" t="s">
        <v>83</v>
      </c>
      <c r="L1414" s="5">
        <v>34</v>
      </c>
      <c r="M1414" s="5">
        <v>78254.53</v>
      </c>
      <c r="N1414" s="5">
        <v>94764.99</v>
      </c>
      <c r="O1414" s="5">
        <v>0</v>
      </c>
      <c r="P1414" s="3" t="s">
        <v>28</v>
      </c>
      <c r="Q1414" s="3" t="s">
        <v>84</v>
      </c>
      <c r="R1414" s="5">
        <v>16</v>
      </c>
      <c r="S1414" s="15">
        <v>561355.6</v>
      </c>
      <c r="T1414" s="11">
        <f t="shared" si="155"/>
        <v>3222009.66</v>
      </c>
      <c r="U1414" s="12">
        <f t="shared" si="156"/>
        <v>0</v>
      </c>
      <c r="V1414" s="12">
        <f t="shared" si="157"/>
        <v>3222009.66</v>
      </c>
      <c r="W1414" s="17">
        <f t="shared" si="158"/>
        <v>0.17422530011905674</v>
      </c>
      <c r="X1414" s="19">
        <f t="shared" si="159"/>
        <v>0</v>
      </c>
      <c r="Y1414" s="17">
        <f t="shared" si="160"/>
        <v>0.17422530011905674</v>
      </c>
      <c r="Z1414" s="25">
        <f t="shared" si="154"/>
        <v>0</v>
      </c>
    </row>
    <row r="1415" spans="1:26" ht="14.4" x14ac:dyDescent="0.3">
      <c r="A1415" s="24" t="s">
        <v>2239</v>
      </c>
      <c r="B1415" s="4">
        <v>45836</v>
      </c>
      <c r="C1415" s="3" t="s">
        <v>20</v>
      </c>
      <c r="D1415" s="3" t="s">
        <v>70</v>
      </c>
      <c r="E1415" s="3" t="s">
        <v>71</v>
      </c>
      <c r="F1415" s="3" t="s">
        <v>72</v>
      </c>
      <c r="G1415" s="3" t="s">
        <v>1026</v>
      </c>
      <c r="H1415" s="3" t="s">
        <v>24</v>
      </c>
      <c r="I1415" s="3" t="s">
        <v>52</v>
      </c>
      <c r="J1415" s="3" t="s">
        <v>95</v>
      </c>
      <c r="K1415" s="3" t="s">
        <v>96</v>
      </c>
      <c r="L1415" s="5">
        <v>50</v>
      </c>
      <c r="M1415" s="5">
        <v>8433.82</v>
      </c>
      <c r="N1415" s="5">
        <v>12099.57</v>
      </c>
      <c r="O1415" s="5">
        <v>0.1</v>
      </c>
      <c r="P1415" s="3" t="s">
        <v>55</v>
      </c>
      <c r="Q1415" s="3" t="s">
        <v>77</v>
      </c>
      <c r="R1415" s="5">
        <v>6</v>
      </c>
      <c r="S1415" s="15">
        <v>164958.79999999999</v>
      </c>
      <c r="T1415" s="11">
        <f t="shared" si="155"/>
        <v>604978.5</v>
      </c>
      <c r="U1415" s="12">
        <f t="shared" si="156"/>
        <v>60497.850000000006</v>
      </c>
      <c r="V1415" s="12">
        <f t="shared" si="157"/>
        <v>544480.65</v>
      </c>
      <c r="W1415" s="17">
        <f t="shared" si="158"/>
        <v>0.30296540382105402</v>
      </c>
      <c r="X1415" s="19">
        <f t="shared" si="159"/>
        <v>1</v>
      </c>
      <c r="Y1415" s="17">
        <f t="shared" si="160"/>
        <v>0.30296540382105402</v>
      </c>
      <c r="Z1415" s="25">
        <f t="shared" si="154"/>
        <v>0.11111111111111112</v>
      </c>
    </row>
    <row r="1416" spans="1:26" ht="14.4" x14ac:dyDescent="0.3">
      <c r="A1416" s="24" t="s">
        <v>2240</v>
      </c>
      <c r="B1416" s="4">
        <v>45868</v>
      </c>
      <c r="C1416" s="3" t="s">
        <v>20</v>
      </c>
      <c r="D1416" s="3" t="s">
        <v>70</v>
      </c>
      <c r="E1416" s="3" t="s">
        <v>125</v>
      </c>
      <c r="F1416" s="3" t="s">
        <v>125</v>
      </c>
      <c r="G1416" s="3" t="s">
        <v>1756</v>
      </c>
      <c r="H1416" s="3" t="s">
        <v>24</v>
      </c>
      <c r="I1416" s="3" t="s">
        <v>25</v>
      </c>
      <c r="J1416" s="3" t="s">
        <v>146</v>
      </c>
      <c r="K1416" s="3" t="s">
        <v>416</v>
      </c>
      <c r="L1416" s="5">
        <v>12</v>
      </c>
      <c r="M1416" s="5">
        <v>48019.38</v>
      </c>
      <c r="N1416" s="5">
        <v>67271.42</v>
      </c>
      <c r="O1416" s="5">
        <v>0</v>
      </c>
      <c r="P1416" s="3" t="s">
        <v>55</v>
      </c>
      <c r="Q1416" s="3" t="s">
        <v>38</v>
      </c>
      <c r="R1416" s="5">
        <v>5</v>
      </c>
      <c r="S1416" s="15">
        <v>231024.5</v>
      </c>
      <c r="T1416" s="11">
        <f t="shared" si="155"/>
        <v>807257.04</v>
      </c>
      <c r="U1416" s="12">
        <f t="shared" si="156"/>
        <v>0</v>
      </c>
      <c r="V1416" s="12">
        <f t="shared" si="157"/>
        <v>807257.04</v>
      </c>
      <c r="W1416" s="17">
        <f t="shared" si="158"/>
        <v>0.2861845590098539</v>
      </c>
      <c r="X1416" s="19">
        <f t="shared" si="159"/>
        <v>1</v>
      </c>
      <c r="Y1416" s="17">
        <f t="shared" si="160"/>
        <v>0.2861845590098539</v>
      </c>
      <c r="Z1416" s="25">
        <f t="shared" si="154"/>
        <v>0</v>
      </c>
    </row>
    <row r="1417" spans="1:26" ht="14.4" x14ac:dyDescent="0.3">
      <c r="A1417" s="24" t="s">
        <v>2241</v>
      </c>
      <c r="B1417" s="4">
        <v>45733</v>
      </c>
      <c r="C1417" s="3" t="s">
        <v>31</v>
      </c>
      <c r="D1417" s="3" t="s">
        <v>57</v>
      </c>
      <c r="E1417" s="3" t="s">
        <v>58</v>
      </c>
      <c r="F1417" s="3" t="s">
        <v>59</v>
      </c>
      <c r="G1417" s="3" t="s">
        <v>2242</v>
      </c>
      <c r="H1417" s="3" t="s">
        <v>44</v>
      </c>
      <c r="I1417" s="3" t="s">
        <v>52</v>
      </c>
      <c r="J1417" s="3" t="s">
        <v>113</v>
      </c>
      <c r="K1417" s="3" t="s">
        <v>257</v>
      </c>
      <c r="L1417" s="5">
        <v>34</v>
      </c>
      <c r="M1417" s="5">
        <v>65617.119999999995</v>
      </c>
      <c r="N1417" s="5">
        <v>84541.9</v>
      </c>
      <c r="O1417" s="5">
        <v>0.1</v>
      </c>
      <c r="P1417" s="3" t="s">
        <v>55</v>
      </c>
      <c r="Q1417" s="3" t="s">
        <v>84</v>
      </c>
      <c r="R1417" s="5">
        <v>18</v>
      </c>
      <c r="S1417" s="15">
        <v>579098.30000000005</v>
      </c>
      <c r="T1417" s="11">
        <f t="shared" si="155"/>
        <v>2874424.5999999996</v>
      </c>
      <c r="U1417" s="12">
        <f t="shared" si="156"/>
        <v>287442.45999999996</v>
      </c>
      <c r="V1417" s="12">
        <f t="shared" si="157"/>
        <v>2586982.1399999997</v>
      </c>
      <c r="W1417" s="17">
        <f t="shared" si="158"/>
        <v>0.22385090760618861</v>
      </c>
      <c r="X1417" s="19">
        <f t="shared" si="159"/>
        <v>1</v>
      </c>
      <c r="Y1417" s="17">
        <f t="shared" si="160"/>
        <v>0.22385090760618861</v>
      </c>
      <c r="Z1417" s="25">
        <f t="shared" si="154"/>
        <v>0.1111111111111111</v>
      </c>
    </row>
    <row r="1418" spans="1:26" ht="14.4" x14ac:dyDescent="0.3">
      <c r="A1418" s="24" t="s">
        <v>2243</v>
      </c>
      <c r="B1418" s="6">
        <v>45665</v>
      </c>
      <c r="C1418" s="3" t="s">
        <v>31</v>
      </c>
      <c r="D1418" s="3" t="s">
        <v>21</v>
      </c>
      <c r="E1418" s="3" t="s">
        <v>105</v>
      </c>
      <c r="F1418" s="3" t="s">
        <v>106</v>
      </c>
      <c r="G1418" s="3" t="s">
        <v>1238</v>
      </c>
      <c r="H1418" s="3" t="s">
        <v>87</v>
      </c>
      <c r="I1418" s="3" t="s">
        <v>52</v>
      </c>
      <c r="J1418" s="3" t="s">
        <v>95</v>
      </c>
      <c r="K1418" s="3" t="s">
        <v>96</v>
      </c>
      <c r="L1418" s="5">
        <v>27</v>
      </c>
      <c r="M1418" s="5">
        <v>65377.47</v>
      </c>
      <c r="N1418" s="5">
        <v>79610.13</v>
      </c>
      <c r="O1418" s="5">
        <v>0.1</v>
      </c>
      <c r="P1418" s="3" t="s">
        <v>28</v>
      </c>
      <c r="Q1418" s="3" t="s">
        <v>38</v>
      </c>
      <c r="R1418" s="5">
        <v>6</v>
      </c>
      <c r="S1418" s="15">
        <v>345853.6</v>
      </c>
      <c r="T1418" s="11">
        <f t="shared" si="155"/>
        <v>2149473.5100000002</v>
      </c>
      <c r="U1418" s="12">
        <f t="shared" si="156"/>
        <v>214947.35100000002</v>
      </c>
      <c r="V1418" s="12">
        <f t="shared" si="157"/>
        <v>1934526.1590000002</v>
      </c>
      <c r="W1418" s="17">
        <f t="shared" si="158"/>
        <v>0.17877948994950754</v>
      </c>
      <c r="X1418" s="19">
        <f t="shared" si="159"/>
        <v>0</v>
      </c>
      <c r="Y1418" s="17">
        <f t="shared" si="160"/>
        <v>0.17877948994950754</v>
      </c>
      <c r="Z1418" s="25">
        <f t="shared" si="154"/>
        <v>0.1111111111111111</v>
      </c>
    </row>
    <row r="1419" spans="1:26" ht="14.4" x14ac:dyDescent="0.3">
      <c r="A1419" s="24" t="s">
        <v>2244</v>
      </c>
      <c r="B1419" s="8">
        <v>45782</v>
      </c>
      <c r="C1419" s="3" t="s">
        <v>49</v>
      </c>
      <c r="D1419" s="3" t="s">
        <v>70</v>
      </c>
      <c r="E1419" s="3" t="s">
        <v>71</v>
      </c>
      <c r="F1419" s="3" t="s">
        <v>72</v>
      </c>
      <c r="G1419" s="3" t="s">
        <v>573</v>
      </c>
      <c r="H1419" s="3" t="s">
        <v>24</v>
      </c>
      <c r="I1419" s="3" t="s">
        <v>45</v>
      </c>
      <c r="J1419" s="3" t="s">
        <v>102</v>
      </c>
      <c r="K1419" s="3" t="s">
        <v>191</v>
      </c>
      <c r="L1419" s="5">
        <v>38</v>
      </c>
      <c r="M1419" s="5">
        <v>39396.51</v>
      </c>
      <c r="N1419" s="5">
        <v>58006.73</v>
      </c>
      <c r="O1419" s="5">
        <v>0.15</v>
      </c>
      <c r="P1419" s="3" t="s">
        <v>55</v>
      </c>
      <c r="Q1419" s="3" t="s">
        <v>38</v>
      </c>
      <c r="R1419" s="5">
        <v>6</v>
      </c>
      <c r="S1419" s="15">
        <v>601110.1</v>
      </c>
      <c r="T1419" s="11">
        <f t="shared" si="155"/>
        <v>2204255.7400000002</v>
      </c>
      <c r="U1419" s="12">
        <f t="shared" si="156"/>
        <v>330638.36100000003</v>
      </c>
      <c r="V1419" s="12">
        <f t="shared" si="157"/>
        <v>1873617.3790000002</v>
      </c>
      <c r="W1419" s="17">
        <f t="shared" si="158"/>
        <v>0.32082863168190112</v>
      </c>
      <c r="X1419" s="19">
        <f t="shared" si="159"/>
        <v>1</v>
      </c>
      <c r="Y1419" s="17">
        <f t="shared" si="160"/>
        <v>0.32082863168190112</v>
      </c>
      <c r="Z1419" s="25">
        <f t="shared" si="154"/>
        <v>0.17647058823529413</v>
      </c>
    </row>
    <row r="1420" spans="1:26" ht="14.4" x14ac:dyDescent="0.3">
      <c r="A1420" s="24" t="s">
        <v>2245</v>
      </c>
      <c r="B1420" s="4">
        <v>45854</v>
      </c>
      <c r="C1420" s="3" t="s">
        <v>20</v>
      </c>
      <c r="D1420" s="3" t="s">
        <v>57</v>
      </c>
      <c r="E1420" s="3" t="s">
        <v>92</v>
      </c>
      <c r="F1420" s="3" t="s">
        <v>93</v>
      </c>
      <c r="G1420" s="3" t="s">
        <v>995</v>
      </c>
      <c r="H1420" s="3" t="s">
        <v>44</v>
      </c>
      <c r="I1420" s="3" t="s">
        <v>45</v>
      </c>
      <c r="J1420" s="3" t="s">
        <v>67</v>
      </c>
      <c r="K1420" s="3" t="s">
        <v>199</v>
      </c>
      <c r="L1420" s="5">
        <v>22</v>
      </c>
      <c r="M1420" s="5">
        <v>76014.92</v>
      </c>
      <c r="N1420" s="5">
        <v>105577.4</v>
      </c>
      <c r="O1420" s="5">
        <v>0.15</v>
      </c>
      <c r="P1420" s="3" t="s">
        <v>55</v>
      </c>
      <c r="Q1420" s="3" t="s">
        <v>77</v>
      </c>
      <c r="R1420" s="5">
        <v>14</v>
      </c>
      <c r="S1420" s="15">
        <v>552818.9</v>
      </c>
      <c r="T1420" s="11">
        <f t="shared" si="155"/>
        <v>2322702.7999999998</v>
      </c>
      <c r="U1420" s="12">
        <f t="shared" si="156"/>
        <v>348405.42</v>
      </c>
      <c r="V1420" s="12">
        <f t="shared" si="157"/>
        <v>1974297.38</v>
      </c>
      <c r="W1420" s="17">
        <f t="shared" si="158"/>
        <v>0.28000791856391971</v>
      </c>
      <c r="X1420" s="19">
        <f t="shared" si="159"/>
        <v>1</v>
      </c>
      <c r="Y1420" s="17">
        <f t="shared" si="160"/>
        <v>0.28000791856391971</v>
      </c>
      <c r="Z1420" s="25">
        <f t="shared" si="154"/>
        <v>0.17647058823529413</v>
      </c>
    </row>
    <row r="1421" spans="1:26" ht="14.4" x14ac:dyDescent="0.3">
      <c r="A1421" s="24" t="s">
        <v>2246</v>
      </c>
      <c r="B1421" s="6">
        <v>45751</v>
      </c>
      <c r="C1421" s="3" t="s">
        <v>40</v>
      </c>
      <c r="D1421" s="3" t="s">
        <v>41</v>
      </c>
      <c r="E1421" s="3" t="s">
        <v>42</v>
      </c>
      <c r="F1421" s="3" t="s">
        <v>42</v>
      </c>
      <c r="G1421" s="3" t="s">
        <v>2247</v>
      </c>
      <c r="H1421" s="3" t="s">
        <v>24</v>
      </c>
      <c r="I1421" s="3" t="s">
        <v>25</v>
      </c>
      <c r="J1421" s="3" t="s">
        <v>146</v>
      </c>
      <c r="K1421" s="3" t="s">
        <v>147</v>
      </c>
      <c r="L1421" s="5">
        <v>17</v>
      </c>
      <c r="M1421" s="5">
        <v>63433.07</v>
      </c>
      <c r="N1421" s="5">
        <v>70319.33</v>
      </c>
      <c r="O1421" s="5">
        <v>0</v>
      </c>
      <c r="P1421" s="3" t="s">
        <v>55</v>
      </c>
      <c r="Q1421" s="3" t="s">
        <v>84</v>
      </c>
      <c r="R1421" s="5">
        <v>18</v>
      </c>
      <c r="S1421" s="15">
        <v>117066.4</v>
      </c>
      <c r="T1421" s="11">
        <f t="shared" si="155"/>
        <v>1195428.6100000001</v>
      </c>
      <c r="U1421" s="12">
        <f t="shared" si="156"/>
        <v>0</v>
      </c>
      <c r="V1421" s="12">
        <f t="shared" si="157"/>
        <v>1195428.6100000001</v>
      </c>
      <c r="W1421" s="17">
        <f t="shared" si="158"/>
        <v>9.7928390721717787E-2</v>
      </c>
      <c r="X1421" s="19">
        <f t="shared" si="159"/>
        <v>1</v>
      </c>
      <c r="Y1421" s="17">
        <f t="shared" si="160"/>
        <v>9.7928390721717787E-2</v>
      </c>
      <c r="Z1421" s="25">
        <f t="shared" si="154"/>
        <v>0</v>
      </c>
    </row>
    <row r="1422" spans="1:26" ht="14.4" x14ac:dyDescent="0.3">
      <c r="A1422" s="24" t="s">
        <v>2248</v>
      </c>
      <c r="B1422" s="4">
        <v>45857</v>
      </c>
      <c r="C1422" s="3" t="s">
        <v>31</v>
      </c>
      <c r="D1422" s="3" t="s">
        <v>41</v>
      </c>
      <c r="E1422" s="3" t="s">
        <v>50</v>
      </c>
      <c r="F1422" s="3" t="s">
        <v>50</v>
      </c>
      <c r="G1422" s="3" t="s">
        <v>1107</v>
      </c>
      <c r="H1422" s="3" t="s">
        <v>35</v>
      </c>
      <c r="I1422" s="3" t="s">
        <v>52</v>
      </c>
      <c r="J1422" s="3" t="s">
        <v>113</v>
      </c>
      <c r="K1422" s="3" t="s">
        <v>114</v>
      </c>
      <c r="L1422" s="5">
        <v>42</v>
      </c>
      <c r="M1422" s="5">
        <v>60431.94</v>
      </c>
      <c r="N1422" s="5">
        <v>88054.73</v>
      </c>
      <c r="O1422" s="5">
        <v>0.1</v>
      </c>
      <c r="P1422" s="3" t="s">
        <v>28</v>
      </c>
      <c r="Q1422" s="3" t="s">
        <v>29</v>
      </c>
      <c r="R1422" s="5">
        <v>7</v>
      </c>
      <c r="S1422" s="15">
        <v>1044141</v>
      </c>
      <c r="T1422" s="11">
        <f t="shared" si="155"/>
        <v>3698298.6599999997</v>
      </c>
      <c r="U1422" s="12">
        <f t="shared" si="156"/>
        <v>369829.86599999998</v>
      </c>
      <c r="V1422" s="12">
        <f t="shared" si="157"/>
        <v>3328468.7939999998</v>
      </c>
      <c r="W1422" s="17">
        <f t="shared" si="158"/>
        <v>0.31370010194543529</v>
      </c>
      <c r="X1422" s="19">
        <f t="shared" si="159"/>
        <v>0</v>
      </c>
      <c r="Y1422" s="17">
        <f t="shared" si="160"/>
        <v>0.31370010194543529</v>
      </c>
      <c r="Z1422" s="25">
        <f t="shared" si="154"/>
        <v>0.11111111111111112</v>
      </c>
    </row>
    <row r="1423" spans="1:26" ht="14.4" x14ac:dyDescent="0.3">
      <c r="A1423" s="24" t="s">
        <v>2249</v>
      </c>
      <c r="B1423" s="6">
        <v>45873</v>
      </c>
      <c r="C1423" s="3" t="s">
        <v>31</v>
      </c>
      <c r="D1423" s="3" t="s">
        <v>41</v>
      </c>
      <c r="E1423" s="3" t="s">
        <v>50</v>
      </c>
      <c r="F1423" s="3" t="s">
        <v>50</v>
      </c>
      <c r="G1423" s="3" t="s">
        <v>2250</v>
      </c>
      <c r="H1423" s="3" t="s">
        <v>24</v>
      </c>
      <c r="I1423" s="3" t="s">
        <v>25</v>
      </c>
      <c r="J1423" s="3" t="s">
        <v>61</v>
      </c>
      <c r="K1423" s="3" t="s">
        <v>223</v>
      </c>
      <c r="L1423" s="5">
        <v>19</v>
      </c>
      <c r="M1423" s="5">
        <v>32061.13</v>
      </c>
      <c r="N1423" s="5">
        <v>47451.83</v>
      </c>
      <c r="O1423" s="5">
        <v>0.1</v>
      </c>
      <c r="P1423" s="3" t="s">
        <v>55</v>
      </c>
      <c r="Q1423" s="3" t="s">
        <v>29</v>
      </c>
      <c r="R1423" s="5">
        <v>7</v>
      </c>
      <c r="S1423" s="15">
        <v>263181</v>
      </c>
      <c r="T1423" s="11">
        <f t="shared" si="155"/>
        <v>901584.77</v>
      </c>
      <c r="U1423" s="12">
        <f t="shared" si="156"/>
        <v>90158.477000000014</v>
      </c>
      <c r="V1423" s="12">
        <f t="shared" si="157"/>
        <v>811426.29300000006</v>
      </c>
      <c r="W1423" s="17">
        <f t="shared" si="158"/>
        <v>0.32434369242210392</v>
      </c>
      <c r="X1423" s="19">
        <f t="shared" si="159"/>
        <v>1</v>
      </c>
      <c r="Y1423" s="17">
        <f t="shared" si="160"/>
        <v>0.32434369242210392</v>
      </c>
      <c r="Z1423" s="25">
        <f t="shared" si="154"/>
        <v>0.11111111111111112</v>
      </c>
    </row>
    <row r="1424" spans="1:26" ht="14.4" x14ac:dyDescent="0.3">
      <c r="A1424" s="24" t="s">
        <v>2251</v>
      </c>
      <c r="B1424" s="4">
        <v>45681</v>
      </c>
      <c r="C1424" s="3" t="s">
        <v>40</v>
      </c>
      <c r="D1424" s="3" t="s">
        <v>70</v>
      </c>
      <c r="E1424" s="3" t="s">
        <v>71</v>
      </c>
      <c r="F1424" s="3" t="s">
        <v>72</v>
      </c>
      <c r="G1424" s="3" t="s">
        <v>1594</v>
      </c>
      <c r="H1424" s="3" t="s">
        <v>35</v>
      </c>
      <c r="I1424" s="3" t="s">
        <v>52</v>
      </c>
      <c r="J1424" s="3" t="s">
        <v>53</v>
      </c>
      <c r="K1424" s="3" t="s">
        <v>99</v>
      </c>
      <c r="L1424" s="5">
        <v>16</v>
      </c>
      <c r="M1424" s="5">
        <v>12987.07</v>
      </c>
      <c r="N1424" s="5">
        <v>15516.6</v>
      </c>
      <c r="O1424" s="5">
        <v>0.15</v>
      </c>
      <c r="P1424" s="3" t="s">
        <v>55</v>
      </c>
      <c r="Q1424" s="3" t="s">
        <v>38</v>
      </c>
      <c r="R1424" s="5">
        <v>16</v>
      </c>
      <c r="S1424" s="15">
        <v>34401.61</v>
      </c>
      <c r="T1424" s="11">
        <f t="shared" si="155"/>
        <v>248265.60000000001</v>
      </c>
      <c r="U1424" s="12">
        <f t="shared" si="156"/>
        <v>37239.839999999997</v>
      </c>
      <c r="V1424" s="12">
        <f t="shared" si="157"/>
        <v>211025.76</v>
      </c>
      <c r="W1424" s="17">
        <f t="shared" si="158"/>
        <v>0.16302090323001325</v>
      </c>
      <c r="X1424" s="19">
        <f t="shared" si="159"/>
        <v>1</v>
      </c>
      <c r="Y1424" s="17">
        <f t="shared" si="160"/>
        <v>0.16302090323001325</v>
      </c>
      <c r="Z1424" s="25">
        <f t="shared" si="154"/>
        <v>0.1764705882352941</v>
      </c>
    </row>
    <row r="1425" spans="1:26" ht="14.4" x14ac:dyDescent="0.3">
      <c r="A1425" s="24" t="s">
        <v>2252</v>
      </c>
      <c r="B1425" s="7">
        <v>45800</v>
      </c>
      <c r="C1425" s="3" t="s">
        <v>20</v>
      </c>
      <c r="D1425" s="3" t="s">
        <v>21</v>
      </c>
      <c r="E1425" s="3" t="s">
        <v>22</v>
      </c>
      <c r="F1425" s="3" t="s">
        <v>22</v>
      </c>
      <c r="G1425" s="3" t="s">
        <v>1404</v>
      </c>
      <c r="H1425" s="3" t="s">
        <v>24</v>
      </c>
      <c r="I1425" s="3" t="s">
        <v>25</v>
      </c>
      <c r="J1425" s="3" t="s">
        <v>36</v>
      </c>
      <c r="K1425" s="3" t="s">
        <v>37</v>
      </c>
      <c r="L1425" s="5">
        <v>46</v>
      </c>
      <c r="M1425" s="5">
        <v>38962.639999999999</v>
      </c>
      <c r="N1425" s="5">
        <v>45338.5</v>
      </c>
      <c r="O1425" s="5">
        <v>0.05</v>
      </c>
      <c r="P1425" s="3" t="s">
        <v>55</v>
      </c>
      <c r="Q1425" s="3" t="s">
        <v>38</v>
      </c>
      <c r="R1425" s="5">
        <v>8</v>
      </c>
      <c r="S1425" s="15">
        <v>278625.09999999998</v>
      </c>
      <c r="T1425" s="11">
        <f t="shared" si="155"/>
        <v>2085571</v>
      </c>
      <c r="U1425" s="12">
        <f t="shared" si="156"/>
        <v>104278.55</v>
      </c>
      <c r="V1425" s="12">
        <f t="shared" si="157"/>
        <v>1981292.45</v>
      </c>
      <c r="W1425" s="17">
        <f t="shared" si="158"/>
        <v>0.14062795222381227</v>
      </c>
      <c r="X1425" s="19">
        <f t="shared" si="159"/>
        <v>1</v>
      </c>
      <c r="Y1425" s="17">
        <f t="shared" si="160"/>
        <v>0.14062795222381227</v>
      </c>
      <c r="Z1425" s="25">
        <f t="shared" si="154"/>
        <v>5.2631578947368425E-2</v>
      </c>
    </row>
    <row r="1426" spans="1:26" ht="14.4" x14ac:dyDescent="0.3">
      <c r="A1426" s="24" t="s">
        <v>2253</v>
      </c>
      <c r="B1426" s="6">
        <v>45690</v>
      </c>
      <c r="C1426" s="3" t="s">
        <v>31</v>
      </c>
      <c r="D1426" s="3" t="s">
        <v>57</v>
      </c>
      <c r="E1426" s="3" t="s">
        <v>64</v>
      </c>
      <c r="F1426" s="3" t="s">
        <v>65</v>
      </c>
      <c r="G1426" s="3" t="s">
        <v>1931</v>
      </c>
      <c r="H1426" s="3" t="s">
        <v>44</v>
      </c>
      <c r="I1426" s="3" t="s">
        <v>52</v>
      </c>
      <c r="J1426" s="3" t="s">
        <v>53</v>
      </c>
      <c r="K1426" s="3" t="s">
        <v>110</v>
      </c>
      <c r="L1426" s="5">
        <v>47</v>
      </c>
      <c r="M1426" s="5">
        <v>48680.03</v>
      </c>
      <c r="N1426" s="5">
        <v>62332.19</v>
      </c>
      <c r="O1426" s="5">
        <v>0</v>
      </c>
      <c r="P1426" s="3" t="s">
        <v>28</v>
      </c>
      <c r="Q1426" s="3" t="s">
        <v>77</v>
      </c>
      <c r="R1426" s="5">
        <v>4</v>
      </c>
      <c r="S1426" s="15">
        <v>641651.5</v>
      </c>
      <c r="T1426" s="11">
        <f t="shared" si="155"/>
        <v>2929612.93</v>
      </c>
      <c r="U1426" s="12">
        <f t="shared" si="156"/>
        <v>0</v>
      </c>
      <c r="V1426" s="12">
        <f t="shared" si="157"/>
        <v>2929612.93</v>
      </c>
      <c r="W1426" s="17">
        <f t="shared" si="158"/>
        <v>0.21902262016572951</v>
      </c>
      <c r="X1426" s="19">
        <f t="shared" si="159"/>
        <v>0</v>
      </c>
      <c r="Y1426" s="17">
        <f t="shared" si="160"/>
        <v>0.21902262016572951</v>
      </c>
      <c r="Z1426" s="25">
        <f t="shared" si="154"/>
        <v>0</v>
      </c>
    </row>
    <row r="1427" spans="1:26" ht="14.4" x14ac:dyDescent="0.3">
      <c r="A1427" s="24" t="s">
        <v>2254</v>
      </c>
      <c r="B1427" s="7">
        <v>45808</v>
      </c>
      <c r="C1427" s="3" t="s">
        <v>20</v>
      </c>
      <c r="D1427" s="3" t="s">
        <v>57</v>
      </c>
      <c r="E1427" s="3" t="s">
        <v>64</v>
      </c>
      <c r="F1427" s="3" t="s">
        <v>65</v>
      </c>
      <c r="G1427" s="3" t="s">
        <v>277</v>
      </c>
      <c r="H1427" s="3" t="s">
        <v>87</v>
      </c>
      <c r="I1427" s="3" t="s">
        <v>45</v>
      </c>
      <c r="J1427" s="3" t="s">
        <v>102</v>
      </c>
      <c r="K1427" s="3" t="s">
        <v>103</v>
      </c>
      <c r="L1427" s="5">
        <v>1</v>
      </c>
      <c r="M1427" s="5">
        <v>32342.89</v>
      </c>
      <c r="N1427" s="5">
        <v>38347.879999999997</v>
      </c>
      <c r="O1427" s="5">
        <v>0.15</v>
      </c>
      <c r="P1427" s="3" t="s">
        <v>28</v>
      </c>
      <c r="Q1427" s="3" t="s">
        <v>29</v>
      </c>
      <c r="R1427" s="5">
        <v>18</v>
      </c>
      <c r="S1427" s="15">
        <v>5104.24</v>
      </c>
      <c r="T1427" s="11">
        <f t="shared" si="155"/>
        <v>38347.879999999997</v>
      </c>
      <c r="U1427" s="12">
        <f t="shared" si="156"/>
        <v>5752.1819999999998</v>
      </c>
      <c r="V1427" s="12">
        <f t="shared" si="157"/>
        <v>32595.697999999997</v>
      </c>
      <c r="W1427" s="17">
        <f t="shared" si="158"/>
        <v>0.15659244357951776</v>
      </c>
      <c r="X1427" s="19">
        <f t="shared" si="159"/>
        <v>0</v>
      </c>
      <c r="Y1427" s="17">
        <f t="shared" si="160"/>
        <v>0.15659244357951776</v>
      </c>
      <c r="Z1427" s="25">
        <f t="shared" si="154"/>
        <v>0.17647058823529413</v>
      </c>
    </row>
    <row r="1428" spans="1:26" ht="14.4" x14ac:dyDescent="0.3">
      <c r="A1428" s="24" t="s">
        <v>2255</v>
      </c>
      <c r="B1428" s="4">
        <v>45676</v>
      </c>
      <c r="C1428" s="3" t="s">
        <v>40</v>
      </c>
      <c r="D1428" s="3" t="s">
        <v>21</v>
      </c>
      <c r="E1428" s="3" t="s">
        <v>32</v>
      </c>
      <c r="F1428" s="3" t="s">
        <v>33</v>
      </c>
      <c r="G1428" s="3" t="s">
        <v>593</v>
      </c>
      <c r="H1428" s="3" t="s">
        <v>44</v>
      </c>
      <c r="I1428" s="3" t="s">
        <v>25</v>
      </c>
      <c r="J1428" s="3" t="s">
        <v>36</v>
      </c>
      <c r="K1428" s="3" t="s">
        <v>37</v>
      </c>
      <c r="L1428" s="5">
        <v>1</v>
      </c>
      <c r="M1428" s="5">
        <v>50501.01</v>
      </c>
      <c r="N1428" s="5">
        <v>69504.899999999994</v>
      </c>
      <c r="O1428" s="5">
        <v>0.1</v>
      </c>
      <c r="P1428" s="3" t="s">
        <v>55</v>
      </c>
      <c r="Q1428" s="3" t="s">
        <v>77</v>
      </c>
      <c r="R1428" s="5">
        <v>10</v>
      </c>
      <c r="S1428" s="15">
        <v>17103.5</v>
      </c>
      <c r="T1428" s="11">
        <f t="shared" si="155"/>
        <v>69504.899999999994</v>
      </c>
      <c r="U1428" s="12">
        <f t="shared" si="156"/>
        <v>6950.49</v>
      </c>
      <c r="V1428" s="12">
        <f t="shared" si="157"/>
        <v>62554.409999999996</v>
      </c>
      <c r="W1428" s="17">
        <f t="shared" si="158"/>
        <v>0.27341797324920819</v>
      </c>
      <c r="X1428" s="19">
        <f t="shared" si="159"/>
        <v>1</v>
      </c>
      <c r="Y1428" s="17">
        <f t="shared" si="160"/>
        <v>0.27341797324920819</v>
      </c>
      <c r="Z1428" s="25">
        <f t="shared" si="154"/>
        <v>0.11111111111111112</v>
      </c>
    </row>
    <row r="1429" spans="1:26" ht="14.4" x14ac:dyDescent="0.3">
      <c r="A1429" s="24" t="s">
        <v>2256</v>
      </c>
      <c r="B1429" s="8">
        <v>45786</v>
      </c>
      <c r="C1429" s="3" t="s">
        <v>20</v>
      </c>
      <c r="D1429" s="3" t="s">
        <v>21</v>
      </c>
      <c r="E1429" s="3" t="s">
        <v>22</v>
      </c>
      <c r="F1429" s="3" t="s">
        <v>22</v>
      </c>
      <c r="G1429" s="3" t="s">
        <v>851</v>
      </c>
      <c r="H1429" s="3" t="s">
        <v>87</v>
      </c>
      <c r="I1429" s="3" t="s">
        <v>52</v>
      </c>
      <c r="J1429" s="3" t="s">
        <v>157</v>
      </c>
      <c r="K1429" s="3" t="s">
        <v>158</v>
      </c>
      <c r="L1429" s="5">
        <v>7</v>
      </c>
      <c r="M1429" s="5">
        <v>21530.99</v>
      </c>
      <c r="N1429" s="5">
        <v>31402.720000000001</v>
      </c>
      <c r="O1429" s="5">
        <v>0.1</v>
      </c>
      <c r="P1429" s="3" t="s">
        <v>28</v>
      </c>
      <c r="Q1429" s="3" t="s">
        <v>77</v>
      </c>
      <c r="R1429" s="5">
        <v>19</v>
      </c>
      <c r="S1429" s="15">
        <v>62191.9</v>
      </c>
      <c r="T1429" s="11">
        <f t="shared" si="155"/>
        <v>219819.04</v>
      </c>
      <c r="U1429" s="12">
        <f t="shared" si="156"/>
        <v>21981.904000000002</v>
      </c>
      <c r="V1429" s="12">
        <f t="shared" si="157"/>
        <v>197837.136</v>
      </c>
      <c r="W1429" s="17">
        <f t="shared" si="158"/>
        <v>0.31435907968259308</v>
      </c>
      <c r="X1429" s="19">
        <f t="shared" si="159"/>
        <v>0</v>
      </c>
      <c r="Y1429" s="17">
        <f t="shared" si="160"/>
        <v>0.31435907968259308</v>
      </c>
      <c r="Z1429" s="25">
        <f t="shared" si="154"/>
        <v>0.11111111111111112</v>
      </c>
    </row>
    <row r="1430" spans="1:26" ht="14.4" x14ac:dyDescent="0.3">
      <c r="A1430" s="24" t="s">
        <v>2257</v>
      </c>
      <c r="B1430" s="4">
        <v>45829</v>
      </c>
      <c r="C1430" s="3" t="s">
        <v>20</v>
      </c>
      <c r="D1430" s="3" t="s">
        <v>70</v>
      </c>
      <c r="E1430" s="3" t="s">
        <v>125</v>
      </c>
      <c r="F1430" s="3" t="s">
        <v>125</v>
      </c>
      <c r="G1430" s="3" t="s">
        <v>2215</v>
      </c>
      <c r="H1430" s="3" t="s">
        <v>35</v>
      </c>
      <c r="I1430" s="3" t="s">
        <v>25</v>
      </c>
      <c r="J1430" s="3" t="s">
        <v>36</v>
      </c>
      <c r="K1430" s="3" t="s">
        <v>37</v>
      </c>
      <c r="L1430" s="5">
        <v>18</v>
      </c>
      <c r="M1430" s="5">
        <v>38088.65</v>
      </c>
      <c r="N1430" s="5">
        <v>46135.48</v>
      </c>
      <c r="O1430" s="5">
        <v>0.05</v>
      </c>
      <c r="P1430" s="3" t="s">
        <v>55</v>
      </c>
      <c r="Q1430" s="3" t="s">
        <v>38</v>
      </c>
      <c r="R1430" s="5">
        <v>5</v>
      </c>
      <c r="S1430" s="15">
        <v>137600.79999999999</v>
      </c>
      <c r="T1430" s="11">
        <f t="shared" si="155"/>
        <v>830438.64</v>
      </c>
      <c r="U1430" s="12">
        <f t="shared" si="156"/>
        <v>41521.932000000001</v>
      </c>
      <c r="V1430" s="12">
        <f t="shared" si="157"/>
        <v>788916.70799999998</v>
      </c>
      <c r="W1430" s="17">
        <f t="shared" si="158"/>
        <v>0.17441739869958489</v>
      </c>
      <c r="X1430" s="19">
        <f t="shared" si="159"/>
        <v>1</v>
      </c>
      <c r="Y1430" s="17">
        <f t="shared" si="160"/>
        <v>0.17441739869958489</v>
      </c>
      <c r="Z1430" s="25">
        <f t="shared" si="154"/>
        <v>5.2631578947368425E-2</v>
      </c>
    </row>
    <row r="1431" spans="1:26" ht="14.4" x14ac:dyDescent="0.3">
      <c r="A1431" s="24" t="s">
        <v>2258</v>
      </c>
      <c r="B1431" s="4">
        <v>45865</v>
      </c>
      <c r="C1431" s="3" t="s">
        <v>40</v>
      </c>
      <c r="D1431" s="3" t="s">
        <v>70</v>
      </c>
      <c r="E1431" s="3" t="s">
        <v>125</v>
      </c>
      <c r="F1431" s="3" t="s">
        <v>125</v>
      </c>
      <c r="G1431" s="3" t="s">
        <v>262</v>
      </c>
      <c r="H1431" s="3" t="s">
        <v>35</v>
      </c>
      <c r="I1431" s="3" t="s">
        <v>45</v>
      </c>
      <c r="J1431" s="3" t="s">
        <v>46</v>
      </c>
      <c r="K1431" s="3" t="s">
        <v>117</v>
      </c>
      <c r="L1431" s="5">
        <v>27</v>
      </c>
      <c r="M1431" s="5">
        <v>2305.63</v>
      </c>
      <c r="N1431" s="5">
        <v>3153.83</v>
      </c>
      <c r="O1431" s="5">
        <v>0.1</v>
      </c>
      <c r="P1431" s="3" t="s">
        <v>28</v>
      </c>
      <c r="Q1431" s="3" t="s">
        <v>84</v>
      </c>
      <c r="R1431" s="5">
        <v>13</v>
      </c>
      <c r="S1431" s="15">
        <v>20611.259999999998</v>
      </c>
      <c r="T1431" s="11">
        <f t="shared" si="155"/>
        <v>85153.41</v>
      </c>
      <c r="U1431" s="12">
        <f t="shared" si="156"/>
        <v>8515.3410000000003</v>
      </c>
      <c r="V1431" s="12">
        <f t="shared" si="157"/>
        <v>76638.069000000003</v>
      </c>
      <c r="W1431" s="17">
        <f t="shared" si="158"/>
        <v>0.2689428409267462</v>
      </c>
      <c r="X1431" s="19">
        <f t="shared" si="159"/>
        <v>0</v>
      </c>
      <c r="Y1431" s="17">
        <f t="shared" si="160"/>
        <v>0.2689428409267462</v>
      </c>
      <c r="Z1431" s="25">
        <f t="shared" si="154"/>
        <v>0.1111111111111111</v>
      </c>
    </row>
    <row r="1432" spans="1:26" ht="14.4" x14ac:dyDescent="0.3">
      <c r="A1432" s="24" t="s">
        <v>2259</v>
      </c>
      <c r="B1432" s="4">
        <v>45731</v>
      </c>
      <c r="C1432" s="3" t="s">
        <v>31</v>
      </c>
      <c r="D1432" s="3" t="s">
        <v>41</v>
      </c>
      <c r="E1432" s="3" t="s">
        <v>42</v>
      </c>
      <c r="F1432" s="3" t="s">
        <v>42</v>
      </c>
      <c r="G1432" s="3" t="s">
        <v>790</v>
      </c>
      <c r="H1432" s="3" t="s">
        <v>87</v>
      </c>
      <c r="I1432" s="3" t="s">
        <v>45</v>
      </c>
      <c r="J1432" s="3" t="s">
        <v>132</v>
      </c>
      <c r="K1432" s="3" t="s">
        <v>206</v>
      </c>
      <c r="L1432" s="5">
        <v>26</v>
      </c>
      <c r="M1432" s="5">
        <v>48353.87</v>
      </c>
      <c r="N1432" s="5">
        <v>69161.75</v>
      </c>
      <c r="O1432" s="5">
        <v>0.1</v>
      </c>
      <c r="P1432" s="3" t="s">
        <v>55</v>
      </c>
      <c r="Q1432" s="3" t="s">
        <v>77</v>
      </c>
      <c r="R1432" s="5">
        <v>12</v>
      </c>
      <c r="S1432" s="15">
        <v>486904.4</v>
      </c>
      <c r="T1432" s="11">
        <f t="shared" si="155"/>
        <v>1798205.5</v>
      </c>
      <c r="U1432" s="12">
        <f t="shared" si="156"/>
        <v>179820.55000000002</v>
      </c>
      <c r="V1432" s="12">
        <f t="shared" si="157"/>
        <v>1618384.95</v>
      </c>
      <c r="W1432" s="17">
        <f t="shared" si="158"/>
        <v>0.3008582105264882</v>
      </c>
      <c r="X1432" s="19">
        <f t="shared" si="159"/>
        <v>1</v>
      </c>
      <c r="Y1432" s="17">
        <f t="shared" si="160"/>
        <v>0.3008582105264882</v>
      </c>
      <c r="Z1432" s="25">
        <f t="shared" si="154"/>
        <v>0.11111111111111112</v>
      </c>
    </row>
    <row r="1433" spans="1:26" ht="14.4" x14ac:dyDescent="0.3">
      <c r="A1433" s="24" t="s">
        <v>2260</v>
      </c>
      <c r="B1433" s="6">
        <v>45908</v>
      </c>
      <c r="C1433" s="3" t="s">
        <v>40</v>
      </c>
      <c r="D1433" s="3" t="s">
        <v>41</v>
      </c>
      <c r="E1433" s="3" t="s">
        <v>50</v>
      </c>
      <c r="F1433" s="3" t="s">
        <v>50</v>
      </c>
      <c r="G1433" s="3" t="s">
        <v>2261</v>
      </c>
      <c r="H1433" s="3" t="s">
        <v>35</v>
      </c>
      <c r="I1433" s="3" t="s">
        <v>45</v>
      </c>
      <c r="J1433" s="3" t="s">
        <v>102</v>
      </c>
      <c r="K1433" s="3" t="s">
        <v>191</v>
      </c>
      <c r="L1433" s="5">
        <v>16</v>
      </c>
      <c r="M1433" s="5">
        <v>55503.54</v>
      </c>
      <c r="N1433" s="5">
        <v>82127.539999999994</v>
      </c>
      <c r="O1433" s="5">
        <v>0.05</v>
      </c>
      <c r="P1433" s="3" t="s">
        <v>28</v>
      </c>
      <c r="Q1433" s="3" t="s">
        <v>77</v>
      </c>
      <c r="R1433" s="5">
        <v>5</v>
      </c>
      <c r="S1433" s="15">
        <v>404684.79999999999</v>
      </c>
      <c r="T1433" s="11">
        <f t="shared" si="155"/>
        <v>1314040.6399999999</v>
      </c>
      <c r="U1433" s="12">
        <f t="shared" si="156"/>
        <v>65702.031999999992</v>
      </c>
      <c r="V1433" s="12">
        <f t="shared" si="157"/>
        <v>1248338.608</v>
      </c>
      <c r="W1433" s="17">
        <f t="shared" si="158"/>
        <v>0.32417871033273371</v>
      </c>
      <c r="X1433" s="19">
        <f t="shared" si="159"/>
        <v>0</v>
      </c>
      <c r="Y1433" s="17">
        <f t="shared" si="160"/>
        <v>0.32417871033273371</v>
      </c>
      <c r="Z1433" s="25">
        <f t="shared" si="154"/>
        <v>5.2631578947368411E-2</v>
      </c>
    </row>
    <row r="1434" spans="1:26" ht="14.4" x14ac:dyDescent="0.3">
      <c r="A1434" s="24" t="s">
        <v>2262</v>
      </c>
      <c r="B1434" s="6">
        <v>45908</v>
      </c>
      <c r="C1434" s="3" t="s">
        <v>31</v>
      </c>
      <c r="D1434" s="3" t="s">
        <v>21</v>
      </c>
      <c r="E1434" s="3" t="s">
        <v>22</v>
      </c>
      <c r="F1434" s="3" t="s">
        <v>22</v>
      </c>
      <c r="G1434" s="3" t="s">
        <v>955</v>
      </c>
      <c r="H1434" s="3" t="s">
        <v>35</v>
      </c>
      <c r="I1434" s="3" t="s">
        <v>52</v>
      </c>
      <c r="J1434" s="3" t="s">
        <v>95</v>
      </c>
      <c r="K1434" s="3" t="s">
        <v>237</v>
      </c>
      <c r="L1434" s="5">
        <v>14</v>
      </c>
      <c r="M1434" s="5">
        <v>4766.1099999999997</v>
      </c>
      <c r="N1434" s="5">
        <v>7139.7</v>
      </c>
      <c r="O1434" s="5">
        <v>0.15</v>
      </c>
      <c r="P1434" s="3" t="s">
        <v>28</v>
      </c>
      <c r="Q1434" s="3" t="s">
        <v>77</v>
      </c>
      <c r="R1434" s="5">
        <v>2</v>
      </c>
      <c r="S1434" s="15">
        <v>28245.72</v>
      </c>
      <c r="T1434" s="11">
        <f t="shared" si="155"/>
        <v>99955.8</v>
      </c>
      <c r="U1434" s="12">
        <f t="shared" si="156"/>
        <v>14993.369999999999</v>
      </c>
      <c r="V1434" s="12">
        <f t="shared" si="157"/>
        <v>84962.430000000008</v>
      </c>
      <c r="W1434" s="17">
        <f t="shared" si="158"/>
        <v>0.33244953092796425</v>
      </c>
      <c r="X1434" s="19">
        <f t="shared" si="159"/>
        <v>0</v>
      </c>
      <c r="Y1434" s="17">
        <f t="shared" si="160"/>
        <v>0.33244953092796425</v>
      </c>
      <c r="Z1434" s="25">
        <f t="shared" si="154"/>
        <v>0.1764705882352941</v>
      </c>
    </row>
    <row r="1435" spans="1:26" ht="14.4" x14ac:dyDescent="0.3">
      <c r="A1435" s="24" t="s">
        <v>2263</v>
      </c>
      <c r="B1435" s="4">
        <v>45772</v>
      </c>
      <c r="C1435" s="3" t="s">
        <v>31</v>
      </c>
      <c r="D1435" s="3" t="s">
        <v>21</v>
      </c>
      <c r="E1435" s="3" t="s">
        <v>22</v>
      </c>
      <c r="F1435" s="3" t="s">
        <v>22</v>
      </c>
      <c r="G1435" s="3" t="s">
        <v>112</v>
      </c>
      <c r="H1435" s="3" t="s">
        <v>24</v>
      </c>
      <c r="I1435" s="3" t="s">
        <v>45</v>
      </c>
      <c r="J1435" s="3" t="s">
        <v>102</v>
      </c>
      <c r="K1435" s="3" t="s">
        <v>226</v>
      </c>
      <c r="L1435" s="5">
        <v>27</v>
      </c>
      <c r="M1435" s="5">
        <v>60342.46</v>
      </c>
      <c r="N1435" s="5">
        <v>67404.09</v>
      </c>
      <c r="O1435" s="5">
        <v>0</v>
      </c>
      <c r="P1435" s="3" t="s">
        <v>28</v>
      </c>
      <c r="Q1435" s="3" t="s">
        <v>77</v>
      </c>
      <c r="R1435" s="5">
        <v>15</v>
      </c>
      <c r="S1435" s="15">
        <v>190664</v>
      </c>
      <c r="T1435" s="11">
        <f t="shared" si="155"/>
        <v>1819910.43</v>
      </c>
      <c r="U1435" s="12">
        <f t="shared" si="156"/>
        <v>0</v>
      </c>
      <c r="V1435" s="12">
        <f t="shared" si="157"/>
        <v>1819910.43</v>
      </c>
      <c r="W1435" s="17">
        <f t="shared" si="158"/>
        <v>0.10476559552439073</v>
      </c>
      <c r="X1435" s="19">
        <f t="shared" si="159"/>
        <v>0</v>
      </c>
      <c r="Y1435" s="17">
        <f t="shared" si="160"/>
        <v>0.10476559552439073</v>
      </c>
      <c r="Z1435" s="25">
        <f t="shared" si="154"/>
        <v>0</v>
      </c>
    </row>
    <row r="1436" spans="1:26" ht="14.4" x14ac:dyDescent="0.3">
      <c r="A1436" s="24" t="s">
        <v>2264</v>
      </c>
      <c r="B1436" s="4">
        <v>45677</v>
      </c>
      <c r="C1436" s="3" t="s">
        <v>49</v>
      </c>
      <c r="D1436" s="3" t="s">
        <v>70</v>
      </c>
      <c r="E1436" s="3" t="s">
        <v>71</v>
      </c>
      <c r="F1436" s="3" t="s">
        <v>72</v>
      </c>
      <c r="G1436" s="3" t="s">
        <v>2265</v>
      </c>
      <c r="H1436" s="3" t="s">
        <v>87</v>
      </c>
      <c r="I1436" s="3" t="s">
        <v>25</v>
      </c>
      <c r="J1436" s="3" t="s">
        <v>26</v>
      </c>
      <c r="K1436" s="3" t="s">
        <v>127</v>
      </c>
      <c r="L1436" s="5">
        <v>5</v>
      </c>
      <c r="M1436" s="5">
        <v>46677.84</v>
      </c>
      <c r="N1436" s="5">
        <v>69270.59</v>
      </c>
      <c r="O1436" s="5">
        <v>0</v>
      </c>
      <c r="P1436" s="3" t="s">
        <v>55</v>
      </c>
      <c r="Q1436" s="3" t="s">
        <v>38</v>
      </c>
      <c r="R1436" s="5">
        <v>6</v>
      </c>
      <c r="S1436" s="15">
        <v>112963.8</v>
      </c>
      <c r="T1436" s="11">
        <f t="shared" si="155"/>
        <v>346352.94999999995</v>
      </c>
      <c r="U1436" s="12">
        <f t="shared" si="156"/>
        <v>0</v>
      </c>
      <c r="V1436" s="12">
        <f t="shared" si="157"/>
        <v>346352.94999999995</v>
      </c>
      <c r="W1436" s="17">
        <f t="shared" si="158"/>
        <v>0.32615226750631116</v>
      </c>
      <c r="X1436" s="19">
        <f t="shared" si="159"/>
        <v>1</v>
      </c>
      <c r="Y1436" s="17">
        <f t="shared" si="160"/>
        <v>0.32615226750631116</v>
      </c>
      <c r="Z1436" s="25">
        <f t="shared" si="154"/>
        <v>0</v>
      </c>
    </row>
    <row r="1437" spans="1:26" ht="14.4" x14ac:dyDescent="0.3">
      <c r="A1437" s="24" t="s">
        <v>2266</v>
      </c>
      <c r="B1437" s="4">
        <v>45827</v>
      </c>
      <c r="C1437" s="3" t="s">
        <v>31</v>
      </c>
      <c r="D1437" s="3" t="s">
        <v>70</v>
      </c>
      <c r="E1437" s="3" t="s">
        <v>125</v>
      </c>
      <c r="F1437" s="3" t="s">
        <v>125</v>
      </c>
      <c r="G1437" s="3" t="s">
        <v>2267</v>
      </c>
      <c r="H1437" s="3" t="s">
        <v>35</v>
      </c>
      <c r="I1437" s="3" t="s">
        <v>52</v>
      </c>
      <c r="J1437" s="3" t="s">
        <v>113</v>
      </c>
      <c r="K1437" s="3" t="s">
        <v>557</v>
      </c>
      <c r="L1437" s="5">
        <v>5</v>
      </c>
      <c r="M1437" s="5">
        <v>30300.19</v>
      </c>
      <c r="N1437" s="5">
        <v>35680.97</v>
      </c>
      <c r="O1437" s="5">
        <v>0.1</v>
      </c>
      <c r="P1437" s="3" t="s">
        <v>28</v>
      </c>
      <c r="Q1437" s="3" t="s">
        <v>38</v>
      </c>
      <c r="R1437" s="5">
        <v>5</v>
      </c>
      <c r="S1437" s="15">
        <v>24213.51</v>
      </c>
      <c r="T1437" s="11">
        <f t="shared" si="155"/>
        <v>178404.85</v>
      </c>
      <c r="U1437" s="12">
        <f t="shared" si="156"/>
        <v>17840.485000000001</v>
      </c>
      <c r="V1437" s="12">
        <f t="shared" si="157"/>
        <v>160564.36499999999</v>
      </c>
      <c r="W1437" s="17">
        <f t="shared" si="158"/>
        <v>0.150802514617736</v>
      </c>
      <c r="X1437" s="19">
        <f t="shared" si="159"/>
        <v>0</v>
      </c>
      <c r="Y1437" s="17">
        <f t="shared" si="160"/>
        <v>0.150802514617736</v>
      </c>
      <c r="Z1437" s="25">
        <f t="shared" si="154"/>
        <v>0.11111111111111112</v>
      </c>
    </row>
    <row r="1438" spans="1:26" ht="14.4" x14ac:dyDescent="0.3">
      <c r="A1438" s="24" t="s">
        <v>2268</v>
      </c>
      <c r="B1438" s="6">
        <v>45718</v>
      </c>
      <c r="C1438" s="3" t="s">
        <v>49</v>
      </c>
      <c r="D1438" s="3" t="s">
        <v>41</v>
      </c>
      <c r="E1438" s="3" t="s">
        <v>50</v>
      </c>
      <c r="F1438" s="3" t="s">
        <v>50</v>
      </c>
      <c r="G1438" s="3" t="s">
        <v>2133</v>
      </c>
      <c r="H1438" s="3" t="s">
        <v>35</v>
      </c>
      <c r="I1438" s="3" t="s">
        <v>25</v>
      </c>
      <c r="J1438" s="3" t="s">
        <v>61</v>
      </c>
      <c r="K1438" s="3" t="s">
        <v>211</v>
      </c>
      <c r="L1438" s="5">
        <v>13</v>
      </c>
      <c r="M1438" s="5">
        <v>62163.1</v>
      </c>
      <c r="N1438" s="5">
        <v>88625.600000000006</v>
      </c>
      <c r="O1438" s="5">
        <v>0</v>
      </c>
      <c r="P1438" s="3" t="s">
        <v>28</v>
      </c>
      <c r="Q1438" s="3" t="s">
        <v>29</v>
      </c>
      <c r="R1438" s="5">
        <v>4</v>
      </c>
      <c r="S1438" s="15">
        <v>344012.5</v>
      </c>
      <c r="T1438" s="11">
        <f t="shared" si="155"/>
        <v>1152132.8</v>
      </c>
      <c r="U1438" s="12">
        <f t="shared" si="156"/>
        <v>0</v>
      </c>
      <c r="V1438" s="12">
        <f t="shared" si="157"/>
        <v>1152132.8</v>
      </c>
      <c r="W1438" s="17">
        <f t="shared" si="158"/>
        <v>0.29858754129732268</v>
      </c>
      <c r="X1438" s="19">
        <f t="shared" si="159"/>
        <v>0</v>
      </c>
      <c r="Y1438" s="17">
        <f t="shared" si="160"/>
        <v>0.29858754129732268</v>
      </c>
      <c r="Z1438" s="25">
        <f t="shared" si="154"/>
        <v>0</v>
      </c>
    </row>
    <row r="1439" spans="1:26" ht="14.4" x14ac:dyDescent="0.3">
      <c r="A1439" s="24" t="s">
        <v>2269</v>
      </c>
      <c r="B1439" s="4">
        <v>45771</v>
      </c>
      <c r="C1439" s="3" t="s">
        <v>40</v>
      </c>
      <c r="D1439" s="3" t="s">
        <v>41</v>
      </c>
      <c r="E1439" s="3" t="s">
        <v>42</v>
      </c>
      <c r="F1439" s="3" t="s">
        <v>42</v>
      </c>
      <c r="G1439" s="3" t="s">
        <v>272</v>
      </c>
      <c r="H1439" s="3" t="s">
        <v>35</v>
      </c>
      <c r="I1439" s="3" t="s">
        <v>45</v>
      </c>
      <c r="J1439" s="3" t="s">
        <v>46</v>
      </c>
      <c r="K1439" s="3" t="s">
        <v>333</v>
      </c>
      <c r="L1439" s="5">
        <v>1</v>
      </c>
      <c r="M1439" s="5">
        <v>7613.11</v>
      </c>
      <c r="N1439" s="5">
        <v>9517.25</v>
      </c>
      <c r="O1439" s="5">
        <v>0.15</v>
      </c>
      <c r="P1439" s="3" t="s">
        <v>55</v>
      </c>
      <c r="Q1439" s="3" t="s">
        <v>84</v>
      </c>
      <c r="R1439" s="5">
        <v>20</v>
      </c>
      <c r="S1439" s="15">
        <v>1618.52</v>
      </c>
      <c r="T1439" s="11">
        <f t="shared" si="155"/>
        <v>9517.25</v>
      </c>
      <c r="U1439" s="12">
        <f t="shared" si="156"/>
        <v>1427.5874999999999</v>
      </c>
      <c r="V1439" s="12">
        <f t="shared" si="157"/>
        <v>8089.6625000000004</v>
      </c>
      <c r="W1439" s="17">
        <f t="shared" si="158"/>
        <v>0.20007262354888106</v>
      </c>
      <c r="X1439" s="19">
        <f t="shared" si="159"/>
        <v>1</v>
      </c>
      <c r="Y1439" s="17">
        <f t="shared" si="160"/>
        <v>0.20007262354888106</v>
      </c>
      <c r="Z1439" s="25">
        <f t="shared" si="154"/>
        <v>0.1764705882352941</v>
      </c>
    </row>
    <row r="1440" spans="1:26" ht="14.4" x14ac:dyDescent="0.3">
      <c r="A1440" s="24" t="s">
        <v>2270</v>
      </c>
      <c r="B1440" s="4">
        <v>45740</v>
      </c>
      <c r="C1440" s="3" t="s">
        <v>49</v>
      </c>
      <c r="D1440" s="3" t="s">
        <v>41</v>
      </c>
      <c r="E1440" s="3" t="s">
        <v>50</v>
      </c>
      <c r="F1440" s="3" t="s">
        <v>50</v>
      </c>
      <c r="G1440" s="3" t="s">
        <v>2271</v>
      </c>
      <c r="H1440" s="3" t="s">
        <v>87</v>
      </c>
      <c r="I1440" s="3" t="s">
        <v>25</v>
      </c>
      <c r="J1440" s="3" t="s">
        <v>36</v>
      </c>
      <c r="K1440" s="3" t="s">
        <v>280</v>
      </c>
      <c r="L1440" s="5">
        <v>7</v>
      </c>
      <c r="M1440" s="5">
        <v>60917.48</v>
      </c>
      <c r="N1440" s="5">
        <v>69647.289999999994</v>
      </c>
      <c r="O1440" s="5">
        <v>0</v>
      </c>
      <c r="P1440" s="3" t="s">
        <v>55</v>
      </c>
      <c r="Q1440" s="3" t="s">
        <v>77</v>
      </c>
      <c r="R1440" s="5">
        <v>8</v>
      </c>
      <c r="S1440" s="15">
        <v>61108.67</v>
      </c>
      <c r="T1440" s="11">
        <f t="shared" si="155"/>
        <v>487531.02999999997</v>
      </c>
      <c r="U1440" s="12">
        <f t="shared" si="156"/>
        <v>0</v>
      </c>
      <c r="V1440" s="12">
        <f t="shared" si="157"/>
        <v>487531.02999999997</v>
      </c>
      <c r="W1440" s="17">
        <f t="shared" si="158"/>
        <v>0.12534313969717989</v>
      </c>
      <c r="X1440" s="19">
        <f t="shared" si="159"/>
        <v>1</v>
      </c>
      <c r="Y1440" s="17">
        <f t="shared" si="160"/>
        <v>0.12534313969717989</v>
      </c>
      <c r="Z1440" s="25">
        <f t="shared" si="154"/>
        <v>0</v>
      </c>
    </row>
    <row r="1441" spans="1:26" ht="14.4" x14ac:dyDescent="0.3">
      <c r="A1441" s="24" t="s">
        <v>2272</v>
      </c>
      <c r="B1441" s="4">
        <v>45868</v>
      </c>
      <c r="C1441" s="3" t="s">
        <v>31</v>
      </c>
      <c r="D1441" s="3" t="s">
        <v>57</v>
      </c>
      <c r="E1441" s="3" t="s">
        <v>64</v>
      </c>
      <c r="F1441" s="3" t="s">
        <v>65</v>
      </c>
      <c r="G1441" s="3" t="s">
        <v>664</v>
      </c>
      <c r="H1441" s="3" t="s">
        <v>87</v>
      </c>
      <c r="I1441" s="3" t="s">
        <v>25</v>
      </c>
      <c r="J1441" s="3" t="s">
        <v>36</v>
      </c>
      <c r="K1441" s="3" t="s">
        <v>136</v>
      </c>
      <c r="L1441" s="5">
        <v>15</v>
      </c>
      <c r="M1441" s="5">
        <v>62529.22</v>
      </c>
      <c r="N1441" s="5">
        <v>91623.23</v>
      </c>
      <c r="O1441" s="5">
        <v>0.05</v>
      </c>
      <c r="P1441" s="3" t="s">
        <v>28</v>
      </c>
      <c r="Q1441" s="3" t="s">
        <v>38</v>
      </c>
      <c r="R1441" s="5">
        <v>13</v>
      </c>
      <c r="S1441" s="15">
        <v>414589.6</v>
      </c>
      <c r="T1441" s="11">
        <f t="shared" si="155"/>
        <v>1374348.45</v>
      </c>
      <c r="U1441" s="12">
        <f t="shared" si="156"/>
        <v>68717.422500000001</v>
      </c>
      <c r="V1441" s="12">
        <f t="shared" si="157"/>
        <v>1305631.0274999999</v>
      </c>
      <c r="W1441" s="17">
        <f t="shared" si="158"/>
        <v>0.31753963506355171</v>
      </c>
      <c r="X1441" s="19">
        <f t="shared" si="159"/>
        <v>0</v>
      </c>
      <c r="Y1441" s="17">
        <f t="shared" si="160"/>
        <v>0.31753963506355171</v>
      </c>
      <c r="Z1441" s="25">
        <f t="shared" si="154"/>
        <v>5.2631578947368425E-2</v>
      </c>
    </row>
    <row r="1442" spans="1:26" ht="14.4" x14ac:dyDescent="0.3">
      <c r="A1442" s="24" t="s">
        <v>2273</v>
      </c>
      <c r="B1442" s="4">
        <v>45762</v>
      </c>
      <c r="C1442" s="3" t="s">
        <v>31</v>
      </c>
      <c r="D1442" s="3" t="s">
        <v>21</v>
      </c>
      <c r="E1442" s="3" t="s">
        <v>105</v>
      </c>
      <c r="F1442" s="3" t="s">
        <v>106</v>
      </c>
      <c r="G1442" s="3" t="s">
        <v>2274</v>
      </c>
      <c r="H1442" s="3" t="s">
        <v>35</v>
      </c>
      <c r="I1442" s="3" t="s">
        <v>25</v>
      </c>
      <c r="J1442" s="3" t="s">
        <v>36</v>
      </c>
      <c r="K1442" s="3" t="s">
        <v>37</v>
      </c>
      <c r="L1442" s="5">
        <v>28</v>
      </c>
      <c r="M1442" s="5">
        <v>70170.570000000007</v>
      </c>
      <c r="N1442" s="5">
        <v>89746.98</v>
      </c>
      <c r="O1442" s="5">
        <v>0</v>
      </c>
      <c r="P1442" s="3" t="s">
        <v>28</v>
      </c>
      <c r="Q1442" s="3" t="s">
        <v>38</v>
      </c>
      <c r="R1442" s="5">
        <v>7</v>
      </c>
      <c r="S1442" s="15">
        <v>548139.5</v>
      </c>
      <c r="T1442" s="11">
        <f t="shared" si="155"/>
        <v>2512915.44</v>
      </c>
      <c r="U1442" s="12">
        <f t="shared" si="156"/>
        <v>0</v>
      </c>
      <c r="V1442" s="12">
        <f t="shared" si="157"/>
        <v>2512915.44</v>
      </c>
      <c r="W1442" s="17">
        <f t="shared" si="158"/>
        <v>0.21812890767227727</v>
      </c>
      <c r="X1442" s="19">
        <f t="shared" si="159"/>
        <v>0</v>
      </c>
      <c r="Y1442" s="17">
        <f t="shared" si="160"/>
        <v>0.21812890767227727</v>
      </c>
      <c r="Z1442" s="25">
        <f t="shared" si="154"/>
        <v>0</v>
      </c>
    </row>
    <row r="1443" spans="1:26" ht="14.4" x14ac:dyDescent="0.3">
      <c r="A1443" s="24" t="s">
        <v>2275</v>
      </c>
      <c r="B1443" s="4">
        <v>45698</v>
      </c>
      <c r="C1443" s="3" t="s">
        <v>20</v>
      </c>
      <c r="D1443" s="3" t="s">
        <v>21</v>
      </c>
      <c r="E1443" s="3" t="s">
        <v>22</v>
      </c>
      <c r="F1443" s="3" t="s">
        <v>22</v>
      </c>
      <c r="G1443" s="3" t="s">
        <v>201</v>
      </c>
      <c r="H1443" s="3" t="s">
        <v>87</v>
      </c>
      <c r="I1443" s="3" t="s">
        <v>45</v>
      </c>
      <c r="J1443" s="3" t="s">
        <v>67</v>
      </c>
      <c r="K1443" s="3" t="s">
        <v>199</v>
      </c>
      <c r="L1443" s="5">
        <v>23</v>
      </c>
      <c r="M1443" s="5">
        <v>77478.820000000007</v>
      </c>
      <c r="N1443" s="5">
        <v>95988.2</v>
      </c>
      <c r="O1443" s="5">
        <v>0.05</v>
      </c>
      <c r="P1443" s="3" t="s">
        <v>28</v>
      </c>
      <c r="Q1443" s="3" t="s">
        <v>38</v>
      </c>
      <c r="R1443" s="5">
        <v>7</v>
      </c>
      <c r="S1443" s="15">
        <v>404430</v>
      </c>
      <c r="T1443" s="11">
        <f t="shared" si="155"/>
        <v>2207728.6</v>
      </c>
      <c r="U1443" s="12">
        <f t="shared" si="156"/>
        <v>110386.43000000001</v>
      </c>
      <c r="V1443" s="12">
        <f t="shared" si="157"/>
        <v>2097342.17</v>
      </c>
      <c r="W1443" s="17">
        <f t="shared" si="158"/>
        <v>0.19282976606530541</v>
      </c>
      <c r="X1443" s="19">
        <f t="shared" si="159"/>
        <v>0</v>
      </c>
      <c r="Y1443" s="17">
        <f t="shared" si="160"/>
        <v>0.19282976606530541</v>
      </c>
      <c r="Z1443" s="25">
        <f t="shared" si="154"/>
        <v>5.2631578947368425E-2</v>
      </c>
    </row>
    <row r="1444" spans="1:26" ht="14.4" x14ac:dyDescent="0.3">
      <c r="A1444" s="24" t="s">
        <v>2276</v>
      </c>
      <c r="B1444" s="4">
        <v>45838</v>
      </c>
      <c r="C1444" s="3" t="s">
        <v>49</v>
      </c>
      <c r="D1444" s="3" t="s">
        <v>21</v>
      </c>
      <c r="E1444" s="3" t="s">
        <v>22</v>
      </c>
      <c r="F1444" s="3" t="s">
        <v>22</v>
      </c>
      <c r="G1444" s="3" t="s">
        <v>165</v>
      </c>
      <c r="H1444" s="3" t="s">
        <v>35</v>
      </c>
      <c r="I1444" s="3" t="s">
        <v>25</v>
      </c>
      <c r="J1444" s="3" t="s">
        <v>61</v>
      </c>
      <c r="K1444" s="3" t="s">
        <v>211</v>
      </c>
      <c r="L1444" s="5">
        <v>29</v>
      </c>
      <c r="M1444" s="5">
        <v>40450.300000000003</v>
      </c>
      <c r="N1444" s="5">
        <v>52922.8</v>
      </c>
      <c r="O1444" s="5">
        <v>0.1</v>
      </c>
      <c r="P1444" s="3" t="s">
        <v>55</v>
      </c>
      <c r="Q1444" s="3" t="s">
        <v>77</v>
      </c>
      <c r="R1444" s="5">
        <v>12</v>
      </c>
      <c r="S1444" s="15">
        <v>325532.3</v>
      </c>
      <c r="T1444" s="11">
        <f t="shared" si="155"/>
        <v>1534761.2000000002</v>
      </c>
      <c r="U1444" s="12">
        <f t="shared" si="156"/>
        <v>153476.12000000002</v>
      </c>
      <c r="V1444" s="12">
        <f t="shared" si="157"/>
        <v>1381285.08</v>
      </c>
      <c r="W1444" s="17">
        <f t="shared" si="158"/>
        <v>0.23567350774541052</v>
      </c>
      <c r="X1444" s="19">
        <f t="shared" si="159"/>
        <v>1</v>
      </c>
      <c r="Y1444" s="17">
        <f t="shared" si="160"/>
        <v>0.23567350774541052</v>
      </c>
      <c r="Z1444" s="25">
        <f t="shared" si="154"/>
        <v>0.11111111111111112</v>
      </c>
    </row>
    <row r="1445" spans="1:26" ht="14.4" x14ac:dyDescent="0.3">
      <c r="A1445" s="24" t="s">
        <v>2277</v>
      </c>
      <c r="B1445" s="6">
        <v>45839</v>
      </c>
      <c r="C1445" s="3" t="s">
        <v>49</v>
      </c>
      <c r="D1445" s="3" t="s">
        <v>41</v>
      </c>
      <c r="E1445" s="3" t="s">
        <v>42</v>
      </c>
      <c r="F1445" s="3" t="s">
        <v>42</v>
      </c>
      <c r="G1445" s="3" t="s">
        <v>1359</v>
      </c>
      <c r="H1445" s="3" t="s">
        <v>35</v>
      </c>
      <c r="I1445" s="3" t="s">
        <v>25</v>
      </c>
      <c r="J1445" s="3" t="s">
        <v>146</v>
      </c>
      <c r="K1445" s="3" t="s">
        <v>177</v>
      </c>
      <c r="L1445" s="5">
        <v>29</v>
      </c>
      <c r="M1445" s="5">
        <v>10887.21</v>
      </c>
      <c r="N1445" s="5">
        <v>15496.5</v>
      </c>
      <c r="O1445" s="5">
        <v>0.15</v>
      </c>
      <c r="P1445" s="3" t="s">
        <v>55</v>
      </c>
      <c r="Q1445" s="3" t="s">
        <v>29</v>
      </c>
      <c r="R1445" s="5">
        <v>16</v>
      </c>
      <c r="S1445" s="15">
        <v>113619</v>
      </c>
      <c r="T1445" s="11">
        <f t="shared" si="155"/>
        <v>449398.5</v>
      </c>
      <c r="U1445" s="12">
        <f t="shared" si="156"/>
        <v>67409.774999999994</v>
      </c>
      <c r="V1445" s="12">
        <f t="shared" si="157"/>
        <v>381988.72499999998</v>
      </c>
      <c r="W1445" s="17">
        <f t="shared" si="158"/>
        <v>0.29744071634575081</v>
      </c>
      <c r="X1445" s="19">
        <f t="shared" si="159"/>
        <v>1</v>
      </c>
      <c r="Y1445" s="17">
        <f t="shared" si="160"/>
        <v>0.29744071634575081</v>
      </c>
      <c r="Z1445" s="25">
        <f t="shared" si="154"/>
        <v>0.1764705882352941</v>
      </c>
    </row>
    <row r="1446" spans="1:26" ht="14.4" x14ac:dyDescent="0.3">
      <c r="A1446" s="24" t="s">
        <v>2278</v>
      </c>
      <c r="B1446" s="4">
        <v>45761</v>
      </c>
      <c r="C1446" s="3" t="s">
        <v>49</v>
      </c>
      <c r="D1446" s="3" t="s">
        <v>70</v>
      </c>
      <c r="E1446" s="3" t="s">
        <v>125</v>
      </c>
      <c r="F1446" s="3" t="s">
        <v>125</v>
      </c>
      <c r="G1446" s="3" t="s">
        <v>1712</v>
      </c>
      <c r="H1446" s="3" t="s">
        <v>24</v>
      </c>
      <c r="I1446" s="3" t="s">
        <v>52</v>
      </c>
      <c r="J1446" s="3" t="s">
        <v>95</v>
      </c>
      <c r="K1446" s="3" t="s">
        <v>298</v>
      </c>
      <c r="L1446" s="5">
        <v>25</v>
      </c>
      <c r="M1446" s="5">
        <v>1735.54</v>
      </c>
      <c r="N1446" s="5">
        <v>2323.35</v>
      </c>
      <c r="O1446" s="5">
        <v>0</v>
      </c>
      <c r="P1446" s="3" t="s">
        <v>55</v>
      </c>
      <c r="Q1446" s="3" t="s">
        <v>77</v>
      </c>
      <c r="R1446" s="5">
        <v>18</v>
      </c>
      <c r="S1446" s="15">
        <v>14695.25</v>
      </c>
      <c r="T1446" s="11">
        <f t="shared" si="155"/>
        <v>58083.75</v>
      </c>
      <c r="U1446" s="12">
        <f t="shared" si="156"/>
        <v>0</v>
      </c>
      <c r="V1446" s="12">
        <f t="shared" si="157"/>
        <v>58083.75</v>
      </c>
      <c r="W1446" s="17">
        <f t="shared" si="158"/>
        <v>0.2530010545118041</v>
      </c>
      <c r="X1446" s="19">
        <f t="shared" si="159"/>
        <v>1</v>
      </c>
      <c r="Y1446" s="17">
        <f t="shared" si="160"/>
        <v>0.2530010545118041</v>
      </c>
      <c r="Z1446" s="25">
        <f t="shared" si="154"/>
        <v>0</v>
      </c>
    </row>
    <row r="1447" spans="1:26" ht="14.4" x14ac:dyDescent="0.3">
      <c r="A1447" s="24" t="s">
        <v>2279</v>
      </c>
      <c r="B1447" s="4">
        <v>45747</v>
      </c>
      <c r="C1447" s="3" t="s">
        <v>31</v>
      </c>
      <c r="D1447" s="3" t="s">
        <v>70</v>
      </c>
      <c r="E1447" s="3" t="s">
        <v>71</v>
      </c>
      <c r="F1447" s="3" t="s">
        <v>72</v>
      </c>
      <c r="G1447" s="3" t="s">
        <v>2280</v>
      </c>
      <c r="H1447" s="3" t="s">
        <v>35</v>
      </c>
      <c r="I1447" s="3" t="s">
        <v>52</v>
      </c>
      <c r="J1447" s="3" t="s">
        <v>95</v>
      </c>
      <c r="K1447" s="3" t="s">
        <v>298</v>
      </c>
      <c r="L1447" s="5">
        <v>41</v>
      </c>
      <c r="M1447" s="5">
        <v>30708.97</v>
      </c>
      <c r="N1447" s="5">
        <v>34573.370000000003</v>
      </c>
      <c r="O1447" s="5">
        <v>0.1</v>
      </c>
      <c r="P1447" s="3" t="s">
        <v>55</v>
      </c>
      <c r="Q1447" s="3" t="s">
        <v>29</v>
      </c>
      <c r="R1447" s="5">
        <v>17</v>
      </c>
      <c r="S1447" s="15">
        <v>142596.4</v>
      </c>
      <c r="T1447" s="11">
        <f t="shared" si="155"/>
        <v>1417508.1700000002</v>
      </c>
      <c r="U1447" s="12">
        <f t="shared" si="156"/>
        <v>141750.81700000001</v>
      </c>
      <c r="V1447" s="12">
        <f t="shared" si="157"/>
        <v>1275757.3530000001</v>
      </c>
      <c r="W1447" s="17">
        <f t="shared" si="158"/>
        <v>0.11177391975415875</v>
      </c>
      <c r="X1447" s="19">
        <f t="shared" si="159"/>
        <v>1</v>
      </c>
      <c r="Y1447" s="17">
        <f t="shared" si="160"/>
        <v>0.11177391975415875</v>
      </c>
      <c r="Z1447" s="25">
        <f t="shared" si="154"/>
        <v>0.1111111111111111</v>
      </c>
    </row>
    <row r="1448" spans="1:26" ht="14.4" x14ac:dyDescent="0.3">
      <c r="A1448" s="24" t="s">
        <v>2281</v>
      </c>
      <c r="B1448" s="4">
        <v>45682</v>
      </c>
      <c r="C1448" s="3" t="s">
        <v>20</v>
      </c>
      <c r="D1448" s="3" t="s">
        <v>70</v>
      </c>
      <c r="E1448" s="3" t="s">
        <v>71</v>
      </c>
      <c r="F1448" s="3" t="s">
        <v>72</v>
      </c>
      <c r="G1448" s="3" t="s">
        <v>369</v>
      </c>
      <c r="H1448" s="3" t="s">
        <v>35</v>
      </c>
      <c r="I1448" s="3" t="s">
        <v>45</v>
      </c>
      <c r="J1448" s="3" t="s">
        <v>132</v>
      </c>
      <c r="K1448" s="3" t="s">
        <v>206</v>
      </c>
      <c r="L1448" s="5">
        <v>20</v>
      </c>
      <c r="M1448" s="5">
        <v>35468.93</v>
      </c>
      <c r="N1448" s="5">
        <v>39908.879999999997</v>
      </c>
      <c r="O1448" s="5">
        <v>0.15</v>
      </c>
      <c r="P1448" s="3" t="s">
        <v>28</v>
      </c>
      <c r="Q1448" s="3" t="s">
        <v>84</v>
      </c>
      <c r="R1448" s="5">
        <v>6</v>
      </c>
      <c r="S1448" s="15">
        <v>75479.149999999994</v>
      </c>
      <c r="T1448" s="11">
        <f t="shared" si="155"/>
        <v>798177.6</v>
      </c>
      <c r="U1448" s="12">
        <f t="shared" si="156"/>
        <v>119726.63999999998</v>
      </c>
      <c r="V1448" s="12">
        <f t="shared" si="157"/>
        <v>678450.96</v>
      </c>
      <c r="W1448" s="17">
        <f t="shared" si="158"/>
        <v>0.11125218247167046</v>
      </c>
      <c r="X1448" s="19">
        <f t="shared" si="159"/>
        <v>0</v>
      </c>
      <c r="Y1448" s="17">
        <f t="shared" si="160"/>
        <v>0.11125218247167046</v>
      </c>
      <c r="Z1448" s="25">
        <f t="shared" si="154"/>
        <v>0.1764705882352941</v>
      </c>
    </row>
    <row r="1449" spans="1:26" ht="14.4" x14ac:dyDescent="0.3">
      <c r="A1449" s="24" t="s">
        <v>2282</v>
      </c>
      <c r="B1449" s="4">
        <v>45726</v>
      </c>
      <c r="C1449" s="3" t="s">
        <v>40</v>
      </c>
      <c r="D1449" s="3" t="s">
        <v>21</v>
      </c>
      <c r="E1449" s="3" t="s">
        <v>22</v>
      </c>
      <c r="F1449" s="3" t="s">
        <v>22</v>
      </c>
      <c r="G1449" s="3" t="s">
        <v>322</v>
      </c>
      <c r="H1449" s="3" t="s">
        <v>24</v>
      </c>
      <c r="I1449" s="3" t="s">
        <v>45</v>
      </c>
      <c r="J1449" s="3" t="s">
        <v>46</v>
      </c>
      <c r="K1449" s="3" t="s">
        <v>47</v>
      </c>
      <c r="L1449" s="5">
        <v>12</v>
      </c>
      <c r="M1449" s="5">
        <v>55226.68</v>
      </c>
      <c r="N1449" s="5">
        <v>71108.990000000005</v>
      </c>
      <c r="O1449" s="5">
        <v>0.1</v>
      </c>
      <c r="P1449" s="3" t="s">
        <v>55</v>
      </c>
      <c r="Q1449" s="3" t="s">
        <v>29</v>
      </c>
      <c r="R1449" s="5">
        <v>12</v>
      </c>
      <c r="S1449" s="15">
        <v>171529</v>
      </c>
      <c r="T1449" s="11">
        <f t="shared" si="155"/>
        <v>853307.88000000012</v>
      </c>
      <c r="U1449" s="12">
        <f t="shared" si="156"/>
        <v>85330.788000000015</v>
      </c>
      <c r="V1449" s="12">
        <f t="shared" si="157"/>
        <v>767977.09200000006</v>
      </c>
      <c r="W1449" s="17">
        <f t="shared" si="158"/>
        <v>0.2233517142461848</v>
      </c>
      <c r="X1449" s="19">
        <f t="shared" si="159"/>
        <v>1</v>
      </c>
      <c r="Y1449" s="17">
        <f t="shared" si="160"/>
        <v>0.2233517142461848</v>
      </c>
      <c r="Z1449" s="25">
        <f t="shared" si="154"/>
        <v>0.11111111111111112</v>
      </c>
    </row>
    <row r="1450" spans="1:26" ht="14.4" x14ac:dyDescent="0.3">
      <c r="A1450" s="24" t="s">
        <v>2283</v>
      </c>
      <c r="B1450" s="4">
        <v>45860</v>
      </c>
      <c r="C1450" s="3" t="s">
        <v>49</v>
      </c>
      <c r="D1450" s="3" t="s">
        <v>21</v>
      </c>
      <c r="E1450" s="3" t="s">
        <v>32</v>
      </c>
      <c r="F1450" s="3" t="s">
        <v>33</v>
      </c>
      <c r="G1450" s="3" t="s">
        <v>1136</v>
      </c>
      <c r="H1450" s="3" t="s">
        <v>44</v>
      </c>
      <c r="I1450" s="3" t="s">
        <v>45</v>
      </c>
      <c r="J1450" s="3" t="s">
        <v>132</v>
      </c>
      <c r="K1450" s="3" t="s">
        <v>241</v>
      </c>
      <c r="L1450" s="5">
        <v>6</v>
      </c>
      <c r="M1450" s="5">
        <v>3903.47</v>
      </c>
      <c r="N1450" s="5">
        <v>5512.91</v>
      </c>
      <c r="O1450" s="5">
        <v>0.1</v>
      </c>
      <c r="P1450" s="3" t="s">
        <v>28</v>
      </c>
      <c r="Q1450" s="3" t="s">
        <v>77</v>
      </c>
      <c r="R1450" s="5">
        <v>15</v>
      </c>
      <c r="S1450" s="15">
        <v>8690.98</v>
      </c>
      <c r="T1450" s="11">
        <f t="shared" si="155"/>
        <v>33077.46</v>
      </c>
      <c r="U1450" s="12">
        <f t="shared" si="156"/>
        <v>3307.7460000000001</v>
      </c>
      <c r="V1450" s="12">
        <f t="shared" si="157"/>
        <v>29769.714</v>
      </c>
      <c r="W1450" s="17">
        <f t="shared" si="158"/>
        <v>0.29194032566117362</v>
      </c>
      <c r="X1450" s="19">
        <f t="shared" si="159"/>
        <v>0</v>
      </c>
      <c r="Y1450" s="17">
        <f t="shared" si="160"/>
        <v>0.29194032566117362</v>
      </c>
      <c r="Z1450" s="25">
        <f t="shared" si="154"/>
        <v>0.11111111111111112</v>
      </c>
    </row>
    <row r="1451" spans="1:26" ht="14.4" x14ac:dyDescent="0.3">
      <c r="A1451" s="24" t="s">
        <v>2284</v>
      </c>
      <c r="B1451" s="6">
        <v>45693</v>
      </c>
      <c r="C1451" s="3" t="s">
        <v>31</v>
      </c>
      <c r="D1451" s="3" t="s">
        <v>70</v>
      </c>
      <c r="E1451" s="3" t="s">
        <v>71</v>
      </c>
      <c r="F1451" s="3" t="s">
        <v>72</v>
      </c>
      <c r="G1451" s="3" t="s">
        <v>395</v>
      </c>
      <c r="H1451" s="3" t="s">
        <v>35</v>
      </c>
      <c r="I1451" s="3" t="s">
        <v>25</v>
      </c>
      <c r="J1451" s="3" t="s">
        <v>146</v>
      </c>
      <c r="K1451" s="3" t="s">
        <v>147</v>
      </c>
      <c r="L1451" s="5">
        <v>43</v>
      </c>
      <c r="M1451" s="5">
        <v>37183.43</v>
      </c>
      <c r="N1451" s="5">
        <v>48134</v>
      </c>
      <c r="O1451" s="5">
        <v>0.1</v>
      </c>
      <c r="P1451" s="3" t="s">
        <v>55</v>
      </c>
      <c r="Q1451" s="3" t="s">
        <v>84</v>
      </c>
      <c r="R1451" s="5">
        <v>13</v>
      </c>
      <c r="S1451" s="15">
        <v>423787.1</v>
      </c>
      <c r="T1451" s="11">
        <f t="shared" si="155"/>
        <v>2069762</v>
      </c>
      <c r="U1451" s="12">
        <f t="shared" si="156"/>
        <v>206976.2</v>
      </c>
      <c r="V1451" s="12">
        <f t="shared" si="157"/>
        <v>1862785.8</v>
      </c>
      <c r="W1451" s="17">
        <f t="shared" si="158"/>
        <v>0.22750178791356471</v>
      </c>
      <c r="X1451" s="19">
        <f t="shared" si="159"/>
        <v>1</v>
      </c>
      <c r="Y1451" s="17">
        <f t="shared" si="160"/>
        <v>0.22750178791356471</v>
      </c>
      <c r="Z1451" s="25">
        <f t="shared" si="154"/>
        <v>0.11111111111111112</v>
      </c>
    </row>
    <row r="1452" spans="1:26" ht="14.4" x14ac:dyDescent="0.3">
      <c r="A1452" s="24" t="s">
        <v>2285</v>
      </c>
      <c r="B1452" s="7">
        <v>45808</v>
      </c>
      <c r="C1452" s="3" t="s">
        <v>20</v>
      </c>
      <c r="D1452" s="3" t="s">
        <v>57</v>
      </c>
      <c r="E1452" s="3" t="s">
        <v>58</v>
      </c>
      <c r="F1452" s="3" t="s">
        <v>59</v>
      </c>
      <c r="G1452" s="3" t="s">
        <v>485</v>
      </c>
      <c r="H1452" s="3" t="s">
        <v>35</v>
      </c>
      <c r="I1452" s="3" t="s">
        <v>45</v>
      </c>
      <c r="J1452" s="3" t="s">
        <v>46</v>
      </c>
      <c r="K1452" s="3" t="s">
        <v>333</v>
      </c>
      <c r="L1452" s="5">
        <v>7</v>
      </c>
      <c r="M1452" s="5">
        <v>76744.05</v>
      </c>
      <c r="N1452" s="5">
        <v>84596.01</v>
      </c>
      <c r="O1452" s="5">
        <v>0.15</v>
      </c>
      <c r="P1452" s="3" t="s">
        <v>28</v>
      </c>
      <c r="Q1452" s="3" t="s">
        <v>38</v>
      </c>
      <c r="R1452" s="5">
        <v>13</v>
      </c>
      <c r="S1452" s="15">
        <v>46719.16</v>
      </c>
      <c r="T1452" s="11">
        <f t="shared" si="155"/>
        <v>592172.06999999995</v>
      </c>
      <c r="U1452" s="12">
        <f t="shared" si="156"/>
        <v>88825.810499999992</v>
      </c>
      <c r="V1452" s="12">
        <f t="shared" si="157"/>
        <v>503346.25949999993</v>
      </c>
      <c r="W1452" s="17">
        <f t="shared" si="158"/>
        <v>9.2817139530168721E-2</v>
      </c>
      <c r="X1452" s="19">
        <f t="shared" si="159"/>
        <v>0</v>
      </c>
      <c r="Y1452" s="17">
        <f t="shared" si="160"/>
        <v>9.2817139530168721E-2</v>
      </c>
      <c r="Z1452" s="25">
        <f t="shared" si="154"/>
        <v>0.17647058823529413</v>
      </c>
    </row>
    <row r="1453" spans="1:26" ht="14.4" x14ac:dyDescent="0.3">
      <c r="A1453" s="24" t="s">
        <v>2286</v>
      </c>
      <c r="B1453" s="6">
        <v>45724</v>
      </c>
      <c r="C1453" s="3" t="s">
        <v>49</v>
      </c>
      <c r="D1453" s="3" t="s">
        <v>21</v>
      </c>
      <c r="E1453" s="3" t="s">
        <v>22</v>
      </c>
      <c r="F1453" s="3" t="s">
        <v>22</v>
      </c>
      <c r="G1453" s="3" t="s">
        <v>2287</v>
      </c>
      <c r="H1453" s="3" t="s">
        <v>24</v>
      </c>
      <c r="I1453" s="3" t="s">
        <v>25</v>
      </c>
      <c r="J1453" s="3" t="s">
        <v>26</v>
      </c>
      <c r="K1453" s="3" t="s">
        <v>127</v>
      </c>
      <c r="L1453" s="5">
        <v>40</v>
      </c>
      <c r="M1453" s="5">
        <v>47672.41</v>
      </c>
      <c r="N1453" s="5">
        <v>59503.6</v>
      </c>
      <c r="O1453" s="5">
        <v>0.15</v>
      </c>
      <c r="P1453" s="3" t="s">
        <v>55</v>
      </c>
      <c r="Q1453" s="3" t="s">
        <v>29</v>
      </c>
      <c r="R1453" s="5">
        <v>13</v>
      </c>
      <c r="S1453" s="15">
        <v>402260.5</v>
      </c>
      <c r="T1453" s="11">
        <f t="shared" si="155"/>
        <v>2380144</v>
      </c>
      <c r="U1453" s="12">
        <f t="shared" si="156"/>
        <v>357021.6</v>
      </c>
      <c r="V1453" s="12">
        <f t="shared" si="157"/>
        <v>2023122.4</v>
      </c>
      <c r="W1453" s="17">
        <f t="shared" si="158"/>
        <v>0.19883151904205104</v>
      </c>
      <c r="X1453" s="19">
        <f t="shared" si="159"/>
        <v>1</v>
      </c>
      <c r="Y1453" s="17">
        <f t="shared" si="160"/>
        <v>0.19883151904205104</v>
      </c>
      <c r="Z1453" s="25">
        <f t="shared" si="154"/>
        <v>0.1764705882352941</v>
      </c>
    </row>
    <row r="1454" spans="1:26" ht="14.4" x14ac:dyDescent="0.3">
      <c r="A1454" s="24" t="s">
        <v>2288</v>
      </c>
      <c r="B1454" s="7">
        <v>45795</v>
      </c>
      <c r="C1454" s="3" t="s">
        <v>40</v>
      </c>
      <c r="D1454" s="3" t="s">
        <v>41</v>
      </c>
      <c r="E1454" s="3" t="s">
        <v>42</v>
      </c>
      <c r="F1454" s="3" t="s">
        <v>42</v>
      </c>
      <c r="G1454" s="3" t="s">
        <v>2289</v>
      </c>
      <c r="H1454" s="3" t="s">
        <v>44</v>
      </c>
      <c r="I1454" s="3" t="s">
        <v>52</v>
      </c>
      <c r="J1454" s="3" t="s">
        <v>157</v>
      </c>
      <c r="K1454" s="3" t="s">
        <v>158</v>
      </c>
      <c r="L1454" s="5">
        <v>16</v>
      </c>
      <c r="M1454" s="5">
        <v>25917.47</v>
      </c>
      <c r="N1454" s="5">
        <v>32700.71</v>
      </c>
      <c r="O1454" s="5">
        <v>0.05</v>
      </c>
      <c r="P1454" s="3" t="s">
        <v>28</v>
      </c>
      <c r="Q1454" s="3" t="s">
        <v>77</v>
      </c>
      <c r="R1454" s="5">
        <v>15</v>
      </c>
      <c r="S1454" s="15">
        <v>103105.3</v>
      </c>
      <c r="T1454" s="11">
        <f t="shared" si="155"/>
        <v>523211.36</v>
      </c>
      <c r="U1454" s="12">
        <f t="shared" si="156"/>
        <v>26160.567999999999</v>
      </c>
      <c r="V1454" s="12">
        <f t="shared" si="157"/>
        <v>497050.79200000002</v>
      </c>
      <c r="W1454" s="17">
        <f t="shared" si="158"/>
        <v>0.20743413280790024</v>
      </c>
      <c r="X1454" s="19">
        <f t="shared" si="159"/>
        <v>0</v>
      </c>
      <c r="Y1454" s="17">
        <f t="shared" si="160"/>
        <v>0.20743413280790024</v>
      </c>
      <c r="Z1454" s="25">
        <f t="shared" si="154"/>
        <v>5.2631578947368418E-2</v>
      </c>
    </row>
    <row r="1455" spans="1:26" ht="14.4" x14ac:dyDescent="0.3">
      <c r="A1455" s="24" t="s">
        <v>2290</v>
      </c>
      <c r="B1455" s="8">
        <v>45785</v>
      </c>
      <c r="C1455" s="3" t="s">
        <v>31</v>
      </c>
      <c r="D1455" s="3" t="s">
        <v>41</v>
      </c>
      <c r="E1455" s="3" t="s">
        <v>50</v>
      </c>
      <c r="F1455" s="3" t="s">
        <v>50</v>
      </c>
      <c r="G1455" s="3" t="s">
        <v>1090</v>
      </c>
      <c r="H1455" s="3" t="s">
        <v>35</v>
      </c>
      <c r="I1455" s="3" t="s">
        <v>25</v>
      </c>
      <c r="J1455" s="3" t="s">
        <v>146</v>
      </c>
      <c r="K1455" s="3" t="s">
        <v>411</v>
      </c>
      <c r="L1455" s="5">
        <v>3</v>
      </c>
      <c r="M1455" s="5">
        <v>14546.42</v>
      </c>
      <c r="N1455" s="5">
        <v>17276.099999999999</v>
      </c>
      <c r="O1455" s="5">
        <v>0.05</v>
      </c>
      <c r="P1455" s="3" t="s">
        <v>28</v>
      </c>
      <c r="Q1455" s="3" t="s">
        <v>29</v>
      </c>
      <c r="R1455" s="5">
        <v>17</v>
      </c>
      <c r="S1455" s="15">
        <v>7779.59</v>
      </c>
      <c r="T1455" s="11">
        <f t="shared" si="155"/>
        <v>51828.299999999996</v>
      </c>
      <c r="U1455" s="12">
        <f t="shared" si="156"/>
        <v>2591.415</v>
      </c>
      <c r="V1455" s="12">
        <f t="shared" si="157"/>
        <v>49236.884999999995</v>
      </c>
      <c r="W1455" s="17">
        <f t="shared" si="158"/>
        <v>0.15800329366896385</v>
      </c>
      <c r="X1455" s="19">
        <f t="shared" si="159"/>
        <v>0</v>
      </c>
      <c r="Y1455" s="17">
        <f t="shared" si="160"/>
        <v>0.15800329366896385</v>
      </c>
      <c r="Z1455" s="25">
        <f t="shared" si="154"/>
        <v>5.2631578947368425E-2</v>
      </c>
    </row>
    <row r="1456" spans="1:26" ht="14.4" x14ac:dyDescent="0.3">
      <c r="A1456" s="24" t="s">
        <v>2291</v>
      </c>
      <c r="B1456" s="6">
        <v>45754</v>
      </c>
      <c r="C1456" s="3" t="s">
        <v>49</v>
      </c>
      <c r="D1456" s="3" t="s">
        <v>41</v>
      </c>
      <c r="E1456" s="3" t="s">
        <v>42</v>
      </c>
      <c r="F1456" s="3" t="s">
        <v>42</v>
      </c>
      <c r="G1456" s="3" t="s">
        <v>577</v>
      </c>
      <c r="H1456" s="3" t="s">
        <v>35</v>
      </c>
      <c r="I1456" s="3" t="s">
        <v>52</v>
      </c>
      <c r="J1456" s="3" t="s">
        <v>53</v>
      </c>
      <c r="K1456" s="3" t="s">
        <v>99</v>
      </c>
      <c r="L1456" s="5">
        <v>11</v>
      </c>
      <c r="M1456" s="5">
        <v>77432.88</v>
      </c>
      <c r="N1456" s="5">
        <v>111923</v>
      </c>
      <c r="O1456" s="5">
        <v>0.1</v>
      </c>
      <c r="P1456" s="3" t="s">
        <v>55</v>
      </c>
      <c r="Q1456" s="3" t="s">
        <v>29</v>
      </c>
      <c r="R1456" s="5">
        <v>15</v>
      </c>
      <c r="S1456" s="15">
        <v>341451.7</v>
      </c>
      <c r="T1456" s="11">
        <f t="shared" si="155"/>
        <v>1231153</v>
      </c>
      <c r="U1456" s="12">
        <f t="shared" si="156"/>
        <v>123115.3</v>
      </c>
      <c r="V1456" s="12">
        <f t="shared" si="157"/>
        <v>1108037.7</v>
      </c>
      <c r="W1456" s="17">
        <f t="shared" si="158"/>
        <v>0.30815891914146964</v>
      </c>
      <c r="X1456" s="19">
        <f t="shared" si="159"/>
        <v>1</v>
      </c>
      <c r="Y1456" s="17">
        <f t="shared" si="160"/>
        <v>0.30815891914146964</v>
      </c>
      <c r="Z1456" s="25">
        <f t="shared" si="154"/>
        <v>0.11111111111111112</v>
      </c>
    </row>
    <row r="1457" spans="1:26" ht="14.4" x14ac:dyDescent="0.3">
      <c r="A1457" s="24" t="s">
        <v>2292</v>
      </c>
      <c r="B1457" s="6">
        <v>45844</v>
      </c>
      <c r="C1457" s="3" t="s">
        <v>20</v>
      </c>
      <c r="D1457" s="3" t="s">
        <v>21</v>
      </c>
      <c r="E1457" s="3" t="s">
        <v>22</v>
      </c>
      <c r="F1457" s="3" t="s">
        <v>22</v>
      </c>
      <c r="G1457" s="3" t="s">
        <v>2293</v>
      </c>
      <c r="H1457" s="3" t="s">
        <v>87</v>
      </c>
      <c r="I1457" s="3" t="s">
        <v>45</v>
      </c>
      <c r="J1457" s="3" t="s">
        <v>46</v>
      </c>
      <c r="K1457" s="3" t="s">
        <v>117</v>
      </c>
      <c r="L1457" s="5">
        <v>38</v>
      </c>
      <c r="M1457" s="5">
        <v>73482.490000000005</v>
      </c>
      <c r="N1457" s="5">
        <v>98974.2</v>
      </c>
      <c r="O1457" s="5">
        <v>0</v>
      </c>
      <c r="P1457" s="3" t="s">
        <v>55</v>
      </c>
      <c r="Q1457" s="3" t="s">
        <v>77</v>
      </c>
      <c r="R1457" s="5">
        <v>6</v>
      </c>
      <c r="S1457" s="15">
        <v>968685</v>
      </c>
      <c r="T1457" s="11">
        <f t="shared" si="155"/>
        <v>3761019.6</v>
      </c>
      <c r="U1457" s="12">
        <f t="shared" si="156"/>
        <v>0</v>
      </c>
      <c r="V1457" s="12">
        <f t="shared" si="157"/>
        <v>3761019.6</v>
      </c>
      <c r="W1457" s="17">
        <f t="shared" si="158"/>
        <v>0.25755914699301219</v>
      </c>
      <c r="X1457" s="19">
        <f t="shared" si="159"/>
        <v>1</v>
      </c>
      <c r="Y1457" s="17">
        <f t="shared" si="160"/>
        <v>0.25755914699301219</v>
      </c>
      <c r="Z1457" s="25">
        <f t="shared" si="154"/>
        <v>0</v>
      </c>
    </row>
    <row r="1458" spans="1:26" ht="14.4" x14ac:dyDescent="0.3">
      <c r="A1458" s="24" t="s">
        <v>2294</v>
      </c>
      <c r="B1458" s="6">
        <v>45874</v>
      </c>
      <c r="C1458" s="3" t="s">
        <v>20</v>
      </c>
      <c r="D1458" s="3" t="s">
        <v>41</v>
      </c>
      <c r="E1458" s="3" t="s">
        <v>50</v>
      </c>
      <c r="F1458" s="3" t="s">
        <v>50</v>
      </c>
      <c r="G1458" s="3" t="s">
        <v>939</v>
      </c>
      <c r="H1458" s="3" t="s">
        <v>24</v>
      </c>
      <c r="I1458" s="3" t="s">
        <v>45</v>
      </c>
      <c r="J1458" s="3" t="s">
        <v>67</v>
      </c>
      <c r="K1458" s="3" t="s">
        <v>68</v>
      </c>
      <c r="L1458" s="5">
        <v>13</v>
      </c>
      <c r="M1458" s="5">
        <v>43552.85</v>
      </c>
      <c r="N1458" s="5">
        <v>62392.43</v>
      </c>
      <c r="O1458" s="5">
        <v>0.05</v>
      </c>
      <c r="P1458" s="3" t="s">
        <v>55</v>
      </c>
      <c r="Q1458" s="3" t="s">
        <v>77</v>
      </c>
      <c r="R1458" s="5">
        <v>8</v>
      </c>
      <c r="S1458" s="15">
        <v>232668.79999999999</v>
      </c>
      <c r="T1458" s="11">
        <f t="shared" si="155"/>
        <v>811101.59</v>
      </c>
      <c r="U1458" s="12">
        <f t="shared" si="156"/>
        <v>40555.0795</v>
      </c>
      <c r="V1458" s="12">
        <f t="shared" si="157"/>
        <v>770546.51049999997</v>
      </c>
      <c r="W1458" s="17">
        <f t="shared" si="158"/>
        <v>0.30195296043716235</v>
      </c>
      <c r="X1458" s="19">
        <f t="shared" si="159"/>
        <v>1</v>
      </c>
      <c r="Y1458" s="17">
        <f t="shared" si="160"/>
        <v>0.30195296043716235</v>
      </c>
      <c r="Z1458" s="25">
        <f t="shared" si="154"/>
        <v>5.2631578947368425E-2</v>
      </c>
    </row>
    <row r="1459" spans="1:26" ht="14.4" x14ac:dyDescent="0.3">
      <c r="A1459" s="24" t="s">
        <v>2295</v>
      </c>
      <c r="B1459" s="4">
        <v>45678</v>
      </c>
      <c r="C1459" s="3" t="s">
        <v>40</v>
      </c>
      <c r="D1459" s="3" t="s">
        <v>21</v>
      </c>
      <c r="E1459" s="3" t="s">
        <v>32</v>
      </c>
      <c r="F1459" s="3" t="s">
        <v>33</v>
      </c>
      <c r="G1459" s="3" t="s">
        <v>107</v>
      </c>
      <c r="H1459" s="3" t="s">
        <v>44</v>
      </c>
      <c r="I1459" s="3" t="s">
        <v>52</v>
      </c>
      <c r="J1459" s="3" t="s">
        <v>157</v>
      </c>
      <c r="K1459" s="3" t="s">
        <v>285</v>
      </c>
      <c r="L1459" s="5">
        <v>9</v>
      </c>
      <c r="M1459" s="5">
        <v>68219.740000000005</v>
      </c>
      <c r="N1459" s="5">
        <v>90880.05</v>
      </c>
      <c r="O1459" s="5">
        <v>0</v>
      </c>
      <c r="P1459" s="3" t="s">
        <v>55</v>
      </c>
      <c r="Q1459" s="3" t="s">
        <v>38</v>
      </c>
      <c r="R1459" s="5">
        <v>16</v>
      </c>
      <c r="S1459" s="15">
        <v>203942.8</v>
      </c>
      <c r="T1459" s="11">
        <f t="shared" si="155"/>
        <v>817920.45000000007</v>
      </c>
      <c r="U1459" s="12">
        <f t="shared" si="156"/>
        <v>0</v>
      </c>
      <c r="V1459" s="12">
        <f t="shared" si="157"/>
        <v>817920.45000000007</v>
      </c>
      <c r="W1459" s="17">
        <f t="shared" si="158"/>
        <v>0.24934307486748861</v>
      </c>
      <c r="X1459" s="19">
        <f t="shared" si="159"/>
        <v>1</v>
      </c>
      <c r="Y1459" s="17">
        <f t="shared" si="160"/>
        <v>0.24934307486748861</v>
      </c>
      <c r="Z1459" s="25">
        <f t="shared" si="154"/>
        <v>0</v>
      </c>
    </row>
    <row r="1460" spans="1:26" ht="14.4" x14ac:dyDescent="0.3">
      <c r="A1460" s="24" t="s">
        <v>2296</v>
      </c>
      <c r="B1460" s="6">
        <v>45751</v>
      </c>
      <c r="C1460" s="3" t="s">
        <v>40</v>
      </c>
      <c r="D1460" s="3" t="s">
        <v>21</v>
      </c>
      <c r="E1460" s="3" t="s">
        <v>22</v>
      </c>
      <c r="F1460" s="3" t="s">
        <v>22</v>
      </c>
      <c r="G1460" s="3" t="s">
        <v>2297</v>
      </c>
      <c r="H1460" s="3" t="s">
        <v>24</v>
      </c>
      <c r="I1460" s="3" t="s">
        <v>25</v>
      </c>
      <c r="J1460" s="3" t="s">
        <v>61</v>
      </c>
      <c r="K1460" s="3" t="s">
        <v>223</v>
      </c>
      <c r="L1460" s="5">
        <v>16</v>
      </c>
      <c r="M1460" s="5">
        <v>9444.26</v>
      </c>
      <c r="N1460" s="5">
        <v>13545.23</v>
      </c>
      <c r="O1460" s="5">
        <v>0.1</v>
      </c>
      <c r="P1460" s="3" t="s">
        <v>55</v>
      </c>
      <c r="Q1460" s="3" t="s">
        <v>77</v>
      </c>
      <c r="R1460" s="5">
        <v>6</v>
      </c>
      <c r="S1460" s="15">
        <v>59053.97</v>
      </c>
      <c r="T1460" s="11">
        <f t="shared" si="155"/>
        <v>216723.68</v>
      </c>
      <c r="U1460" s="12">
        <f t="shared" si="156"/>
        <v>21672.368000000002</v>
      </c>
      <c r="V1460" s="12">
        <f t="shared" si="157"/>
        <v>195051.31199999998</v>
      </c>
      <c r="W1460" s="17">
        <f t="shared" si="158"/>
        <v>0.30276120367752263</v>
      </c>
      <c r="X1460" s="19">
        <f t="shared" si="159"/>
        <v>1</v>
      </c>
      <c r="Y1460" s="17">
        <f t="shared" si="160"/>
        <v>0.30276120367752263</v>
      </c>
      <c r="Z1460" s="25">
        <f t="shared" si="154"/>
        <v>0.11111111111111113</v>
      </c>
    </row>
    <row r="1461" spans="1:26" ht="14.4" x14ac:dyDescent="0.3">
      <c r="A1461" s="24" t="s">
        <v>2298</v>
      </c>
      <c r="B1461" s="6">
        <v>45753</v>
      </c>
      <c r="C1461" s="3" t="s">
        <v>49</v>
      </c>
      <c r="D1461" s="3" t="s">
        <v>41</v>
      </c>
      <c r="E1461" s="3" t="s">
        <v>42</v>
      </c>
      <c r="F1461" s="3" t="s">
        <v>42</v>
      </c>
      <c r="G1461" s="3" t="s">
        <v>2299</v>
      </c>
      <c r="H1461" s="3" t="s">
        <v>87</v>
      </c>
      <c r="I1461" s="3" t="s">
        <v>25</v>
      </c>
      <c r="J1461" s="3" t="s">
        <v>36</v>
      </c>
      <c r="K1461" s="3" t="s">
        <v>169</v>
      </c>
      <c r="L1461" s="5">
        <v>7</v>
      </c>
      <c r="M1461" s="5">
        <v>77640.490000000005</v>
      </c>
      <c r="N1461" s="5">
        <v>105383.7</v>
      </c>
      <c r="O1461" s="5">
        <v>0.15</v>
      </c>
      <c r="P1461" s="3" t="s">
        <v>28</v>
      </c>
      <c r="Q1461" s="3" t="s">
        <v>29</v>
      </c>
      <c r="R1461" s="5">
        <v>5</v>
      </c>
      <c r="S1461" s="15">
        <v>165072.29999999999</v>
      </c>
      <c r="T1461" s="11">
        <f t="shared" si="155"/>
        <v>737685.9</v>
      </c>
      <c r="U1461" s="12">
        <f t="shared" si="156"/>
        <v>110652.88499999999</v>
      </c>
      <c r="V1461" s="12">
        <f t="shared" si="157"/>
        <v>627033.01500000001</v>
      </c>
      <c r="W1461" s="17">
        <f t="shared" si="158"/>
        <v>0.26325934368862536</v>
      </c>
      <c r="X1461" s="19">
        <f t="shared" si="159"/>
        <v>0</v>
      </c>
      <c r="Y1461" s="17">
        <f t="shared" si="160"/>
        <v>0.26325934368862536</v>
      </c>
      <c r="Z1461" s="25">
        <f t="shared" si="154"/>
        <v>0.1764705882352941</v>
      </c>
    </row>
    <row r="1462" spans="1:26" ht="14.4" x14ac:dyDescent="0.3">
      <c r="A1462" s="24" t="s">
        <v>2300</v>
      </c>
      <c r="B1462" s="7">
        <v>45790</v>
      </c>
      <c r="C1462" s="3" t="s">
        <v>31</v>
      </c>
      <c r="D1462" s="3" t="s">
        <v>70</v>
      </c>
      <c r="E1462" s="3" t="s">
        <v>71</v>
      </c>
      <c r="F1462" s="3" t="s">
        <v>72</v>
      </c>
      <c r="G1462" s="3" t="s">
        <v>1918</v>
      </c>
      <c r="H1462" s="3" t="s">
        <v>87</v>
      </c>
      <c r="I1462" s="3" t="s">
        <v>45</v>
      </c>
      <c r="J1462" s="3" t="s">
        <v>132</v>
      </c>
      <c r="K1462" s="3" t="s">
        <v>248</v>
      </c>
      <c r="L1462" s="5">
        <v>35</v>
      </c>
      <c r="M1462" s="5">
        <v>54527.63</v>
      </c>
      <c r="N1462" s="5">
        <v>79356.89</v>
      </c>
      <c r="O1462" s="5">
        <v>0.1</v>
      </c>
      <c r="P1462" s="3" t="s">
        <v>55</v>
      </c>
      <c r="Q1462" s="3" t="s">
        <v>77</v>
      </c>
      <c r="R1462" s="5">
        <v>6</v>
      </c>
      <c r="S1462" s="15">
        <v>782121.7</v>
      </c>
      <c r="T1462" s="11">
        <f t="shared" si="155"/>
        <v>2777491.15</v>
      </c>
      <c r="U1462" s="12">
        <f t="shared" si="156"/>
        <v>277749.11499999999</v>
      </c>
      <c r="V1462" s="12">
        <f t="shared" si="157"/>
        <v>2499742.0350000001</v>
      </c>
      <c r="W1462" s="17">
        <f t="shared" si="158"/>
        <v>0.31288096493524775</v>
      </c>
      <c r="X1462" s="19">
        <f t="shared" si="159"/>
        <v>1</v>
      </c>
      <c r="Y1462" s="17">
        <f t="shared" si="160"/>
        <v>0.31288096493524775</v>
      </c>
      <c r="Z1462" s="25">
        <f t="shared" si="154"/>
        <v>0.1111111111111111</v>
      </c>
    </row>
    <row r="1463" spans="1:26" ht="14.4" x14ac:dyDescent="0.3">
      <c r="A1463" s="24" t="s">
        <v>2301</v>
      </c>
      <c r="B1463" s="4">
        <v>45727</v>
      </c>
      <c r="C1463" s="3" t="s">
        <v>31</v>
      </c>
      <c r="D1463" s="3" t="s">
        <v>57</v>
      </c>
      <c r="E1463" s="3" t="s">
        <v>58</v>
      </c>
      <c r="F1463" s="3" t="s">
        <v>59</v>
      </c>
      <c r="G1463" s="3" t="s">
        <v>2302</v>
      </c>
      <c r="H1463" s="3" t="s">
        <v>87</v>
      </c>
      <c r="I1463" s="3" t="s">
        <v>52</v>
      </c>
      <c r="J1463" s="3" t="s">
        <v>113</v>
      </c>
      <c r="K1463" s="3" t="s">
        <v>557</v>
      </c>
      <c r="L1463" s="5">
        <v>34</v>
      </c>
      <c r="M1463" s="5">
        <v>59158.17</v>
      </c>
      <c r="N1463" s="5">
        <v>86868.38</v>
      </c>
      <c r="O1463" s="5">
        <v>0.15</v>
      </c>
      <c r="P1463" s="3" t="s">
        <v>28</v>
      </c>
      <c r="Q1463" s="3" t="s">
        <v>77</v>
      </c>
      <c r="R1463" s="5">
        <v>2</v>
      </c>
      <c r="S1463" s="15">
        <v>800825.1</v>
      </c>
      <c r="T1463" s="11">
        <f t="shared" si="155"/>
        <v>2953524.92</v>
      </c>
      <c r="U1463" s="12">
        <f t="shared" si="156"/>
        <v>443028.73799999995</v>
      </c>
      <c r="V1463" s="12">
        <f t="shared" si="157"/>
        <v>2510496.182</v>
      </c>
      <c r="W1463" s="17">
        <f t="shared" si="158"/>
        <v>0.31899076594572567</v>
      </c>
      <c r="X1463" s="19">
        <f t="shared" si="159"/>
        <v>0</v>
      </c>
      <c r="Y1463" s="17">
        <f t="shared" si="160"/>
        <v>0.31899076594572567</v>
      </c>
      <c r="Z1463" s="25">
        <f t="shared" si="154"/>
        <v>0.1764705882352941</v>
      </c>
    </row>
    <row r="1464" spans="1:26" ht="14.4" x14ac:dyDescent="0.3">
      <c r="A1464" s="24" t="s">
        <v>2303</v>
      </c>
      <c r="B1464" s="6">
        <v>45663</v>
      </c>
      <c r="C1464" s="3" t="s">
        <v>40</v>
      </c>
      <c r="D1464" s="3" t="s">
        <v>21</v>
      </c>
      <c r="E1464" s="3" t="s">
        <v>22</v>
      </c>
      <c r="F1464" s="3" t="s">
        <v>22</v>
      </c>
      <c r="G1464" s="3" t="s">
        <v>2267</v>
      </c>
      <c r="H1464" s="3" t="s">
        <v>87</v>
      </c>
      <c r="I1464" s="3" t="s">
        <v>25</v>
      </c>
      <c r="J1464" s="3" t="s">
        <v>36</v>
      </c>
      <c r="K1464" s="3" t="s">
        <v>280</v>
      </c>
      <c r="L1464" s="5">
        <v>23</v>
      </c>
      <c r="M1464" s="5">
        <v>20495.87</v>
      </c>
      <c r="N1464" s="5">
        <v>22910.3</v>
      </c>
      <c r="O1464" s="5">
        <v>0.1</v>
      </c>
      <c r="P1464" s="3" t="s">
        <v>55</v>
      </c>
      <c r="Q1464" s="3" t="s">
        <v>77</v>
      </c>
      <c r="R1464" s="5">
        <v>1</v>
      </c>
      <c r="S1464" s="15">
        <v>49978.7</v>
      </c>
      <c r="T1464" s="11">
        <f t="shared" si="155"/>
        <v>526936.9</v>
      </c>
      <c r="U1464" s="12">
        <f t="shared" si="156"/>
        <v>52693.69</v>
      </c>
      <c r="V1464" s="12">
        <f t="shared" si="157"/>
        <v>474243.21</v>
      </c>
      <c r="W1464" s="17">
        <f t="shared" si="158"/>
        <v>0.10538622155496964</v>
      </c>
      <c r="X1464" s="19">
        <f t="shared" si="159"/>
        <v>1</v>
      </c>
      <c r="Y1464" s="17">
        <f t="shared" si="160"/>
        <v>0.10538622155496964</v>
      </c>
      <c r="Z1464" s="25">
        <f t="shared" si="154"/>
        <v>0.1111111111111111</v>
      </c>
    </row>
    <row r="1465" spans="1:26" ht="14.4" x14ac:dyDescent="0.3">
      <c r="A1465" s="24" t="s">
        <v>2304</v>
      </c>
      <c r="B1465" s="6">
        <v>45722</v>
      </c>
      <c r="C1465" s="3" t="s">
        <v>40</v>
      </c>
      <c r="D1465" s="3" t="s">
        <v>21</v>
      </c>
      <c r="E1465" s="3" t="s">
        <v>22</v>
      </c>
      <c r="F1465" s="3" t="s">
        <v>22</v>
      </c>
      <c r="G1465" s="3" t="s">
        <v>2305</v>
      </c>
      <c r="H1465" s="3" t="s">
        <v>35</v>
      </c>
      <c r="I1465" s="3" t="s">
        <v>52</v>
      </c>
      <c r="J1465" s="3" t="s">
        <v>95</v>
      </c>
      <c r="K1465" s="3" t="s">
        <v>298</v>
      </c>
      <c r="L1465" s="5">
        <v>3</v>
      </c>
      <c r="M1465" s="5">
        <v>6007.92</v>
      </c>
      <c r="N1465" s="5">
        <v>7271.97</v>
      </c>
      <c r="O1465" s="5">
        <v>0.15</v>
      </c>
      <c r="P1465" s="3" t="s">
        <v>55</v>
      </c>
      <c r="Q1465" s="3" t="s">
        <v>84</v>
      </c>
      <c r="R1465" s="5">
        <v>17</v>
      </c>
      <c r="S1465" s="15">
        <v>3223.33</v>
      </c>
      <c r="T1465" s="11">
        <f t="shared" si="155"/>
        <v>21815.91</v>
      </c>
      <c r="U1465" s="12">
        <f t="shared" si="156"/>
        <v>3272.3865000000001</v>
      </c>
      <c r="V1465" s="12">
        <f t="shared" si="157"/>
        <v>18543.523499999999</v>
      </c>
      <c r="W1465" s="17">
        <f t="shared" si="158"/>
        <v>0.17382510934343195</v>
      </c>
      <c r="X1465" s="19">
        <f t="shared" si="159"/>
        <v>1</v>
      </c>
      <c r="Y1465" s="17">
        <f t="shared" si="160"/>
        <v>0.17382510934343195</v>
      </c>
      <c r="Z1465" s="25">
        <f t="shared" si="154"/>
        <v>0.17647058823529413</v>
      </c>
    </row>
    <row r="1466" spans="1:26" ht="14.4" x14ac:dyDescent="0.3">
      <c r="A1466" s="24" t="s">
        <v>2306</v>
      </c>
      <c r="B1466" s="6">
        <v>45721</v>
      </c>
      <c r="C1466" s="3" t="s">
        <v>40</v>
      </c>
      <c r="D1466" s="3" t="s">
        <v>70</v>
      </c>
      <c r="E1466" s="3" t="s">
        <v>71</v>
      </c>
      <c r="F1466" s="3" t="s">
        <v>72</v>
      </c>
      <c r="G1466" s="3" t="s">
        <v>1672</v>
      </c>
      <c r="H1466" s="3" t="s">
        <v>35</v>
      </c>
      <c r="I1466" s="3" t="s">
        <v>52</v>
      </c>
      <c r="J1466" s="3" t="s">
        <v>53</v>
      </c>
      <c r="K1466" s="3" t="s">
        <v>54</v>
      </c>
      <c r="L1466" s="5">
        <v>7</v>
      </c>
      <c r="M1466" s="5">
        <v>20836.12</v>
      </c>
      <c r="N1466" s="5">
        <v>26930.39</v>
      </c>
      <c r="O1466" s="5">
        <v>0.1</v>
      </c>
      <c r="P1466" s="3" t="s">
        <v>28</v>
      </c>
      <c r="Q1466" s="3" t="s">
        <v>29</v>
      </c>
      <c r="R1466" s="5">
        <v>17</v>
      </c>
      <c r="S1466" s="15">
        <v>38393.9</v>
      </c>
      <c r="T1466" s="11">
        <f t="shared" si="155"/>
        <v>188512.72999999998</v>
      </c>
      <c r="U1466" s="12">
        <f t="shared" si="156"/>
        <v>18851.272999999997</v>
      </c>
      <c r="V1466" s="12">
        <f t="shared" si="157"/>
        <v>169661.45699999999</v>
      </c>
      <c r="W1466" s="17">
        <f t="shared" si="158"/>
        <v>0.22629712533943405</v>
      </c>
      <c r="X1466" s="19">
        <f t="shared" si="159"/>
        <v>0</v>
      </c>
      <c r="Y1466" s="17">
        <f t="shared" si="160"/>
        <v>0.22629712533943405</v>
      </c>
      <c r="Z1466" s="25">
        <f t="shared" si="154"/>
        <v>0.1111111111111111</v>
      </c>
    </row>
    <row r="1467" spans="1:26" ht="14.4" x14ac:dyDescent="0.3">
      <c r="A1467" s="24" t="s">
        <v>2307</v>
      </c>
      <c r="B1467" s="4">
        <v>45682</v>
      </c>
      <c r="C1467" s="3" t="s">
        <v>20</v>
      </c>
      <c r="D1467" s="3" t="s">
        <v>41</v>
      </c>
      <c r="E1467" s="3" t="s">
        <v>42</v>
      </c>
      <c r="F1467" s="3" t="s">
        <v>42</v>
      </c>
      <c r="G1467" s="3" t="s">
        <v>669</v>
      </c>
      <c r="H1467" s="3" t="s">
        <v>44</v>
      </c>
      <c r="I1467" s="3" t="s">
        <v>45</v>
      </c>
      <c r="J1467" s="3" t="s">
        <v>132</v>
      </c>
      <c r="K1467" s="3" t="s">
        <v>241</v>
      </c>
      <c r="L1467" s="5">
        <v>50</v>
      </c>
      <c r="M1467" s="5">
        <v>62503.19</v>
      </c>
      <c r="N1467" s="5">
        <v>85894.06</v>
      </c>
      <c r="O1467" s="5">
        <v>0</v>
      </c>
      <c r="P1467" s="3" t="s">
        <v>55</v>
      </c>
      <c r="Q1467" s="3" t="s">
        <v>38</v>
      </c>
      <c r="R1467" s="5">
        <v>14</v>
      </c>
      <c r="S1467" s="15">
        <v>1169544</v>
      </c>
      <c r="T1467" s="11">
        <f t="shared" si="155"/>
        <v>4294703</v>
      </c>
      <c r="U1467" s="12">
        <f t="shared" si="156"/>
        <v>0</v>
      </c>
      <c r="V1467" s="12">
        <f t="shared" si="157"/>
        <v>4294703</v>
      </c>
      <c r="W1467" s="17">
        <f t="shared" si="158"/>
        <v>0.27232243999177591</v>
      </c>
      <c r="X1467" s="19">
        <f t="shared" si="159"/>
        <v>1</v>
      </c>
      <c r="Y1467" s="17">
        <f t="shared" si="160"/>
        <v>0.27232243999177591</v>
      </c>
      <c r="Z1467" s="25">
        <f t="shared" si="154"/>
        <v>0</v>
      </c>
    </row>
    <row r="1468" spans="1:26" ht="14.4" x14ac:dyDescent="0.3">
      <c r="A1468" s="24" t="s">
        <v>2308</v>
      </c>
      <c r="B1468" s="4">
        <v>45687</v>
      </c>
      <c r="C1468" s="3" t="s">
        <v>31</v>
      </c>
      <c r="D1468" s="3" t="s">
        <v>57</v>
      </c>
      <c r="E1468" s="3" t="s">
        <v>64</v>
      </c>
      <c r="F1468" s="3" t="s">
        <v>65</v>
      </c>
      <c r="G1468" s="3" t="s">
        <v>1554</v>
      </c>
      <c r="H1468" s="3" t="s">
        <v>24</v>
      </c>
      <c r="I1468" s="3" t="s">
        <v>25</v>
      </c>
      <c r="J1468" s="3" t="s">
        <v>26</v>
      </c>
      <c r="K1468" s="3" t="s">
        <v>80</v>
      </c>
      <c r="L1468" s="5">
        <v>49</v>
      </c>
      <c r="M1468" s="5">
        <v>18167.72</v>
      </c>
      <c r="N1468" s="5">
        <v>22480.45</v>
      </c>
      <c r="O1468" s="5">
        <v>0.15</v>
      </c>
      <c r="P1468" s="3" t="s">
        <v>28</v>
      </c>
      <c r="Q1468" s="3" t="s">
        <v>84</v>
      </c>
      <c r="R1468" s="5">
        <v>17</v>
      </c>
      <c r="S1468" s="15">
        <v>179625.2</v>
      </c>
      <c r="T1468" s="11">
        <f t="shared" si="155"/>
        <v>1101542.05</v>
      </c>
      <c r="U1468" s="12">
        <f t="shared" si="156"/>
        <v>165231.3075</v>
      </c>
      <c r="V1468" s="12">
        <f t="shared" si="157"/>
        <v>936310.74250000005</v>
      </c>
      <c r="W1468" s="17">
        <f t="shared" si="158"/>
        <v>0.19184357483754919</v>
      </c>
      <c r="X1468" s="19">
        <f t="shared" si="159"/>
        <v>0</v>
      </c>
      <c r="Y1468" s="17">
        <f t="shared" si="160"/>
        <v>0.19184357483754919</v>
      </c>
      <c r="Z1468" s="25">
        <f t="shared" si="154"/>
        <v>0.1764705882352941</v>
      </c>
    </row>
    <row r="1469" spans="1:26" ht="14.4" x14ac:dyDescent="0.3">
      <c r="A1469" s="24" t="s">
        <v>2309</v>
      </c>
      <c r="B1469" s="4">
        <v>45757</v>
      </c>
      <c r="C1469" s="3" t="s">
        <v>31</v>
      </c>
      <c r="D1469" s="3" t="s">
        <v>70</v>
      </c>
      <c r="E1469" s="3" t="s">
        <v>71</v>
      </c>
      <c r="F1469" s="3" t="s">
        <v>72</v>
      </c>
      <c r="G1469" s="3" t="s">
        <v>1088</v>
      </c>
      <c r="H1469" s="3" t="s">
        <v>87</v>
      </c>
      <c r="I1469" s="3" t="s">
        <v>52</v>
      </c>
      <c r="J1469" s="3" t="s">
        <v>157</v>
      </c>
      <c r="K1469" s="3" t="s">
        <v>273</v>
      </c>
      <c r="L1469" s="5">
        <v>28</v>
      </c>
      <c r="M1469" s="5">
        <v>47882.17</v>
      </c>
      <c r="N1469" s="5">
        <v>57990.62</v>
      </c>
      <c r="O1469" s="5">
        <v>0.1</v>
      </c>
      <c r="P1469" s="3" t="s">
        <v>28</v>
      </c>
      <c r="Q1469" s="3" t="s">
        <v>77</v>
      </c>
      <c r="R1469" s="5">
        <v>15</v>
      </c>
      <c r="S1469" s="15">
        <v>254732.9</v>
      </c>
      <c r="T1469" s="11">
        <f t="shared" si="155"/>
        <v>1623737.36</v>
      </c>
      <c r="U1469" s="12">
        <f t="shared" si="156"/>
        <v>162373.73600000003</v>
      </c>
      <c r="V1469" s="12">
        <f t="shared" si="157"/>
        <v>1461363.6240000001</v>
      </c>
      <c r="W1469" s="17">
        <f t="shared" si="158"/>
        <v>0.17431178374534384</v>
      </c>
      <c r="X1469" s="19">
        <f t="shared" si="159"/>
        <v>0</v>
      </c>
      <c r="Y1469" s="17">
        <f t="shared" si="160"/>
        <v>0.17431178374534384</v>
      </c>
      <c r="Z1469" s="25">
        <f t="shared" si="154"/>
        <v>0.11111111111111113</v>
      </c>
    </row>
    <row r="1470" spans="1:26" ht="14.4" x14ac:dyDescent="0.3">
      <c r="A1470" s="24" t="s">
        <v>2310</v>
      </c>
      <c r="B1470" s="4">
        <v>45866</v>
      </c>
      <c r="C1470" s="3" t="s">
        <v>49</v>
      </c>
      <c r="D1470" s="3" t="s">
        <v>70</v>
      </c>
      <c r="E1470" s="3" t="s">
        <v>125</v>
      </c>
      <c r="F1470" s="3" t="s">
        <v>125</v>
      </c>
      <c r="G1470" s="3" t="s">
        <v>1763</v>
      </c>
      <c r="H1470" s="3" t="s">
        <v>24</v>
      </c>
      <c r="I1470" s="3" t="s">
        <v>45</v>
      </c>
      <c r="J1470" s="3" t="s">
        <v>132</v>
      </c>
      <c r="K1470" s="3" t="s">
        <v>133</v>
      </c>
      <c r="L1470" s="5">
        <v>4</v>
      </c>
      <c r="M1470" s="5">
        <v>40128.019999999997</v>
      </c>
      <c r="N1470" s="5">
        <v>48679.81</v>
      </c>
      <c r="O1470" s="5">
        <v>0.15</v>
      </c>
      <c r="P1470" s="3" t="s">
        <v>28</v>
      </c>
      <c r="Q1470" s="3" t="s">
        <v>84</v>
      </c>
      <c r="R1470" s="5">
        <v>17</v>
      </c>
      <c r="S1470" s="15">
        <v>29076.09</v>
      </c>
      <c r="T1470" s="11">
        <f t="shared" si="155"/>
        <v>194719.24</v>
      </c>
      <c r="U1470" s="12">
        <f t="shared" si="156"/>
        <v>29207.885999999999</v>
      </c>
      <c r="V1470" s="12">
        <f t="shared" si="157"/>
        <v>165511.35399999999</v>
      </c>
      <c r="W1470" s="17">
        <f t="shared" si="158"/>
        <v>0.17567429241138346</v>
      </c>
      <c r="X1470" s="19">
        <f t="shared" si="159"/>
        <v>0</v>
      </c>
      <c r="Y1470" s="17">
        <f t="shared" si="160"/>
        <v>0.17567429241138346</v>
      </c>
      <c r="Z1470" s="25">
        <f t="shared" si="154"/>
        <v>0.17647058823529413</v>
      </c>
    </row>
    <row r="1471" spans="1:26" ht="14.4" x14ac:dyDescent="0.3">
      <c r="A1471" s="24" t="s">
        <v>2311</v>
      </c>
      <c r="B1471" s="6">
        <v>45725</v>
      </c>
      <c r="C1471" s="3" t="s">
        <v>31</v>
      </c>
      <c r="D1471" s="3" t="s">
        <v>70</v>
      </c>
      <c r="E1471" s="3" t="s">
        <v>71</v>
      </c>
      <c r="F1471" s="3" t="s">
        <v>72</v>
      </c>
      <c r="G1471" s="3" t="s">
        <v>2312</v>
      </c>
      <c r="H1471" s="3" t="s">
        <v>44</v>
      </c>
      <c r="I1471" s="3" t="s">
        <v>25</v>
      </c>
      <c r="J1471" s="3" t="s">
        <v>26</v>
      </c>
      <c r="K1471" s="3" t="s">
        <v>216</v>
      </c>
      <c r="L1471" s="5">
        <v>17</v>
      </c>
      <c r="M1471" s="5">
        <v>39950.65</v>
      </c>
      <c r="N1471" s="5">
        <v>46524.62</v>
      </c>
      <c r="O1471" s="5">
        <v>0.05</v>
      </c>
      <c r="P1471" s="3" t="s">
        <v>28</v>
      </c>
      <c r="Q1471" s="3" t="s">
        <v>29</v>
      </c>
      <c r="R1471" s="5">
        <v>7</v>
      </c>
      <c r="S1471" s="15">
        <v>106169.60000000001</v>
      </c>
      <c r="T1471" s="11">
        <f t="shared" si="155"/>
        <v>790918.54</v>
      </c>
      <c r="U1471" s="12">
        <f t="shared" si="156"/>
        <v>39545.927000000003</v>
      </c>
      <c r="V1471" s="12">
        <f t="shared" si="157"/>
        <v>751372.61300000001</v>
      </c>
      <c r="W1471" s="17">
        <f t="shared" si="158"/>
        <v>0.14130086479476195</v>
      </c>
      <c r="X1471" s="19">
        <f t="shared" si="159"/>
        <v>0</v>
      </c>
      <c r="Y1471" s="17">
        <f t="shared" si="160"/>
        <v>0.14130086479476195</v>
      </c>
      <c r="Z1471" s="25">
        <f t="shared" si="154"/>
        <v>5.2631578947368425E-2</v>
      </c>
    </row>
    <row r="1472" spans="1:26" ht="14.4" x14ac:dyDescent="0.3">
      <c r="A1472" s="24" t="s">
        <v>2313</v>
      </c>
      <c r="B1472" s="4">
        <v>45738</v>
      </c>
      <c r="C1472" s="3" t="s">
        <v>49</v>
      </c>
      <c r="D1472" s="3" t="s">
        <v>70</v>
      </c>
      <c r="E1472" s="3" t="s">
        <v>125</v>
      </c>
      <c r="F1472" s="3" t="s">
        <v>125</v>
      </c>
      <c r="G1472" s="3" t="s">
        <v>1136</v>
      </c>
      <c r="H1472" s="3" t="s">
        <v>24</v>
      </c>
      <c r="I1472" s="3" t="s">
        <v>25</v>
      </c>
      <c r="J1472" s="3" t="s">
        <v>146</v>
      </c>
      <c r="K1472" s="3" t="s">
        <v>177</v>
      </c>
      <c r="L1472" s="5">
        <v>47</v>
      </c>
      <c r="M1472" s="5">
        <v>21133.3</v>
      </c>
      <c r="N1472" s="5">
        <v>29312.86</v>
      </c>
      <c r="O1472" s="5">
        <v>0.05</v>
      </c>
      <c r="P1472" s="3" t="s">
        <v>55</v>
      </c>
      <c r="Q1472" s="3" t="s">
        <v>38</v>
      </c>
      <c r="R1472" s="5">
        <v>20</v>
      </c>
      <c r="S1472" s="15">
        <v>365217.4</v>
      </c>
      <c r="T1472" s="11">
        <f t="shared" si="155"/>
        <v>1377704.42</v>
      </c>
      <c r="U1472" s="12">
        <f t="shared" si="156"/>
        <v>68885.221000000005</v>
      </c>
      <c r="V1472" s="12">
        <f t="shared" si="157"/>
        <v>1308819.199</v>
      </c>
      <c r="W1472" s="17">
        <f t="shared" si="158"/>
        <v>0.27904343111641655</v>
      </c>
      <c r="X1472" s="19">
        <f t="shared" si="159"/>
        <v>1</v>
      </c>
      <c r="Y1472" s="17">
        <f t="shared" si="160"/>
        <v>0.27904343111641655</v>
      </c>
      <c r="Z1472" s="25">
        <f t="shared" si="154"/>
        <v>5.2631578947368425E-2</v>
      </c>
    </row>
    <row r="1473" spans="1:26" ht="14.4" x14ac:dyDescent="0.3">
      <c r="A1473" s="24" t="s">
        <v>2314</v>
      </c>
      <c r="B1473" s="4">
        <v>45772</v>
      </c>
      <c r="C1473" s="3" t="s">
        <v>40</v>
      </c>
      <c r="D1473" s="3" t="s">
        <v>41</v>
      </c>
      <c r="E1473" s="3" t="s">
        <v>50</v>
      </c>
      <c r="F1473" s="3" t="s">
        <v>50</v>
      </c>
      <c r="G1473" s="3" t="s">
        <v>2315</v>
      </c>
      <c r="H1473" s="3" t="s">
        <v>87</v>
      </c>
      <c r="I1473" s="3" t="s">
        <v>25</v>
      </c>
      <c r="J1473" s="3" t="s">
        <v>36</v>
      </c>
      <c r="K1473" s="3" t="s">
        <v>280</v>
      </c>
      <c r="L1473" s="5">
        <v>42</v>
      </c>
      <c r="M1473" s="5">
        <v>26814.46</v>
      </c>
      <c r="N1473" s="5">
        <v>33394.85</v>
      </c>
      <c r="O1473" s="5">
        <v>0.15</v>
      </c>
      <c r="P1473" s="3" t="s">
        <v>28</v>
      </c>
      <c r="Q1473" s="3" t="s">
        <v>38</v>
      </c>
      <c r="R1473" s="5">
        <v>17</v>
      </c>
      <c r="S1473" s="15">
        <v>234919.9</v>
      </c>
      <c r="T1473" s="11">
        <f t="shared" si="155"/>
        <v>1402583.7</v>
      </c>
      <c r="U1473" s="12">
        <f t="shared" si="156"/>
        <v>210387.55499999999</v>
      </c>
      <c r="V1473" s="12">
        <f t="shared" si="157"/>
        <v>1192196.145</v>
      </c>
      <c r="W1473" s="17">
        <f t="shared" si="158"/>
        <v>0.19704802853560643</v>
      </c>
      <c r="X1473" s="19">
        <f t="shared" si="159"/>
        <v>0</v>
      </c>
      <c r="Y1473" s="17">
        <f t="shared" si="160"/>
        <v>0.19704802853560643</v>
      </c>
      <c r="Z1473" s="25">
        <f t="shared" si="154"/>
        <v>0.1764705882352941</v>
      </c>
    </row>
    <row r="1474" spans="1:26" ht="14.4" x14ac:dyDescent="0.3">
      <c r="A1474" s="24" t="s">
        <v>2316</v>
      </c>
      <c r="B1474" s="7">
        <v>45799</v>
      </c>
      <c r="C1474" s="3" t="s">
        <v>40</v>
      </c>
      <c r="D1474" s="3" t="s">
        <v>57</v>
      </c>
      <c r="E1474" s="3" t="s">
        <v>58</v>
      </c>
      <c r="F1474" s="3" t="s">
        <v>59</v>
      </c>
      <c r="G1474" s="3" t="s">
        <v>2317</v>
      </c>
      <c r="H1474" s="3" t="s">
        <v>87</v>
      </c>
      <c r="I1474" s="3" t="s">
        <v>52</v>
      </c>
      <c r="J1474" s="3" t="s">
        <v>157</v>
      </c>
      <c r="K1474" s="3" t="s">
        <v>188</v>
      </c>
      <c r="L1474" s="5">
        <v>13</v>
      </c>
      <c r="M1474" s="5">
        <v>61776.959999999999</v>
      </c>
      <c r="N1474" s="5">
        <v>83521.27</v>
      </c>
      <c r="O1474" s="5">
        <v>0.05</v>
      </c>
      <c r="P1474" s="3" t="s">
        <v>28</v>
      </c>
      <c r="Q1474" s="3" t="s">
        <v>84</v>
      </c>
      <c r="R1474" s="5">
        <v>18</v>
      </c>
      <c r="S1474" s="15">
        <v>268542.2</v>
      </c>
      <c r="T1474" s="11">
        <f t="shared" si="155"/>
        <v>1085776.51</v>
      </c>
      <c r="U1474" s="12">
        <f t="shared" si="156"/>
        <v>54288.825500000006</v>
      </c>
      <c r="V1474" s="12">
        <f t="shared" si="157"/>
        <v>1031487.6845</v>
      </c>
      <c r="W1474" s="17">
        <f t="shared" si="158"/>
        <v>0.26034455285830416</v>
      </c>
      <c r="X1474" s="19">
        <f t="shared" si="159"/>
        <v>0</v>
      </c>
      <c r="Y1474" s="17">
        <f t="shared" si="160"/>
        <v>0.26034455285830416</v>
      </c>
      <c r="Z1474" s="25">
        <f t="shared" ref="Z1474:Z1537" si="161">U1474/V1474</f>
        <v>5.2631578947368425E-2</v>
      </c>
    </row>
    <row r="1475" spans="1:26" ht="14.4" x14ac:dyDescent="0.3">
      <c r="A1475" s="24" t="s">
        <v>2318</v>
      </c>
      <c r="B1475" s="4">
        <v>45757</v>
      </c>
      <c r="C1475" s="3" t="s">
        <v>20</v>
      </c>
      <c r="D1475" s="3" t="s">
        <v>41</v>
      </c>
      <c r="E1475" s="3" t="s">
        <v>42</v>
      </c>
      <c r="F1475" s="3" t="s">
        <v>42</v>
      </c>
      <c r="G1475" s="3" t="s">
        <v>1232</v>
      </c>
      <c r="H1475" s="3" t="s">
        <v>87</v>
      </c>
      <c r="I1475" s="3" t="s">
        <v>45</v>
      </c>
      <c r="J1475" s="3" t="s">
        <v>46</v>
      </c>
      <c r="K1475" s="3" t="s">
        <v>161</v>
      </c>
      <c r="L1475" s="5">
        <v>8</v>
      </c>
      <c r="M1475" s="5">
        <v>40993.339999999997</v>
      </c>
      <c r="N1475" s="5">
        <v>54038.48</v>
      </c>
      <c r="O1475" s="5">
        <v>0.05</v>
      </c>
      <c r="P1475" s="3" t="s">
        <v>28</v>
      </c>
      <c r="Q1475" s="3" t="s">
        <v>77</v>
      </c>
      <c r="R1475" s="5">
        <v>8</v>
      </c>
      <c r="S1475" s="15">
        <v>99143.06</v>
      </c>
      <c r="T1475" s="11">
        <f t="shared" ref="T1475:T1538" si="162">L1475*N1475</f>
        <v>432307.84</v>
      </c>
      <c r="U1475" s="12">
        <f t="shared" ref="U1475:U1538" si="163">IF(O1475="","", (L1475 * N1475) * (O1475))</f>
        <v>21615.392000000003</v>
      </c>
      <c r="V1475" s="12">
        <f t="shared" ref="V1475:V1538" si="164">IF(T1475="","", T1475 - U1475)</f>
        <v>410692.44800000003</v>
      </c>
      <c r="W1475" s="17">
        <f t="shared" ref="W1475:W1538" si="165">IF(V1475=0,"", S1475 / V1475)</f>
        <v>0.24140463376623861</v>
      </c>
      <c r="X1475" s="19">
        <f t="shared" ref="X1475:X1538" si="166">IF(TRIM(P1475)="Returned",1,0)</f>
        <v>0</v>
      </c>
      <c r="Y1475" s="17">
        <f t="shared" ref="Y1475:Y1538" si="167">S1475/V1475</f>
        <v>0.24140463376623861</v>
      </c>
      <c r="Z1475" s="25">
        <f t="shared" si="161"/>
        <v>5.2631578947368425E-2</v>
      </c>
    </row>
    <row r="1476" spans="1:26" ht="14.4" x14ac:dyDescent="0.3">
      <c r="A1476" s="24" t="s">
        <v>2319</v>
      </c>
      <c r="B1476" s="4">
        <v>45858</v>
      </c>
      <c r="C1476" s="3" t="s">
        <v>31</v>
      </c>
      <c r="D1476" s="3" t="s">
        <v>70</v>
      </c>
      <c r="E1476" s="3" t="s">
        <v>125</v>
      </c>
      <c r="F1476" s="3" t="s">
        <v>125</v>
      </c>
      <c r="G1476" s="3" t="s">
        <v>302</v>
      </c>
      <c r="H1476" s="3" t="s">
        <v>35</v>
      </c>
      <c r="I1476" s="3" t="s">
        <v>25</v>
      </c>
      <c r="J1476" s="3" t="s">
        <v>61</v>
      </c>
      <c r="K1476" s="3" t="s">
        <v>154</v>
      </c>
      <c r="L1476" s="5">
        <v>29</v>
      </c>
      <c r="M1476" s="5">
        <v>3604.08</v>
      </c>
      <c r="N1476" s="5">
        <v>4885.63</v>
      </c>
      <c r="O1476" s="5">
        <v>0.05</v>
      </c>
      <c r="P1476" s="3" t="s">
        <v>55</v>
      </c>
      <c r="Q1476" s="3" t="s">
        <v>77</v>
      </c>
      <c r="R1476" s="5">
        <v>6</v>
      </c>
      <c r="S1476" s="15">
        <v>35306.699999999997</v>
      </c>
      <c r="T1476" s="11">
        <f t="shared" si="162"/>
        <v>141683.26999999999</v>
      </c>
      <c r="U1476" s="12">
        <f t="shared" si="163"/>
        <v>7084.1634999999997</v>
      </c>
      <c r="V1476" s="12">
        <f t="shared" si="164"/>
        <v>134599.10649999999</v>
      </c>
      <c r="W1476" s="17">
        <f t="shared" si="165"/>
        <v>0.26231006221426884</v>
      </c>
      <c r="X1476" s="19">
        <f t="shared" si="166"/>
        <v>1</v>
      </c>
      <c r="Y1476" s="17">
        <f t="shared" si="167"/>
        <v>0.26231006221426884</v>
      </c>
      <c r="Z1476" s="25">
        <f t="shared" si="161"/>
        <v>5.2631578947368418E-2</v>
      </c>
    </row>
    <row r="1477" spans="1:26" ht="14.4" x14ac:dyDescent="0.3">
      <c r="A1477" s="24" t="s">
        <v>2320</v>
      </c>
      <c r="B1477" s="7">
        <v>45802</v>
      </c>
      <c r="C1477" s="3" t="s">
        <v>49</v>
      </c>
      <c r="D1477" s="3" t="s">
        <v>41</v>
      </c>
      <c r="E1477" s="3" t="s">
        <v>42</v>
      </c>
      <c r="F1477" s="3" t="s">
        <v>42</v>
      </c>
      <c r="G1477" s="3" t="s">
        <v>236</v>
      </c>
      <c r="H1477" s="3" t="s">
        <v>44</v>
      </c>
      <c r="I1477" s="3" t="s">
        <v>52</v>
      </c>
      <c r="J1477" s="3" t="s">
        <v>95</v>
      </c>
      <c r="K1477" s="3" t="s">
        <v>298</v>
      </c>
      <c r="L1477" s="5">
        <v>17</v>
      </c>
      <c r="M1477" s="5">
        <v>50545.07</v>
      </c>
      <c r="N1477" s="5">
        <v>58456.36</v>
      </c>
      <c r="O1477" s="5">
        <v>0.1</v>
      </c>
      <c r="P1477" s="3" t="s">
        <v>28</v>
      </c>
      <c r="Q1477" s="3" t="s">
        <v>84</v>
      </c>
      <c r="R1477" s="5">
        <v>17</v>
      </c>
      <c r="S1477" s="15">
        <v>121042.7</v>
      </c>
      <c r="T1477" s="11">
        <f t="shared" si="162"/>
        <v>993758.12</v>
      </c>
      <c r="U1477" s="12">
        <f t="shared" si="163"/>
        <v>99375.812000000005</v>
      </c>
      <c r="V1477" s="12">
        <f t="shared" si="164"/>
        <v>894382.30799999996</v>
      </c>
      <c r="W1477" s="17">
        <f t="shared" si="165"/>
        <v>0.13533664398021611</v>
      </c>
      <c r="X1477" s="19">
        <f t="shared" si="166"/>
        <v>0</v>
      </c>
      <c r="Y1477" s="17">
        <f t="shared" si="167"/>
        <v>0.13533664398021611</v>
      </c>
      <c r="Z1477" s="25">
        <f t="shared" si="161"/>
        <v>0.11111111111111112</v>
      </c>
    </row>
    <row r="1478" spans="1:26" ht="14.4" x14ac:dyDescent="0.3">
      <c r="A1478" s="24" t="s">
        <v>2321</v>
      </c>
      <c r="B1478" s="6">
        <v>45875</v>
      </c>
      <c r="C1478" s="3" t="s">
        <v>40</v>
      </c>
      <c r="D1478" s="3" t="s">
        <v>41</v>
      </c>
      <c r="E1478" s="3" t="s">
        <v>42</v>
      </c>
      <c r="F1478" s="3" t="s">
        <v>42</v>
      </c>
      <c r="G1478" s="3" t="s">
        <v>290</v>
      </c>
      <c r="H1478" s="3" t="s">
        <v>35</v>
      </c>
      <c r="I1478" s="3" t="s">
        <v>45</v>
      </c>
      <c r="J1478" s="3" t="s">
        <v>132</v>
      </c>
      <c r="K1478" s="3" t="s">
        <v>133</v>
      </c>
      <c r="L1478" s="5">
        <v>3</v>
      </c>
      <c r="M1478" s="5">
        <v>5798.98</v>
      </c>
      <c r="N1478" s="5">
        <v>7279.02</v>
      </c>
      <c r="O1478" s="5">
        <v>0.15</v>
      </c>
      <c r="P1478" s="3" t="s">
        <v>28</v>
      </c>
      <c r="Q1478" s="3" t="s">
        <v>38</v>
      </c>
      <c r="R1478" s="5">
        <v>1</v>
      </c>
      <c r="S1478" s="15">
        <v>3774.1</v>
      </c>
      <c r="T1478" s="11">
        <f t="shared" si="162"/>
        <v>21837.06</v>
      </c>
      <c r="U1478" s="12">
        <f t="shared" si="163"/>
        <v>3275.5590000000002</v>
      </c>
      <c r="V1478" s="12">
        <f t="shared" si="164"/>
        <v>18561.501</v>
      </c>
      <c r="W1478" s="17">
        <f t="shared" si="165"/>
        <v>0.20332946134043792</v>
      </c>
      <c r="X1478" s="19">
        <f t="shared" si="166"/>
        <v>0</v>
      </c>
      <c r="Y1478" s="17">
        <f t="shared" si="167"/>
        <v>0.20332946134043792</v>
      </c>
      <c r="Z1478" s="25">
        <f t="shared" si="161"/>
        <v>0.17647058823529413</v>
      </c>
    </row>
    <row r="1479" spans="1:26" ht="14.4" x14ac:dyDescent="0.3">
      <c r="A1479" s="24" t="s">
        <v>2322</v>
      </c>
      <c r="B1479" s="4">
        <v>45769</v>
      </c>
      <c r="C1479" s="3" t="s">
        <v>31</v>
      </c>
      <c r="D1479" s="3" t="s">
        <v>21</v>
      </c>
      <c r="E1479" s="3" t="s">
        <v>32</v>
      </c>
      <c r="F1479" s="3" t="s">
        <v>33</v>
      </c>
      <c r="G1479" s="3" t="s">
        <v>953</v>
      </c>
      <c r="H1479" s="3" t="s">
        <v>24</v>
      </c>
      <c r="I1479" s="3" t="s">
        <v>52</v>
      </c>
      <c r="J1479" s="3" t="s">
        <v>157</v>
      </c>
      <c r="K1479" s="3" t="s">
        <v>158</v>
      </c>
      <c r="L1479" s="5">
        <v>31</v>
      </c>
      <c r="M1479" s="5">
        <v>715.94</v>
      </c>
      <c r="N1479" s="5">
        <v>914.72</v>
      </c>
      <c r="O1479" s="5">
        <v>0.15</v>
      </c>
      <c r="P1479" s="3" t="s">
        <v>28</v>
      </c>
      <c r="Q1479" s="3" t="s">
        <v>29</v>
      </c>
      <c r="R1479" s="5">
        <v>20</v>
      </c>
      <c r="S1479" s="15">
        <v>5237.8500000000004</v>
      </c>
      <c r="T1479" s="11">
        <f t="shared" si="162"/>
        <v>28356.32</v>
      </c>
      <c r="U1479" s="12">
        <f t="shared" si="163"/>
        <v>4253.4479999999994</v>
      </c>
      <c r="V1479" s="12">
        <f t="shared" si="164"/>
        <v>24102.871999999999</v>
      </c>
      <c r="W1479" s="17">
        <f t="shared" si="165"/>
        <v>0.21731227714274051</v>
      </c>
      <c r="X1479" s="19">
        <f t="shared" si="166"/>
        <v>0</v>
      </c>
      <c r="Y1479" s="17">
        <f t="shared" si="167"/>
        <v>0.21731227714274051</v>
      </c>
      <c r="Z1479" s="25">
        <f t="shared" si="161"/>
        <v>0.1764705882352941</v>
      </c>
    </row>
    <row r="1480" spans="1:26" ht="14.4" x14ac:dyDescent="0.3">
      <c r="A1480" s="24" t="s">
        <v>2323</v>
      </c>
      <c r="B1480" s="4">
        <v>45860</v>
      </c>
      <c r="C1480" s="3" t="s">
        <v>40</v>
      </c>
      <c r="D1480" s="3" t="s">
        <v>41</v>
      </c>
      <c r="E1480" s="3" t="s">
        <v>50</v>
      </c>
      <c r="F1480" s="3" t="s">
        <v>50</v>
      </c>
      <c r="G1480" s="3" t="s">
        <v>367</v>
      </c>
      <c r="H1480" s="3" t="s">
        <v>87</v>
      </c>
      <c r="I1480" s="3" t="s">
        <v>45</v>
      </c>
      <c r="J1480" s="3" t="s">
        <v>46</v>
      </c>
      <c r="K1480" s="3" t="s">
        <v>47</v>
      </c>
      <c r="L1480" s="5">
        <v>47</v>
      </c>
      <c r="M1480" s="5">
        <v>75068.95</v>
      </c>
      <c r="N1480" s="5">
        <v>91129.37</v>
      </c>
      <c r="O1480" s="5">
        <v>0</v>
      </c>
      <c r="P1480" s="3" t="s">
        <v>55</v>
      </c>
      <c r="Q1480" s="3" t="s">
        <v>38</v>
      </c>
      <c r="R1480" s="5">
        <v>8</v>
      </c>
      <c r="S1480" s="15">
        <v>754839.7</v>
      </c>
      <c r="T1480" s="11">
        <f t="shared" si="162"/>
        <v>4283080.3899999997</v>
      </c>
      <c r="U1480" s="12">
        <f t="shared" si="163"/>
        <v>0</v>
      </c>
      <c r="V1480" s="12">
        <f t="shared" si="164"/>
        <v>4283080.3899999997</v>
      </c>
      <c r="W1480" s="17">
        <f t="shared" si="165"/>
        <v>0.17623757465827067</v>
      </c>
      <c r="X1480" s="19">
        <f t="shared" si="166"/>
        <v>1</v>
      </c>
      <c r="Y1480" s="17">
        <f t="shared" si="167"/>
        <v>0.17623757465827067</v>
      </c>
      <c r="Z1480" s="25">
        <f t="shared" si="161"/>
        <v>0</v>
      </c>
    </row>
    <row r="1481" spans="1:26" ht="14.4" x14ac:dyDescent="0.3">
      <c r="A1481" s="24" t="s">
        <v>2324</v>
      </c>
      <c r="B1481" s="4">
        <v>45851</v>
      </c>
      <c r="C1481" s="3" t="s">
        <v>20</v>
      </c>
      <c r="D1481" s="3" t="s">
        <v>70</v>
      </c>
      <c r="E1481" s="3" t="s">
        <v>71</v>
      </c>
      <c r="F1481" s="3" t="s">
        <v>72</v>
      </c>
      <c r="G1481" s="3" t="s">
        <v>312</v>
      </c>
      <c r="H1481" s="3" t="s">
        <v>44</v>
      </c>
      <c r="I1481" s="3" t="s">
        <v>52</v>
      </c>
      <c r="J1481" s="3" t="s">
        <v>157</v>
      </c>
      <c r="K1481" s="3" t="s">
        <v>188</v>
      </c>
      <c r="L1481" s="5">
        <v>35</v>
      </c>
      <c r="M1481" s="5">
        <v>45215.54</v>
      </c>
      <c r="N1481" s="5">
        <v>58193.03</v>
      </c>
      <c r="O1481" s="5">
        <v>0.1</v>
      </c>
      <c r="P1481" s="3" t="s">
        <v>55</v>
      </c>
      <c r="Q1481" s="3" t="s">
        <v>77</v>
      </c>
      <c r="R1481" s="5">
        <v>2</v>
      </c>
      <c r="S1481" s="15">
        <v>408790.9</v>
      </c>
      <c r="T1481" s="11">
        <f t="shared" si="162"/>
        <v>2036756.05</v>
      </c>
      <c r="U1481" s="12">
        <f t="shared" si="163"/>
        <v>203675.60500000001</v>
      </c>
      <c r="V1481" s="12">
        <f t="shared" si="164"/>
        <v>1833080.4450000001</v>
      </c>
      <c r="W1481" s="17">
        <f t="shared" si="165"/>
        <v>0.22300761601327324</v>
      </c>
      <c r="X1481" s="19">
        <f t="shared" si="166"/>
        <v>1</v>
      </c>
      <c r="Y1481" s="17">
        <f t="shared" si="167"/>
        <v>0.22300761601327324</v>
      </c>
      <c r="Z1481" s="25">
        <f t="shared" si="161"/>
        <v>0.11111111111111112</v>
      </c>
    </row>
    <row r="1482" spans="1:26" ht="14.4" x14ac:dyDescent="0.3">
      <c r="A1482" s="24" t="s">
        <v>2325</v>
      </c>
      <c r="B1482" s="4">
        <v>45831</v>
      </c>
      <c r="C1482" s="3" t="s">
        <v>31</v>
      </c>
      <c r="D1482" s="3" t="s">
        <v>70</v>
      </c>
      <c r="E1482" s="3" t="s">
        <v>125</v>
      </c>
      <c r="F1482" s="3" t="s">
        <v>125</v>
      </c>
      <c r="G1482" s="3" t="s">
        <v>1283</v>
      </c>
      <c r="H1482" s="3" t="s">
        <v>35</v>
      </c>
      <c r="I1482" s="3" t="s">
        <v>52</v>
      </c>
      <c r="J1482" s="3" t="s">
        <v>113</v>
      </c>
      <c r="K1482" s="3" t="s">
        <v>139</v>
      </c>
      <c r="L1482" s="5">
        <v>6</v>
      </c>
      <c r="M1482" s="5">
        <v>79682.289999999994</v>
      </c>
      <c r="N1482" s="5">
        <v>114056.6</v>
      </c>
      <c r="O1482" s="5">
        <v>0.05</v>
      </c>
      <c r="P1482" s="3" t="s">
        <v>28</v>
      </c>
      <c r="Q1482" s="3" t="s">
        <v>38</v>
      </c>
      <c r="R1482" s="5">
        <v>3</v>
      </c>
      <c r="S1482" s="15">
        <v>195933.3</v>
      </c>
      <c r="T1482" s="11">
        <f t="shared" si="162"/>
        <v>684339.60000000009</v>
      </c>
      <c r="U1482" s="12">
        <f t="shared" si="163"/>
        <v>34216.980000000003</v>
      </c>
      <c r="V1482" s="12">
        <f t="shared" si="164"/>
        <v>650122.62000000011</v>
      </c>
      <c r="W1482" s="17">
        <f t="shared" si="165"/>
        <v>0.3013789921661239</v>
      </c>
      <c r="X1482" s="19">
        <f t="shared" si="166"/>
        <v>0</v>
      </c>
      <c r="Y1482" s="17">
        <f t="shared" si="167"/>
        <v>0.3013789921661239</v>
      </c>
      <c r="Z1482" s="25">
        <f t="shared" si="161"/>
        <v>5.2631578947368418E-2</v>
      </c>
    </row>
    <row r="1483" spans="1:26" ht="14.4" x14ac:dyDescent="0.3">
      <c r="A1483" s="24" t="s">
        <v>2326</v>
      </c>
      <c r="B1483" s="4">
        <v>45744</v>
      </c>
      <c r="C1483" s="3" t="s">
        <v>20</v>
      </c>
      <c r="D1483" s="3" t="s">
        <v>41</v>
      </c>
      <c r="E1483" s="3" t="s">
        <v>42</v>
      </c>
      <c r="F1483" s="3" t="s">
        <v>42</v>
      </c>
      <c r="G1483" s="3" t="s">
        <v>2327</v>
      </c>
      <c r="H1483" s="3" t="s">
        <v>44</v>
      </c>
      <c r="I1483" s="3" t="s">
        <v>52</v>
      </c>
      <c r="J1483" s="3" t="s">
        <v>53</v>
      </c>
      <c r="K1483" s="3" t="s">
        <v>54</v>
      </c>
      <c r="L1483" s="5">
        <v>5</v>
      </c>
      <c r="M1483" s="5">
        <v>1476.21</v>
      </c>
      <c r="N1483" s="5">
        <v>1721.53</v>
      </c>
      <c r="O1483" s="5">
        <v>0.05</v>
      </c>
      <c r="P1483" s="3" t="s">
        <v>55</v>
      </c>
      <c r="Q1483" s="3" t="s">
        <v>77</v>
      </c>
      <c r="R1483" s="5">
        <v>8</v>
      </c>
      <c r="S1483" s="15">
        <v>1165.27</v>
      </c>
      <c r="T1483" s="11">
        <f t="shared" si="162"/>
        <v>8607.65</v>
      </c>
      <c r="U1483" s="12">
        <f t="shared" si="163"/>
        <v>430.38249999999999</v>
      </c>
      <c r="V1483" s="12">
        <f t="shared" si="164"/>
        <v>8177.2674999999999</v>
      </c>
      <c r="W1483" s="17">
        <f t="shared" si="165"/>
        <v>0.14250114723530813</v>
      </c>
      <c r="X1483" s="19">
        <f t="shared" si="166"/>
        <v>1</v>
      </c>
      <c r="Y1483" s="17">
        <f t="shared" si="167"/>
        <v>0.14250114723530813</v>
      </c>
      <c r="Z1483" s="25">
        <f t="shared" si="161"/>
        <v>5.2631578947368418E-2</v>
      </c>
    </row>
    <row r="1484" spans="1:26" ht="14.4" x14ac:dyDescent="0.3">
      <c r="A1484" s="24" t="s">
        <v>2328</v>
      </c>
      <c r="B1484" s="4">
        <v>45823</v>
      </c>
      <c r="C1484" s="3" t="s">
        <v>49</v>
      </c>
      <c r="D1484" s="3" t="s">
        <v>57</v>
      </c>
      <c r="E1484" s="3" t="s">
        <v>58</v>
      </c>
      <c r="F1484" s="3" t="s">
        <v>59</v>
      </c>
      <c r="G1484" s="3" t="s">
        <v>406</v>
      </c>
      <c r="H1484" s="3" t="s">
        <v>44</v>
      </c>
      <c r="I1484" s="3" t="s">
        <v>45</v>
      </c>
      <c r="J1484" s="3" t="s">
        <v>102</v>
      </c>
      <c r="K1484" s="3" t="s">
        <v>203</v>
      </c>
      <c r="L1484" s="5">
        <v>40</v>
      </c>
      <c r="M1484" s="5">
        <v>18297.509999999998</v>
      </c>
      <c r="N1484" s="5">
        <v>25671.11</v>
      </c>
      <c r="O1484" s="5">
        <v>0</v>
      </c>
      <c r="P1484" s="3" t="s">
        <v>55</v>
      </c>
      <c r="Q1484" s="3" t="s">
        <v>84</v>
      </c>
      <c r="R1484" s="5">
        <v>8</v>
      </c>
      <c r="S1484" s="15">
        <v>294944</v>
      </c>
      <c r="T1484" s="11">
        <f t="shared" si="162"/>
        <v>1026844.4</v>
      </c>
      <c r="U1484" s="12">
        <f t="shared" si="163"/>
        <v>0</v>
      </c>
      <c r="V1484" s="12">
        <f t="shared" si="164"/>
        <v>1026844.4</v>
      </c>
      <c r="W1484" s="17">
        <f t="shared" si="165"/>
        <v>0.28723339193357822</v>
      </c>
      <c r="X1484" s="19">
        <f t="shared" si="166"/>
        <v>1</v>
      </c>
      <c r="Y1484" s="17">
        <f t="shared" si="167"/>
        <v>0.28723339193357822</v>
      </c>
      <c r="Z1484" s="25">
        <f t="shared" si="161"/>
        <v>0</v>
      </c>
    </row>
    <row r="1485" spans="1:26" ht="14.4" x14ac:dyDescent="0.3">
      <c r="A1485" s="24" t="s">
        <v>2329</v>
      </c>
      <c r="B1485" s="4">
        <v>45740</v>
      </c>
      <c r="C1485" s="3" t="s">
        <v>31</v>
      </c>
      <c r="D1485" s="3" t="s">
        <v>21</v>
      </c>
      <c r="E1485" s="3" t="s">
        <v>105</v>
      </c>
      <c r="F1485" s="3" t="s">
        <v>106</v>
      </c>
      <c r="G1485" s="3" t="s">
        <v>1855</v>
      </c>
      <c r="H1485" s="3" t="s">
        <v>24</v>
      </c>
      <c r="I1485" s="3" t="s">
        <v>25</v>
      </c>
      <c r="J1485" s="3" t="s">
        <v>61</v>
      </c>
      <c r="K1485" s="3" t="s">
        <v>62</v>
      </c>
      <c r="L1485" s="5">
        <v>36</v>
      </c>
      <c r="M1485" s="5">
        <v>75794.61</v>
      </c>
      <c r="N1485" s="5">
        <v>103824.7</v>
      </c>
      <c r="O1485" s="5">
        <v>0</v>
      </c>
      <c r="P1485" s="3" t="s">
        <v>55</v>
      </c>
      <c r="Q1485" s="3" t="s">
        <v>84</v>
      </c>
      <c r="R1485" s="5">
        <v>8</v>
      </c>
      <c r="S1485" s="15">
        <v>1009084</v>
      </c>
      <c r="T1485" s="11">
        <f t="shared" si="162"/>
        <v>3737689.1999999997</v>
      </c>
      <c r="U1485" s="12">
        <f t="shared" si="163"/>
        <v>0</v>
      </c>
      <c r="V1485" s="12">
        <f t="shared" si="164"/>
        <v>3737689.1999999997</v>
      </c>
      <c r="W1485" s="17">
        <f t="shared" si="165"/>
        <v>0.26997536338762468</v>
      </c>
      <c r="X1485" s="19">
        <f t="shared" si="166"/>
        <v>1</v>
      </c>
      <c r="Y1485" s="17">
        <f t="shared" si="167"/>
        <v>0.26997536338762468</v>
      </c>
      <c r="Z1485" s="25">
        <f t="shared" si="161"/>
        <v>0</v>
      </c>
    </row>
    <row r="1486" spans="1:26" ht="14.4" x14ac:dyDescent="0.3">
      <c r="A1486" s="24" t="s">
        <v>2330</v>
      </c>
      <c r="B1486" s="4">
        <v>45838</v>
      </c>
      <c r="C1486" s="3" t="s">
        <v>40</v>
      </c>
      <c r="D1486" s="3" t="s">
        <v>21</v>
      </c>
      <c r="E1486" s="3" t="s">
        <v>32</v>
      </c>
      <c r="F1486" s="3" t="s">
        <v>33</v>
      </c>
      <c r="G1486" s="3" t="s">
        <v>322</v>
      </c>
      <c r="H1486" s="3" t="s">
        <v>24</v>
      </c>
      <c r="I1486" s="3" t="s">
        <v>45</v>
      </c>
      <c r="J1486" s="3" t="s">
        <v>132</v>
      </c>
      <c r="K1486" s="3" t="s">
        <v>133</v>
      </c>
      <c r="L1486" s="5">
        <v>22</v>
      </c>
      <c r="M1486" s="5">
        <v>10736.92</v>
      </c>
      <c r="N1486" s="5">
        <v>12499.37</v>
      </c>
      <c r="O1486" s="5">
        <v>0.1</v>
      </c>
      <c r="P1486" s="3" t="s">
        <v>55</v>
      </c>
      <c r="Q1486" s="3" t="s">
        <v>29</v>
      </c>
      <c r="R1486" s="5">
        <v>19</v>
      </c>
      <c r="S1486" s="15">
        <v>34896.51</v>
      </c>
      <c r="T1486" s="11">
        <f t="shared" si="162"/>
        <v>274986.14</v>
      </c>
      <c r="U1486" s="12">
        <f t="shared" si="163"/>
        <v>27498.614000000001</v>
      </c>
      <c r="V1486" s="12">
        <f t="shared" si="164"/>
        <v>247487.52600000001</v>
      </c>
      <c r="W1486" s="17">
        <f t="shared" si="165"/>
        <v>0.14100310655657045</v>
      </c>
      <c r="X1486" s="19">
        <f t="shared" si="166"/>
        <v>1</v>
      </c>
      <c r="Y1486" s="17">
        <f t="shared" si="167"/>
        <v>0.14100310655657045</v>
      </c>
      <c r="Z1486" s="25">
        <f t="shared" si="161"/>
        <v>0.1111111111111111</v>
      </c>
    </row>
    <row r="1487" spans="1:26" ht="14.4" x14ac:dyDescent="0.3">
      <c r="A1487" s="24" t="s">
        <v>2331</v>
      </c>
      <c r="B1487" s="6">
        <v>45843</v>
      </c>
      <c r="C1487" s="3" t="s">
        <v>20</v>
      </c>
      <c r="D1487" s="3" t="s">
        <v>21</v>
      </c>
      <c r="E1487" s="3" t="s">
        <v>32</v>
      </c>
      <c r="F1487" s="3" t="s">
        <v>33</v>
      </c>
      <c r="G1487" s="3" t="s">
        <v>345</v>
      </c>
      <c r="H1487" s="3" t="s">
        <v>44</v>
      </c>
      <c r="I1487" s="3" t="s">
        <v>45</v>
      </c>
      <c r="J1487" s="3" t="s">
        <v>46</v>
      </c>
      <c r="K1487" s="3" t="s">
        <v>117</v>
      </c>
      <c r="L1487" s="5">
        <v>23</v>
      </c>
      <c r="M1487" s="5">
        <v>48929.47</v>
      </c>
      <c r="N1487" s="5">
        <v>65252.27</v>
      </c>
      <c r="O1487" s="5">
        <v>0.1</v>
      </c>
      <c r="P1487" s="3" t="s">
        <v>28</v>
      </c>
      <c r="Q1487" s="3" t="s">
        <v>77</v>
      </c>
      <c r="R1487" s="5">
        <v>20</v>
      </c>
      <c r="S1487" s="15">
        <v>337882</v>
      </c>
      <c r="T1487" s="11">
        <f t="shared" si="162"/>
        <v>1500802.21</v>
      </c>
      <c r="U1487" s="12">
        <f t="shared" si="163"/>
        <v>150080.22099999999</v>
      </c>
      <c r="V1487" s="12">
        <f t="shared" si="164"/>
        <v>1350721.9890000001</v>
      </c>
      <c r="W1487" s="17">
        <f t="shared" si="165"/>
        <v>0.25014918151302856</v>
      </c>
      <c r="X1487" s="19">
        <f t="shared" si="166"/>
        <v>0</v>
      </c>
      <c r="Y1487" s="17">
        <f t="shared" si="167"/>
        <v>0.25014918151302856</v>
      </c>
      <c r="Z1487" s="25">
        <f t="shared" si="161"/>
        <v>0.1111111111111111</v>
      </c>
    </row>
    <row r="1488" spans="1:26" ht="14.4" x14ac:dyDescent="0.3">
      <c r="A1488" s="24" t="s">
        <v>2332</v>
      </c>
      <c r="B1488" s="4">
        <v>45818</v>
      </c>
      <c r="C1488" s="3" t="s">
        <v>20</v>
      </c>
      <c r="D1488" s="3" t="s">
        <v>57</v>
      </c>
      <c r="E1488" s="3" t="s">
        <v>58</v>
      </c>
      <c r="F1488" s="3" t="s">
        <v>59</v>
      </c>
      <c r="G1488" s="3" t="s">
        <v>1441</v>
      </c>
      <c r="H1488" s="3" t="s">
        <v>87</v>
      </c>
      <c r="I1488" s="3" t="s">
        <v>52</v>
      </c>
      <c r="J1488" s="3" t="s">
        <v>113</v>
      </c>
      <c r="K1488" s="3" t="s">
        <v>257</v>
      </c>
      <c r="L1488" s="5">
        <v>13</v>
      </c>
      <c r="M1488" s="5">
        <v>26719.18</v>
      </c>
      <c r="N1488" s="5">
        <v>32007.88</v>
      </c>
      <c r="O1488" s="5">
        <v>0</v>
      </c>
      <c r="P1488" s="3" t="s">
        <v>55</v>
      </c>
      <c r="Q1488" s="3" t="s">
        <v>77</v>
      </c>
      <c r="R1488" s="5">
        <v>9</v>
      </c>
      <c r="S1488" s="15">
        <v>68753.100000000006</v>
      </c>
      <c r="T1488" s="11">
        <f t="shared" si="162"/>
        <v>416102.44</v>
      </c>
      <c r="U1488" s="12">
        <f t="shared" si="163"/>
        <v>0</v>
      </c>
      <c r="V1488" s="12">
        <f t="shared" si="164"/>
        <v>416102.44</v>
      </c>
      <c r="W1488" s="17">
        <f t="shared" si="165"/>
        <v>0.16523118682024554</v>
      </c>
      <c r="X1488" s="19">
        <f t="shared" si="166"/>
        <v>1</v>
      </c>
      <c r="Y1488" s="17">
        <f t="shared" si="167"/>
        <v>0.16523118682024554</v>
      </c>
      <c r="Z1488" s="25">
        <f t="shared" si="161"/>
        <v>0</v>
      </c>
    </row>
    <row r="1489" spans="1:26" ht="14.4" x14ac:dyDescent="0.3">
      <c r="A1489" s="24" t="s">
        <v>2333</v>
      </c>
      <c r="B1489" s="4">
        <v>45861</v>
      </c>
      <c r="C1489" s="3" t="s">
        <v>40</v>
      </c>
      <c r="D1489" s="3" t="s">
        <v>41</v>
      </c>
      <c r="E1489" s="3" t="s">
        <v>50</v>
      </c>
      <c r="F1489" s="3" t="s">
        <v>50</v>
      </c>
      <c r="G1489" s="3" t="s">
        <v>675</v>
      </c>
      <c r="H1489" s="3" t="s">
        <v>87</v>
      </c>
      <c r="I1489" s="3" t="s">
        <v>52</v>
      </c>
      <c r="J1489" s="3" t="s">
        <v>53</v>
      </c>
      <c r="K1489" s="3" t="s">
        <v>90</v>
      </c>
      <c r="L1489" s="5">
        <v>36</v>
      </c>
      <c r="M1489" s="5">
        <v>71320.47</v>
      </c>
      <c r="N1489" s="5">
        <v>105290.4</v>
      </c>
      <c r="O1489" s="5">
        <v>0.1</v>
      </c>
      <c r="P1489" s="3" t="s">
        <v>28</v>
      </c>
      <c r="Q1489" s="3" t="s">
        <v>29</v>
      </c>
      <c r="R1489" s="5">
        <v>6</v>
      </c>
      <c r="S1489" s="15">
        <v>1100625</v>
      </c>
      <c r="T1489" s="11">
        <f t="shared" si="162"/>
        <v>3790454.4</v>
      </c>
      <c r="U1489" s="12">
        <f t="shared" si="163"/>
        <v>379045.44</v>
      </c>
      <c r="V1489" s="12">
        <f t="shared" si="164"/>
        <v>3411408.96</v>
      </c>
      <c r="W1489" s="17">
        <f t="shared" si="165"/>
        <v>0.32263062356499178</v>
      </c>
      <c r="X1489" s="19">
        <f t="shared" si="166"/>
        <v>0</v>
      </c>
      <c r="Y1489" s="17">
        <f t="shared" si="167"/>
        <v>0.32263062356499178</v>
      </c>
      <c r="Z1489" s="25">
        <f t="shared" si="161"/>
        <v>0.11111111111111112</v>
      </c>
    </row>
    <row r="1490" spans="1:26" ht="14.4" x14ac:dyDescent="0.3">
      <c r="A1490" s="24" t="s">
        <v>2334</v>
      </c>
      <c r="B1490" s="7">
        <v>45799</v>
      </c>
      <c r="C1490" s="3" t="s">
        <v>31</v>
      </c>
      <c r="D1490" s="3" t="s">
        <v>21</v>
      </c>
      <c r="E1490" s="3" t="s">
        <v>32</v>
      </c>
      <c r="F1490" s="3" t="s">
        <v>33</v>
      </c>
      <c r="G1490" s="3" t="s">
        <v>339</v>
      </c>
      <c r="H1490" s="3" t="s">
        <v>87</v>
      </c>
      <c r="I1490" s="3" t="s">
        <v>25</v>
      </c>
      <c r="J1490" s="3" t="s">
        <v>36</v>
      </c>
      <c r="K1490" s="3" t="s">
        <v>136</v>
      </c>
      <c r="L1490" s="5">
        <v>15</v>
      </c>
      <c r="M1490" s="5">
        <v>48519.95</v>
      </c>
      <c r="N1490" s="5">
        <v>63258.05</v>
      </c>
      <c r="O1490" s="5">
        <v>0.15</v>
      </c>
      <c r="P1490" s="3" t="s">
        <v>28</v>
      </c>
      <c r="Q1490" s="3" t="s">
        <v>84</v>
      </c>
      <c r="R1490" s="5">
        <v>10</v>
      </c>
      <c r="S1490" s="15">
        <v>187910.8</v>
      </c>
      <c r="T1490" s="11">
        <f t="shared" si="162"/>
        <v>948870.75</v>
      </c>
      <c r="U1490" s="12">
        <f t="shared" si="163"/>
        <v>142330.61249999999</v>
      </c>
      <c r="V1490" s="12">
        <f t="shared" si="164"/>
        <v>806540.13749999995</v>
      </c>
      <c r="W1490" s="17">
        <f t="shared" si="165"/>
        <v>0.23298381724988856</v>
      </c>
      <c r="X1490" s="19">
        <f t="shared" si="166"/>
        <v>0</v>
      </c>
      <c r="Y1490" s="17">
        <f t="shared" si="167"/>
        <v>0.23298381724988856</v>
      </c>
      <c r="Z1490" s="25">
        <f t="shared" si="161"/>
        <v>0.1764705882352941</v>
      </c>
    </row>
    <row r="1491" spans="1:26" ht="14.4" x14ac:dyDescent="0.3">
      <c r="A1491" s="24" t="s">
        <v>2335</v>
      </c>
      <c r="B1491" s="4">
        <v>45881</v>
      </c>
      <c r="C1491" s="3" t="s">
        <v>49</v>
      </c>
      <c r="D1491" s="3" t="s">
        <v>70</v>
      </c>
      <c r="E1491" s="3" t="s">
        <v>71</v>
      </c>
      <c r="F1491" s="3" t="s">
        <v>72</v>
      </c>
      <c r="G1491" s="3" t="s">
        <v>915</v>
      </c>
      <c r="H1491" s="3" t="s">
        <v>44</v>
      </c>
      <c r="I1491" s="3" t="s">
        <v>45</v>
      </c>
      <c r="J1491" s="3" t="s">
        <v>132</v>
      </c>
      <c r="K1491" s="3" t="s">
        <v>206</v>
      </c>
      <c r="L1491" s="5">
        <v>49</v>
      </c>
      <c r="M1491" s="5">
        <v>26546.6</v>
      </c>
      <c r="N1491" s="5">
        <v>31920.79</v>
      </c>
      <c r="O1491" s="5">
        <v>0.15</v>
      </c>
      <c r="P1491" s="3" t="s">
        <v>55</v>
      </c>
      <c r="Q1491" s="3" t="s">
        <v>38</v>
      </c>
      <c r="R1491" s="5">
        <v>5</v>
      </c>
      <c r="S1491" s="15">
        <v>223835</v>
      </c>
      <c r="T1491" s="11">
        <f t="shared" si="162"/>
        <v>1564118.71</v>
      </c>
      <c r="U1491" s="12">
        <f t="shared" si="163"/>
        <v>234617.80649999998</v>
      </c>
      <c r="V1491" s="12">
        <f t="shared" si="164"/>
        <v>1329500.9035</v>
      </c>
      <c r="W1491" s="17">
        <f t="shared" si="165"/>
        <v>0.1683601714077361</v>
      </c>
      <c r="X1491" s="19">
        <f t="shared" si="166"/>
        <v>1</v>
      </c>
      <c r="Y1491" s="17">
        <f t="shared" si="167"/>
        <v>0.1683601714077361</v>
      </c>
      <c r="Z1491" s="25">
        <f t="shared" si="161"/>
        <v>0.1764705882352941</v>
      </c>
    </row>
    <row r="1492" spans="1:26" ht="14.4" x14ac:dyDescent="0.3">
      <c r="A1492" s="24" t="s">
        <v>2336</v>
      </c>
      <c r="B1492" s="4">
        <v>45668</v>
      </c>
      <c r="C1492" s="3" t="s">
        <v>31</v>
      </c>
      <c r="D1492" s="3" t="s">
        <v>57</v>
      </c>
      <c r="E1492" s="3" t="s">
        <v>58</v>
      </c>
      <c r="F1492" s="3" t="s">
        <v>59</v>
      </c>
      <c r="G1492" s="3" t="s">
        <v>2337</v>
      </c>
      <c r="H1492" s="3" t="s">
        <v>35</v>
      </c>
      <c r="I1492" s="3" t="s">
        <v>45</v>
      </c>
      <c r="J1492" s="3" t="s">
        <v>46</v>
      </c>
      <c r="K1492" s="3" t="s">
        <v>333</v>
      </c>
      <c r="L1492" s="5">
        <v>18</v>
      </c>
      <c r="M1492" s="5">
        <v>33357.39</v>
      </c>
      <c r="N1492" s="5">
        <v>48385.279999999999</v>
      </c>
      <c r="O1492" s="5">
        <v>0.15</v>
      </c>
      <c r="P1492" s="3" t="s">
        <v>55</v>
      </c>
      <c r="Q1492" s="3" t="s">
        <v>29</v>
      </c>
      <c r="R1492" s="5">
        <v>20</v>
      </c>
      <c r="S1492" s="15">
        <v>229926.7</v>
      </c>
      <c r="T1492" s="11">
        <f t="shared" si="162"/>
        <v>870935.04000000004</v>
      </c>
      <c r="U1492" s="12">
        <f t="shared" si="163"/>
        <v>130640.25599999999</v>
      </c>
      <c r="V1492" s="12">
        <f t="shared" si="164"/>
        <v>740294.78399999999</v>
      </c>
      <c r="W1492" s="17">
        <f t="shared" si="165"/>
        <v>0.31058803191567541</v>
      </c>
      <c r="X1492" s="19">
        <f t="shared" si="166"/>
        <v>1</v>
      </c>
      <c r="Y1492" s="17">
        <f t="shared" si="167"/>
        <v>0.31058803191567541</v>
      </c>
      <c r="Z1492" s="25">
        <f t="shared" si="161"/>
        <v>0.1764705882352941</v>
      </c>
    </row>
    <row r="1493" spans="1:26" ht="14.4" x14ac:dyDescent="0.3">
      <c r="A1493" s="24" t="s">
        <v>2338</v>
      </c>
      <c r="B1493" s="7">
        <v>45807</v>
      </c>
      <c r="C1493" s="3" t="s">
        <v>40</v>
      </c>
      <c r="D1493" s="3" t="s">
        <v>21</v>
      </c>
      <c r="E1493" s="3" t="s">
        <v>32</v>
      </c>
      <c r="F1493" s="3" t="s">
        <v>33</v>
      </c>
      <c r="G1493" s="3" t="s">
        <v>982</v>
      </c>
      <c r="H1493" s="3" t="s">
        <v>87</v>
      </c>
      <c r="I1493" s="3" t="s">
        <v>45</v>
      </c>
      <c r="J1493" s="3" t="s">
        <v>102</v>
      </c>
      <c r="K1493" s="3" t="s">
        <v>191</v>
      </c>
      <c r="L1493" s="5">
        <v>20</v>
      </c>
      <c r="M1493" s="5">
        <v>75827.83</v>
      </c>
      <c r="N1493" s="5">
        <v>100775.8</v>
      </c>
      <c r="O1493" s="5">
        <v>0.15</v>
      </c>
      <c r="P1493" s="3" t="s">
        <v>28</v>
      </c>
      <c r="Q1493" s="3" t="s">
        <v>77</v>
      </c>
      <c r="R1493" s="5">
        <v>11</v>
      </c>
      <c r="S1493" s="15">
        <v>424114.8</v>
      </c>
      <c r="T1493" s="11">
        <f t="shared" si="162"/>
        <v>2015516</v>
      </c>
      <c r="U1493" s="12">
        <f t="shared" si="163"/>
        <v>302327.39999999997</v>
      </c>
      <c r="V1493" s="12">
        <f t="shared" si="164"/>
        <v>1713188.6</v>
      </c>
      <c r="W1493" s="17">
        <f t="shared" si="165"/>
        <v>0.24755873346343768</v>
      </c>
      <c r="X1493" s="19">
        <f t="shared" si="166"/>
        <v>0</v>
      </c>
      <c r="Y1493" s="17">
        <f t="shared" si="167"/>
        <v>0.24755873346343768</v>
      </c>
      <c r="Z1493" s="25">
        <f t="shared" si="161"/>
        <v>0.1764705882352941</v>
      </c>
    </row>
    <row r="1494" spans="1:26" ht="14.4" x14ac:dyDescent="0.3">
      <c r="A1494" s="24" t="s">
        <v>2339</v>
      </c>
      <c r="B1494" s="6">
        <v>45695</v>
      </c>
      <c r="C1494" s="3" t="s">
        <v>40</v>
      </c>
      <c r="D1494" s="3" t="s">
        <v>21</v>
      </c>
      <c r="E1494" s="3" t="s">
        <v>105</v>
      </c>
      <c r="F1494" s="3" t="s">
        <v>106</v>
      </c>
      <c r="G1494" s="3" t="s">
        <v>2179</v>
      </c>
      <c r="H1494" s="3" t="s">
        <v>44</v>
      </c>
      <c r="I1494" s="3" t="s">
        <v>45</v>
      </c>
      <c r="J1494" s="3" t="s">
        <v>102</v>
      </c>
      <c r="K1494" s="3" t="s">
        <v>203</v>
      </c>
      <c r="L1494" s="5">
        <v>33</v>
      </c>
      <c r="M1494" s="5">
        <v>72982.289999999994</v>
      </c>
      <c r="N1494" s="5">
        <v>95752.74</v>
      </c>
      <c r="O1494" s="5">
        <v>0.1</v>
      </c>
      <c r="P1494" s="3" t="s">
        <v>55</v>
      </c>
      <c r="Q1494" s="3" t="s">
        <v>29</v>
      </c>
      <c r="R1494" s="5">
        <v>2</v>
      </c>
      <c r="S1494" s="15">
        <v>676282.4</v>
      </c>
      <c r="T1494" s="11">
        <f t="shared" si="162"/>
        <v>3159840.4200000004</v>
      </c>
      <c r="U1494" s="12">
        <f t="shared" si="163"/>
        <v>315984.04200000007</v>
      </c>
      <c r="V1494" s="12">
        <f t="shared" si="164"/>
        <v>2843856.3780000005</v>
      </c>
      <c r="W1494" s="17">
        <f t="shared" si="165"/>
        <v>0.23780469549436575</v>
      </c>
      <c r="X1494" s="19">
        <f t="shared" si="166"/>
        <v>1</v>
      </c>
      <c r="Y1494" s="17">
        <f t="shared" si="167"/>
        <v>0.23780469549436575</v>
      </c>
      <c r="Z1494" s="25">
        <f t="shared" si="161"/>
        <v>0.11111111111111112</v>
      </c>
    </row>
    <row r="1495" spans="1:26" ht="14.4" x14ac:dyDescent="0.3">
      <c r="A1495" s="24" t="s">
        <v>2340</v>
      </c>
      <c r="B1495" s="4">
        <v>45863</v>
      </c>
      <c r="C1495" s="3" t="s">
        <v>49</v>
      </c>
      <c r="D1495" s="3" t="s">
        <v>21</v>
      </c>
      <c r="E1495" s="3" t="s">
        <v>22</v>
      </c>
      <c r="F1495" s="3" t="s">
        <v>22</v>
      </c>
      <c r="G1495" s="3" t="s">
        <v>2289</v>
      </c>
      <c r="H1495" s="3" t="s">
        <v>35</v>
      </c>
      <c r="I1495" s="3" t="s">
        <v>52</v>
      </c>
      <c r="J1495" s="3" t="s">
        <v>113</v>
      </c>
      <c r="K1495" s="3" t="s">
        <v>139</v>
      </c>
      <c r="L1495" s="5">
        <v>45</v>
      </c>
      <c r="M1495" s="5">
        <v>20527</v>
      </c>
      <c r="N1495" s="5">
        <v>27189.69</v>
      </c>
      <c r="O1495" s="5">
        <v>0.1</v>
      </c>
      <c r="P1495" s="3" t="s">
        <v>28</v>
      </c>
      <c r="Q1495" s="3" t="s">
        <v>84</v>
      </c>
      <c r="R1495" s="5">
        <v>13</v>
      </c>
      <c r="S1495" s="15">
        <v>269838.90000000002</v>
      </c>
      <c r="T1495" s="11">
        <f t="shared" si="162"/>
        <v>1223536.05</v>
      </c>
      <c r="U1495" s="12">
        <f t="shared" si="163"/>
        <v>122353.60500000001</v>
      </c>
      <c r="V1495" s="12">
        <f t="shared" si="164"/>
        <v>1101182.4450000001</v>
      </c>
      <c r="W1495" s="17">
        <f t="shared" si="165"/>
        <v>0.24504468013018496</v>
      </c>
      <c r="X1495" s="19">
        <f t="shared" si="166"/>
        <v>0</v>
      </c>
      <c r="Y1495" s="17">
        <f t="shared" si="167"/>
        <v>0.24504468013018496</v>
      </c>
      <c r="Z1495" s="25">
        <f t="shared" si="161"/>
        <v>0.11111111111111112</v>
      </c>
    </row>
    <row r="1496" spans="1:26" ht="14.4" x14ac:dyDescent="0.3">
      <c r="A1496" s="24" t="s">
        <v>2341</v>
      </c>
      <c r="B1496" s="7">
        <v>45800</v>
      </c>
      <c r="C1496" s="3" t="s">
        <v>40</v>
      </c>
      <c r="D1496" s="3" t="s">
        <v>21</v>
      </c>
      <c r="E1496" s="3" t="s">
        <v>32</v>
      </c>
      <c r="F1496" s="3" t="s">
        <v>33</v>
      </c>
      <c r="G1496" s="3" t="s">
        <v>171</v>
      </c>
      <c r="H1496" s="3" t="s">
        <v>87</v>
      </c>
      <c r="I1496" s="3" t="s">
        <v>52</v>
      </c>
      <c r="J1496" s="3" t="s">
        <v>95</v>
      </c>
      <c r="K1496" s="3" t="s">
        <v>298</v>
      </c>
      <c r="L1496" s="5">
        <v>29</v>
      </c>
      <c r="M1496" s="5">
        <v>60891.27</v>
      </c>
      <c r="N1496" s="5">
        <v>74528.399999999994</v>
      </c>
      <c r="O1496" s="5">
        <v>0</v>
      </c>
      <c r="P1496" s="3" t="s">
        <v>55</v>
      </c>
      <c r="Q1496" s="3" t="s">
        <v>38</v>
      </c>
      <c r="R1496" s="5">
        <v>16</v>
      </c>
      <c r="S1496" s="15">
        <v>395476.8</v>
      </c>
      <c r="T1496" s="11">
        <f t="shared" si="162"/>
        <v>2161323.5999999996</v>
      </c>
      <c r="U1496" s="12">
        <f t="shared" si="163"/>
        <v>0</v>
      </c>
      <c r="V1496" s="12">
        <f t="shared" si="164"/>
        <v>2161323.5999999996</v>
      </c>
      <c r="W1496" s="17">
        <f t="shared" si="165"/>
        <v>0.1829789856549015</v>
      </c>
      <c r="X1496" s="19">
        <f t="shared" si="166"/>
        <v>1</v>
      </c>
      <c r="Y1496" s="17">
        <f t="shared" si="167"/>
        <v>0.1829789856549015</v>
      </c>
      <c r="Z1496" s="25">
        <f t="shared" si="161"/>
        <v>0</v>
      </c>
    </row>
    <row r="1497" spans="1:26" ht="14.4" x14ac:dyDescent="0.3">
      <c r="A1497" s="24" t="s">
        <v>2342</v>
      </c>
      <c r="B1497" s="6">
        <v>45690</v>
      </c>
      <c r="C1497" s="3" t="s">
        <v>31</v>
      </c>
      <c r="D1497" s="3" t="s">
        <v>70</v>
      </c>
      <c r="E1497" s="3" t="s">
        <v>71</v>
      </c>
      <c r="F1497" s="3" t="s">
        <v>72</v>
      </c>
      <c r="G1497" s="3" t="s">
        <v>1641</v>
      </c>
      <c r="H1497" s="3" t="s">
        <v>35</v>
      </c>
      <c r="I1497" s="3" t="s">
        <v>25</v>
      </c>
      <c r="J1497" s="3" t="s">
        <v>26</v>
      </c>
      <c r="K1497" s="3" t="s">
        <v>127</v>
      </c>
      <c r="L1497" s="5">
        <v>28</v>
      </c>
      <c r="M1497" s="5">
        <v>50561.77</v>
      </c>
      <c r="N1497" s="5">
        <v>64478.22</v>
      </c>
      <c r="O1497" s="5">
        <v>0.05</v>
      </c>
      <c r="P1497" s="3" t="s">
        <v>28</v>
      </c>
      <c r="Q1497" s="3" t="s">
        <v>77</v>
      </c>
      <c r="R1497" s="5">
        <v>13</v>
      </c>
      <c r="S1497" s="15">
        <v>370177.6</v>
      </c>
      <c r="T1497" s="11">
        <f t="shared" si="162"/>
        <v>1805390.1600000001</v>
      </c>
      <c r="U1497" s="12">
        <f t="shared" si="163"/>
        <v>90269.508000000016</v>
      </c>
      <c r="V1497" s="12">
        <f t="shared" si="164"/>
        <v>1715120.6520000002</v>
      </c>
      <c r="W1497" s="17">
        <f t="shared" si="165"/>
        <v>0.21583181309626021</v>
      </c>
      <c r="X1497" s="19">
        <f t="shared" si="166"/>
        <v>0</v>
      </c>
      <c r="Y1497" s="17">
        <f t="shared" si="167"/>
        <v>0.21583181309626021</v>
      </c>
      <c r="Z1497" s="25">
        <f t="shared" si="161"/>
        <v>5.2631578947368425E-2</v>
      </c>
    </row>
    <row r="1498" spans="1:26" ht="14.4" x14ac:dyDescent="0.3">
      <c r="A1498" s="24" t="s">
        <v>2343</v>
      </c>
      <c r="B1498" s="6">
        <v>45811</v>
      </c>
      <c r="C1498" s="3" t="s">
        <v>20</v>
      </c>
      <c r="D1498" s="3" t="s">
        <v>70</v>
      </c>
      <c r="E1498" s="3" t="s">
        <v>71</v>
      </c>
      <c r="F1498" s="3" t="s">
        <v>72</v>
      </c>
      <c r="G1498" s="3" t="s">
        <v>268</v>
      </c>
      <c r="H1498" s="3" t="s">
        <v>35</v>
      </c>
      <c r="I1498" s="3" t="s">
        <v>45</v>
      </c>
      <c r="J1498" s="3" t="s">
        <v>102</v>
      </c>
      <c r="K1498" s="3" t="s">
        <v>103</v>
      </c>
      <c r="L1498" s="5">
        <v>37</v>
      </c>
      <c r="M1498" s="5">
        <v>40825.29</v>
      </c>
      <c r="N1498" s="5">
        <v>57530.33</v>
      </c>
      <c r="O1498" s="5">
        <v>0.05</v>
      </c>
      <c r="P1498" s="3" t="s">
        <v>55</v>
      </c>
      <c r="Q1498" s="3" t="s">
        <v>38</v>
      </c>
      <c r="R1498" s="5">
        <v>16</v>
      </c>
      <c r="S1498" s="15">
        <v>587182.19999999995</v>
      </c>
      <c r="T1498" s="11">
        <f t="shared" si="162"/>
        <v>2128622.21</v>
      </c>
      <c r="U1498" s="12">
        <f t="shared" si="163"/>
        <v>106431.11050000001</v>
      </c>
      <c r="V1498" s="12">
        <f t="shared" si="164"/>
        <v>2022191.0995</v>
      </c>
      <c r="W1498" s="17">
        <f t="shared" si="165"/>
        <v>0.29036929306294773</v>
      </c>
      <c r="X1498" s="19">
        <f t="shared" si="166"/>
        <v>1</v>
      </c>
      <c r="Y1498" s="17">
        <f t="shared" si="167"/>
        <v>0.29036929306294773</v>
      </c>
      <c r="Z1498" s="25">
        <f t="shared" si="161"/>
        <v>5.2631578947368425E-2</v>
      </c>
    </row>
    <row r="1499" spans="1:26" ht="14.4" x14ac:dyDescent="0.3">
      <c r="A1499" s="24" t="s">
        <v>2344</v>
      </c>
      <c r="B1499" s="4">
        <v>45879</v>
      </c>
      <c r="C1499" s="3" t="s">
        <v>40</v>
      </c>
      <c r="D1499" s="3" t="s">
        <v>70</v>
      </c>
      <c r="E1499" s="3" t="s">
        <v>125</v>
      </c>
      <c r="F1499" s="3" t="s">
        <v>125</v>
      </c>
      <c r="G1499" s="3" t="s">
        <v>322</v>
      </c>
      <c r="H1499" s="3" t="s">
        <v>87</v>
      </c>
      <c r="I1499" s="3" t="s">
        <v>52</v>
      </c>
      <c r="J1499" s="3" t="s">
        <v>113</v>
      </c>
      <c r="K1499" s="3" t="s">
        <v>114</v>
      </c>
      <c r="L1499" s="5">
        <v>18</v>
      </c>
      <c r="M1499" s="5">
        <v>7532.54</v>
      </c>
      <c r="N1499" s="5">
        <v>9322.6299999999992</v>
      </c>
      <c r="O1499" s="5">
        <v>0.05</v>
      </c>
      <c r="P1499" s="3" t="s">
        <v>28</v>
      </c>
      <c r="Q1499" s="3" t="s">
        <v>38</v>
      </c>
      <c r="R1499" s="5">
        <v>2</v>
      </c>
      <c r="S1499" s="15">
        <v>30610.54</v>
      </c>
      <c r="T1499" s="11">
        <f t="shared" si="162"/>
        <v>167807.34</v>
      </c>
      <c r="U1499" s="12">
        <f t="shared" si="163"/>
        <v>8390.3670000000002</v>
      </c>
      <c r="V1499" s="12">
        <f t="shared" si="164"/>
        <v>159416.973</v>
      </c>
      <c r="W1499" s="17">
        <f t="shared" si="165"/>
        <v>0.19201556411436818</v>
      </c>
      <c r="X1499" s="19">
        <f t="shared" si="166"/>
        <v>0</v>
      </c>
      <c r="Y1499" s="17">
        <f t="shared" si="167"/>
        <v>0.19201556411436818</v>
      </c>
      <c r="Z1499" s="25">
        <f t="shared" si="161"/>
        <v>5.2631578947368425E-2</v>
      </c>
    </row>
    <row r="1500" spans="1:26" ht="14.4" x14ac:dyDescent="0.3">
      <c r="A1500" s="24" t="s">
        <v>2345</v>
      </c>
      <c r="B1500" s="6">
        <v>45878</v>
      </c>
      <c r="C1500" s="3" t="s">
        <v>49</v>
      </c>
      <c r="D1500" s="3" t="s">
        <v>57</v>
      </c>
      <c r="E1500" s="3" t="s">
        <v>58</v>
      </c>
      <c r="F1500" s="3" t="s">
        <v>59</v>
      </c>
      <c r="G1500" s="3" t="s">
        <v>2346</v>
      </c>
      <c r="H1500" s="3" t="s">
        <v>24</v>
      </c>
      <c r="I1500" s="3" t="s">
        <v>45</v>
      </c>
      <c r="J1500" s="3" t="s">
        <v>67</v>
      </c>
      <c r="K1500" s="3" t="s">
        <v>83</v>
      </c>
      <c r="L1500" s="5">
        <v>39</v>
      </c>
      <c r="M1500" s="5">
        <v>27821.07</v>
      </c>
      <c r="N1500" s="5">
        <v>34671.800000000003</v>
      </c>
      <c r="O1500" s="5">
        <v>0.1</v>
      </c>
      <c r="P1500" s="3" t="s">
        <v>28</v>
      </c>
      <c r="Q1500" s="3" t="s">
        <v>29</v>
      </c>
      <c r="R1500" s="5">
        <v>18</v>
      </c>
      <c r="S1500" s="15">
        <v>240460.6</v>
      </c>
      <c r="T1500" s="11">
        <f t="shared" si="162"/>
        <v>1352200.2000000002</v>
      </c>
      <c r="U1500" s="12">
        <f t="shared" si="163"/>
        <v>135220.02000000002</v>
      </c>
      <c r="V1500" s="12">
        <f t="shared" si="164"/>
        <v>1216980.1800000002</v>
      </c>
      <c r="W1500" s="17">
        <f t="shared" si="165"/>
        <v>0.19758793442305689</v>
      </c>
      <c r="X1500" s="19">
        <f t="shared" si="166"/>
        <v>0</v>
      </c>
      <c r="Y1500" s="17">
        <f t="shared" si="167"/>
        <v>0.19758793442305689</v>
      </c>
      <c r="Z1500" s="25">
        <f t="shared" si="161"/>
        <v>0.1111111111111111</v>
      </c>
    </row>
    <row r="1501" spans="1:26" ht="14.4" x14ac:dyDescent="0.3">
      <c r="A1501" s="24" t="s">
        <v>2347</v>
      </c>
      <c r="B1501" s="4">
        <v>45682</v>
      </c>
      <c r="C1501" s="3" t="s">
        <v>40</v>
      </c>
      <c r="D1501" s="3" t="s">
        <v>57</v>
      </c>
      <c r="E1501" s="3" t="s">
        <v>58</v>
      </c>
      <c r="F1501" s="3" t="s">
        <v>59</v>
      </c>
      <c r="G1501" s="3" t="s">
        <v>2348</v>
      </c>
      <c r="H1501" s="3" t="s">
        <v>44</v>
      </c>
      <c r="I1501" s="3" t="s">
        <v>52</v>
      </c>
      <c r="J1501" s="3" t="s">
        <v>53</v>
      </c>
      <c r="K1501" s="3" t="s">
        <v>54</v>
      </c>
      <c r="L1501" s="5">
        <v>42</v>
      </c>
      <c r="M1501" s="5">
        <v>41965.94</v>
      </c>
      <c r="N1501" s="5">
        <v>48163.1</v>
      </c>
      <c r="O1501" s="5">
        <v>0.15</v>
      </c>
      <c r="P1501" s="3" t="s">
        <v>55</v>
      </c>
      <c r="Q1501" s="3" t="s">
        <v>84</v>
      </c>
      <c r="R1501" s="5">
        <v>5</v>
      </c>
      <c r="S1501" s="15">
        <v>221238.6</v>
      </c>
      <c r="T1501" s="11">
        <f t="shared" si="162"/>
        <v>2022850.2</v>
      </c>
      <c r="U1501" s="12">
        <f t="shared" si="163"/>
        <v>303427.52999999997</v>
      </c>
      <c r="V1501" s="12">
        <f t="shared" si="164"/>
        <v>1719422.67</v>
      </c>
      <c r="W1501" s="17">
        <f t="shared" si="165"/>
        <v>0.1286702821011427</v>
      </c>
      <c r="X1501" s="19">
        <f t="shared" si="166"/>
        <v>1</v>
      </c>
      <c r="Y1501" s="17">
        <f t="shared" si="167"/>
        <v>0.1286702821011427</v>
      </c>
      <c r="Z1501" s="25">
        <f t="shared" si="161"/>
        <v>0.1764705882352941</v>
      </c>
    </row>
    <row r="1502" spans="1:26" ht="14.4" x14ac:dyDescent="0.3">
      <c r="A1502" s="24" t="s">
        <v>2349</v>
      </c>
      <c r="B1502" s="4">
        <v>45858</v>
      </c>
      <c r="C1502" s="3" t="s">
        <v>31</v>
      </c>
      <c r="D1502" s="3" t="s">
        <v>41</v>
      </c>
      <c r="E1502" s="3" t="s">
        <v>42</v>
      </c>
      <c r="F1502" s="3" t="s">
        <v>42</v>
      </c>
      <c r="G1502" s="3" t="s">
        <v>1081</v>
      </c>
      <c r="H1502" s="3" t="s">
        <v>24</v>
      </c>
      <c r="I1502" s="3" t="s">
        <v>25</v>
      </c>
      <c r="J1502" s="3" t="s">
        <v>146</v>
      </c>
      <c r="K1502" s="3" t="s">
        <v>177</v>
      </c>
      <c r="L1502" s="5">
        <v>28</v>
      </c>
      <c r="M1502" s="5">
        <v>77314.8</v>
      </c>
      <c r="N1502" s="5">
        <v>88359.59</v>
      </c>
      <c r="O1502" s="5">
        <v>0.05</v>
      </c>
      <c r="P1502" s="3" t="s">
        <v>28</v>
      </c>
      <c r="Q1502" s="3" t="s">
        <v>38</v>
      </c>
      <c r="R1502" s="5">
        <v>2</v>
      </c>
      <c r="S1502" s="15">
        <v>293791.40000000002</v>
      </c>
      <c r="T1502" s="11">
        <f t="shared" si="162"/>
        <v>2474068.52</v>
      </c>
      <c r="U1502" s="12">
        <f t="shared" si="163"/>
        <v>123703.42600000001</v>
      </c>
      <c r="V1502" s="12">
        <f t="shared" si="164"/>
        <v>2350365.094</v>
      </c>
      <c r="W1502" s="17">
        <f t="shared" si="165"/>
        <v>0.12499819740770879</v>
      </c>
      <c r="X1502" s="19">
        <f t="shared" si="166"/>
        <v>0</v>
      </c>
      <c r="Y1502" s="17">
        <f t="shared" si="167"/>
        <v>0.12499819740770879</v>
      </c>
      <c r="Z1502" s="25">
        <f t="shared" si="161"/>
        <v>5.2631578947368425E-2</v>
      </c>
    </row>
    <row r="1503" spans="1:26" ht="14.4" x14ac:dyDescent="0.3">
      <c r="A1503" s="24" t="s">
        <v>2350</v>
      </c>
      <c r="B1503" s="4">
        <v>45711</v>
      </c>
      <c r="C1503" s="3" t="s">
        <v>31</v>
      </c>
      <c r="D1503" s="3" t="s">
        <v>57</v>
      </c>
      <c r="E1503" s="3" t="s">
        <v>92</v>
      </c>
      <c r="F1503" s="3" t="s">
        <v>93</v>
      </c>
      <c r="G1503" s="3" t="s">
        <v>1190</v>
      </c>
      <c r="H1503" s="3" t="s">
        <v>35</v>
      </c>
      <c r="I1503" s="3" t="s">
        <v>52</v>
      </c>
      <c r="J1503" s="3" t="s">
        <v>157</v>
      </c>
      <c r="K1503" s="3" t="s">
        <v>285</v>
      </c>
      <c r="L1503" s="5">
        <v>5</v>
      </c>
      <c r="M1503" s="5">
        <v>33907.5</v>
      </c>
      <c r="N1503" s="5">
        <v>38125.01</v>
      </c>
      <c r="O1503" s="5">
        <v>0.15</v>
      </c>
      <c r="P1503" s="3" t="s">
        <v>55</v>
      </c>
      <c r="Q1503" s="3" t="s">
        <v>29</v>
      </c>
      <c r="R1503" s="5">
        <v>10</v>
      </c>
      <c r="S1503" s="15">
        <v>17924.419999999998</v>
      </c>
      <c r="T1503" s="11">
        <f t="shared" si="162"/>
        <v>190625.05000000002</v>
      </c>
      <c r="U1503" s="12">
        <f t="shared" si="163"/>
        <v>28593.757500000003</v>
      </c>
      <c r="V1503" s="12">
        <f t="shared" si="164"/>
        <v>162031.29250000001</v>
      </c>
      <c r="W1503" s="17">
        <f t="shared" si="165"/>
        <v>0.11062319952795537</v>
      </c>
      <c r="X1503" s="19">
        <f t="shared" si="166"/>
        <v>1</v>
      </c>
      <c r="Y1503" s="17">
        <f t="shared" si="167"/>
        <v>0.11062319952795537</v>
      </c>
      <c r="Z1503" s="25">
        <f t="shared" si="161"/>
        <v>0.17647058823529413</v>
      </c>
    </row>
    <row r="1504" spans="1:26" ht="14.4" x14ac:dyDescent="0.3">
      <c r="A1504" s="24" t="s">
        <v>2351</v>
      </c>
      <c r="B1504" s="4">
        <v>45869</v>
      </c>
      <c r="C1504" s="3" t="s">
        <v>49</v>
      </c>
      <c r="D1504" s="3" t="s">
        <v>57</v>
      </c>
      <c r="E1504" s="3" t="s">
        <v>92</v>
      </c>
      <c r="F1504" s="3" t="s">
        <v>93</v>
      </c>
      <c r="G1504" s="3" t="s">
        <v>1229</v>
      </c>
      <c r="H1504" s="3" t="s">
        <v>44</v>
      </c>
      <c r="I1504" s="3" t="s">
        <v>45</v>
      </c>
      <c r="J1504" s="3" t="s">
        <v>102</v>
      </c>
      <c r="K1504" s="3" t="s">
        <v>203</v>
      </c>
      <c r="L1504" s="5">
        <v>8</v>
      </c>
      <c r="M1504" s="5">
        <v>70021.45</v>
      </c>
      <c r="N1504" s="5">
        <v>88969.47</v>
      </c>
      <c r="O1504" s="5">
        <v>0</v>
      </c>
      <c r="P1504" s="3" t="s">
        <v>28</v>
      </c>
      <c r="Q1504" s="3" t="s">
        <v>38</v>
      </c>
      <c r="R1504" s="5">
        <v>3</v>
      </c>
      <c r="S1504" s="15">
        <v>151584.20000000001</v>
      </c>
      <c r="T1504" s="11">
        <f t="shared" si="162"/>
        <v>711755.76</v>
      </c>
      <c r="U1504" s="12">
        <f t="shared" si="163"/>
        <v>0</v>
      </c>
      <c r="V1504" s="12">
        <f t="shared" si="164"/>
        <v>711755.76</v>
      </c>
      <c r="W1504" s="17">
        <f t="shared" si="165"/>
        <v>0.21297221395159488</v>
      </c>
      <c r="X1504" s="19">
        <f t="shared" si="166"/>
        <v>0</v>
      </c>
      <c r="Y1504" s="17">
        <f t="shared" si="167"/>
        <v>0.21297221395159488</v>
      </c>
      <c r="Z1504" s="25">
        <f t="shared" si="161"/>
        <v>0</v>
      </c>
    </row>
    <row r="1505" spans="1:26" ht="14.4" x14ac:dyDescent="0.3">
      <c r="A1505" s="24" t="s">
        <v>2352</v>
      </c>
      <c r="B1505" s="6">
        <v>45902</v>
      </c>
      <c r="C1505" s="3" t="s">
        <v>31</v>
      </c>
      <c r="D1505" s="3" t="s">
        <v>41</v>
      </c>
      <c r="E1505" s="3" t="s">
        <v>50</v>
      </c>
      <c r="F1505" s="3" t="s">
        <v>50</v>
      </c>
      <c r="G1505" s="3" t="s">
        <v>415</v>
      </c>
      <c r="H1505" s="3" t="s">
        <v>35</v>
      </c>
      <c r="I1505" s="3" t="s">
        <v>25</v>
      </c>
      <c r="J1505" s="3" t="s">
        <v>61</v>
      </c>
      <c r="K1505" s="3" t="s">
        <v>62</v>
      </c>
      <c r="L1505" s="5">
        <v>36</v>
      </c>
      <c r="M1505" s="5">
        <v>257.58</v>
      </c>
      <c r="N1505" s="5">
        <v>295.3</v>
      </c>
      <c r="O1505" s="5">
        <v>0</v>
      </c>
      <c r="P1505" s="3" t="s">
        <v>55</v>
      </c>
      <c r="Q1505" s="3" t="s">
        <v>29</v>
      </c>
      <c r="R1505" s="5">
        <v>13</v>
      </c>
      <c r="S1505" s="15">
        <v>1357.92</v>
      </c>
      <c r="T1505" s="11">
        <f t="shared" si="162"/>
        <v>10630.800000000001</v>
      </c>
      <c r="U1505" s="12">
        <f t="shared" si="163"/>
        <v>0</v>
      </c>
      <c r="V1505" s="12">
        <f t="shared" si="164"/>
        <v>10630.800000000001</v>
      </c>
      <c r="W1505" s="17">
        <f t="shared" si="165"/>
        <v>0.12773450728073146</v>
      </c>
      <c r="X1505" s="19">
        <f t="shared" si="166"/>
        <v>1</v>
      </c>
      <c r="Y1505" s="17">
        <f t="shared" si="167"/>
        <v>0.12773450728073146</v>
      </c>
      <c r="Z1505" s="25">
        <f t="shared" si="161"/>
        <v>0</v>
      </c>
    </row>
    <row r="1506" spans="1:26" ht="14.4" x14ac:dyDescent="0.3">
      <c r="A1506" s="24" t="s">
        <v>2353</v>
      </c>
      <c r="B1506" s="4">
        <v>45864</v>
      </c>
      <c r="C1506" s="3" t="s">
        <v>49</v>
      </c>
      <c r="D1506" s="3" t="s">
        <v>70</v>
      </c>
      <c r="E1506" s="3" t="s">
        <v>125</v>
      </c>
      <c r="F1506" s="3" t="s">
        <v>125</v>
      </c>
      <c r="G1506" s="3" t="s">
        <v>2354</v>
      </c>
      <c r="H1506" s="3" t="s">
        <v>44</v>
      </c>
      <c r="I1506" s="3" t="s">
        <v>25</v>
      </c>
      <c r="J1506" s="3" t="s">
        <v>61</v>
      </c>
      <c r="K1506" s="3" t="s">
        <v>154</v>
      </c>
      <c r="L1506" s="5">
        <v>38</v>
      </c>
      <c r="M1506" s="5">
        <v>52224.05</v>
      </c>
      <c r="N1506" s="5">
        <v>67501.08</v>
      </c>
      <c r="O1506" s="5">
        <v>0.1</v>
      </c>
      <c r="P1506" s="3" t="s">
        <v>55</v>
      </c>
      <c r="Q1506" s="3" t="s">
        <v>38</v>
      </c>
      <c r="R1506" s="5">
        <v>20</v>
      </c>
      <c r="S1506" s="15">
        <v>522474.4</v>
      </c>
      <c r="T1506" s="11">
        <f t="shared" si="162"/>
        <v>2565041.04</v>
      </c>
      <c r="U1506" s="12">
        <f t="shared" si="163"/>
        <v>256504.10400000002</v>
      </c>
      <c r="V1506" s="12">
        <f t="shared" si="164"/>
        <v>2308536.9360000002</v>
      </c>
      <c r="W1506" s="17">
        <f t="shared" si="165"/>
        <v>0.22632273794383853</v>
      </c>
      <c r="X1506" s="19">
        <f t="shared" si="166"/>
        <v>1</v>
      </c>
      <c r="Y1506" s="17">
        <f t="shared" si="167"/>
        <v>0.22632273794383853</v>
      </c>
      <c r="Z1506" s="25">
        <f t="shared" si="161"/>
        <v>0.1111111111111111</v>
      </c>
    </row>
    <row r="1507" spans="1:26" ht="14.4" x14ac:dyDescent="0.3">
      <c r="A1507" s="24" t="s">
        <v>2355</v>
      </c>
      <c r="B1507" s="4">
        <v>45866</v>
      </c>
      <c r="C1507" s="3" t="s">
        <v>40</v>
      </c>
      <c r="D1507" s="3" t="s">
        <v>41</v>
      </c>
      <c r="E1507" s="3" t="s">
        <v>50</v>
      </c>
      <c r="F1507" s="3" t="s">
        <v>50</v>
      </c>
      <c r="G1507" s="3" t="s">
        <v>2356</v>
      </c>
      <c r="H1507" s="3" t="s">
        <v>24</v>
      </c>
      <c r="I1507" s="3" t="s">
        <v>25</v>
      </c>
      <c r="J1507" s="3" t="s">
        <v>36</v>
      </c>
      <c r="K1507" s="3" t="s">
        <v>280</v>
      </c>
      <c r="L1507" s="5">
        <v>32</v>
      </c>
      <c r="M1507" s="5">
        <v>67439.850000000006</v>
      </c>
      <c r="N1507" s="5">
        <v>74550.559999999998</v>
      </c>
      <c r="O1507" s="5">
        <v>0</v>
      </c>
      <c r="P1507" s="3" t="s">
        <v>55</v>
      </c>
      <c r="Q1507" s="3" t="s">
        <v>84</v>
      </c>
      <c r="R1507" s="5">
        <v>2</v>
      </c>
      <c r="S1507" s="15">
        <v>227542.7</v>
      </c>
      <c r="T1507" s="11">
        <f t="shared" si="162"/>
        <v>2385617.9199999999</v>
      </c>
      <c r="U1507" s="12">
        <f t="shared" si="163"/>
        <v>0</v>
      </c>
      <c r="V1507" s="12">
        <f t="shared" si="164"/>
        <v>2385617.9199999999</v>
      </c>
      <c r="W1507" s="17">
        <f t="shared" si="165"/>
        <v>9.5381032349052791E-2</v>
      </c>
      <c r="X1507" s="19">
        <f t="shared" si="166"/>
        <v>1</v>
      </c>
      <c r="Y1507" s="17">
        <f t="shared" si="167"/>
        <v>9.5381032349052791E-2</v>
      </c>
      <c r="Z1507" s="25">
        <f t="shared" si="161"/>
        <v>0</v>
      </c>
    </row>
    <row r="1508" spans="1:26" ht="14.4" x14ac:dyDescent="0.3">
      <c r="A1508" s="24" t="s">
        <v>2357</v>
      </c>
      <c r="B1508" s="4">
        <v>45770</v>
      </c>
      <c r="C1508" s="3" t="s">
        <v>49</v>
      </c>
      <c r="D1508" s="3" t="s">
        <v>41</v>
      </c>
      <c r="E1508" s="3" t="s">
        <v>50</v>
      </c>
      <c r="F1508" s="3" t="s">
        <v>50</v>
      </c>
      <c r="G1508" s="3" t="s">
        <v>1705</v>
      </c>
      <c r="H1508" s="3" t="s">
        <v>24</v>
      </c>
      <c r="I1508" s="3" t="s">
        <v>25</v>
      </c>
      <c r="J1508" s="3" t="s">
        <v>61</v>
      </c>
      <c r="K1508" s="3" t="s">
        <v>223</v>
      </c>
      <c r="L1508" s="5">
        <v>33</v>
      </c>
      <c r="M1508" s="5">
        <v>6716.44</v>
      </c>
      <c r="N1508" s="5">
        <v>9010.67</v>
      </c>
      <c r="O1508" s="5">
        <v>0.15</v>
      </c>
      <c r="P1508" s="3" t="s">
        <v>28</v>
      </c>
      <c r="Q1508" s="3" t="s">
        <v>29</v>
      </c>
      <c r="R1508" s="5">
        <v>9</v>
      </c>
      <c r="S1508" s="15">
        <v>64353.15</v>
      </c>
      <c r="T1508" s="11">
        <f t="shared" si="162"/>
        <v>297352.11</v>
      </c>
      <c r="U1508" s="12">
        <f t="shared" si="163"/>
        <v>44602.816499999994</v>
      </c>
      <c r="V1508" s="12">
        <f t="shared" si="164"/>
        <v>252749.2935</v>
      </c>
      <c r="W1508" s="17">
        <f t="shared" si="165"/>
        <v>0.25461258114258589</v>
      </c>
      <c r="X1508" s="19">
        <f t="shared" si="166"/>
        <v>0</v>
      </c>
      <c r="Y1508" s="17">
        <f t="shared" si="167"/>
        <v>0.25461258114258589</v>
      </c>
      <c r="Z1508" s="25">
        <f t="shared" si="161"/>
        <v>0.1764705882352941</v>
      </c>
    </row>
    <row r="1509" spans="1:26" ht="14.4" x14ac:dyDescent="0.3">
      <c r="A1509" s="24" t="s">
        <v>2358</v>
      </c>
      <c r="B1509" s="6">
        <v>45664</v>
      </c>
      <c r="C1509" s="3" t="s">
        <v>49</v>
      </c>
      <c r="D1509" s="3" t="s">
        <v>21</v>
      </c>
      <c r="E1509" s="3" t="s">
        <v>32</v>
      </c>
      <c r="F1509" s="3" t="s">
        <v>33</v>
      </c>
      <c r="G1509" s="3" t="s">
        <v>1103</v>
      </c>
      <c r="H1509" s="3" t="s">
        <v>44</v>
      </c>
      <c r="I1509" s="3" t="s">
        <v>25</v>
      </c>
      <c r="J1509" s="3" t="s">
        <v>146</v>
      </c>
      <c r="K1509" s="3" t="s">
        <v>177</v>
      </c>
      <c r="L1509" s="5">
        <v>31</v>
      </c>
      <c r="M1509" s="5">
        <v>62515.42</v>
      </c>
      <c r="N1509" s="5">
        <v>90815.33</v>
      </c>
      <c r="O1509" s="5">
        <v>0.15</v>
      </c>
      <c r="P1509" s="3" t="s">
        <v>55</v>
      </c>
      <c r="Q1509" s="3" t="s">
        <v>77</v>
      </c>
      <c r="R1509" s="5">
        <v>8</v>
      </c>
      <c r="S1509" s="15">
        <v>745702.6</v>
      </c>
      <c r="T1509" s="11">
        <f t="shared" si="162"/>
        <v>2815275.23</v>
      </c>
      <c r="U1509" s="12">
        <f t="shared" si="163"/>
        <v>422291.28450000001</v>
      </c>
      <c r="V1509" s="12">
        <f t="shared" si="164"/>
        <v>2392983.9454999999</v>
      </c>
      <c r="W1509" s="17">
        <f t="shared" si="165"/>
        <v>0.3116203940282557</v>
      </c>
      <c r="X1509" s="19">
        <f t="shared" si="166"/>
        <v>1</v>
      </c>
      <c r="Y1509" s="17">
        <f t="shared" si="167"/>
        <v>0.3116203940282557</v>
      </c>
      <c r="Z1509" s="25">
        <f t="shared" si="161"/>
        <v>0.17647058823529413</v>
      </c>
    </row>
    <row r="1510" spans="1:26" ht="14.4" x14ac:dyDescent="0.3">
      <c r="A1510" s="24" t="s">
        <v>2359</v>
      </c>
      <c r="B1510" s="4">
        <v>45865</v>
      </c>
      <c r="C1510" s="3" t="s">
        <v>20</v>
      </c>
      <c r="D1510" s="3" t="s">
        <v>70</v>
      </c>
      <c r="E1510" s="3" t="s">
        <v>71</v>
      </c>
      <c r="F1510" s="3" t="s">
        <v>72</v>
      </c>
      <c r="G1510" s="3" t="s">
        <v>601</v>
      </c>
      <c r="H1510" s="3" t="s">
        <v>24</v>
      </c>
      <c r="I1510" s="3" t="s">
        <v>52</v>
      </c>
      <c r="J1510" s="3" t="s">
        <v>95</v>
      </c>
      <c r="K1510" s="3" t="s">
        <v>96</v>
      </c>
      <c r="L1510" s="5">
        <v>7</v>
      </c>
      <c r="M1510" s="5">
        <v>36263.089999999997</v>
      </c>
      <c r="N1510" s="5">
        <v>41285.980000000003</v>
      </c>
      <c r="O1510" s="5">
        <v>0.1</v>
      </c>
      <c r="P1510" s="3" t="s">
        <v>55</v>
      </c>
      <c r="Q1510" s="3" t="s">
        <v>84</v>
      </c>
      <c r="R1510" s="5">
        <v>20</v>
      </c>
      <c r="S1510" s="15">
        <v>31644.21</v>
      </c>
      <c r="T1510" s="11">
        <f t="shared" si="162"/>
        <v>289001.86000000004</v>
      </c>
      <c r="U1510" s="12">
        <f t="shared" si="163"/>
        <v>28900.186000000005</v>
      </c>
      <c r="V1510" s="12">
        <f t="shared" si="164"/>
        <v>260101.67400000003</v>
      </c>
      <c r="W1510" s="17">
        <f t="shared" si="165"/>
        <v>0.12166092402773231</v>
      </c>
      <c r="X1510" s="19">
        <f t="shared" si="166"/>
        <v>1</v>
      </c>
      <c r="Y1510" s="17">
        <f t="shared" si="167"/>
        <v>0.12166092402773231</v>
      </c>
      <c r="Z1510" s="25">
        <f t="shared" si="161"/>
        <v>0.11111111111111112</v>
      </c>
    </row>
    <row r="1511" spans="1:26" ht="14.4" x14ac:dyDescent="0.3">
      <c r="A1511" s="24" t="s">
        <v>2360</v>
      </c>
      <c r="B1511" s="8">
        <v>45783</v>
      </c>
      <c r="C1511" s="3" t="s">
        <v>31</v>
      </c>
      <c r="D1511" s="3" t="s">
        <v>70</v>
      </c>
      <c r="E1511" s="3" t="s">
        <v>125</v>
      </c>
      <c r="F1511" s="3" t="s">
        <v>125</v>
      </c>
      <c r="G1511" s="3" t="s">
        <v>1216</v>
      </c>
      <c r="H1511" s="3" t="s">
        <v>35</v>
      </c>
      <c r="I1511" s="3" t="s">
        <v>45</v>
      </c>
      <c r="J1511" s="3" t="s">
        <v>67</v>
      </c>
      <c r="K1511" s="3" t="s">
        <v>74</v>
      </c>
      <c r="L1511" s="5">
        <v>32</v>
      </c>
      <c r="M1511" s="5">
        <v>65227.37</v>
      </c>
      <c r="N1511" s="5">
        <v>91639.89</v>
      </c>
      <c r="O1511" s="5">
        <v>0.15</v>
      </c>
      <c r="P1511" s="3" t="s">
        <v>55</v>
      </c>
      <c r="Q1511" s="3" t="s">
        <v>84</v>
      </c>
      <c r="R1511" s="5">
        <v>10</v>
      </c>
      <c r="S1511" s="15">
        <v>718420.5</v>
      </c>
      <c r="T1511" s="11">
        <f t="shared" si="162"/>
        <v>2932476.48</v>
      </c>
      <c r="U1511" s="12">
        <f t="shared" si="163"/>
        <v>439871.47200000001</v>
      </c>
      <c r="V1511" s="12">
        <f t="shared" si="164"/>
        <v>2492605.0079999999</v>
      </c>
      <c r="W1511" s="17">
        <f t="shared" si="165"/>
        <v>0.28822075607416098</v>
      </c>
      <c r="X1511" s="19">
        <f t="shared" si="166"/>
        <v>1</v>
      </c>
      <c r="Y1511" s="17">
        <f t="shared" si="167"/>
        <v>0.28822075607416098</v>
      </c>
      <c r="Z1511" s="25">
        <f t="shared" si="161"/>
        <v>0.17647058823529413</v>
      </c>
    </row>
    <row r="1512" spans="1:26" ht="14.4" x14ac:dyDescent="0.3">
      <c r="A1512" s="24" t="s">
        <v>2361</v>
      </c>
      <c r="B1512" s="4">
        <v>45831</v>
      </c>
      <c r="C1512" s="3" t="s">
        <v>40</v>
      </c>
      <c r="D1512" s="3" t="s">
        <v>21</v>
      </c>
      <c r="E1512" s="3" t="s">
        <v>105</v>
      </c>
      <c r="F1512" s="3" t="s">
        <v>106</v>
      </c>
      <c r="G1512" s="3" t="s">
        <v>1614</v>
      </c>
      <c r="H1512" s="3" t="s">
        <v>35</v>
      </c>
      <c r="I1512" s="3" t="s">
        <v>45</v>
      </c>
      <c r="J1512" s="3" t="s">
        <v>67</v>
      </c>
      <c r="K1512" s="3" t="s">
        <v>74</v>
      </c>
      <c r="L1512" s="5">
        <v>20</v>
      </c>
      <c r="M1512" s="5">
        <v>50612.89</v>
      </c>
      <c r="N1512" s="5">
        <v>63796.38</v>
      </c>
      <c r="O1512" s="5">
        <v>0.1</v>
      </c>
      <c r="P1512" s="3" t="s">
        <v>55</v>
      </c>
      <c r="Q1512" s="3" t="s">
        <v>84</v>
      </c>
      <c r="R1512" s="5">
        <v>5</v>
      </c>
      <c r="S1512" s="15">
        <v>237302.8</v>
      </c>
      <c r="T1512" s="11">
        <f t="shared" si="162"/>
        <v>1275927.5999999999</v>
      </c>
      <c r="U1512" s="12">
        <f t="shared" si="163"/>
        <v>127592.76</v>
      </c>
      <c r="V1512" s="12">
        <f t="shared" si="164"/>
        <v>1148334.8399999999</v>
      </c>
      <c r="W1512" s="17">
        <f t="shared" si="165"/>
        <v>0.20664948213188414</v>
      </c>
      <c r="X1512" s="19">
        <f t="shared" si="166"/>
        <v>1</v>
      </c>
      <c r="Y1512" s="17">
        <f t="shared" si="167"/>
        <v>0.20664948213188414</v>
      </c>
      <c r="Z1512" s="25">
        <f t="shared" si="161"/>
        <v>0.11111111111111112</v>
      </c>
    </row>
    <row r="1513" spans="1:26" ht="14.4" x14ac:dyDescent="0.3">
      <c r="A1513" s="24" t="s">
        <v>2362</v>
      </c>
      <c r="B1513" s="4">
        <v>45895</v>
      </c>
      <c r="C1513" s="3" t="s">
        <v>31</v>
      </c>
      <c r="D1513" s="3" t="s">
        <v>41</v>
      </c>
      <c r="E1513" s="3" t="s">
        <v>50</v>
      </c>
      <c r="F1513" s="3" t="s">
        <v>50</v>
      </c>
      <c r="G1513" s="3" t="s">
        <v>947</v>
      </c>
      <c r="H1513" s="3" t="s">
        <v>24</v>
      </c>
      <c r="I1513" s="3" t="s">
        <v>52</v>
      </c>
      <c r="J1513" s="3" t="s">
        <v>157</v>
      </c>
      <c r="K1513" s="3" t="s">
        <v>158</v>
      </c>
      <c r="L1513" s="5">
        <v>29</v>
      </c>
      <c r="M1513" s="5">
        <v>45865.01</v>
      </c>
      <c r="N1513" s="5">
        <v>63145.1</v>
      </c>
      <c r="O1513" s="5">
        <v>0</v>
      </c>
      <c r="P1513" s="3" t="s">
        <v>28</v>
      </c>
      <c r="Q1513" s="3" t="s">
        <v>38</v>
      </c>
      <c r="R1513" s="5">
        <v>3</v>
      </c>
      <c r="S1513" s="15">
        <v>501122.6</v>
      </c>
      <c r="T1513" s="11">
        <f t="shared" si="162"/>
        <v>1831207.9</v>
      </c>
      <c r="U1513" s="12">
        <f t="shared" si="163"/>
        <v>0</v>
      </c>
      <c r="V1513" s="12">
        <f t="shared" si="164"/>
        <v>1831207.9</v>
      </c>
      <c r="W1513" s="17">
        <f t="shared" si="165"/>
        <v>0.27365685785868443</v>
      </c>
      <c r="X1513" s="19">
        <f t="shared" si="166"/>
        <v>0</v>
      </c>
      <c r="Y1513" s="17">
        <f t="shared" si="167"/>
        <v>0.27365685785868443</v>
      </c>
      <c r="Z1513" s="25">
        <f t="shared" si="161"/>
        <v>0</v>
      </c>
    </row>
    <row r="1514" spans="1:26" ht="14.4" x14ac:dyDescent="0.3">
      <c r="A1514" s="24" t="s">
        <v>2363</v>
      </c>
      <c r="B1514" s="4">
        <v>45737</v>
      </c>
      <c r="C1514" s="3" t="s">
        <v>40</v>
      </c>
      <c r="D1514" s="3" t="s">
        <v>70</v>
      </c>
      <c r="E1514" s="3" t="s">
        <v>71</v>
      </c>
      <c r="F1514" s="3" t="s">
        <v>72</v>
      </c>
      <c r="G1514" s="3" t="s">
        <v>685</v>
      </c>
      <c r="H1514" s="3" t="s">
        <v>44</v>
      </c>
      <c r="I1514" s="3" t="s">
        <v>45</v>
      </c>
      <c r="J1514" s="3" t="s">
        <v>132</v>
      </c>
      <c r="K1514" s="3" t="s">
        <v>133</v>
      </c>
      <c r="L1514" s="5">
        <v>42</v>
      </c>
      <c r="M1514" s="5">
        <v>12796.75</v>
      </c>
      <c r="N1514" s="5">
        <v>16125.68</v>
      </c>
      <c r="O1514" s="5">
        <v>0.15</v>
      </c>
      <c r="P1514" s="3" t="s">
        <v>55</v>
      </c>
      <c r="Q1514" s="3" t="s">
        <v>29</v>
      </c>
      <c r="R1514" s="5">
        <v>10</v>
      </c>
      <c r="S1514" s="15">
        <v>118842.8</v>
      </c>
      <c r="T1514" s="11">
        <f t="shared" si="162"/>
        <v>677278.56</v>
      </c>
      <c r="U1514" s="12">
        <f t="shared" si="163"/>
        <v>101591.784</v>
      </c>
      <c r="V1514" s="12">
        <f t="shared" si="164"/>
        <v>575686.77600000007</v>
      </c>
      <c r="W1514" s="17">
        <f t="shared" si="165"/>
        <v>0.20643656403877511</v>
      </c>
      <c r="X1514" s="19">
        <f t="shared" si="166"/>
        <v>1</v>
      </c>
      <c r="Y1514" s="17">
        <f t="shared" si="167"/>
        <v>0.20643656403877511</v>
      </c>
      <c r="Z1514" s="25">
        <f t="shared" si="161"/>
        <v>0.1764705882352941</v>
      </c>
    </row>
    <row r="1515" spans="1:26" ht="14.4" x14ac:dyDescent="0.3">
      <c r="A1515" s="24" t="s">
        <v>2364</v>
      </c>
      <c r="B1515" s="6">
        <v>45748</v>
      </c>
      <c r="C1515" s="3" t="s">
        <v>31</v>
      </c>
      <c r="D1515" s="3" t="s">
        <v>21</v>
      </c>
      <c r="E1515" s="3" t="s">
        <v>32</v>
      </c>
      <c r="F1515" s="3" t="s">
        <v>33</v>
      </c>
      <c r="G1515" s="3" t="s">
        <v>597</v>
      </c>
      <c r="H1515" s="3" t="s">
        <v>35</v>
      </c>
      <c r="I1515" s="3" t="s">
        <v>45</v>
      </c>
      <c r="J1515" s="3" t="s">
        <v>102</v>
      </c>
      <c r="K1515" s="3" t="s">
        <v>191</v>
      </c>
      <c r="L1515" s="5">
        <v>9</v>
      </c>
      <c r="M1515" s="5">
        <v>24753.37</v>
      </c>
      <c r="N1515" s="5">
        <v>31521.3</v>
      </c>
      <c r="O1515" s="5">
        <v>0.1</v>
      </c>
      <c r="P1515" s="3" t="s">
        <v>28</v>
      </c>
      <c r="Q1515" s="3" t="s">
        <v>38</v>
      </c>
      <c r="R1515" s="5">
        <v>1</v>
      </c>
      <c r="S1515" s="15">
        <v>54820.23</v>
      </c>
      <c r="T1515" s="11">
        <f t="shared" si="162"/>
        <v>283691.7</v>
      </c>
      <c r="U1515" s="12">
        <f t="shared" si="163"/>
        <v>28369.170000000002</v>
      </c>
      <c r="V1515" s="12">
        <f t="shared" si="164"/>
        <v>255322.53</v>
      </c>
      <c r="W1515" s="17">
        <f t="shared" si="165"/>
        <v>0.21470972420647721</v>
      </c>
      <c r="X1515" s="19">
        <f t="shared" si="166"/>
        <v>0</v>
      </c>
      <c r="Y1515" s="17">
        <f t="shared" si="167"/>
        <v>0.21470972420647721</v>
      </c>
      <c r="Z1515" s="25">
        <f t="shared" si="161"/>
        <v>0.11111111111111112</v>
      </c>
    </row>
    <row r="1516" spans="1:26" ht="14.4" x14ac:dyDescent="0.3">
      <c r="A1516" s="24" t="s">
        <v>2365</v>
      </c>
      <c r="B1516" s="4">
        <v>45851</v>
      </c>
      <c r="C1516" s="3" t="s">
        <v>31</v>
      </c>
      <c r="D1516" s="3" t="s">
        <v>21</v>
      </c>
      <c r="E1516" s="3" t="s">
        <v>22</v>
      </c>
      <c r="F1516" s="3" t="s">
        <v>22</v>
      </c>
      <c r="G1516" s="3" t="s">
        <v>1232</v>
      </c>
      <c r="H1516" s="3" t="s">
        <v>44</v>
      </c>
      <c r="I1516" s="3" t="s">
        <v>25</v>
      </c>
      <c r="J1516" s="3" t="s">
        <v>26</v>
      </c>
      <c r="K1516" s="3" t="s">
        <v>27</v>
      </c>
      <c r="L1516" s="5">
        <v>23</v>
      </c>
      <c r="M1516" s="5">
        <v>46399.85</v>
      </c>
      <c r="N1516" s="5">
        <v>58672.67</v>
      </c>
      <c r="O1516" s="5">
        <v>0.05</v>
      </c>
      <c r="P1516" s="3" t="s">
        <v>28</v>
      </c>
      <c r="Q1516" s="3" t="s">
        <v>38</v>
      </c>
      <c r="R1516" s="5">
        <v>4</v>
      </c>
      <c r="S1516" s="15">
        <v>268161.09999999998</v>
      </c>
      <c r="T1516" s="11">
        <f t="shared" si="162"/>
        <v>1349471.41</v>
      </c>
      <c r="U1516" s="12">
        <f t="shared" si="163"/>
        <v>67473.570500000002</v>
      </c>
      <c r="V1516" s="12">
        <f t="shared" si="164"/>
        <v>1281997.8395</v>
      </c>
      <c r="W1516" s="17">
        <f t="shared" si="165"/>
        <v>0.2091743774736681</v>
      </c>
      <c r="X1516" s="19">
        <f t="shared" si="166"/>
        <v>0</v>
      </c>
      <c r="Y1516" s="17">
        <f t="shared" si="167"/>
        <v>0.2091743774736681</v>
      </c>
      <c r="Z1516" s="25">
        <f t="shared" si="161"/>
        <v>5.2631578947368425E-2</v>
      </c>
    </row>
    <row r="1517" spans="1:26" ht="14.4" x14ac:dyDescent="0.3">
      <c r="A1517" s="24" t="s">
        <v>2366</v>
      </c>
      <c r="B1517" s="6">
        <v>45815</v>
      </c>
      <c r="C1517" s="3" t="s">
        <v>20</v>
      </c>
      <c r="D1517" s="3" t="s">
        <v>70</v>
      </c>
      <c r="E1517" s="3" t="s">
        <v>125</v>
      </c>
      <c r="F1517" s="3" t="s">
        <v>125</v>
      </c>
      <c r="G1517" s="3" t="s">
        <v>721</v>
      </c>
      <c r="H1517" s="3" t="s">
        <v>24</v>
      </c>
      <c r="I1517" s="3" t="s">
        <v>45</v>
      </c>
      <c r="J1517" s="3" t="s">
        <v>46</v>
      </c>
      <c r="K1517" s="3" t="s">
        <v>333</v>
      </c>
      <c r="L1517" s="5">
        <v>3</v>
      </c>
      <c r="M1517" s="5">
        <v>26471.75</v>
      </c>
      <c r="N1517" s="5">
        <v>32883.58</v>
      </c>
      <c r="O1517" s="5">
        <v>0.1</v>
      </c>
      <c r="P1517" s="3" t="s">
        <v>28</v>
      </c>
      <c r="Q1517" s="3" t="s">
        <v>84</v>
      </c>
      <c r="R1517" s="5">
        <v>5</v>
      </c>
      <c r="S1517" s="15">
        <v>17311.939999999999</v>
      </c>
      <c r="T1517" s="11">
        <f t="shared" si="162"/>
        <v>98650.74</v>
      </c>
      <c r="U1517" s="12">
        <f t="shared" si="163"/>
        <v>9865.0740000000005</v>
      </c>
      <c r="V1517" s="12">
        <f t="shared" si="164"/>
        <v>88785.665999999997</v>
      </c>
      <c r="W1517" s="17">
        <f t="shared" si="165"/>
        <v>0.19498575366884108</v>
      </c>
      <c r="X1517" s="19">
        <f t="shared" si="166"/>
        <v>0</v>
      </c>
      <c r="Y1517" s="17">
        <f t="shared" si="167"/>
        <v>0.19498575366884108</v>
      </c>
      <c r="Z1517" s="25">
        <f t="shared" si="161"/>
        <v>0.11111111111111112</v>
      </c>
    </row>
    <row r="1518" spans="1:26" ht="14.4" x14ac:dyDescent="0.3">
      <c r="A1518" s="24" t="s">
        <v>2367</v>
      </c>
      <c r="B1518" s="6">
        <v>45873</v>
      </c>
      <c r="C1518" s="3" t="s">
        <v>40</v>
      </c>
      <c r="D1518" s="3" t="s">
        <v>21</v>
      </c>
      <c r="E1518" s="3" t="s">
        <v>22</v>
      </c>
      <c r="F1518" s="3" t="s">
        <v>22</v>
      </c>
      <c r="G1518" s="3" t="s">
        <v>573</v>
      </c>
      <c r="H1518" s="3" t="s">
        <v>87</v>
      </c>
      <c r="I1518" s="3" t="s">
        <v>52</v>
      </c>
      <c r="J1518" s="3" t="s">
        <v>95</v>
      </c>
      <c r="K1518" s="3" t="s">
        <v>298</v>
      </c>
      <c r="L1518" s="5">
        <v>1</v>
      </c>
      <c r="M1518" s="5">
        <v>43511.26</v>
      </c>
      <c r="N1518" s="5">
        <v>62307.59</v>
      </c>
      <c r="O1518" s="5">
        <v>0.05</v>
      </c>
      <c r="P1518" s="3" t="s">
        <v>55</v>
      </c>
      <c r="Q1518" s="3" t="s">
        <v>77</v>
      </c>
      <c r="R1518" s="5">
        <v>1</v>
      </c>
      <c r="S1518" s="15">
        <v>17856.509999999998</v>
      </c>
      <c r="T1518" s="11">
        <f t="shared" si="162"/>
        <v>62307.59</v>
      </c>
      <c r="U1518" s="12">
        <f t="shared" si="163"/>
        <v>3115.3795</v>
      </c>
      <c r="V1518" s="12">
        <f t="shared" si="164"/>
        <v>59192.210499999994</v>
      </c>
      <c r="W1518" s="17">
        <f t="shared" si="165"/>
        <v>0.30166993003243225</v>
      </c>
      <c r="X1518" s="19">
        <f t="shared" si="166"/>
        <v>1</v>
      </c>
      <c r="Y1518" s="17">
        <f t="shared" si="167"/>
        <v>0.30166993003243225</v>
      </c>
      <c r="Z1518" s="25">
        <f t="shared" si="161"/>
        <v>5.2631578947368425E-2</v>
      </c>
    </row>
    <row r="1519" spans="1:26" ht="14.4" x14ac:dyDescent="0.3">
      <c r="A1519" s="24" t="s">
        <v>2368</v>
      </c>
      <c r="B1519" s="4">
        <v>45857</v>
      </c>
      <c r="C1519" s="3" t="s">
        <v>20</v>
      </c>
      <c r="D1519" s="3" t="s">
        <v>21</v>
      </c>
      <c r="E1519" s="3" t="s">
        <v>32</v>
      </c>
      <c r="F1519" s="3" t="s">
        <v>33</v>
      </c>
      <c r="G1519" s="3" t="s">
        <v>1822</v>
      </c>
      <c r="H1519" s="3" t="s">
        <v>44</v>
      </c>
      <c r="I1519" s="3" t="s">
        <v>52</v>
      </c>
      <c r="J1519" s="3" t="s">
        <v>95</v>
      </c>
      <c r="K1519" s="3" t="s">
        <v>96</v>
      </c>
      <c r="L1519" s="5">
        <v>42</v>
      </c>
      <c r="M1519" s="5">
        <v>58486.09</v>
      </c>
      <c r="N1519" s="5">
        <v>64869.87</v>
      </c>
      <c r="O1519" s="5">
        <v>0</v>
      </c>
      <c r="P1519" s="3" t="s">
        <v>28</v>
      </c>
      <c r="Q1519" s="3" t="s">
        <v>84</v>
      </c>
      <c r="R1519" s="5">
        <v>19</v>
      </c>
      <c r="S1519" s="15">
        <v>268118.8</v>
      </c>
      <c r="T1519" s="11">
        <f t="shared" si="162"/>
        <v>2724534.54</v>
      </c>
      <c r="U1519" s="12">
        <f t="shared" si="163"/>
        <v>0</v>
      </c>
      <c r="V1519" s="12">
        <f t="shared" si="164"/>
        <v>2724534.54</v>
      </c>
      <c r="W1519" s="17">
        <f t="shared" si="165"/>
        <v>9.8409029529131969E-2</v>
      </c>
      <c r="X1519" s="19">
        <f t="shared" si="166"/>
        <v>0</v>
      </c>
      <c r="Y1519" s="17">
        <f t="shared" si="167"/>
        <v>9.8409029529131969E-2</v>
      </c>
      <c r="Z1519" s="25">
        <f t="shared" si="161"/>
        <v>0</v>
      </c>
    </row>
    <row r="1520" spans="1:26" ht="14.4" x14ac:dyDescent="0.3">
      <c r="A1520" s="24" t="s">
        <v>2369</v>
      </c>
      <c r="B1520" s="4">
        <v>45700</v>
      </c>
      <c r="C1520" s="3" t="s">
        <v>40</v>
      </c>
      <c r="D1520" s="3" t="s">
        <v>70</v>
      </c>
      <c r="E1520" s="3" t="s">
        <v>125</v>
      </c>
      <c r="F1520" s="3" t="s">
        <v>125</v>
      </c>
      <c r="G1520" s="3" t="s">
        <v>326</v>
      </c>
      <c r="H1520" s="3" t="s">
        <v>44</v>
      </c>
      <c r="I1520" s="3" t="s">
        <v>25</v>
      </c>
      <c r="J1520" s="3" t="s">
        <v>61</v>
      </c>
      <c r="K1520" s="3" t="s">
        <v>223</v>
      </c>
      <c r="L1520" s="5">
        <v>13</v>
      </c>
      <c r="M1520" s="5">
        <v>1716.47</v>
      </c>
      <c r="N1520" s="5">
        <v>2450.14</v>
      </c>
      <c r="O1520" s="5">
        <v>0.15</v>
      </c>
      <c r="P1520" s="3" t="s">
        <v>55</v>
      </c>
      <c r="Q1520" s="3" t="s">
        <v>29</v>
      </c>
      <c r="R1520" s="5">
        <v>5</v>
      </c>
      <c r="S1520" s="15">
        <v>8107.05</v>
      </c>
      <c r="T1520" s="11">
        <f t="shared" si="162"/>
        <v>31851.82</v>
      </c>
      <c r="U1520" s="12">
        <f t="shared" si="163"/>
        <v>4777.7730000000001</v>
      </c>
      <c r="V1520" s="12">
        <f t="shared" si="164"/>
        <v>27074.046999999999</v>
      </c>
      <c r="W1520" s="17">
        <f t="shared" si="165"/>
        <v>0.29943990272307647</v>
      </c>
      <c r="X1520" s="19">
        <f t="shared" si="166"/>
        <v>1</v>
      </c>
      <c r="Y1520" s="17">
        <f t="shared" si="167"/>
        <v>0.29943990272307647</v>
      </c>
      <c r="Z1520" s="25">
        <f t="shared" si="161"/>
        <v>0.17647058823529413</v>
      </c>
    </row>
    <row r="1521" spans="1:26" ht="14.4" x14ac:dyDescent="0.3">
      <c r="A1521" s="24" t="s">
        <v>2370</v>
      </c>
      <c r="B1521" s="4">
        <v>45673</v>
      </c>
      <c r="C1521" s="3" t="s">
        <v>31</v>
      </c>
      <c r="D1521" s="3" t="s">
        <v>21</v>
      </c>
      <c r="E1521" s="3" t="s">
        <v>105</v>
      </c>
      <c r="F1521" s="3" t="s">
        <v>106</v>
      </c>
      <c r="G1521" s="3" t="s">
        <v>290</v>
      </c>
      <c r="H1521" s="3" t="s">
        <v>35</v>
      </c>
      <c r="I1521" s="3" t="s">
        <v>52</v>
      </c>
      <c r="J1521" s="3" t="s">
        <v>113</v>
      </c>
      <c r="K1521" s="3" t="s">
        <v>557</v>
      </c>
      <c r="L1521" s="5">
        <v>42</v>
      </c>
      <c r="M1521" s="5">
        <v>11466.93</v>
      </c>
      <c r="N1521" s="5">
        <v>13071.35</v>
      </c>
      <c r="O1521" s="5">
        <v>0.1</v>
      </c>
      <c r="P1521" s="3" t="s">
        <v>28</v>
      </c>
      <c r="Q1521" s="3" t="s">
        <v>38</v>
      </c>
      <c r="R1521" s="5">
        <v>9</v>
      </c>
      <c r="S1521" s="15">
        <v>60647.08</v>
      </c>
      <c r="T1521" s="11">
        <f t="shared" si="162"/>
        <v>548996.70000000007</v>
      </c>
      <c r="U1521" s="12">
        <f t="shared" si="163"/>
        <v>54899.670000000013</v>
      </c>
      <c r="V1521" s="12">
        <f t="shared" si="164"/>
        <v>494097.03</v>
      </c>
      <c r="W1521" s="17">
        <f t="shared" si="165"/>
        <v>0.12274325955774314</v>
      </c>
      <c r="X1521" s="19">
        <f t="shared" si="166"/>
        <v>0</v>
      </c>
      <c r="Y1521" s="17">
        <f t="shared" si="167"/>
        <v>0.12274325955774314</v>
      </c>
      <c r="Z1521" s="25">
        <f t="shared" si="161"/>
        <v>0.11111111111111113</v>
      </c>
    </row>
    <row r="1522" spans="1:26" ht="14.4" x14ac:dyDescent="0.3">
      <c r="A1522" s="24" t="s">
        <v>2371</v>
      </c>
      <c r="B1522" s="6">
        <v>45755</v>
      </c>
      <c r="C1522" s="3" t="s">
        <v>20</v>
      </c>
      <c r="D1522" s="3" t="s">
        <v>57</v>
      </c>
      <c r="E1522" s="3" t="s">
        <v>58</v>
      </c>
      <c r="F1522" s="3" t="s">
        <v>59</v>
      </c>
      <c r="G1522" s="3" t="s">
        <v>1130</v>
      </c>
      <c r="H1522" s="3" t="s">
        <v>24</v>
      </c>
      <c r="I1522" s="3" t="s">
        <v>45</v>
      </c>
      <c r="J1522" s="3" t="s">
        <v>46</v>
      </c>
      <c r="K1522" s="3" t="s">
        <v>117</v>
      </c>
      <c r="L1522" s="5">
        <v>12</v>
      </c>
      <c r="M1522" s="5">
        <v>27191.200000000001</v>
      </c>
      <c r="N1522" s="5">
        <v>33608.25</v>
      </c>
      <c r="O1522" s="5">
        <v>0</v>
      </c>
      <c r="P1522" s="3" t="s">
        <v>28</v>
      </c>
      <c r="Q1522" s="3" t="s">
        <v>29</v>
      </c>
      <c r="R1522" s="5">
        <v>11</v>
      </c>
      <c r="S1522" s="15">
        <v>77004.600000000006</v>
      </c>
      <c r="T1522" s="11">
        <f t="shared" si="162"/>
        <v>403299</v>
      </c>
      <c r="U1522" s="12">
        <f t="shared" si="163"/>
        <v>0</v>
      </c>
      <c r="V1522" s="12">
        <f t="shared" si="164"/>
        <v>403299</v>
      </c>
      <c r="W1522" s="17">
        <f t="shared" si="165"/>
        <v>0.19093674916129225</v>
      </c>
      <c r="X1522" s="19">
        <f t="shared" si="166"/>
        <v>0</v>
      </c>
      <c r="Y1522" s="17">
        <f t="shared" si="167"/>
        <v>0.19093674916129225</v>
      </c>
      <c r="Z1522" s="25">
        <f t="shared" si="161"/>
        <v>0</v>
      </c>
    </row>
    <row r="1523" spans="1:26" ht="14.4" x14ac:dyDescent="0.3">
      <c r="A1523" s="24" t="s">
        <v>2372</v>
      </c>
      <c r="B1523" s="8">
        <v>45786</v>
      </c>
      <c r="C1523" s="3" t="s">
        <v>40</v>
      </c>
      <c r="D1523" s="3" t="s">
        <v>21</v>
      </c>
      <c r="E1523" s="3" t="s">
        <v>105</v>
      </c>
      <c r="F1523" s="3" t="s">
        <v>106</v>
      </c>
      <c r="G1523" s="3" t="s">
        <v>2373</v>
      </c>
      <c r="H1523" s="3" t="s">
        <v>24</v>
      </c>
      <c r="I1523" s="3" t="s">
        <v>45</v>
      </c>
      <c r="J1523" s="3" t="s">
        <v>102</v>
      </c>
      <c r="K1523" s="3" t="s">
        <v>203</v>
      </c>
      <c r="L1523" s="5">
        <v>38</v>
      </c>
      <c r="M1523" s="5">
        <v>14995.7</v>
      </c>
      <c r="N1523" s="5">
        <v>22023.87</v>
      </c>
      <c r="O1523" s="5">
        <v>0</v>
      </c>
      <c r="P1523" s="3" t="s">
        <v>28</v>
      </c>
      <c r="Q1523" s="3" t="s">
        <v>84</v>
      </c>
      <c r="R1523" s="5">
        <v>8</v>
      </c>
      <c r="S1523" s="15">
        <v>267070.5</v>
      </c>
      <c r="T1523" s="11">
        <f t="shared" si="162"/>
        <v>836907.05999999994</v>
      </c>
      <c r="U1523" s="12">
        <f t="shared" si="163"/>
        <v>0</v>
      </c>
      <c r="V1523" s="12">
        <f t="shared" si="164"/>
        <v>836907.05999999994</v>
      </c>
      <c r="W1523" s="17">
        <f t="shared" si="165"/>
        <v>0.31911607962776656</v>
      </c>
      <c r="X1523" s="19">
        <f t="shared" si="166"/>
        <v>0</v>
      </c>
      <c r="Y1523" s="17">
        <f t="shared" si="167"/>
        <v>0.31911607962776656</v>
      </c>
      <c r="Z1523" s="25">
        <f t="shared" si="161"/>
        <v>0</v>
      </c>
    </row>
    <row r="1524" spans="1:26" ht="14.4" x14ac:dyDescent="0.3">
      <c r="A1524" s="24" t="s">
        <v>2374</v>
      </c>
      <c r="B1524" s="7">
        <v>45791</v>
      </c>
      <c r="C1524" s="3" t="s">
        <v>20</v>
      </c>
      <c r="D1524" s="3" t="s">
        <v>70</v>
      </c>
      <c r="E1524" s="3" t="s">
        <v>125</v>
      </c>
      <c r="F1524" s="3" t="s">
        <v>125</v>
      </c>
      <c r="G1524" s="3" t="s">
        <v>264</v>
      </c>
      <c r="H1524" s="3" t="s">
        <v>24</v>
      </c>
      <c r="I1524" s="3" t="s">
        <v>52</v>
      </c>
      <c r="J1524" s="3" t="s">
        <v>53</v>
      </c>
      <c r="K1524" s="3" t="s">
        <v>110</v>
      </c>
      <c r="L1524" s="5">
        <v>41</v>
      </c>
      <c r="M1524" s="5">
        <v>55414.14</v>
      </c>
      <c r="N1524" s="5">
        <v>65311.11</v>
      </c>
      <c r="O1524" s="5">
        <v>0.1</v>
      </c>
      <c r="P1524" s="3" t="s">
        <v>55</v>
      </c>
      <c r="Q1524" s="3" t="s">
        <v>77</v>
      </c>
      <c r="R1524" s="5">
        <v>8</v>
      </c>
      <c r="S1524" s="15">
        <v>365198.2</v>
      </c>
      <c r="T1524" s="11">
        <f t="shared" si="162"/>
        <v>2677755.5100000002</v>
      </c>
      <c r="U1524" s="12">
        <f t="shared" si="163"/>
        <v>267775.55100000004</v>
      </c>
      <c r="V1524" s="12">
        <f t="shared" si="164"/>
        <v>2409979.9590000003</v>
      </c>
      <c r="W1524" s="17">
        <f t="shared" si="165"/>
        <v>0.15153578295793618</v>
      </c>
      <c r="X1524" s="19">
        <f t="shared" si="166"/>
        <v>1</v>
      </c>
      <c r="Y1524" s="17">
        <f t="shared" si="167"/>
        <v>0.15153578295793618</v>
      </c>
      <c r="Z1524" s="25">
        <f t="shared" si="161"/>
        <v>0.11111111111111112</v>
      </c>
    </row>
    <row r="1525" spans="1:26" ht="14.4" x14ac:dyDescent="0.3">
      <c r="A1525" s="24" t="s">
        <v>2375</v>
      </c>
      <c r="B1525" s="6">
        <v>45810</v>
      </c>
      <c r="C1525" s="3" t="s">
        <v>31</v>
      </c>
      <c r="D1525" s="3" t="s">
        <v>70</v>
      </c>
      <c r="E1525" s="3" t="s">
        <v>125</v>
      </c>
      <c r="F1525" s="3" t="s">
        <v>125</v>
      </c>
      <c r="G1525" s="3" t="s">
        <v>395</v>
      </c>
      <c r="H1525" s="3" t="s">
        <v>44</v>
      </c>
      <c r="I1525" s="3" t="s">
        <v>45</v>
      </c>
      <c r="J1525" s="3" t="s">
        <v>46</v>
      </c>
      <c r="K1525" s="3" t="s">
        <v>117</v>
      </c>
      <c r="L1525" s="5">
        <v>14</v>
      </c>
      <c r="M1525" s="5">
        <v>47154.65</v>
      </c>
      <c r="N1525" s="5">
        <v>56976.639999999999</v>
      </c>
      <c r="O1525" s="5">
        <v>0.05</v>
      </c>
      <c r="P1525" s="3" t="s">
        <v>55</v>
      </c>
      <c r="Q1525" s="3" t="s">
        <v>77</v>
      </c>
      <c r="R1525" s="5">
        <v>9</v>
      </c>
      <c r="S1525" s="15">
        <v>130632.5</v>
      </c>
      <c r="T1525" s="11">
        <f t="shared" si="162"/>
        <v>797672.95999999996</v>
      </c>
      <c r="U1525" s="12">
        <f t="shared" si="163"/>
        <v>39883.648000000001</v>
      </c>
      <c r="V1525" s="12">
        <f t="shared" si="164"/>
        <v>757789.31199999992</v>
      </c>
      <c r="W1525" s="17">
        <f t="shared" si="165"/>
        <v>0.17238630570709346</v>
      </c>
      <c r="X1525" s="19">
        <f t="shared" si="166"/>
        <v>1</v>
      </c>
      <c r="Y1525" s="17">
        <f t="shared" si="167"/>
        <v>0.17238630570709346</v>
      </c>
      <c r="Z1525" s="25">
        <f t="shared" si="161"/>
        <v>5.2631578947368425E-2</v>
      </c>
    </row>
    <row r="1526" spans="1:26" ht="14.4" x14ac:dyDescent="0.3">
      <c r="A1526" s="24" t="s">
        <v>2376</v>
      </c>
      <c r="B1526" s="4">
        <v>45708</v>
      </c>
      <c r="C1526" s="3" t="s">
        <v>40</v>
      </c>
      <c r="D1526" s="3" t="s">
        <v>57</v>
      </c>
      <c r="E1526" s="3" t="s">
        <v>92</v>
      </c>
      <c r="F1526" s="3" t="s">
        <v>93</v>
      </c>
      <c r="G1526" s="3" t="s">
        <v>284</v>
      </c>
      <c r="H1526" s="3" t="s">
        <v>35</v>
      </c>
      <c r="I1526" s="3" t="s">
        <v>52</v>
      </c>
      <c r="J1526" s="3" t="s">
        <v>113</v>
      </c>
      <c r="K1526" s="3" t="s">
        <v>139</v>
      </c>
      <c r="L1526" s="5">
        <v>46</v>
      </c>
      <c r="M1526" s="5">
        <v>23090.85</v>
      </c>
      <c r="N1526" s="5">
        <v>33598.29</v>
      </c>
      <c r="O1526" s="5">
        <v>0.15</v>
      </c>
      <c r="P1526" s="3" t="s">
        <v>55</v>
      </c>
      <c r="Q1526" s="3" t="s">
        <v>29</v>
      </c>
      <c r="R1526" s="5">
        <v>3</v>
      </c>
      <c r="S1526" s="15">
        <v>410840.9</v>
      </c>
      <c r="T1526" s="11">
        <f t="shared" si="162"/>
        <v>1545521.34</v>
      </c>
      <c r="U1526" s="12">
        <f t="shared" si="163"/>
        <v>231828.201</v>
      </c>
      <c r="V1526" s="12">
        <f t="shared" si="164"/>
        <v>1313693.139</v>
      </c>
      <c r="W1526" s="17">
        <f t="shared" si="165"/>
        <v>0.31273734162358297</v>
      </c>
      <c r="X1526" s="19">
        <f t="shared" si="166"/>
        <v>1</v>
      </c>
      <c r="Y1526" s="17">
        <f t="shared" si="167"/>
        <v>0.31273734162358297</v>
      </c>
      <c r="Z1526" s="25">
        <f t="shared" si="161"/>
        <v>0.17647058823529413</v>
      </c>
    </row>
    <row r="1527" spans="1:26" ht="14.4" x14ac:dyDescent="0.3">
      <c r="A1527" s="24" t="s">
        <v>2377</v>
      </c>
      <c r="B1527" s="4">
        <v>45713</v>
      </c>
      <c r="C1527" s="3" t="s">
        <v>31</v>
      </c>
      <c r="D1527" s="3" t="s">
        <v>57</v>
      </c>
      <c r="E1527" s="3" t="s">
        <v>92</v>
      </c>
      <c r="F1527" s="3" t="s">
        <v>93</v>
      </c>
      <c r="G1527" s="3" t="s">
        <v>141</v>
      </c>
      <c r="H1527" s="3" t="s">
        <v>35</v>
      </c>
      <c r="I1527" s="3" t="s">
        <v>25</v>
      </c>
      <c r="J1527" s="3" t="s">
        <v>36</v>
      </c>
      <c r="K1527" s="3" t="s">
        <v>37</v>
      </c>
      <c r="L1527" s="5">
        <v>20</v>
      </c>
      <c r="M1527" s="5">
        <v>67303.42</v>
      </c>
      <c r="N1527" s="5">
        <v>90893.14</v>
      </c>
      <c r="O1527" s="5">
        <v>0.05</v>
      </c>
      <c r="P1527" s="3" t="s">
        <v>55</v>
      </c>
      <c r="Q1527" s="3" t="s">
        <v>84</v>
      </c>
      <c r="R1527" s="5">
        <v>5</v>
      </c>
      <c r="S1527" s="15">
        <v>448204.7</v>
      </c>
      <c r="T1527" s="11">
        <f t="shared" si="162"/>
        <v>1817862.8</v>
      </c>
      <c r="U1527" s="12">
        <f t="shared" si="163"/>
        <v>90893.140000000014</v>
      </c>
      <c r="V1527" s="12">
        <f t="shared" si="164"/>
        <v>1726969.6600000001</v>
      </c>
      <c r="W1527" s="17">
        <f t="shared" si="165"/>
        <v>0.25953246914598371</v>
      </c>
      <c r="X1527" s="19">
        <f t="shared" si="166"/>
        <v>1</v>
      </c>
      <c r="Y1527" s="17">
        <f t="shared" si="167"/>
        <v>0.25953246914598371</v>
      </c>
      <c r="Z1527" s="25">
        <f t="shared" si="161"/>
        <v>5.2631578947368425E-2</v>
      </c>
    </row>
    <row r="1528" spans="1:26" ht="14.4" x14ac:dyDescent="0.3">
      <c r="A1528" s="24" t="s">
        <v>2378</v>
      </c>
      <c r="B1528" s="4">
        <v>45854</v>
      </c>
      <c r="C1528" s="3" t="s">
        <v>31</v>
      </c>
      <c r="D1528" s="3" t="s">
        <v>21</v>
      </c>
      <c r="E1528" s="3" t="s">
        <v>22</v>
      </c>
      <c r="F1528" s="3" t="s">
        <v>22</v>
      </c>
      <c r="G1528" s="3" t="s">
        <v>889</v>
      </c>
      <c r="H1528" s="3" t="s">
        <v>35</v>
      </c>
      <c r="I1528" s="3" t="s">
        <v>52</v>
      </c>
      <c r="J1528" s="3" t="s">
        <v>95</v>
      </c>
      <c r="K1528" s="3" t="s">
        <v>298</v>
      </c>
      <c r="L1528" s="5">
        <v>1</v>
      </c>
      <c r="M1528" s="5">
        <v>1087.1600000000001</v>
      </c>
      <c r="N1528" s="5">
        <v>1538.87</v>
      </c>
      <c r="O1528" s="5">
        <v>0</v>
      </c>
      <c r="P1528" s="3" t="s">
        <v>28</v>
      </c>
      <c r="Q1528" s="3" t="s">
        <v>38</v>
      </c>
      <c r="R1528" s="5">
        <v>14</v>
      </c>
      <c r="S1528" s="15">
        <v>451.71</v>
      </c>
      <c r="T1528" s="11">
        <f t="shared" si="162"/>
        <v>1538.87</v>
      </c>
      <c r="U1528" s="12">
        <f t="shared" si="163"/>
        <v>0</v>
      </c>
      <c r="V1528" s="12">
        <f t="shared" si="164"/>
        <v>1538.87</v>
      </c>
      <c r="W1528" s="17">
        <f t="shared" si="165"/>
        <v>0.29353356683800452</v>
      </c>
      <c r="X1528" s="19">
        <f t="shared" si="166"/>
        <v>0</v>
      </c>
      <c r="Y1528" s="17">
        <f t="shared" si="167"/>
        <v>0.29353356683800452</v>
      </c>
      <c r="Z1528" s="25">
        <f t="shared" si="161"/>
        <v>0</v>
      </c>
    </row>
    <row r="1529" spans="1:26" ht="14.4" x14ac:dyDescent="0.3">
      <c r="A1529" s="24" t="s">
        <v>2379</v>
      </c>
      <c r="B1529" s="6">
        <v>45844</v>
      </c>
      <c r="C1529" s="3" t="s">
        <v>40</v>
      </c>
      <c r="D1529" s="3" t="s">
        <v>41</v>
      </c>
      <c r="E1529" s="3" t="s">
        <v>42</v>
      </c>
      <c r="F1529" s="3" t="s">
        <v>42</v>
      </c>
      <c r="G1529" s="3" t="s">
        <v>208</v>
      </c>
      <c r="H1529" s="3" t="s">
        <v>44</v>
      </c>
      <c r="I1529" s="3" t="s">
        <v>52</v>
      </c>
      <c r="J1529" s="3" t="s">
        <v>53</v>
      </c>
      <c r="K1529" s="3" t="s">
        <v>99</v>
      </c>
      <c r="L1529" s="5">
        <v>13</v>
      </c>
      <c r="M1529" s="5">
        <v>66806.039999999994</v>
      </c>
      <c r="N1529" s="5">
        <v>93196.62</v>
      </c>
      <c r="O1529" s="5">
        <v>0.15</v>
      </c>
      <c r="P1529" s="3" t="s">
        <v>55</v>
      </c>
      <c r="Q1529" s="3" t="s">
        <v>38</v>
      </c>
      <c r="R1529" s="5">
        <v>16</v>
      </c>
      <c r="S1529" s="15">
        <v>291615.90000000002</v>
      </c>
      <c r="T1529" s="11">
        <f t="shared" si="162"/>
        <v>1211556.06</v>
      </c>
      <c r="U1529" s="12">
        <f t="shared" si="163"/>
        <v>181733.40900000001</v>
      </c>
      <c r="V1529" s="12">
        <f t="shared" si="164"/>
        <v>1029822.6510000001</v>
      </c>
      <c r="W1529" s="17">
        <f t="shared" si="165"/>
        <v>0.28317099038055632</v>
      </c>
      <c r="X1529" s="19">
        <f t="shared" si="166"/>
        <v>1</v>
      </c>
      <c r="Y1529" s="17">
        <f t="shared" si="167"/>
        <v>0.28317099038055632</v>
      </c>
      <c r="Z1529" s="25">
        <f t="shared" si="161"/>
        <v>0.17647058823529413</v>
      </c>
    </row>
    <row r="1530" spans="1:26" ht="14.4" x14ac:dyDescent="0.3">
      <c r="A1530" s="24" t="s">
        <v>2380</v>
      </c>
      <c r="B1530" s="4">
        <v>45766</v>
      </c>
      <c r="C1530" s="3" t="s">
        <v>49</v>
      </c>
      <c r="D1530" s="3" t="s">
        <v>41</v>
      </c>
      <c r="E1530" s="3" t="s">
        <v>42</v>
      </c>
      <c r="F1530" s="3" t="s">
        <v>42</v>
      </c>
      <c r="G1530" s="3" t="s">
        <v>1724</v>
      </c>
      <c r="H1530" s="3" t="s">
        <v>44</v>
      </c>
      <c r="I1530" s="3" t="s">
        <v>45</v>
      </c>
      <c r="J1530" s="3" t="s">
        <v>132</v>
      </c>
      <c r="K1530" s="3" t="s">
        <v>241</v>
      </c>
      <c r="L1530" s="5">
        <v>45</v>
      </c>
      <c r="M1530" s="5">
        <v>29633.46</v>
      </c>
      <c r="N1530" s="5">
        <v>43992.58</v>
      </c>
      <c r="O1530" s="5">
        <v>0.05</v>
      </c>
      <c r="P1530" s="3" t="s">
        <v>28</v>
      </c>
      <c r="Q1530" s="3" t="s">
        <v>84</v>
      </c>
      <c r="R1530" s="5">
        <v>12</v>
      </c>
      <c r="S1530" s="15">
        <v>613852.4</v>
      </c>
      <c r="T1530" s="11">
        <f t="shared" si="162"/>
        <v>1979666.1</v>
      </c>
      <c r="U1530" s="12">
        <f t="shared" si="163"/>
        <v>98983.305000000008</v>
      </c>
      <c r="V1530" s="12">
        <f t="shared" si="164"/>
        <v>1880682.7950000002</v>
      </c>
      <c r="W1530" s="17">
        <f t="shared" si="165"/>
        <v>0.32639868968440261</v>
      </c>
      <c r="X1530" s="19">
        <f t="shared" si="166"/>
        <v>0</v>
      </c>
      <c r="Y1530" s="17">
        <f t="shared" si="167"/>
        <v>0.32639868968440261</v>
      </c>
      <c r="Z1530" s="25">
        <f t="shared" si="161"/>
        <v>5.2631578947368418E-2</v>
      </c>
    </row>
    <row r="1531" spans="1:26" ht="14.4" x14ac:dyDescent="0.3">
      <c r="A1531" s="24" t="s">
        <v>2381</v>
      </c>
      <c r="B1531" s="7">
        <v>45795</v>
      </c>
      <c r="C1531" s="3" t="s">
        <v>31</v>
      </c>
      <c r="D1531" s="3" t="s">
        <v>57</v>
      </c>
      <c r="E1531" s="3" t="s">
        <v>58</v>
      </c>
      <c r="F1531" s="3" t="s">
        <v>59</v>
      </c>
      <c r="G1531" s="3" t="s">
        <v>2356</v>
      </c>
      <c r="H1531" s="3" t="s">
        <v>35</v>
      </c>
      <c r="I1531" s="3" t="s">
        <v>25</v>
      </c>
      <c r="J1531" s="3" t="s">
        <v>146</v>
      </c>
      <c r="K1531" s="3" t="s">
        <v>177</v>
      </c>
      <c r="L1531" s="5">
        <v>34</v>
      </c>
      <c r="M1531" s="5">
        <v>18047.02</v>
      </c>
      <c r="N1531" s="5">
        <v>22838.82</v>
      </c>
      <c r="O1531" s="5">
        <v>0.05</v>
      </c>
      <c r="P1531" s="3" t="s">
        <v>55</v>
      </c>
      <c r="Q1531" s="3" t="s">
        <v>29</v>
      </c>
      <c r="R1531" s="5">
        <v>19</v>
      </c>
      <c r="S1531" s="15">
        <v>154775.1</v>
      </c>
      <c r="T1531" s="11">
        <f t="shared" si="162"/>
        <v>776519.88</v>
      </c>
      <c r="U1531" s="12">
        <f t="shared" si="163"/>
        <v>38825.993999999999</v>
      </c>
      <c r="V1531" s="12">
        <f t="shared" si="164"/>
        <v>737693.88600000006</v>
      </c>
      <c r="W1531" s="17">
        <f t="shared" si="165"/>
        <v>0.20980938426809734</v>
      </c>
      <c r="X1531" s="19">
        <f t="shared" si="166"/>
        <v>1</v>
      </c>
      <c r="Y1531" s="17">
        <f t="shared" si="167"/>
        <v>0.20980938426809734</v>
      </c>
      <c r="Z1531" s="25">
        <f t="shared" si="161"/>
        <v>5.2631578947368418E-2</v>
      </c>
    </row>
    <row r="1532" spans="1:26" ht="14.4" x14ac:dyDescent="0.3">
      <c r="A1532" s="24" t="s">
        <v>2382</v>
      </c>
      <c r="B1532" s="4">
        <v>45890</v>
      </c>
      <c r="C1532" s="3" t="s">
        <v>40</v>
      </c>
      <c r="D1532" s="3" t="s">
        <v>41</v>
      </c>
      <c r="E1532" s="3" t="s">
        <v>42</v>
      </c>
      <c r="F1532" s="3" t="s">
        <v>42</v>
      </c>
      <c r="G1532" s="3" t="s">
        <v>1650</v>
      </c>
      <c r="H1532" s="3" t="s">
        <v>87</v>
      </c>
      <c r="I1532" s="3" t="s">
        <v>45</v>
      </c>
      <c r="J1532" s="3" t="s">
        <v>102</v>
      </c>
      <c r="K1532" s="3" t="s">
        <v>203</v>
      </c>
      <c r="L1532" s="5">
        <v>14</v>
      </c>
      <c r="M1532" s="5">
        <v>1490.29</v>
      </c>
      <c r="N1532" s="5">
        <v>1943.01</v>
      </c>
      <c r="O1532" s="5">
        <v>0.1</v>
      </c>
      <c r="P1532" s="3" t="s">
        <v>55</v>
      </c>
      <c r="Q1532" s="3" t="s">
        <v>84</v>
      </c>
      <c r="R1532" s="5">
        <v>7</v>
      </c>
      <c r="S1532" s="15">
        <v>5704.27</v>
      </c>
      <c r="T1532" s="11">
        <f t="shared" si="162"/>
        <v>27202.14</v>
      </c>
      <c r="U1532" s="12">
        <f t="shared" si="163"/>
        <v>2720.2139999999999</v>
      </c>
      <c r="V1532" s="12">
        <f t="shared" si="164"/>
        <v>24481.925999999999</v>
      </c>
      <c r="W1532" s="17">
        <f t="shared" si="165"/>
        <v>0.23299923380211182</v>
      </c>
      <c r="X1532" s="19">
        <f t="shared" si="166"/>
        <v>1</v>
      </c>
      <c r="Y1532" s="17">
        <f t="shared" si="167"/>
        <v>0.23299923380211182</v>
      </c>
      <c r="Z1532" s="25">
        <f t="shared" si="161"/>
        <v>0.1111111111111111</v>
      </c>
    </row>
    <row r="1533" spans="1:26" ht="14.4" x14ac:dyDescent="0.3">
      <c r="A1533" s="24" t="s">
        <v>2383</v>
      </c>
      <c r="B1533" s="6">
        <v>45661</v>
      </c>
      <c r="C1533" s="3" t="s">
        <v>40</v>
      </c>
      <c r="D1533" s="3" t="s">
        <v>41</v>
      </c>
      <c r="E1533" s="3" t="s">
        <v>50</v>
      </c>
      <c r="F1533" s="3" t="s">
        <v>50</v>
      </c>
      <c r="G1533" s="3" t="s">
        <v>201</v>
      </c>
      <c r="H1533" s="3" t="s">
        <v>44</v>
      </c>
      <c r="I1533" s="3" t="s">
        <v>25</v>
      </c>
      <c r="J1533" s="3" t="s">
        <v>146</v>
      </c>
      <c r="K1533" s="3" t="s">
        <v>147</v>
      </c>
      <c r="L1533" s="5">
        <v>31</v>
      </c>
      <c r="M1533" s="5">
        <v>34851.81</v>
      </c>
      <c r="N1533" s="5">
        <v>42120.61</v>
      </c>
      <c r="O1533" s="5">
        <v>0.1</v>
      </c>
      <c r="P1533" s="3" t="s">
        <v>28</v>
      </c>
      <c r="Q1533" s="3" t="s">
        <v>29</v>
      </c>
      <c r="R1533" s="5">
        <v>9</v>
      </c>
      <c r="S1533" s="15">
        <v>202799.5</v>
      </c>
      <c r="T1533" s="11">
        <f t="shared" si="162"/>
        <v>1305738.9099999999</v>
      </c>
      <c r="U1533" s="12">
        <f t="shared" si="163"/>
        <v>130573.891</v>
      </c>
      <c r="V1533" s="12">
        <f t="shared" si="164"/>
        <v>1175165.0189999999</v>
      </c>
      <c r="W1533" s="17">
        <f t="shared" si="165"/>
        <v>0.17257108297230556</v>
      </c>
      <c r="X1533" s="19">
        <f t="shared" si="166"/>
        <v>0</v>
      </c>
      <c r="Y1533" s="17">
        <f t="shared" si="167"/>
        <v>0.17257108297230556</v>
      </c>
      <c r="Z1533" s="25">
        <f t="shared" si="161"/>
        <v>0.11111111111111113</v>
      </c>
    </row>
    <row r="1534" spans="1:26" ht="14.4" x14ac:dyDescent="0.3">
      <c r="A1534" s="24" t="s">
        <v>2384</v>
      </c>
      <c r="B1534" s="6">
        <v>45844</v>
      </c>
      <c r="C1534" s="3" t="s">
        <v>20</v>
      </c>
      <c r="D1534" s="3" t="s">
        <v>41</v>
      </c>
      <c r="E1534" s="3" t="s">
        <v>50</v>
      </c>
      <c r="F1534" s="3" t="s">
        <v>50</v>
      </c>
      <c r="G1534" s="3" t="s">
        <v>2385</v>
      </c>
      <c r="H1534" s="3" t="s">
        <v>35</v>
      </c>
      <c r="I1534" s="3" t="s">
        <v>25</v>
      </c>
      <c r="J1534" s="3" t="s">
        <v>146</v>
      </c>
      <c r="K1534" s="3" t="s">
        <v>147</v>
      </c>
      <c r="L1534" s="5">
        <v>36</v>
      </c>
      <c r="M1534" s="5">
        <v>33131.69</v>
      </c>
      <c r="N1534" s="5">
        <v>37116.720000000001</v>
      </c>
      <c r="O1534" s="5">
        <v>0.15</v>
      </c>
      <c r="P1534" s="3" t="s">
        <v>55</v>
      </c>
      <c r="Q1534" s="3" t="s">
        <v>77</v>
      </c>
      <c r="R1534" s="5">
        <v>18</v>
      </c>
      <c r="S1534" s="15">
        <v>121941.9</v>
      </c>
      <c r="T1534" s="11">
        <f t="shared" si="162"/>
        <v>1336201.92</v>
      </c>
      <c r="U1534" s="12">
        <f t="shared" si="163"/>
        <v>200430.28799999997</v>
      </c>
      <c r="V1534" s="12">
        <f t="shared" si="164"/>
        <v>1135771.632</v>
      </c>
      <c r="W1534" s="17">
        <f t="shared" si="165"/>
        <v>0.10736480518118804</v>
      </c>
      <c r="X1534" s="19">
        <f t="shared" si="166"/>
        <v>1</v>
      </c>
      <c r="Y1534" s="17">
        <f t="shared" si="167"/>
        <v>0.10736480518118804</v>
      </c>
      <c r="Z1534" s="25">
        <f t="shared" si="161"/>
        <v>0.1764705882352941</v>
      </c>
    </row>
    <row r="1535" spans="1:26" ht="14.4" x14ac:dyDescent="0.3">
      <c r="A1535" s="24" t="s">
        <v>2386</v>
      </c>
      <c r="B1535" s="7">
        <v>45796</v>
      </c>
      <c r="C1535" s="3" t="s">
        <v>49</v>
      </c>
      <c r="D1535" s="3" t="s">
        <v>70</v>
      </c>
      <c r="E1535" s="3" t="s">
        <v>125</v>
      </c>
      <c r="F1535" s="3" t="s">
        <v>125</v>
      </c>
      <c r="G1535" s="3" t="s">
        <v>389</v>
      </c>
      <c r="H1535" s="3" t="s">
        <v>87</v>
      </c>
      <c r="I1535" s="3" t="s">
        <v>25</v>
      </c>
      <c r="J1535" s="3" t="s">
        <v>146</v>
      </c>
      <c r="K1535" s="3" t="s">
        <v>416</v>
      </c>
      <c r="L1535" s="5">
        <v>36</v>
      </c>
      <c r="M1535" s="5">
        <v>13137.68</v>
      </c>
      <c r="N1535" s="5">
        <v>19443.72</v>
      </c>
      <c r="O1535" s="5">
        <v>0.05</v>
      </c>
      <c r="P1535" s="3" t="s">
        <v>55</v>
      </c>
      <c r="Q1535" s="3" t="s">
        <v>38</v>
      </c>
      <c r="R1535" s="5">
        <v>8</v>
      </c>
      <c r="S1535" s="15">
        <v>215666.6</v>
      </c>
      <c r="T1535" s="11">
        <f t="shared" si="162"/>
        <v>699973.92</v>
      </c>
      <c r="U1535" s="12">
        <f t="shared" si="163"/>
        <v>34998.696000000004</v>
      </c>
      <c r="V1535" s="12">
        <f t="shared" si="164"/>
        <v>664975.22400000005</v>
      </c>
      <c r="W1535" s="17">
        <f t="shared" si="165"/>
        <v>0.32432276003113159</v>
      </c>
      <c r="X1535" s="19">
        <f t="shared" si="166"/>
        <v>1</v>
      </c>
      <c r="Y1535" s="17">
        <f t="shared" si="167"/>
        <v>0.32432276003113159</v>
      </c>
      <c r="Z1535" s="25">
        <f t="shared" si="161"/>
        <v>5.2631578947368425E-2</v>
      </c>
    </row>
    <row r="1536" spans="1:26" ht="14.4" x14ac:dyDescent="0.3">
      <c r="A1536" s="24" t="s">
        <v>2387</v>
      </c>
      <c r="B1536" s="6">
        <v>45662</v>
      </c>
      <c r="C1536" s="3" t="s">
        <v>20</v>
      </c>
      <c r="D1536" s="3" t="s">
        <v>57</v>
      </c>
      <c r="E1536" s="3" t="s">
        <v>64</v>
      </c>
      <c r="F1536" s="3" t="s">
        <v>65</v>
      </c>
      <c r="G1536" s="3" t="s">
        <v>1042</v>
      </c>
      <c r="H1536" s="3" t="s">
        <v>44</v>
      </c>
      <c r="I1536" s="3" t="s">
        <v>25</v>
      </c>
      <c r="J1536" s="3" t="s">
        <v>61</v>
      </c>
      <c r="K1536" s="3" t="s">
        <v>62</v>
      </c>
      <c r="L1536" s="5">
        <v>45</v>
      </c>
      <c r="M1536" s="5">
        <v>58298.97</v>
      </c>
      <c r="N1536" s="5">
        <v>64630.81</v>
      </c>
      <c r="O1536" s="5">
        <v>0</v>
      </c>
      <c r="P1536" s="3" t="s">
        <v>28</v>
      </c>
      <c r="Q1536" s="3" t="s">
        <v>77</v>
      </c>
      <c r="R1536" s="5">
        <v>12</v>
      </c>
      <c r="S1536" s="15">
        <v>284932.8</v>
      </c>
      <c r="T1536" s="11">
        <f t="shared" si="162"/>
        <v>2908386.4499999997</v>
      </c>
      <c r="U1536" s="12">
        <f t="shared" si="163"/>
        <v>0</v>
      </c>
      <c r="V1536" s="12">
        <f t="shared" si="164"/>
        <v>2908386.4499999997</v>
      </c>
      <c r="W1536" s="17">
        <f t="shared" si="165"/>
        <v>9.7969374049311775E-2</v>
      </c>
      <c r="X1536" s="19">
        <f t="shared" si="166"/>
        <v>0</v>
      </c>
      <c r="Y1536" s="17">
        <f t="shared" si="167"/>
        <v>9.7969374049311775E-2</v>
      </c>
      <c r="Z1536" s="25">
        <f t="shared" si="161"/>
        <v>0</v>
      </c>
    </row>
    <row r="1537" spans="1:26" ht="14.4" x14ac:dyDescent="0.3">
      <c r="A1537" s="24" t="s">
        <v>2388</v>
      </c>
      <c r="B1537" s="6">
        <v>45843</v>
      </c>
      <c r="C1537" s="3" t="s">
        <v>31</v>
      </c>
      <c r="D1537" s="3" t="s">
        <v>57</v>
      </c>
      <c r="E1537" s="3" t="s">
        <v>92</v>
      </c>
      <c r="F1537" s="3" t="s">
        <v>93</v>
      </c>
      <c r="G1537" s="3" t="s">
        <v>1176</v>
      </c>
      <c r="H1537" s="3" t="s">
        <v>35</v>
      </c>
      <c r="I1537" s="3" t="s">
        <v>45</v>
      </c>
      <c r="J1537" s="3" t="s">
        <v>67</v>
      </c>
      <c r="K1537" s="3" t="s">
        <v>68</v>
      </c>
      <c r="L1537" s="5">
        <v>46</v>
      </c>
      <c r="M1537" s="5">
        <v>62772.05</v>
      </c>
      <c r="N1537" s="5">
        <v>87300.43</v>
      </c>
      <c r="O1537" s="5">
        <v>0.1</v>
      </c>
      <c r="P1537" s="3" t="s">
        <v>55</v>
      </c>
      <c r="Q1537" s="3" t="s">
        <v>77</v>
      </c>
      <c r="R1537" s="5">
        <v>1</v>
      </c>
      <c r="S1537" s="15">
        <v>1015475</v>
      </c>
      <c r="T1537" s="11">
        <f t="shared" si="162"/>
        <v>4015819.78</v>
      </c>
      <c r="U1537" s="12">
        <f t="shared" si="163"/>
        <v>401581.978</v>
      </c>
      <c r="V1537" s="12">
        <f t="shared" si="164"/>
        <v>3614237.8019999997</v>
      </c>
      <c r="W1537" s="17">
        <f t="shared" si="165"/>
        <v>0.28096518702728129</v>
      </c>
      <c r="X1537" s="19">
        <f t="shared" si="166"/>
        <v>1</v>
      </c>
      <c r="Y1537" s="17">
        <f t="shared" si="167"/>
        <v>0.28096518702728129</v>
      </c>
      <c r="Z1537" s="25">
        <f t="shared" si="161"/>
        <v>0.11111111111111112</v>
      </c>
    </row>
    <row r="1538" spans="1:26" ht="14.4" x14ac:dyDescent="0.3">
      <c r="A1538" s="24" t="s">
        <v>2389</v>
      </c>
      <c r="B1538" s="4">
        <v>45668</v>
      </c>
      <c r="C1538" s="3" t="s">
        <v>49</v>
      </c>
      <c r="D1538" s="3" t="s">
        <v>57</v>
      </c>
      <c r="E1538" s="3" t="s">
        <v>92</v>
      </c>
      <c r="F1538" s="3" t="s">
        <v>93</v>
      </c>
      <c r="G1538" s="3" t="s">
        <v>1938</v>
      </c>
      <c r="H1538" s="3" t="s">
        <v>87</v>
      </c>
      <c r="I1538" s="3" t="s">
        <v>45</v>
      </c>
      <c r="J1538" s="3" t="s">
        <v>67</v>
      </c>
      <c r="K1538" s="3" t="s">
        <v>83</v>
      </c>
      <c r="L1538" s="5">
        <v>14</v>
      </c>
      <c r="M1538" s="5">
        <v>65127.29</v>
      </c>
      <c r="N1538" s="5">
        <v>82386.149999999994</v>
      </c>
      <c r="O1538" s="5">
        <v>0.1</v>
      </c>
      <c r="P1538" s="3" t="s">
        <v>55</v>
      </c>
      <c r="Q1538" s="3" t="s">
        <v>29</v>
      </c>
      <c r="R1538" s="5">
        <v>3</v>
      </c>
      <c r="S1538" s="15">
        <v>217461.6</v>
      </c>
      <c r="T1538" s="11">
        <f t="shared" si="162"/>
        <v>1153406.0999999999</v>
      </c>
      <c r="U1538" s="12">
        <f t="shared" si="163"/>
        <v>115340.60999999999</v>
      </c>
      <c r="V1538" s="12">
        <f t="shared" si="164"/>
        <v>1038065.4899999999</v>
      </c>
      <c r="W1538" s="17">
        <f t="shared" si="165"/>
        <v>0.20948736095638826</v>
      </c>
      <c r="X1538" s="19">
        <f t="shared" si="166"/>
        <v>1</v>
      </c>
      <c r="Y1538" s="17">
        <f t="shared" si="167"/>
        <v>0.20948736095638826</v>
      </c>
      <c r="Z1538" s="25">
        <f t="shared" ref="Z1538:Z1601" si="168">U1538/V1538</f>
        <v>0.1111111111111111</v>
      </c>
    </row>
    <row r="1539" spans="1:26" ht="14.4" x14ac:dyDescent="0.3">
      <c r="A1539" s="24" t="s">
        <v>2390</v>
      </c>
      <c r="B1539" s="6">
        <v>45905</v>
      </c>
      <c r="C1539" s="3" t="s">
        <v>49</v>
      </c>
      <c r="D1539" s="3" t="s">
        <v>70</v>
      </c>
      <c r="E1539" s="3" t="s">
        <v>71</v>
      </c>
      <c r="F1539" s="3" t="s">
        <v>72</v>
      </c>
      <c r="G1539" s="3" t="s">
        <v>613</v>
      </c>
      <c r="H1539" s="3" t="s">
        <v>44</v>
      </c>
      <c r="I1539" s="3" t="s">
        <v>25</v>
      </c>
      <c r="J1539" s="3" t="s">
        <v>26</v>
      </c>
      <c r="K1539" s="3" t="s">
        <v>27</v>
      </c>
      <c r="L1539" s="5">
        <v>19</v>
      </c>
      <c r="M1539" s="5">
        <v>70852.960000000006</v>
      </c>
      <c r="N1539" s="5">
        <v>104842.4</v>
      </c>
      <c r="O1539" s="5">
        <v>0</v>
      </c>
      <c r="P1539" s="3" t="s">
        <v>55</v>
      </c>
      <c r="Q1539" s="3" t="s">
        <v>38</v>
      </c>
      <c r="R1539" s="5">
        <v>3</v>
      </c>
      <c r="S1539" s="15">
        <v>645799.69999999995</v>
      </c>
      <c r="T1539" s="11">
        <f t="shared" ref="T1539:T1602" si="169">L1539*N1539</f>
        <v>1992005.5999999999</v>
      </c>
      <c r="U1539" s="12">
        <f t="shared" ref="U1539:U1602" si="170">IF(O1539="","", (L1539 * N1539) * (O1539))</f>
        <v>0</v>
      </c>
      <c r="V1539" s="12">
        <f t="shared" ref="V1539:V1602" si="171">IF(T1539="","", T1539 - U1539)</f>
        <v>1992005.5999999999</v>
      </c>
      <c r="W1539" s="17">
        <f t="shared" ref="W1539:W1602" si="172">IF(V1539=0,"", S1539 / V1539)</f>
        <v>0.32419572515257988</v>
      </c>
      <c r="X1539" s="19">
        <f t="shared" ref="X1539:X1602" si="173">IF(TRIM(P1539)="Returned",1,0)</f>
        <v>1</v>
      </c>
      <c r="Y1539" s="17">
        <f t="shared" ref="Y1539:Y1602" si="174">S1539/V1539</f>
        <v>0.32419572515257988</v>
      </c>
      <c r="Z1539" s="25">
        <f t="shared" si="168"/>
        <v>0</v>
      </c>
    </row>
    <row r="1540" spans="1:26" ht="14.4" x14ac:dyDescent="0.3">
      <c r="A1540" s="24" t="s">
        <v>2391</v>
      </c>
      <c r="B1540" s="4">
        <v>45825</v>
      </c>
      <c r="C1540" s="3" t="s">
        <v>31</v>
      </c>
      <c r="D1540" s="3" t="s">
        <v>70</v>
      </c>
      <c r="E1540" s="3" t="s">
        <v>71</v>
      </c>
      <c r="F1540" s="3" t="s">
        <v>72</v>
      </c>
      <c r="G1540" s="3" t="s">
        <v>254</v>
      </c>
      <c r="H1540" s="3" t="s">
        <v>35</v>
      </c>
      <c r="I1540" s="3" t="s">
        <v>52</v>
      </c>
      <c r="J1540" s="3" t="s">
        <v>157</v>
      </c>
      <c r="K1540" s="3" t="s">
        <v>273</v>
      </c>
      <c r="L1540" s="5">
        <v>29</v>
      </c>
      <c r="M1540" s="5">
        <v>54989.58</v>
      </c>
      <c r="N1540" s="5">
        <v>64812.62</v>
      </c>
      <c r="O1540" s="5">
        <v>0</v>
      </c>
      <c r="P1540" s="3" t="s">
        <v>55</v>
      </c>
      <c r="Q1540" s="3" t="s">
        <v>84</v>
      </c>
      <c r="R1540" s="5">
        <v>15</v>
      </c>
      <c r="S1540" s="15">
        <v>284868.2</v>
      </c>
      <c r="T1540" s="11">
        <f t="shared" si="169"/>
        <v>1879565.98</v>
      </c>
      <c r="U1540" s="12">
        <f t="shared" si="170"/>
        <v>0</v>
      </c>
      <c r="V1540" s="12">
        <f t="shared" si="171"/>
        <v>1879565.98</v>
      </c>
      <c r="W1540" s="17">
        <f t="shared" si="172"/>
        <v>0.15156062784239158</v>
      </c>
      <c r="X1540" s="19">
        <f t="shared" si="173"/>
        <v>1</v>
      </c>
      <c r="Y1540" s="17">
        <f t="shared" si="174"/>
        <v>0.15156062784239158</v>
      </c>
      <c r="Z1540" s="25">
        <f t="shared" si="168"/>
        <v>0</v>
      </c>
    </row>
    <row r="1541" spans="1:26" ht="14.4" x14ac:dyDescent="0.3">
      <c r="A1541" s="24" t="s">
        <v>2392</v>
      </c>
      <c r="B1541" s="4">
        <v>45837</v>
      </c>
      <c r="C1541" s="3" t="s">
        <v>49</v>
      </c>
      <c r="D1541" s="3" t="s">
        <v>57</v>
      </c>
      <c r="E1541" s="3" t="s">
        <v>58</v>
      </c>
      <c r="F1541" s="3" t="s">
        <v>59</v>
      </c>
      <c r="G1541" s="3" t="s">
        <v>1047</v>
      </c>
      <c r="H1541" s="3" t="s">
        <v>44</v>
      </c>
      <c r="I1541" s="3" t="s">
        <v>25</v>
      </c>
      <c r="J1541" s="3" t="s">
        <v>36</v>
      </c>
      <c r="K1541" s="3" t="s">
        <v>169</v>
      </c>
      <c r="L1541" s="5">
        <v>42</v>
      </c>
      <c r="M1541" s="5">
        <v>45775.59</v>
      </c>
      <c r="N1541" s="5">
        <v>57833.440000000002</v>
      </c>
      <c r="O1541" s="5">
        <v>0.1</v>
      </c>
      <c r="P1541" s="3" t="s">
        <v>55</v>
      </c>
      <c r="Q1541" s="3" t="s">
        <v>77</v>
      </c>
      <c r="R1541" s="5">
        <v>7</v>
      </c>
      <c r="S1541" s="15">
        <v>455786.7</v>
      </c>
      <c r="T1541" s="11">
        <f t="shared" si="169"/>
        <v>2429004.48</v>
      </c>
      <c r="U1541" s="12">
        <f t="shared" si="170"/>
        <v>242900.448</v>
      </c>
      <c r="V1541" s="12">
        <f t="shared" si="171"/>
        <v>2186104.0320000001</v>
      </c>
      <c r="W1541" s="17">
        <f t="shared" si="172"/>
        <v>0.2084926853105955</v>
      </c>
      <c r="X1541" s="19">
        <f t="shared" si="173"/>
        <v>1</v>
      </c>
      <c r="Y1541" s="17">
        <f t="shared" si="174"/>
        <v>0.2084926853105955</v>
      </c>
      <c r="Z1541" s="25">
        <f t="shared" si="168"/>
        <v>0.1111111111111111</v>
      </c>
    </row>
    <row r="1542" spans="1:26" ht="14.4" x14ac:dyDescent="0.3">
      <c r="A1542" s="24" t="s">
        <v>2393</v>
      </c>
      <c r="B1542" s="4">
        <v>45759</v>
      </c>
      <c r="C1542" s="3" t="s">
        <v>20</v>
      </c>
      <c r="D1542" s="3" t="s">
        <v>21</v>
      </c>
      <c r="E1542" s="3" t="s">
        <v>32</v>
      </c>
      <c r="F1542" s="3" t="s">
        <v>33</v>
      </c>
      <c r="G1542" s="3" t="s">
        <v>724</v>
      </c>
      <c r="H1542" s="3" t="s">
        <v>44</v>
      </c>
      <c r="I1542" s="3" t="s">
        <v>52</v>
      </c>
      <c r="J1542" s="3" t="s">
        <v>113</v>
      </c>
      <c r="K1542" s="3" t="s">
        <v>114</v>
      </c>
      <c r="L1542" s="5">
        <v>37</v>
      </c>
      <c r="M1542" s="5">
        <v>53926.03</v>
      </c>
      <c r="N1542" s="5">
        <v>60507.63</v>
      </c>
      <c r="O1542" s="5">
        <v>0</v>
      </c>
      <c r="P1542" s="3" t="s">
        <v>28</v>
      </c>
      <c r="Q1542" s="3" t="s">
        <v>77</v>
      </c>
      <c r="R1542" s="5">
        <v>4</v>
      </c>
      <c r="S1542" s="15">
        <v>243519.2</v>
      </c>
      <c r="T1542" s="11">
        <f t="shared" si="169"/>
        <v>2238782.31</v>
      </c>
      <c r="U1542" s="12">
        <f t="shared" si="170"/>
        <v>0</v>
      </c>
      <c r="V1542" s="12">
        <f t="shared" si="171"/>
        <v>2238782.31</v>
      </c>
      <c r="W1542" s="17">
        <f t="shared" si="172"/>
        <v>0.10877305886877407</v>
      </c>
      <c r="X1542" s="19">
        <f t="shared" si="173"/>
        <v>0</v>
      </c>
      <c r="Y1542" s="17">
        <f t="shared" si="174"/>
        <v>0.10877305886877407</v>
      </c>
      <c r="Z1542" s="25">
        <f t="shared" si="168"/>
        <v>0</v>
      </c>
    </row>
    <row r="1543" spans="1:26" ht="14.4" x14ac:dyDescent="0.3">
      <c r="A1543" s="24" t="s">
        <v>2394</v>
      </c>
      <c r="B1543" s="4">
        <v>45743</v>
      </c>
      <c r="C1543" s="3" t="s">
        <v>49</v>
      </c>
      <c r="D1543" s="3" t="s">
        <v>57</v>
      </c>
      <c r="E1543" s="3" t="s">
        <v>92</v>
      </c>
      <c r="F1543" s="3" t="s">
        <v>93</v>
      </c>
      <c r="G1543" s="3" t="s">
        <v>1652</v>
      </c>
      <c r="H1543" s="3" t="s">
        <v>35</v>
      </c>
      <c r="I1543" s="3" t="s">
        <v>45</v>
      </c>
      <c r="J1543" s="3" t="s">
        <v>46</v>
      </c>
      <c r="K1543" s="3" t="s">
        <v>161</v>
      </c>
      <c r="L1543" s="5">
        <v>31</v>
      </c>
      <c r="M1543" s="5">
        <v>12613</v>
      </c>
      <c r="N1543" s="5">
        <v>15220.66</v>
      </c>
      <c r="O1543" s="5">
        <v>0</v>
      </c>
      <c r="P1543" s="3" t="s">
        <v>28</v>
      </c>
      <c r="Q1543" s="3" t="s">
        <v>38</v>
      </c>
      <c r="R1543" s="5">
        <v>4</v>
      </c>
      <c r="S1543" s="15">
        <v>80837.460000000006</v>
      </c>
      <c r="T1543" s="11">
        <f t="shared" si="169"/>
        <v>471840.46</v>
      </c>
      <c r="U1543" s="12">
        <f t="shared" si="170"/>
        <v>0</v>
      </c>
      <c r="V1543" s="12">
        <f t="shared" si="171"/>
        <v>471840.46</v>
      </c>
      <c r="W1543" s="17">
        <f t="shared" si="172"/>
        <v>0.17132371395195742</v>
      </c>
      <c r="X1543" s="19">
        <f t="shared" si="173"/>
        <v>0</v>
      </c>
      <c r="Y1543" s="17">
        <f t="shared" si="174"/>
        <v>0.17132371395195742</v>
      </c>
      <c r="Z1543" s="25">
        <f t="shared" si="168"/>
        <v>0</v>
      </c>
    </row>
    <row r="1544" spans="1:26" ht="14.4" x14ac:dyDescent="0.3">
      <c r="A1544" s="24" t="s">
        <v>2395</v>
      </c>
      <c r="B1544" s="4">
        <v>45764</v>
      </c>
      <c r="C1544" s="3" t="s">
        <v>20</v>
      </c>
      <c r="D1544" s="3" t="s">
        <v>70</v>
      </c>
      <c r="E1544" s="3" t="s">
        <v>125</v>
      </c>
      <c r="F1544" s="3" t="s">
        <v>125</v>
      </c>
      <c r="G1544" s="3" t="s">
        <v>410</v>
      </c>
      <c r="H1544" s="3" t="s">
        <v>44</v>
      </c>
      <c r="I1544" s="3" t="s">
        <v>45</v>
      </c>
      <c r="J1544" s="3" t="s">
        <v>102</v>
      </c>
      <c r="K1544" s="3" t="s">
        <v>226</v>
      </c>
      <c r="L1544" s="5">
        <v>44</v>
      </c>
      <c r="M1544" s="5">
        <v>41367.699999999997</v>
      </c>
      <c r="N1544" s="5">
        <v>51261.9</v>
      </c>
      <c r="O1544" s="5">
        <v>0.1</v>
      </c>
      <c r="P1544" s="3" t="s">
        <v>28</v>
      </c>
      <c r="Q1544" s="3" t="s">
        <v>77</v>
      </c>
      <c r="R1544" s="5">
        <v>18</v>
      </c>
      <c r="S1544" s="15">
        <v>391810.3</v>
      </c>
      <c r="T1544" s="11">
        <f t="shared" si="169"/>
        <v>2255523.6</v>
      </c>
      <c r="U1544" s="12">
        <f t="shared" si="170"/>
        <v>225552.36000000002</v>
      </c>
      <c r="V1544" s="12">
        <f t="shared" si="171"/>
        <v>2029971.24</v>
      </c>
      <c r="W1544" s="17">
        <f t="shared" si="172"/>
        <v>0.1930127345055391</v>
      </c>
      <c r="X1544" s="19">
        <f t="shared" si="173"/>
        <v>0</v>
      </c>
      <c r="Y1544" s="17">
        <f t="shared" si="174"/>
        <v>0.1930127345055391</v>
      </c>
      <c r="Z1544" s="25">
        <f t="shared" si="168"/>
        <v>0.11111111111111112</v>
      </c>
    </row>
    <row r="1545" spans="1:26" ht="14.4" x14ac:dyDescent="0.3">
      <c r="A1545" s="24" t="s">
        <v>2396</v>
      </c>
      <c r="B1545" s="4">
        <v>45668</v>
      </c>
      <c r="C1545" s="3" t="s">
        <v>49</v>
      </c>
      <c r="D1545" s="3" t="s">
        <v>57</v>
      </c>
      <c r="E1545" s="3" t="s">
        <v>64</v>
      </c>
      <c r="F1545" s="3" t="s">
        <v>65</v>
      </c>
      <c r="G1545" s="3" t="s">
        <v>1907</v>
      </c>
      <c r="H1545" s="3" t="s">
        <v>24</v>
      </c>
      <c r="I1545" s="3" t="s">
        <v>52</v>
      </c>
      <c r="J1545" s="3" t="s">
        <v>53</v>
      </c>
      <c r="K1545" s="3" t="s">
        <v>54</v>
      </c>
      <c r="L1545" s="5">
        <v>4</v>
      </c>
      <c r="M1545" s="5">
        <v>55247.4</v>
      </c>
      <c r="N1545" s="5">
        <v>63984.959999999999</v>
      </c>
      <c r="O1545" s="5">
        <v>0.15</v>
      </c>
      <c r="P1545" s="3" t="s">
        <v>28</v>
      </c>
      <c r="Q1545" s="3" t="s">
        <v>38</v>
      </c>
      <c r="R1545" s="5">
        <v>11</v>
      </c>
      <c r="S1545" s="15">
        <v>29707.7</v>
      </c>
      <c r="T1545" s="11">
        <f t="shared" si="169"/>
        <v>255939.84</v>
      </c>
      <c r="U1545" s="12">
        <f t="shared" si="170"/>
        <v>38390.975999999995</v>
      </c>
      <c r="V1545" s="12">
        <f t="shared" si="171"/>
        <v>217548.864</v>
      </c>
      <c r="W1545" s="17">
        <f t="shared" si="172"/>
        <v>0.13655644738278203</v>
      </c>
      <c r="X1545" s="19">
        <f t="shared" si="173"/>
        <v>0</v>
      </c>
      <c r="Y1545" s="17">
        <f t="shared" si="174"/>
        <v>0.13655644738278203</v>
      </c>
      <c r="Z1545" s="25">
        <f t="shared" si="168"/>
        <v>0.1764705882352941</v>
      </c>
    </row>
    <row r="1546" spans="1:26" ht="14.4" x14ac:dyDescent="0.3">
      <c r="A1546" s="24" t="s">
        <v>2397</v>
      </c>
      <c r="B1546" s="4">
        <v>45732</v>
      </c>
      <c r="C1546" s="3" t="s">
        <v>20</v>
      </c>
      <c r="D1546" s="3" t="s">
        <v>21</v>
      </c>
      <c r="E1546" s="3" t="s">
        <v>32</v>
      </c>
      <c r="F1546" s="3" t="s">
        <v>33</v>
      </c>
      <c r="G1546" s="3" t="s">
        <v>1081</v>
      </c>
      <c r="H1546" s="3" t="s">
        <v>87</v>
      </c>
      <c r="I1546" s="3" t="s">
        <v>45</v>
      </c>
      <c r="J1546" s="3" t="s">
        <v>132</v>
      </c>
      <c r="K1546" s="3" t="s">
        <v>206</v>
      </c>
      <c r="L1546" s="5">
        <v>46</v>
      </c>
      <c r="M1546" s="5">
        <v>39526.57</v>
      </c>
      <c r="N1546" s="5">
        <v>57084.78</v>
      </c>
      <c r="O1546" s="5">
        <v>0.05</v>
      </c>
      <c r="P1546" s="3" t="s">
        <v>55</v>
      </c>
      <c r="Q1546" s="3" t="s">
        <v>38</v>
      </c>
      <c r="R1546" s="5">
        <v>4</v>
      </c>
      <c r="S1546" s="15">
        <v>767293.8</v>
      </c>
      <c r="T1546" s="11">
        <f t="shared" si="169"/>
        <v>2625899.88</v>
      </c>
      <c r="U1546" s="12">
        <f t="shared" si="170"/>
        <v>131294.99400000001</v>
      </c>
      <c r="V1546" s="12">
        <f t="shared" si="171"/>
        <v>2494604.8859999999</v>
      </c>
      <c r="W1546" s="17">
        <f t="shared" si="172"/>
        <v>0.30758129445914989</v>
      </c>
      <c r="X1546" s="19">
        <f t="shared" si="173"/>
        <v>1</v>
      </c>
      <c r="Y1546" s="17">
        <f t="shared" si="174"/>
        <v>0.30758129445914989</v>
      </c>
      <c r="Z1546" s="25">
        <f t="shared" si="168"/>
        <v>5.2631578947368425E-2</v>
      </c>
    </row>
    <row r="1547" spans="1:26" ht="14.4" x14ac:dyDescent="0.3">
      <c r="A1547" s="24" t="s">
        <v>2398</v>
      </c>
      <c r="B1547" s="6">
        <v>45751</v>
      </c>
      <c r="C1547" s="3" t="s">
        <v>40</v>
      </c>
      <c r="D1547" s="3" t="s">
        <v>21</v>
      </c>
      <c r="E1547" s="3" t="s">
        <v>22</v>
      </c>
      <c r="F1547" s="3" t="s">
        <v>22</v>
      </c>
      <c r="G1547" s="3" t="s">
        <v>627</v>
      </c>
      <c r="H1547" s="3" t="s">
        <v>35</v>
      </c>
      <c r="I1547" s="3" t="s">
        <v>25</v>
      </c>
      <c r="J1547" s="3" t="s">
        <v>36</v>
      </c>
      <c r="K1547" s="3" t="s">
        <v>37</v>
      </c>
      <c r="L1547" s="5">
        <v>43</v>
      </c>
      <c r="M1547" s="5">
        <v>54134.76</v>
      </c>
      <c r="N1547" s="5">
        <v>61801.48</v>
      </c>
      <c r="O1547" s="5">
        <v>0.1</v>
      </c>
      <c r="P1547" s="3" t="s">
        <v>28</v>
      </c>
      <c r="Q1547" s="3" t="s">
        <v>38</v>
      </c>
      <c r="R1547" s="5">
        <v>14</v>
      </c>
      <c r="S1547" s="15">
        <v>296702.09999999998</v>
      </c>
      <c r="T1547" s="11">
        <f t="shared" si="169"/>
        <v>2657463.64</v>
      </c>
      <c r="U1547" s="12">
        <f t="shared" si="170"/>
        <v>265746.364</v>
      </c>
      <c r="V1547" s="12">
        <f t="shared" si="171"/>
        <v>2391717.2760000001</v>
      </c>
      <c r="W1547" s="17">
        <f t="shared" si="172"/>
        <v>0.12405400210856693</v>
      </c>
      <c r="X1547" s="19">
        <f t="shared" si="173"/>
        <v>0</v>
      </c>
      <c r="Y1547" s="17">
        <f t="shared" si="174"/>
        <v>0.12405400210856693</v>
      </c>
      <c r="Z1547" s="25">
        <f t="shared" si="168"/>
        <v>0.1111111111111111</v>
      </c>
    </row>
    <row r="1548" spans="1:26" ht="14.4" x14ac:dyDescent="0.3">
      <c r="A1548" s="24" t="s">
        <v>2399</v>
      </c>
      <c r="B1548" s="4">
        <v>45713</v>
      </c>
      <c r="C1548" s="3" t="s">
        <v>49</v>
      </c>
      <c r="D1548" s="3" t="s">
        <v>70</v>
      </c>
      <c r="E1548" s="3" t="s">
        <v>125</v>
      </c>
      <c r="F1548" s="3" t="s">
        <v>125</v>
      </c>
      <c r="G1548" s="3" t="s">
        <v>750</v>
      </c>
      <c r="H1548" s="3" t="s">
        <v>35</v>
      </c>
      <c r="I1548" s="3" t="s">
        <v>52</v>
      </c>
      <c r="J1548" s="3" t="s">
        <v>53</v>
      </c>
      <c r="K1548" s="3" t="s">
        <v>110</v>
      </c>
      <c r="L1548" s="5">
        <v>43</v>
      </c>
      <c r="M1548" s="5">
        <v>7888.47</v>
      </c>
      <c r="N1548" s="5">
        <v>9196.39</v>
      </c>
      <c r="O1548" s="5">
        <v>0.05</v>
      </c>
      <c r="P1548" s="3" t="s">
        <v>55</v>
      </c>
      <c r="Q1548" s="3" t="s">
        <v>29</v>
      </c>
      <c r="R1548" s="5">
        <v>15</v>
      </c>
      <c r="S1548" s="15">
        <v>53428.53</v>
      </c>
      <c r="T1548" s="11">
        <f t="shared" si="169"/>
        <v>395444.76999999996</v>
      </c>
      <c r="U1548" s="12">
        <f t="shared" si="170"/>
        <v>19772.238499999999</v>
      </c>
      <c r="V1548" s="12">
        <f t="shared" si="171"/>
        <v>375672.53149999998</v>
      </c>
      <c r="W1548" s="17">
        <f t="shared" si="172"/>
        <v>0.14222101836050796</v>
      </c>
      <c r="X1548" s="19">
        <f t="shared" si="173"/>
        <v>1</v>
      </c>
      <c r="Y1548" s="17">
        <f t="shared" si="174"/>
        <v>0.14222101836050796</v>
      </c>
      <c r="Z1548" s="25">
        <f t="shared" si="168"/>
        <v>5.2631578947368425E-2</v>
      </c>
    </row>
    <row r="1549" spans="1:26" ht="14.4" x14ac:dyDescent="0.3">
      <c r="A1549" s="24" t="s">
        <v>2400</v>
      </c>
      <c r="B1549" s="4">
        <v>45709</v>
      </c>
      <c r="C1549" s="3" t="s">
        <v>20</v>
      </c>
      <c r="D1549" s="3" t="s">
        <v>41</v>
      </c>
      <c r="E1549" s="3" t="s">
        <v>50</v>
      </c>
      <c r="F1549" s="3" t="s">
        <v>50</v>
      </c>
      <c r="G1549" s="3" t="s">
        <v>123</v>
      </c>
      <c r="H1549" s="3" t="s">
        <v>87</v>
      </c>
      <c r="I1549" s="3" t="s">
        <v>45</v>
      </c>
      <c r="J1549" s="3" t="s">
        <v>132</v>
      </c>
      <c r="K1549" s="3" t="s">
        <v>248</v>
      </c>
      <c r="L1549" s="5">
        <v>29</v>
      </c>
      <c r="M1549" s="5">
        <v>20378.54</v>
      </c>
      <c r="N1549" s="5">
        <v>24907.94</v>
      </c>
      <c r="O1549" s="5">
        <v>0.1</v>
      </c>
      <c r="P1549" s="3" t="s">
        <v>55</v>
      </c>
      <c r="Q1549" s="3" t="s">
        <v>29</v>
      </c>
      <c r="R1549" s="5">
        <v>13</v>
      </c>
      <c r="S1549" s="15">
        <v>118217.3</v>
      </c>
      <c r="T1549" s="11">
        <f t="shared" si="169"/>
        <v>722330.26</v>
      </c>
      <c r="U1549" s="12">
        <f t="shared" si="170"/>
        <v>72233.025999999998</v>
      </c>
      <c r="V1549" s="12">
        <f t="shared" si="171"/>
        <v>650097.23400000005</v>
      </c>
      <c r="W1549" s="17">
        <f t="shared" si="172"/>
        <v>0.18184556681254851</v>
      </c>
      <c r="X1549" s="19">
        <f t="shared" si="173"/>
        <v>1</v>
      </c>
      <c r="Y1549" s="17">
        <f t="shared" si="174"/>
        <v>0.18184556681254851</v>
      </c>
      <c r="Z1549" s="25">
        <f t="shared" si="168"/>
        <v>0.1111111111111111</v>
      </c>
    </row>
    <row r="1550" spans="1:26" ht="14.4" x14ac:dyDescent="0.3">
      <c r="A1550" s="24" t="s">
        <v>2401</v>
      </c>
      <c r="B1550" s="7">
        <v>45791</v>
      </c>
      <c r="C1550" s="3" t="s">
        <v>40</v>
      </c>
      <c r="D1550" s="3" t="s">
        <v>57</v>
      </c>
      <c r="E1550" s="3" t="s">
        <v>64</v>
      </c>
      <c r="F1550" s="3" t="s">
        <v>65</v>
      </c>
      <c r="G1550" s="3" t="s">
        <v>1377</v>
      </c>
      <c r="H1550" s="3" t="s">
        <v>87</v>
      </c>
      <c r="I1550" s="3" t="s">
        <v>45</v>
      </c>
      <c r="J1550" s="3" t="s">
        <v>67</v>
      </c>
      <c r="K1550" s="3" t="s">
        <v>68</v>
      </c>
      <c r="L1550" s="5">
        <v>32</v>
      </c>
      <c r="M1550" s="5">
        <v>42342.8</v>
      </c>
      <c r="N1550" s="5">
        <v>56262.3</v>
      </c>
      <c r="O1550" s="5">
        <v>0.1</v>
      </c>
      <c r="P1550" s="3" t="s">
        <v>55</v>
      </c>
      <c r="Q1550" s="3" t="s">
        <v>84</v>
      </c>
      <c r="R1550" s="5">
        <v>20</v>
      </c>
      <c r="S1550" s="15">
        <v>400881.6</v>
      </c>
      <c r="T1550" s="11">
        <f t="shared" si="169"/>
        <v>1800393.6</v>
      </c>
      <c r="U1550" s="12">
        <f t="shared" si="170"/>
        <v>180039.36000000002</v>
      </c>
      <c r="V1550" s="12">
        <f t="shared" si="171"/>
        <v>1620354.24</v>
      </c>
      <c r="W1550" s="17">
        <f t="shared" si="172"/>
        <v>0.24740367884000475</v>
      </c>
      <c r="X1550" s="19">
        <f t="shared" si="173"/>
        <v>1</v>
      </c>
      <c r="Y1550" s="17">
        <f t="shared" si="174"/>
        <v>0.24740367884000475</v>
      </c>
      <c r="Z1550" s="25">
        <f t="shared" si="168"/>
        <v>0.11111111111111112</v>
      </c>
    </row>
    <row r="1551" spans="1:26" ht="14.4" x14ac:dyDescent="0.3">
      <c r="A1551" s="24" t="s">
        <v>2402</v>
      </c>
      <c r="B1551" s="4">
        <v>45868</v>
      </c>
      <c r="C1551" s="3" t="s">
        <v>40</v>
      </c>
      <c r="D1551" s="3" t="s">
        <v>21</v>
      </c>
      <c r="E1551" s="3" t="s">
        <v>105</v>
      </c>
      <c r="F1551" s="3" t="s">
        <v>106</v>
      </c>
      <c r="G1551" s="3" t="s">
        <v>2403</v>
      </c>
      <c r="H1551" s="3" t="s">
        <v>24</v>
      </c>
      <c r="I1551" s="3" t="s">
        <v>25</v>
      </c>
      <c r="J1551" s="3" t="s">
        <v>146</v>
      </c>
      <c r="K1551" s="3" t="s">
        <v>411</v>
      </c>
      <c r="L1551" s="5">
        <v>28</v>
      </c>
      <c r="M1551" s="5">
        <v>55449.23</v>
      </c>
      <c r="N1551" s="5">
        <v>82626.47</v>
      </c>
      <c r="O1551" s="5">
        <v>0.05</v>
      </c>
      <c r="P1551" s="3" t="s">
        <v>28</v>
      </c>
      <c r="Q1551" s="3" t="s">
        <v>84</v>
      </c>
      <c r="R1551" s="5">
        <v>9</v>
      </c>
      <c r="S1551" s="15">
        <v>722914.6</v>
      </c>
      <c r="T1551" s="11">
        <f t="shared" si="169"/>
        <v>2313541.16</v>
      </c>
      <c r="U1551" s="12">
        <f t="shared" si="170"/>
        <v>115677.05800000002</v>
      </c>
      <c r="V1551" s="12">
        <f t="shared" si="171"/>
        <v>2197864.102</v>
      </c>
      <c r="W1551" s="17">
        <f t="shared" si="172"/>
        <v>0.32891687859234164</v>
      </c>
      <c r="X1551" s="19">
        <f t="shared" si="173"/>
        <v>0</v>
      </c>
      <c r="Y1551" s="17">
        <f t="shared" si="174"/>
        <v>0.32891687859234164</v>
      </c>
      <c r="Z1551" s="25">
        <f t="shared" si="168"/>
        <v>5.2631578947368432E-2</v>
      </c>
    </row>
    <row r="1552" spans="1:26" ht="14.4" x14ac:dyDescent="0.3">
      <c r="A1552" s="24" t="s">
        <v>2404</v>
      </c>
      <c r="B1552" s="4">
        <v>45868</v>
      </c>
      <c r="C1552" s="3" t="s">
        <v>40</v>
      </c>
      <c r="D1552" s="3" t="s">
        <v>70</v>
      </c>
      <c r="E1552" s="3" t="s">
        <v>71</v>
      </c>
      <c r="F1552" s="3" t="s">
        <v>72</v>
      </c>
      <c r="G1552" s="3" t="s">
        <v>2265</v>
      </c>
      <c r="H1552" s="3" t="s">
        <v>87</v>
      </c>
      <c r="I1552" s="3" t="s">
        <v>45</v>
      </c>
      <c r="J1552" s="3" t="s">
        <v>102</v>
      </c>
      <c r="K1552" s="3" t="s">
        <v>103</v>
      </c>
      <c r="L1552" s="5">
        <v>38</v>
      </c>
      <c r="M1552" s="5">
        <v>40578.269999999997</v>
      </c>
      <c r="N1552" s="5">
        <v>55189.87</v>
      </c>
      <c r="O1552" s="5">
        <v>0.05</v>
      </c>
      <c r="P1552" s="3" t="s">
        <v>28</v>
      </c>
      <c r="Q1552" s="3" t="s">
        <v>84</v>
      </c>
      <c r="R1552" s="5">
        <v>6</v>
      </c>
      <c r="S1552" s="15">
        <v>527478.80000000005</v>
      </c>
      <c r="T1552" s="11">
        <f t="shared" si="169"/>
        <v>2097215.06</v>
      </c>
      <c r="U1552" s="12">
        <f t="shared" si="170"/>
        <v>104860.75300000001</v>
      </c>
      <c r="V1552" s="12">
        <f t="shared" si="171"/>
        <v>1992354.307</v>
      </c>
      <c r="W1552" s="17">
        <f t="shared" si="172"/>
        <v>0.26475150436181932</v>
      </c>
      <c r="X1552" s="19">
        <f t="shared" si="173"/>
        <v>0</v>
      </c>
      <c r="Y1552" s="17">
        <f t="shared" si="174"/>
        <v>0.26475150436181932</v>
      </c>
      <c r="Z1552" s="25">
        <f t="shared" si="168"/>
        <v>5.2631578947368425E-2</v>
      </c>
    </row>
    <row r="1553" spans="1:26" ht="14.4" x14ac:dyDescent="0.3">
      <c r="A1553" s="24" t="s">
        <v>2405</v>
      </c>
      <c r="B1553" s="4">
        <v>45711</v>
      </c>
      <c r="C1553" s="3" t="s">
        <v>49</v>
      </c>
      <c r="D1553" s="3" t="s">
        <v>57</v>
      </c>
      <c r="E1553" s="3" t="s">
        <v>92</v>
      </c>
      <c r="F1553" s="3" t="s">
        <v>93</v>
      </c>
      <c r="G1553" s="3" t="s">
        <v>657</v>
      </c>
      <c r="H1553" s="3" t="s">
        <v>35</v>
      </c>
      <c r="I1553" s="3" t="s">
        <v>45</v>
      </c>
      <c r="J1553" s="3" t="s">
        <v>67</v>
      </c>
      <c r="K1553" s="3" t="s">
        <v>68</v>
      </c>
      <c r="L1553" s="5">
        <v>49</v>
      </c>
      <c r="M1553" s="5">
        <v>68770.84</v>
      </c>
      <c r="N1553" s="5">
        <v>87093.48</v>
      </c>
      <c r="O1553" s="5">
        <v>0</v>
      </c>
      <c r="P1553" s="3" t="s">
        <v>55</v>
      </c>
      <c r="Q1553" s="3" t="s">
        <v>29</v>
      </c>
      <c r="R1553" s="5">
        <v>12</v>
      </c>
      <c r="S1553" s="15">
        <v>897809.4</v>
      </c>
      <c r="T1553" s="11">
        <f t="shared" si="169"/>
        <v>4267580.5199999996</v>
      </c>
      <c r="U1553" s="12">
        <f t="shared" si="170"/>
        <v>0</v>
      </c>
      <c r="V1553" s="12">
        <f t="shared" si="171"/>
        <v>4267580.5199999996</v>
      </c>
      <c r="W1553" s="17">
        <f t="shared" si="172"/>
        <v>0.21037901822646807</v>
      </c>
      <c r="X1553" s="19">
        <f t="shared" si="173"/>
        <v>1</v>
      </c>
      <c r="Y1553" s="17">
        <f t="shared" si="174"/>
        <v>0.21037901822646807</v>
      </c>
      <c r="Z1553" s="25">
        <f t="shared" si="168"/>
        <v>0</v>
      </c>
    </row>
    <row r="1554" spans="1:26" ht="14.4" x14ac:dyDescent="0.3">
      <c r="A1554" s="24" t="s">
        <v>2406</v>
      </c>
      <c r="B1554" s="4">
        <v>45681</v>
      </c>
      <c r="C1554" s="3" t="s">
        <v>40</v>
      </c>
      <c r="D1554" s="3" t="s">
        <v>57</v>
      </c>
      <c r="E1554" s="3" t="s">
        <v>58</v>
      </c>
      <c r="F1554" s="3" t="s">
        <v>59</v>
      </c>
      <c r="G1554" s="3" t="s">
        <v>1263</v>
      </c>
      <c r="H1554" s="3" t="s">
        <v>87</v>
      </c>
      <c r="I1554" s="3" t="s">
        <v>52</v>
      </c>
      <c r="J1554" s="3" t="s">
        <v>95</v>
      </c>
      <c r="K1554" s="3" t="s">
        <v>298</v>
      </c>
      <c r="L1554" s="5">
        <v>19</v>
      </c>
      <c r="M1554" s="5">
        <v>38237.629999999997</v>
      </c>
      <c r="N1554" s="5">
        <v>52498.95</v>
      </c>
      <c r="O1554" s="5">
        <v>0.15</v>
      </c>
      <c r="P1554" s="3" t="s">
        <v>28</v>
      </c>
      <c r="Q1554" s="3" t="s">
        <v>29</v>
      </c>
      <c r="R1554" s="5">
        <v>11</v>
      </c>
      <c r="S1554" s="15">
        <v>230320.3</v>
      </c>
      <c r="T1554" s="11">
        <f t="shared" si="169"/>
        <v>997480.04999999993</v>
      </c>
      <c r="U1554" s="12">
        <f t="shared" si="170"/>
        <v>149622.00749999998</v>
      </c>
      <c r="V1554" s="12">
        <f t="shared" si="171"/>
        <v>847858.04249999998</v>
      </c>
      <c r="W1554" s="17">
        <f t="shared" si="172"/>
        <v>0.27164960223869078</v>
      </c>
      <c r="X1554" s="19">
        <f t="shared" si="173"/>
        <v>0</v>
      </c>
      <c r="Y1554" s="17">
        <f t="shared" si="174"/>
        <v>0.27164960223869078</v>
      </c>
      <c r="Z1554" s="25">
        <f t="shared" si="168"/>
        <v>0.1764705882352941</v>
      </c>
    </row>
    <row r="1555" spans="1:26" ht="14.4" x14ac:dyDescent="0.3">
      <c r="A1555" s="24" t="s">
        <v>2407</v>
      </c>
      <c r="B1555" s="6">
        <v>45748</v>
      </c>
      <c r="C1555" s="3" t="s">
        <v>40</v>
      </c>
      <c r="D1555" s="3" t="s">
        <v>70</v>
      </c>
      <c r="E1555" s="3" t="s">
        <v>125</v>
      </c>
      <c r="F1555" s="3" t="s">
        <v>125</v>
      </c>
      <c r="G1555" s="3" t="s">
        <v>385</v>
      </c>
      <c r="H1555" s="3" t="s">
        <v>35</v>
      </c>
      <c r="I1555" s="3" t="s">
        <v>25</v>
      </c>
      <c r="J1555" s="3" t="s">
        <v>36</v>
      </c>
      <c r="K1555" s="3" t="s">
        <v>280</v>
      </c>
      <c r="L1555" s="5">
        <v>46</v>
      </c>
      <c r="M1555" s="5">
        <v>66897.98</v>
      </c>
      <c r="N1555" s="5">
        <v>84332.5</v>
      </c>
      <c r="O1555" s="5">
        <v>0.05</v>
      </c>
      <c r="P1555" s="3" t="s">
        <v>55</v>
      </c>
      <c r="Q1555" s="3" t="s">
        <v>29</v>
      </c>
      <c r="R1555" s="5">
        <v>20</v>
      </c>
      <c r="S1555" s="15">
        <v>761888.5</v>
      </c>
      <c r="T1555" s="11">
        <f t="shared" si="169"/>
        <v>3879295</v>
      </c>
      <c r="U1555" s="12">
        <f t="shared" si="170"/>
        <v>193964.75</v>
      </c>
      <c r="V1555" s="12">
        <f t="shared" si="171"/>
        <v>3685330.25</v>
      </c>
      <c r="W1555" s="17">
        <f t="shared" si="172"/>
        <v>0.20673547506359843</v>
      </c>
      <c r="X1555" s="19">
        <f t="shared" si="173"/>
        <v>1</v>
      </c>
      <c r="Y1555" s="17">
        <f t="shared" si="174"/>
        <v>0.20673547506359843</v>
      </c>
      <c r="Z1555" s="25">
        <f t="shared" si="168"/>
        <v>5.2631578947368418E-2</v>
      </c>
    </row>
    <row r="1556" spans="1:26" ht="14.4" x14ac:dyDescent="0.3">
      <c r="A1556" s="24" t="s">
        <v>2408</v>
      </c>
      <c r="B1556" s="4">
        <v>45821</v>
      </c>
      <c r="C1556" s="3" t="s">
        <v>31</v>
      </c>
      <c r="D1556" s="3" t="s">
        <v>57</v>
      </c>
      <c r="E1556" s="3" t="s">
        <v>92</v>
      </c>
      <c r="F1556" s="3" t="s">
        <v>93</v>
      </c>
      <c r="G1556" s="3" t="s">
        <v>2409</v>
      </c>
      <c r="H1556" s="3" t="s">
        <v>44</v>
      </c>
      <c r="I1556" s="3" t="s">
        <v>52</v>
      </c>
      <c r="J1556" s="3" t="s">
        <v>53</v>
      </c>
      <c r="K1556" s="3" t="s">
        <v>90</v>
      </c>
      <c r="L1556" s="5">
        <v>38</v>
      </c>
      <c r="M1556" s="5">
        <v>70828.399999999994</v>
      </c>
      <c r="N1556" s="5">
        <v>106175.2</v>
      </c>
      <c r="O1556" s="5">
        <v>0.1</v>
      </c>
      <c r="P1556" s="3" t="s">
        <v>55</v>
      </c>
      <c r="Q1556" s="3" t="s">
        <v>84</v>
      </c>
      <c r="R1556" s="5">
        <v>4</v>
      </c>
      <c r="S1556" s="15">
        <v>1208861</v>
      </c>
      <c r="T1556" s="11">
        <f t="shared" si="169"/>
        <v>4034657.6</v>
      </c>
      <c r="U1556" s="12">
        <f t="shared" si="170"/>
        <v>403465.76</v>
      </c>
      <c r="V1556" s="12">
        <f t="shared" si="171"/>
        <v>3631191.84</v>
      </c>
      <c r="W1556" s="17">
        <f t="shared" si="172"/>
        <v>0.33291025461216062</v>
      </c>
      <c r="X1556" s="19">
        <f t="shared" si="173"/>
        <v>1</v>
      </c>
      <c r="Y1556" s="17">
        <f t="shared" si="174"/>
        <v>0.33291025461216062</v>
      </c>
      <c r="Z1556" s="25">
        <f t="shared" si="168"/>
        <v>0.11111111111111112</v>
      </c>
    </row>
    <row r="1557" spans="1:26" ht="14.4" x14ac:dyDescent="0.3">
      <c r="A1557" s="24" t="s">
        <v>2410</v>
      </c>
      <c r="B1557" s="7">
        <v>45805</v>
      </c>
      <c r="C1557" s="3" t="s">
        <v>20</v>
      </c>
      <c r="D1557" s="3" t="s">
        <v>57</v>
      </c>
      <c r="E1557" s="3" t="s">
        <v>64</v>
      </c>
      <c r="F1557" s="3" t="s">
        <v>65</v>
      </c>
      <c r="G1557" s="3" t="s">
        <v>398</v>
      </c>
      <c r="H1557" s="3" t="s">
        <v>44</v>
      </c>
      <c r="I1557" s="3" t="s">
        <v>45</v>
      </c>
      <c r="J1557" s="3" t="s">
        <v>132</v>
      </c>
      <c r="K1557" s="3" t="s">
        <v>206</v>
      </c>
      <c r="L1557" s="5">
        <v>29</v>
      </c>
      <c r="M1557" s="5">
        <v>4793.5600000000004</v>
      </c>
      <c r="N1557" s="5">
        <v>6621.03</v>
      </c>
      <c r="O1557" s="5">
        <v>0</v>
      </c>
      <c r="P1557" s="3" t="s">
        <v>55</v>
      </c>
      <c r="Q1557" s="3" t="s">
        <v>77</v>
      </c>
      <c r="R1557" s="5">
        <v>17</v>
      </c>
      <c r="S1557" s="15">
        <v>52996.63</v>
      </c>
      <c r="T1557" s="11">
        <f t="shared" si="169"/>
        <v>192009.87</v>
      </c>
      <c r="U1557" s="12">
        <f t="shared" si="170"/>
        <v>0</v>
      </c>
      <c r="V1557" s="12">
        <f t="shared" si="171"/>
        <v>192009.87</v>
      </c>
      <c r="W1557" s="17">
        <f t="shared" si="172"/>
        <v>0.27600992594807755</v>
      </c>
      <c r="X1557" s="19">
        <f t="shared" si="173"/>
        <v>1</v>
      </c>
      <c r="Y1557" s="17">
        <f t="shared" si="174"/>
        <v>0.27600992594807755</v>
      </c>
      <c r="Z1557" s="25">
        <f t="shared" si="168"/>
        <v>0</v>
      </c>
    </row>
    <row r="1558" spans="1:26" ht="14.4" x14ac:dyDescent="0.3">
      <c r="A1558" s="24" t="s">
        <v>2411</v>
      </c>
      <c r="B1558" s="4">
        <v>45688</v>
      </c>
      <c r="C1558" s="3" t="s">
        <v>31</v>
      </c>
      <c r="D1558" s="3" t="s">
        <v>70</v>
      </c>
      <c r="E1558" s="3" t="s">
        <v>71</v>
      </c>
      <c r="F1558" s="3" t="s">
        <v>72</v>
      </c>
      <c r="G1558" s="3" t="s">
        <v>623</v>
      </c>
      <c r="H1558" s="3" t="s">
        <v>35</v>
      </c>
      <c r="I1558" s="3" t="s">
        <v>52</v>
      </c>
      <c r="J1558" s="3" t="s">
        <v>113</v>
      </c>
      <c r="K1558" s="3" t="s">
        <v>257</v>
      </c>
      <c r="L1558" s="5">
        <v>14</v>
      </c>
      <c r="M1558" s="5">
        <v>35559.360000000001</v>
      </c>
      <c r="N1558" s="5">
        <v>45965.75</v>
      </c>
      <c r="O1558" s="5">
        <v>0</v>
      </c>
      <c r="P1558" s="3" t="s">
        <v>28</v>
      </c>
      <c r="Q1558" s="3" t="s">
        <v>38</v>
      </c>
      <c r="R1558" s="5">
        <v>17</v>
      </c>
      <c r="S1558" s="15">
        <v>145689.5</v>
      </c>
      <c r="T1558" s="11">
        <f t="shared" si="169"/>
        <v>643520.5</v>
      </c>
      <c r="U1558" s="12">
        <f t="shared" si="170"/>
        <v>0</v>
      </c>
      <c r="V1558" s="12">
        <f t="shared" si="171"/>
        <v>643520.5</v>
      </c>
      <c r="W1558" s="17">
        <f t="shared" si="172"/>
        <v>0.22639449714500159</v>
      </c>
      <c r="X1558" s="19">
        <f t="shared" si="173"/>
        <v>0</v>
      </c>
      <c r="Y1558" s="17">
        <f t="shared" si="174"/>
        <v>0.22639449714500159</v>
      </c>
      <c r="Z1558" s="25">
        <f t="shared" si="168"/>
        <v>0</v>
      </c>
    </row>
    <row r="1559" spans="1:26" ht="14.4" x14ac:dyDescent="0.3">
      <c r="A1559" s="24" t="s">
        <v>2412</v>
      </c>
      <c r="B1559" s="4">
        <v>45700</v>
      </c>
      <c r="C1559" s="3" t="s">
        <v>20</v>
      </c>
      <c r="D1559" s="3" t="s">
        <v>70</v>
      </c>
      <c r="E1559" s="3" t="s">
        <v>71</v>
      </c>
      <c r="F1559" s="3" t="s">
        <v>72</v>
      </c>
      <c r="G1559" s="3" t="s">
        <v>2413</v>
      </c>
      <c r="H1559" s="3" t="s">
        <v>44</v>
      </c>
      <c r="I1559" s="3" t="s">
        <v>45</v>
      </c>
      <c r="J1559" s="3" t="s">
        <v>102</v>
      </c>
      <c r="K1559" s="3" t="s">
        <v>191</v>
      </c>
      <c r="L1559" s="5">
        <v>35</v>
      </c>
      <c r="M1559" s="5">
        <v>2457.0700000000002</v>
      </c>
      <c r="N1559" s="5">
        <v>3633.69</v>
      </c>
      <c r="O1559" s="5">
        <v>0.05</v>
      </c>
      <c r="P1559" s="3" t="s">
        <v>28</v>
      </c>
      <c r="Q1559" s="3" t="s">
        <v>77</v>
      </c>
      <c r="R1559" s="5">
        <v>7</v>
      </c>
      <c r="S1559" s="15">
        <v>39122.61</v>
      </c>
      <c r="T1559" s="11">
        <f t="shared" si="169"/>
        <v>127179.15000000001</v>
      </c>
      <c r="U1559" s="12">
        <f t="shared" si="170"/>
        <v>6358.9575000000004</v>
      </c>
      <c r="V1559" s="12">
        <f t="shared" si="171"/>
        <v>120820.1925</v>
      </c>
      <c r="W1559" s="17">
        <f t="shared" si="172"/>
        <v>0.32380853887482425</v>
      </c>
      <c r="X1559" s="19">
        <f t="shared" si="173"/>
        <v>0</v>
      </c>
      <c r="Y1559" s="17">
        <f t="shared" si="174"/>
        <v>0.32380853887482425</v>
      </c>
      <c r="Z1559" s="25">
        <f t="shared" si="168"/>
        <v>5.2631578947368425E-2</v>
      </c>
    </row>
    <row r="1560" spans="1:26" ht="14.4" x14ac:dyDescent="0.3">
      <c r="A1560" s="24" t="s">
        <v>2414</v>
      </c>
      <c r="B1560" s="6">
        <v>45751</v>
      </c>
      <c r="C1560" s="3" t="s">
        <v>49</v>
      </c>
      <c r="D1560" s="3" t="s">
        <v>21</v>
      </c>
      <c r="E1560" s="3" t="s">
        <v>32</v>
      </c>
      <c r="F1560" s="3" t="s">
        <v>33</v>
      </c>
      <c r="G1560" s="3" t="s">
        <v>193</v>
      </c>
      <c r="H1560" s="3" t="s">
        <v>35</v>
      </c>
      <c r="I1560" s="3" t="s">
        <v>52</v>
      </c>
      <c r="J1560" s="3" t="s">
        <v>53</v>
      </c>
      <c r="K1560" s="3" t="s">
        <v>99</v>
      </c>
      <c r="L1560" s="5">
        <v>20</v>
      </c>
      <c r="M1560" s="5">
        <v>64637.33</v>
      </c>
      <c r="N1560" s="5">
        <v>78703.72</v>
      </c>
      <c r="O1560" s="5">
        <v>0.1</v>
      </c>
      <c r="P1560" s="3" t="s">
        <v>28</v>
      </c>
      <c r="Q1560" s="3" t="s">
        <v>29</v>
      </c>
      <c r="R1560" s="5">
        <v>18</v>
      </c>
      <c r="S1560" s="15">
        <v>253195</v>
      </c>
      <c r="T1560" s="11">
        <f t="shared" si="169"/>
        <v>1574074.4</v>
      </c>
      <c r="U1560" s="12">
        <f t="shared" si="170"/>
        <v>157407.44</v>
      </c>
      <c r="V1560" s="12">
        <f t="shared" si="171"/>
        <v>1416666.96</v>
      </c>
      <c r="W1560" s="17">
        <f t="shared" si="172"/>
        <v>0.17872584534617791</v>
      </c>
      <c r="X1560" s="19">
        <f t="shared" si="173"/>
        <v>0</v>
      </c>
      <c r="Y1560" s="17">
        <f t="shared" si="174"/>
        <v>0.17872584534617791</v>
      </c>
      <c r="Z1560" s="25">
        <f t="shared" si="168"/>
        <v>0.11111111111111112</v>
      </c>
    </row>
    <row r="1561" spans="1:26" ht="14.4" x14ac:dyDescent="0.3">
      <c r="A1561" s="24" t="s">
        <v>2415</v>
      </c>
      <c r="B1561" s="4">
        <v>45867</v>
      </c>
      <c r="C1561" s="3" t="s">
        <v>49</v>
      </c>
      <c r="D1561" s="3" t="s">
        <v>57</v>
      </c>
      <c r="E1561" s="3" t="s">
        <v>58</v>
      </c>
      <c r="F1561" s="3" t="s">
        <v>59</v>
      </c>
      <c r="G1561" s="3" t="s">
        <v>275</v>
      </c>
      <c r="H1561" s="3" t="s">
        <v>24</v>
      </c>
      <c r="I1561" s="3" t="s">
        <v>45</v>
      </c>
      <c r="J1561" s="3" t="s">
        <v>132</v>
      </c>
      <c r="K1561" s="3" t="s">
        <v>248</v>
      </c>
      <c r="L1561" s="5">
        <v>16</v>
      </c>
      <c r="M1561" s="5">
        <v>27361.25</v>
      </c>
      <c r="N1561" s="5">
        <v>34909.949999999997</v>
      </c>
      <c r="O1561" s="5">
        <v>0.15</v>
      </c>
      <c r="P1561" s="3" t="s">
        <v>55</v>
      </c>
      <c r="Q1561" s="3" t="s">
        <v>77</v>
      </c>
      <c r="R1561" s="5">
        <v>3</v>
      </c>
      <c r="S1561" s="15">
        <v>102662.3</v>
      </c>
      <c r="T1561" s="11">
        <f t="shared" si="169"/>
        <v>558559.19999999995</v>
      </c>
      <c r="U1561" s="12">
        <f t="shared" si="170"/>
        <v>83783.87999999999</v>
      </c>
      <c r="V1561" s="12">
        <f t="shared" si="171"/>
        <v>474775.31999999995</v>
      </c>
      <c r="W1561" s="17">
        <f t="shared" si="172"/>
        <v>0.21623343858733013</v>
      </c>
      <c r="X1561" s="19">
        <f t="shared" si="173"/>
        <v>1</v>
      </c>
      <c r="Y1561" s="17">
        <f t="shared" si="174"/>
        <v>0.21623343858733013</v>
      </c>
      <c r="Z1561" s="25">
        <f t="shared" si="168"/>
        <v>0.17647058823529413</v>
      </c>
    </row>
    <row r="1562" spans="1:26" ht="14.4" x14ac:dyDescent="0.3">
      <c r="A1562" s="24" t="s">
        <v>2416</v>
      </c>
      <c r="B1562" s="6">
        <v>45660</v>
      </c>
      <c r="C1562" s="3" t="s">
        <v>40</v>
      </c>
      <c r="D1562" s="3" t="s">
        <v>70</v>
      </c>
      <c r="E1562" s="3" t="s">
        <v>71</v>
      </c>
      <c r="F1562" s="3" t="s">
        <v>72</v>
      </c>
      <c r="G1562" s="3" t="s">
        <v>591</v>
      </c>
      <c r="H1562" s="3" t="s">
        <v>44</v>
      </c>
      <c r="I1562" s="3" t="s">
        <v>52</v>
      </c>
      <c r="J1562" s="3" t="s">
        <v>53</v>
      </c>
      <c r="K1562" s="3" t="s">
        <v>90</v>
      </c>
      <c r="L1562" s="5">
        <v>14</v>
      </c>
      <c r="M1562" s="5">
        <v>22819.93</v>
      </c>
      <c r="N1562" s="5">
        <v>31047.42</v>
      </c>
      <c r="O1562" s="5">
        <v>0</v>
      </c>
      <c r="P1562" s="3" t="s">
        <v>28</v>
      </c>
      <c r="Q1562" s="3" t="s">
        <v>29</v>
      </c>
      <c r="R1562" s="5">
        <v>5</v>
      </c>
      <c r="S1562" s="15">
        <v>115184.9</v>
      </c>
      <c r="T1562" s="11">
        <f t="shared" si="169"/>
        <v>434663.88</v>
      </c>
      <c r="U1562" s="12">
        <f t="shared" si="170"/>
        <v>0</v>
      </c>
      <c r="V1562" s="12">
        <f t="shared" si="171"/>
        <v>434663.88</v>
      </c>
      <c r="W1562" s="17">
        <f t="shared" si="172"/>
        <v>0.26499763449403707</v>
      </c>
      <c r="X1562" s="19">
        <f t="shared" si="173"/>
        <v>0</v>
      </c>
      <c r="Y1562" s="17">
        <f t="shared" si="174"/>
        <v>0.26499763449403707</v>
      </c>
      <c r="Z1562" s="25">
        <f t="shared" si="168"/>
        <v>0</v>
      </c>
    </row>
    <row r="1563" spans="1:26" ht="14.4" x14ac:dyDescent="0.3">
      <c r="A1563" s="24" t="s">
        <v>2417</v>
      </c>
      <c r="B1563" s="4">
        <v>45741</v>
      </c>
      <c r="C1563" s="3" t="s">
        <v>20</v>
      </c>
      <c r="D1563" s="3" t="s">
        <v>57</v>
      </c>
      <c r="E1563" s="3" t="s">
        <v>64</v>
      </c>
      <c r="F1563" s="3" t="s">
        <v>65</v>
      </c>
      <c r="G1563" s="3" t="s">
        <v>709</v>
      </c>
      <c r="H1563" s="3" t="s">
        <v>24</v>
      </c>
      <c r="I1563" s="3" t="s">
        <v>25</v>
      </c>
      <c r="J1563" s="3" t="s">
        <v>61</v>
      </c>
      <c r="K1563" s="3" t="s">
        <v>154</v>
      </c>
      <c r="L1563" s="5">
        <v>23</v>
      </c>
      <c r="M1563" s="5">
        <v>32237.78</v>
      </c>
      <c r="N1563" s="5">
        <v>42445.23</v>
      </c>
      <c r="O1563" s="5">
        <v>0</v>
      </c>
      <c r="P1563" s="3" t="s">
        <v>28</v>
      </c>
      <c r="Q1563" s="3" t="s">
        <v>38</v>
      </c>
      <c r="R1563" s="5">
        <v>16</v>
      </c>
      <c r="S1563" s="15">
        <v>234771.4</v>
      </c>
      <c r="T1563" s="11">
        <f t="shared" si="169"/>
        <v>976240.29</v>
      </c>
      <c r="U1563" s="12">
        <f t="shared" si="170"/>
        <v>0</v>
      </c>
      <c r="V1563" s="12">
        <f t="shared" si="171"/>
        <v>976240.29</v>
      </c>
      <c r="W1563" s="17">
        <f t="shared" si="172"/>
        <v>0.24048526003777204</v>
      </c>
      <c r="X1563" s="19">
        <f t="shared" si="173"/>
        <v>0</v>
      </c>
      <c r="Y1563" s="17">
        <f t="shared" si="174"/>
        <v>0.24048526003777204</v>
      </c>
      <c r="Z1563" s="25">
        <f t="shared" si="168"/>
        <v>0</v>
      </c>
    </row>
    <row r="1564" spans="1:26" ht="14.4" x14ac:dyDescent="0.3">
      <c r="A1564" s="24" t="s">
        <v>2418</v>
      </c>
      <c r="B1564" s="4">
        <v>45746</v>
      </c>
      <c r="C1564" s="3" t="s">
        <v>40</v>
      </c>
      <c r="D1564" s="3" t="s">
        <v>41</v>
      </c>
      <c r="E1564" s="3" t="s">
        <v>50</v>
      </c>
      <c r="F1564" s="3" t="s">
        <v>50</v>
      </c>
      <c r="G1564" s="3" t="s">
        <v>288</v>
      </c>
      <c r="H1564" s="3" t="s">
        <v>35</v>
      </c>
      <c r="I1564" s="3" t="s">
        <v>45</v>
      </c>
      <c r="J1564" s="3" t="s">
        <v>102</v>
      </c>
      <c r="K1564" s="3" t="s">
        <v>203</v>
      </c>
      <c r="L1564" s="5">
        <v>30</v>
      </c>
      <c r="M1564" s="5">
        <v>63733.48</v>
      </c>
      <c r="N1564" s="5">
        <v>79668.84</v>
      </c>
      <c r="O1564" s="5">
        <v>0.1</v>
      </c>
      <c r="P1564" s="3" t="s">
        <v>55</v>
      </c>
      <c r="Q1564" s="3" t="s">
        <v>29</v>
      </c>
      <c r="R1564" s="5">
        <v>5</v>
      </c>
      <c r="S1564" s="15">
        <v>430254.7</v>
      </c>
      <c r="T1564" s="11">
        <f t="shared" si="169"/>
        <v>2390065.1999999997</v>
      </c>
      <c r="U1564" s="12">
        <f t="shared" si="170"/>
        <v>239006.52</v>
      </c>
      <c r="V1564" s="12">
        <f t="shared" si="171"/>
        <v>2151058.6799999997</v>
      </c>
      <c r="W1564" s="17">
        <f t="shared" si="172"/>
        <v>0.20001997342071581</v>
      </c>
      <c r="X1564" s="19">
        <f t="shared" si="173"/>
        <v>1</v>
      </c>
      <c r="Y1564" s="17">
        <f t="shared" si="174"/>
        <v>0.20001997342071581</v>
      </c>
      <c r="Z1564" s="25">
        <f t="shared" si="168"/>
        <v>0.11111111111111112</v>
      </c>
    </row>
    <row r="1565" spans="1:26" ht="14.4" x14ac:dyDescent="0.3">
      <c r="A1565" s="24" t="s">
        <v>2419</v>
      </c>
      <c r="B1565" s="4">
        <v>45891</v>
      </c>
      <c r="C1565" s="3" t="s">
        <v>31</v>
      </c>
      <c r="D1565" s="3" t="s">
        <v>70</v>
      </c>
      <c r="E1565" s="3" t="s">
        <v>125</v>
      </c>
      <c r="F1565" s="3" t="s">
        <v>125</v>
      </c>
      <c r="G1565" s="3" t="s">
        <v>2123</v>
      </c>
      <c r="H1565" s="3" t="s">
        <v>35</v>
      </c>
      <c r="I1565" s="3" t="s">
        <v>52</v>
      </c>
      <c r="J1565" s="3" t="s">
        <v>113</v>
      </c>
      <c r="K1565" s="3" t="s">
        <v>257</v>
      </c>
      <c r="L1565" s="5">
        <v>48</v>
      </c>
      <c r="M1565" s="5">
        <v>2592.4899999999998</v>
      </c>
      <c r="N1565" s="5">
        <v>3879.76</v>
      </c>
      <c r="O1565" s="5">
        <v>0.05</v>
      </c>
      <c r="P1565" s="3" t="s">
        <v>28</v>
      </c>
      <c r="Q1565" s="3" t="s">
        <v>38</v>
      </c>
      <c r="R1565" s="5">
        <v>5</v>
      </c>
      <c r="S1565" s="15">
        <v>58699.51</v>
      </c>
      <c r="T1565" s="11">
        <f t="shared" si="169"/>
        <v>186228.48000000001</v>
      </c>
      <c r="U1565" s="12">
        <f t="shared" si="170"/>
        <v>9311.4240000000009</v>
      </c>
      <c r="V1565" s="12">
        <f t="shared" si="171"/>
        <v>176917.05600000001</v>
      </c>
      <c r="W1565" s="17">
        <f t="shared" si="172"/>
        <v>0.33179113041537384</v>
      </c>
      <c r="X1565" s="19">
        <f t="shared" si="173"/>
        <v>0</v>
      </c>
      <c r="Y1565" s="17">
        <f t="shared" si="174"/>
        <v>0.33179113041537384</v>
      </c>
      <c r="Z1565" s="25">
        <f t="shared" si="168"/>
        <v>5.2631578947368425E-2</v>
      </c>
    </row>
    <row r="1566" spans="1:26" ht="14.4" x14ac:dyDescent="0.3">
      <c r="A1566" s="24" t="s">
        <v>2420</v>
      </c>
      <c r="B1566" s="6">
        <v>45876</v>
      </c>
      <c r="C1566" s="3" t="s">
        <v>31</v>
      </c>
      <c r="D1566" s="3" t="s">
        <v>21</v>
      </c>
      <c r="E1566" s="3" t="s">
        <v>105</v>
      </c>
      <c r="F1566" s="3" t="s">
        <v>106</v>
      </c>
      <c r="G1566" s="3" t="s">
        <v>2036</v>
      </c>
      <c r="H1566" s="3" t="s">
        <v>35</v>
      </c>
      <c r="I1566" s="3" t="s">
        <v>25</v>
      </c>
      <c r="J1566" s="3" t="s">
        <v>36</v>
      </c>
      <c r="K1566" s="3" t="s">
        <v>136</v>
      </c>
      <c r="L1566" s="5">
        <v>43</v>
      </c>
      <c r="M1566" s="5">
        <v>49719.5</v>
      </c>
      <c r="N1566" s="5">
        <v>72150.649999999994</v>
      </c>
      <c r="O1566" s="5">
        <v>0.1</v>
      </c>
      <c r="P1566" s="3" t="s">
        <v>28</v>
      </c>
      <c r="Q1566" s="3" t="s">
        <v>38</v>
      </c>
      <c r="R1566" s="5">
        <v>10</v>
      </c>
      <c r="S1566" s="15">
        <v>868085.5</v>
      </c>
      <c r="T1566" s="11">
        <f t="shared" si="169"/>
        <v>3102477.9499999997</v>
      </c>
      <c r="U1566" s="12">
        <f t="shared" si="170"/>
        <v>310247.79499999998</v>
      </c>
      <c r="V1566" s="12">
        <f t="shared" si="171"/>
        <v>2792230.1549999998</v>
      </c>
      <c r="W1566" s="17">
        <f t="shared" si="172"/>
        <v>0.310893247265285</v>
      </c>
      <c r="X1566" s="19">
        <f t="shared" si="173"/>
        <v>0</v>
      </c>
      <c r="Y1566" s="17">
        <f t="shared" si="174"/>
        <v>0.310893247265285</v>
      </c>
      <c r="Z1566" s="25">
        <f t="shared" si="168"/>
        <v>0.11111111111111112</v>
      </c>
    </row>
    <row r="1567" spans="1:26" ht="14.4" x14ac:dyDescent="0.3">
      <c r="A1567" s="24" t="s">
        <v>2421</v>
      </c>
      <c r="B1567" s="6">
        <v>45841</v>
      </c>
      <c r="C1567" s="3" t="s">
        <v>49</v>
      </c>
      <c r="D1567" s="3" t="s">
        <v>41</v>
      </c>
      <c r="E1567" s="3" t="s">
        <v>42</v>
      </c>
      <c r="F1567" s="3" t="s">
        <v>42</v>
      </c>
      <c r="G1567" s="3" t="s">
        <v>310</v>
      </c>
      <c r="H1567" s="3" t="s">
        <v>87</v>
      </c>
      <c r="I1567" s="3" t="s">
        <v>52</v>
      </c>
      <c r="J1567" s="3" t="s">
        <v>113</v>
      </c>
      <c r="K1567" s="3" t="s">
        <v>139</v>
      </c>
      <c r="L1567" s="5">
        <v>19</v>
      </c>
      <c r="M1567" s="5">
        <v>47353.89</v>
      </c>
      <c r="N1567" s="5">
        <v>68342.16</v>
      </c>
      <c r="O1567" s="5">
        <v>0</v>
      </c>
      <c r="P1567" s="3" t="s">
        <v>55</v>
      </c>
      <c r="Q1567" s="3" t="s">
        <v>29</v>
      </c>
      <c r="R1567" s="5">
        <v>6</v>
      </c>
      <c r="S1567" s="15">
        <v>398777.1</v>
      </c>
      <c r="T1567" s="11">
        <f t="shared" si="169"/>
        <v>1298501.04</v>
      </c>
      <c r="U1567" s="12">
        <f t="shared" si="170"/>
        <v>0</v>
      </c>
      <c r="V1567" s="12">
        <f t="shared" si="171"/>
        <v>1298501.04</v>
      </c>
      <c r="W1567" s="17">
        <f t="shared" si="172"/>
        <v>0.30710572245671824</v>
      </c>
      <c r="X1567" s="19">
        <f t="shared" si="173"/>
        <v>1</v>
      </c>
      <c r="Y1567" s="17">
        <f t="shared" si="174"/>
        <v>0.30710572245671824</v>
      </c>
      <c r="Z1567" s="25">
        <f t="shared" si="168"/>
        <v>0</v>
      </c>
    </row>
    <row r="1568" spans="1:26" ht="14.4" x14ac:dyDescent="0.3">
      <c r="A1568" s="24" t="s">
        <v>2422</v>
      </c>
      <c r="B1568" s="6">
        <v>45658</v>
      </c>
      <c r="C1568" s="3" t="s">
        <v>49</v>
      </c>
      <c r="D1568" s="3" t="s">
        <v>57</v>
      </c>
      <c r="E1568" s="3" t="s">
        <v>58</v>
      </c>
      <c r="F1568" s="3" t="s">
        <v>59</v>
      </c>
      <c r="G1568" s="3" t="s">
        <v>2423</v>
      </c>
      <c r="H1568" s="3" t="s">
        <v>44</v>
      </c>
      <c r="I1568" s="3" t="s">
        <v>25</v>
      </c>
      <c r="J1568" s="3" t="s">
        <v>36</v>
      </c>
      <c r="K1568" s="3" t="s">
        <v>37</v>
      </c>
      <c r="L1568" s="5">
        <v>19</v>
      </c>
      <c r="M1568" s="5">
        <v>39312.949999999997</v>
      </c>
      <c r="N1568" s="5">
        <v>46606.54</v>
      </c>
      <c r="O1568" s="5">
        <v>0.05</v>
      </c>
      <c r="P1568" s="3" t="s">
        <v>55</v>
      </c>
      <c r="Q1568" s="3" t="s">
        <v>38</v>
      </c>
      <c r="R1568" s="5">
        <v>1</v>
      </c>
      <c r="S1568" s="15">
        <v>131649.29999999999</v>
      </c>
      <c r="T1568" s="11">
        <f t="shared" si="169"/>
        <v>885524.26</v>
      </c>
      <c r="U1568" s="12">
        <f t="shared" si="170"/>
        <v>44276.213000000003</v>
      </c>
      <c r="V1568" s="12">
        <f t="shared" si="171"/>
        <v>841248.04700000002</v>
      </c>
      <c r="W1568" s="17">
        <f t="shared" si="172"/>
        <v>0.15649284473167993</v>
      </c>
      <c r="X1568" s="19">
        <f t="shared" si="173"/>
        <v>1</v>
      </c>
      <c r="Y1568" s="17">
        <f t="shared" si="174"/>
        <v>0.15649284473167993</v>
      </c>
      <c r="Z1568" s="25">
        <f t="shared" si="168"/>
        <v>5.2631578947368425E-2</v>
      </c>
    </row>
    <row r="1569" spans="1:26" ht="14.4" x14ac:dyDescent="0.3">
      <c r="A1569" s="24" t="s">
        <v>2424</v>
      </c>
      <c r="B1569" s="4">
        <v>45776</v>
      </c>
      <c r="C1569" s="3" t="s">
        <v>20</v>
      </c>
      <c r="D1569" s="3" t="s">
        <v>70</v>
      </c>
      <c r="E1569" s="3" t="s">
        <v>71</v>
      </c>
      <c r="F1569" s="3" t="s">
        <v>72</v>
      </c>
      <c r="G1569" s="3" t="s">
        <v>633</v>
      </c>
      <c r="H1569" s="3" t="s">
        <v>44</v>
      </c>
      <c r="I1569" s="3" t="s">
        <v>45</v>
      </c>
      <c r="J1569" s="3" t="s">
        <v>67</v>
      </c>
      <c r="K1569" s="3" t="s">
        <v>68</v>
      </c>
      <c r="L1569" s="5">
        <v>49</v>
      </c>
      <c r="M1569" s="5">
        <v>35461.82</v>
      </c>
      <c r="N1569" s="5">
        <v>45134.16</v>
      </c>
      <c r="O1569" s="5">
        <v>0.15</v>
      </c>
      <c r="P1569" s="3" t="s">
        <v>28</v>
      </c>
      <c r="Q1569" s="3" t="s">
        <v>29</v>
      </c>
      <c r="R1569" s="5">
        <v>18</v>
      </c>
      <c r="S1569" s="15">
        <v>402853</v>
      </c>
      <c r="T1569" s="11">
        <f t="shared" si="169"/>
        <v>2211573.8400000003</v>
      </c>
      <c r="U1569" s="12">
        <f t="shared" si="170"/>
        <v>331736.07600000006</v>
      </c>
      <c r="V1569" s="12">
        <f t="shared" si="171"/>
        <v>1879837.7640000002</v>
      </c>
      <c r="W1569" s="17">
        <f t="shared" si="172"/>
        <v>0.2143020039893187</v>
      </c>
      <c r="X1569" s="19">
        <f t="shared" si="173"/>
        <v>0</v>
      </c>
      <c r="Y1569" s="17">
        <f t="shared" si="174"/>
        <v>0.2143020039893187</v>
      </c>
      <c r="Z1569" s="25">
        <f t="shared" si="168"/>
        <v>0.17647058823529413</v>
      </c>
    </row>
    <row r="1570" spans="1:26" ht="14.4" x14ac:dyDescent="0.3">
      <c r="A1570" s="24" t="s">
        <v>2425</v>
      </c>
      <c r="B1570" s="7">
        <v>45799</v>
      </c>
      <c r="C1570" s="3" t="s">
        <v>49</v>
      </c>
      <c r="D1570" s="3" t="s">
        <v>41</v>
      </c>
      <c r="E1570" s="3" t="s">
        <v>50</v>
      </c>
      <c r="F1570" s="3" t="s">
        <v>50</v>
      </c>
      <c r="G1570" s="3" t="s">
        <v>2426</v>
      </c>
      <c r="H1570" s="3" t="s">
        <v>87</v>
      </c>
      <c r="I1570" s="3" t="s">
        <v>25</v>
      </c>
      <c r="J1570" s="3" t="s">
        <v>61</v>
      </c>
      <c r="K1570" s="3" t="s">
        <v>62</v>
      </c>
      <c r="L1570" s="5">
        <v>49</v>
      </c>
      <c r="M1570" s="5">
        <v>16819.43</v>
      </c>
      <c r="N1570" s="5">
        <v>24947.79</v>
      </c>
      <c r="O1570" s="5">
        <v>0.05</v>
      </c>
      <c r="P1570" s="3" t="s">
        <v>55</v>
      </c>
      <c r="Q1570" s="3" t="s">
        <v>29</v>
      </c>
      <c r="R1570" s="5">
        <v>13</v>
      </c>
      <c r="S1570" s="15">
        <v>378375.2</v>
      </c>
      <c r="T1570" s="11">
        <f t="shared" si="169"/>
        <v>1222441.71</v>
      </c>
      <c r="U1570" s="12">
        <f t="shared" si="170"/>
        <v>61122.085500000001</v>
      </c>
      <c r="V1570" s="12">
        <f t="shared" si="171"/>
        <v>1161319.6244999999</v>
      </c>
      <c r="W1570" s="17">
        <f t="shared" si="172"/>
        <v>0.32581486786026498</v>
      </c>
      <c r="X1570" s="19">
        <f t="shared" si="173"/>
        <v>1</v>
      </c>
      <c r="Y1570" s="17">
        <f t="shared" si="174"/>
        <v>0.32581486786026498</v>
      </c>
      <c r="Z1570" s="25">
        <f t="shared" si="168"/>
        <v>5.2631578947368425E-2</v>
      </c>
    </row>
    <row r="1571" spans="1:26" ht="14.4" x14ac:dyDescent="0.3">
      <c r="A1571" s="24" t="s">
        <v>2427</v>
      </c>
      <c r="B1571" s="4">
        <v>45857</v>
      </c>
      <c r="C1571" s="3" t="s">
        <v>20</v>
      </c>
      <c r="D1571" s="3" t="s">
        <v>41</v>
      </c>
      <c r="E1571" s="3" t="s">
        <v>42</v>
      </c>
      <c r="F1571" s="3" t="s">
        <v>42</v>
      </c>
      <c r="G1571" s="3" t="s">
        <v>595</v>
      </c>
      <c r="H1571" s="3" t="s">
        <v>87</v>
      </c>
      <c r="I1571" s="3" t="s">
        <v>45</v>
      </c>
      <c r="J1571" s="3" t="s">
        <v>67</v>
      </c>
      <c r="K1571" s="3" t="s">
        <v>199</v>
      </c>
      <c r="L1571" s="5">
        <v>2</v>
      </c>
      <c r="M1571" s="5">
        <v>44272.57</v>
      </c>
      <c r="N1571" s="5">
        <v>54952.46</v>
      </c>
      <c r="O1571" s="5">
        <v>0.1</v>
      </c>
      <c r="P1571" s="3" t="s">
        <v>28</v>
      </c>
      <c r="Q1571" s="3" t="s">
        <v>38</v>
      </c>
      <c r="R1571" s="5">
        <v>3</v>
      </c>
      <c r="S1571" s="15">
        <v>19223.8</v>
      </c>
      <c r="T1571" s="11">
        <f t="shared" si="169"/>
        <v>109904.92</v>
      </c>
      <c r="U1571" s="12">
        <f t="shared" si="170"/>
        <v>10990.492</v>
      </c>
      <c r="V1571" s="12">
        <f t="shared" si="171"/>
        <v>98914.428</v>
      </c>
      <c r="W1571" s="17">
        <f t="shared" si="172"/>
        <v>0.19434778513807915</v>
      </c>
      <c r="X1571" s="19">
        <f t="shared" si="173"/>
        <v>0</v>
      </c>
      <c r="Y1571" s="17">
        <f t="shared" si="174"/>
        <v>0.19434778513807915</v>
      </c>
      <c r="Z1571" s="25">
        <f t="shared" si="168"/>
        <v>0.11111111111111112</v>
      </c>
    </row>
    <row r="1572" spans="1:26" ht="14.4" x14ac:dyDescent="0.3">
      <c r="A1572" s="24" t="s">
        <v>2428</v>
      </c>
      <c r="B1572" s="4">
        <v>45775</v>
      </c>
      <c r="C1572" s="3" t="s">
        <v>49</v>
      </c>
      <c r="D1572" s="3" t="s">
        <v>70</v>
      </c>
      <c r="E1572" s="3" t="s">
        <v>125</v>
      </c>
      <c r="F1572" s="3" t="s">
        <v>125</v>
      </c>
      <c r="G1572" s="3" t="s">
        <v>1469</v>
      </c>
      <c r="H1572" s="3" t="s">
        <v>44</v>
      </c>
      <c r="I1572" s="3" t="s">
        <v>25</v>
      </c>
      <c r="J1572" s="3" t="s">
        <v>61</v>
      </c>
      <c r="K1572" s="3" t="s">
        <v>223</v>
      </c>
      <c r="L1572" s="5">
        <v>45</v>
      </c>
      <c r="M1572" s="5">
        <v>46560.4</v>
      </c>
      <c r="N1572" s="5">
        <v>54558.46</v>
      </c>
      <c r="O1572" s="5">
        <v>0.05</v>
      </c>
      <c r="P1572" s="3" t="s">
        <v>55</v>
      </c>
      <c r="Q1572" s="3" t="s">
        <v>38</v>
      </c>
      <c r="R1572" s="5">
        <v>13</v>
      </c>
      <c r="S1572" s="15">
        <v>341917.1</v>
      </c>
      <c r="T1572" s="11">
        <f t="shared" si="169"/>
        <v>2455130.7000000002</v>
      </c>
      <c r="U1572" s="12">
        <f t="shared" si="170"/>
        <v>122756.53500000002</v>
      </c>
      <c r="V1572" s="12">
        <f t="shared" si="171"/>
        <v>2332374.165</v>
      </c>
      <c r="W1572" s="17">
        <f t="shared" si="172"/>
        <v>0.14659616159828281</v>
      </c>
      <c r="X1572" s="19">
        <f t="shared" si="173"/>
        <v>1</v>
      </c>
      <c r="Y1572" s="17">
        <f t="shared" si="174"/>
        <v>0.14659616159828281</v>
      </c>
      <c r="Z1572" s="25">
        <f t="shared" si="168"/>
        <v>5.2631578947368425E-2</v>
      </c>
    </row>
    <row r="1573" spans="1:26" ht="14.4" x14ac:dyDescent="0.3">
      <c r="A1573" s="24" t="s">
        <v>2429</v>
      </c>
      <c r="B1573" s="6">
        <v>45875</v>
      </c>
      <c r="C1573" s="3" t="s">
        <v>40</v>
      </c>
      <c r="D1573" s="3" t="s">
        <v>41</v>
      </c>
      <c r="E1573" s="3" t="s">
        <v>50</v>
      </c>
      <c r="F1573" s="3" t="s">
        <v>50</v>
      </c>
      <c r="G1573" s="3" t="s">
        <v>1652</v>
      </c>
      <c r="H1573" s="3" t="s">
        <v>87</v>
      </c>
      <c r="I1573" s="3" t="s">
        <v>52</v>
      </c>
      <c r="J1573" s="3" t="s">
        <v>157</v>
      </c>
      <c r="K1573" s="3" t="s">
        <v>273</v>
      </c>
      <c r="L1573" s="5">
        <v>13</v>
      </c>
      <c r="M1573" s="5">
        <v>68702.47</v>
      </c>
      <c r="N1573" s="5">
        <v>82289.17</v>
      </c>
      <c r="O1573" s="5">
        <v>0</v>
      </c>
      <c r="P1573" s="3" t="s">
        <v>55</v>
      </c>
      <c r="Q1573" s="3" t="s">
        <v>84</v>
      </c>
      <c r="R1573" s="5">
        <v>8</v>
      </c>
      <c r="S1573" s="15">
        <v>176627.1</v>
      </c>
      <c r="T1573" s="11">
        <f t="shared" si="169"/>
        <v>1069759.21</v>
      </c>
      <c r="U1573" s="12">
        <f t="shared" si="170"/>
        <v>0</v>
      </c>
      <c r="V1573" s="12">
        <f t="shared" si="171"/>
        <v>1069759.21</v>
      </c>
      <c r="W1573" s="17">
        <f t="shared" si="172"/>
        <v>0.16510921181973279</v>
      </c>
      <c r="X1573" s="19">
        <f t="shared" si="173"/>
        <v>1</v>
      </c>
      <c r="Y1573" s="17">
        <f t="shared" si="174"/>
        <v>0.16510921181973279</v>
      </c>
      <c r="Z1573" s="25">
        <f t="shared" si="168"/>
        <v>0</v>
      </c>
    </row>
    <row r="1574" spans="1:26" ht="14.4" x14ac:dyDescent="0.3">
      <c r="A1574" s="24" t="s">
        <v>2430</v>
      </c>
      <c r="B1574" s="6">
        <v>45722</v>
      </c>
      <c r="C1574" s="3" t="s">
        <v>31</v>
      </c>
      <c r="D1574" s="3" t="s">
        <v>21</v>
      </c>
      <c r="E1574" s="3" t="s">
        <v>32</v>
      </c>
      <c r="F1574" s="3" t="s">
        <v>33</v>
      </c>
      <c r="G1574" s="3" t="s">
        <v>915</v>
      </c>
      <c r="H1574" s="3" t="s">
        <v>35</v>
      </c>
      <c r="I1574" s="3" t="s">
        <v>45</v>
      </c>
      <c r="J1574" s="3" t="s">
        <v>102</v>
      </c>
      <c r="K1574" s="3" t="s">
        <v>226</v>
      </c>
      <c r="L1574" s="5">
        <v>42</v>
      </c>
      <c r="M1574" s="5">
        <v>49390.94</v>
      </c>
      <c r="N1574" s="5">
        <v>70027.649999999994</v>
      </c>
      <c r="O1574" s="5">
        <v>0.05</v>
      </c>
      <c r="P1574" s="3" t="s">
        <v>55</v>
      </c>
      <c r="Q1574" s="3" t="s">
        <v>29</v>
      </c>
      <c r="R1574" s="5">
        <v>14</v>
      </c>
      <c r="S1574" s="15">
        <v>823404.7</v>
      </c>
      <c r="T1574" s="11">
        <f t="shared" si="169"/>
        <v>2941161.3</v>
      </c>
      <c r="U1574" s="12">
        <f t="shared" si="170"/>
        <v>147058.065</v>
      </c>
      <c r="V1574" s="12">
        <f t="shared" si="171"/>
        <v>2794103.2349999999</v>
      </c>
      <c r="W1574" s="17">
        <f t="shared" si="172"/>
        <v>0.29469372845130398</v>
      </c>
      <c r="X1574" s="19">
        <f t="shared" si="173"/>
        <v>1</v>
      </c>
      <c r="Y1574" s="17">
        <f t="shared" si="174"/>
        <v>0.29469372845130398</v>
      </c>
      <c r="Z1574" s="25">
        <f t="shared" si="168"/>
        <v>5.2631578947368425E-2</v>
      </c>
    </row>
    <row r="1575" spans="1:26" ht="14.4" x14ac:dyDescent="0.3">
      <c r="A1575" s="24" t="s">
        <v>2431</v>
      </c>
      <c r="B1575" s="7">
        <v>45802</v>
      </c>
      <c r="C1575" s="3" t="s">
        <v>20</v>
      </c>
      <c r="D1575" s="3" t="s">
        <v>70</v>
      </c>
      <c r="E1575" s="3" t="s">
        <v>71</v>
      </c>
      <c r="F1575" s="3" t="s">
        <v>72</v>
      </c>
      <c r="G1575" s="3" t="s">
        <v>2432</v>
      </c>
      <c r="H1575" s="3" t="s">
        <v>24</v>
      </c>
      <c r="I1575" s="3" t="s">
        <v>45</v>
      </c>
      <c r="J1575" s="3" t="s">
        <v>102</v>
      </c>
      <c r="K1575" s="3" t="s">
        <v>103</v>
      </c>
      <c r="L1575" s="5">
        <v>34</v>
      </c>
      <c r="M1575" s="5">
        <v>6349.59</v>
      </c>
      <c r="N1575" s="5">
        <v>8847.2999999999993</v>
      </c>
      <c r="O1575" s="5">
        <v>0</v>
      </c>
      <c r="P1575" s="3" t="s">
        <v>28</v>
      </c>
      <c r="Q1575" s="3" t="s">
        <v>84</v>
      </c>
      <c r="R1575" s="5">
        <v>2</v>
      </c>
      <c r="S1575" s="15">
        <v>84922.14</v>
      </c>
      <c r="T1575" s="11">
        <f t="shared" si="169"/>
        <v>300808.19999999995</v>
      </c>
      <c r="U1575" s="12">
        <f t="shared" si="170"/>
        <v>0</v>
      </c>
      <c r="V1575" s="12">
        <f t="shared" si="171"/>
        <v>300808.19999999995</v>
      </c>
      <c r="W1575" s="17">
        <f t="shared" si="172"/>
        <v>0.2823132481095928</v>
      </c>
      <c r="X1575" s="19">
        <f t="shared" si="173"/>
        <v>0</v>
      </c>
      <c r="Y1575" s="17">
        <f t="shared" si="174"/>
        <v>0.2823132481095928</v>
      </c>
      <c r="Z1575" s="25">
        <f t="shared" si="168"/>
        <v>0</v>
      </c>
    </row>
    <row r="1576" spans="1:26" ht="14.4" x14ac:dyDescent="0.3">
      <c r="A1576" s="24" t="s">
        <v>2433</v>
      </c>
      <c r="B1576" s="4">
        <v>45860</v>
      </c>
      <c r="C1576" s="3" t="s">
        <v>31</v>
      </c>
      <c r="D1576" s="3" t="s">
        <v>41</v>
      </c>
      <c r="E1576" s="3" t="s">
        <v>42</v>
      </c>
      <c r="F1576" s="3" t="s">
        <v>42</v>
      </c>
      <c r="G1576" s="3" t="s">
        <v>1827</v>
      </c>
      <c r="H1576" s="3" t="s">
        <v>24</v>
      </c>
      <c r="I1576" s="3" t="s">
        <v>52</v>
      </c>
      <c r="J1576" s="3" t="s">
        <v>53</v>
      </c>
      <c r="K1576" s="3" t="s">
        <v>90</v>
      </c>
      <c r="L1576" s="5">
        <v>10</v>
      </c>
      <c r="M1576" s="5">
        <v>39238.800000000003</v>
      </c>
      <c r="N1576" s="5">
        <v>58230.559999999998</v>
      </c>
      <c r="O1576" s="5">
        <v>0</v>
      </c>
      <c r="P1576" s="3" t="s">
        <v>55</v>
      </c>
      <c r="Q1576" s="3" t="s">
        <v>38</v>
      </c>
      <c r="R1576" s="5">
        <v>17</v>
      </c>
      <c r="S1576" s="15">
        <v>189917.6</v>
      </c>
      <c r="T1576" s="11">
        <f t="shared" si="169"/>
        <v>582305.6</v>
      </c>
      <c r="U1576" s="12">
        <f t="shared" si="170"/>
        <v>0</v>
      </c>
      <c r="V1576" s="12">
        <f t="shared" si="171"/>
        <v>582305.6</v>
      </c>
      <c r="W1576" s="17">
        <f t="shared" si="172"/>
        <v>0.32614764481055997</v>
      </c>
      <c r="X1576" s="19">
        <f t="shared" si="173"/>
        <v>1</v>
      </c>
      <c r="Y1576" s="17">
        <f t="shared" si="174"/>
        <v>0.32614764481055997</v>
      </c>
      <c r="Z1576" s="25">
        <f t="shared" si="168"/>
        <v>0</v>
      </c>
    </row>
    <row r="1577" spans="1:26" ht="14.4" x14ac:dyDescent="0.3">
      <c r="A1577" s="24" t="s">
        <v>2434</v>
      </c>
      <c r="B1577" s="4">
        <v>45886</v>
      </c>
      <c r="C1577" s="3" t="s">
        <v>49</v>
      </c>
      <c r="D1577" s="3" t="s">
        <v>70</v>
      </c>
      <c r="E1577" s="3" t="s">
        <v>125</v>
      </c>
      <c r="F1577" s="3" t="s">
        <v>125</v>
      </c>
      <c r="G1577" s="3" t="s">
        <v>2435</v>
      </c>
      <c r="H1577" s="3" t="s">
        <v>24</v>
      </c>
      <c r="I1577" s="3" t="s">
        <v>45</v>
      </c>
      <c r="J1577" s="3" t="s">
        <v>102</v>
      </c>
      <c r="K1577" s="3" t="s">
        <v>103</v>
      </c>
      <c r="L1577" s="5">
        <v>24</v>
      </c>
      <c r="M1577" s="5">
        <v>75740.56</v>
      </c>
      <c r="N1577" s="5">
        <v>106479.3</v>
      </c>
      <c r="O1577" s="5">
        <v>0</v>
      </c>
      <c r="P1577" s="3" t="s">
        <v>55</v>
      </c>
      <c r="Q1577" s="3" t="s">
        <v>29</v>
      </c>
      <c r="R1577" s="5">
        <v>15</v>
      </c>
      <c r="S1577" s="15">
        <v>737729.5</v>
      </c>
      <c r="T1577" s="11">
        <f t="shared" si="169"/>
        <v>2555503.2000000002</v>
      </c>
      <c r="U1577" s="12">
        <f t="shared" si="170"/>
        <v>0</v>
      </c>
      <c r="V1577" s="12">
        <f t="shared" si="171"/>
        <v>2555503.2000000002</v>
      </c>
      <c r="W1577" s="17">
        <f t="shared" si="172"/>
        <v>0.28868267509897855</v>
      </c>
      <c r="X1577" s="19">
        <f t="shared" si="173"/>
        <v>1</v>
      </c>
      <c r="Y1577" s="17">
        <f t="shared" si="174"/>
        <v>0.28868267509897855</v>
      </c>
      <c r="Z1577" s="25">
        <f t="shared" si="168"/>
        <v>0</v>
      </c>
    </row>
    <row r="1578" spans="1:26" ht="14.4" x14ac:dyDescent="0.3">
      <c r="A1578" s="24" t="s">
        <v>2436</v>
      </c>
      <c r="B1578" s="4">
        <v>45760</v>
      </c>
      <c r="C1578" s="3" t="s">
        <v>31</v>
      </c>
      <c r="D1578" s="3" t="s">
        <v>70</v>
      </c>
      <c r="E1578" s="3" t="s">
        <v>125</v>
      </c>
      <c r="F1578" s="3" t="s">
        <v>125</v>
      </c>
      <c r="G1578" s="3" t="s">
        <v>781</v>
      </c>
      <c r="H1578" s="3" t="s">
        <v>24</v>
      </c>
      <c r="I1578" s="3" t="s">
        <v>25</v>
      </c>
      <c r="J1578" s="3" t="s">
        <v>146</v>
      </c>
      <c r="K1578" s="3" t="s">
        <v>416</v>
      </c>
      <c r="L1578" s="5">
        <v>39</v>
      </c>
      <c r="M1578" s="5">
        <v>45966.23</v>
      </c>
      <c r="N1578" s="5">
        <v>53848.6</v>
      </c>
      <c r="O1578" s="5">
        <v>0.15</v>
      </c>
      <c r="P1578" s="3" t="s">
        <v>28</v>
      </c>
      <c r="Q1578" s="3" t="s">
        <v>77</v>
      </c>
      <c r="R1578" s="5">
        <v>16</v>
      </c>
      <c r="S1578" s="15">
        <v>261300.6</v>
      </c>
      <c r="T1578" s="11">
        <f t="shared" si="169"/>
        <v>2100095.4</v>
      </c>
      <c r="U1578" s="12">
        <f t="shared" si="170"/>
        <v>315014.31</v>
      </c>
      <c r="V1578" s="12">
        <f t="shared" si="171"/>
        <v>1785081.0899999999</v>
      </c>
      <c r="W1578" s="17">
        <f t="shared" si="172"/>
        <v>0.14638024091107257</v>
      </c>
      <c r="X1578" s="19">
        <f t="shared" si="173"/>
        <v>0</v>
      </c>
      <c r="Y1578" s="17">
        <f t="shared" si="174"/>
        <v>0.14638024091107257</v>
      </c>
      <c r="Z1578" s="25">
        <f t="shared" si="168"/>
        <v>0.17647058823529413</v>
      </c>
    </row>
    <row r="1579" spans="1:26" ht="14.4" x14ac:dyDescent="0.3">
      <c r="A1579" s="24" t="s">
        <v>2437</v>
      </c>
      <c r="B1579" s="6">
        <v>45813</v>
      </c>
      <c r="C1579" s="3" t="s">
        <v>20</v>
      </c>
      <c r="D1579" s="3" t="s">
        <v>21</v>
      </c>
      <c r="E1579" s="3" t="s">
        <v>105</v>
      </c>
      <c r="F1579" s="3" t="s">
        <v>106</v>
      </c>
      <c r="G1579" s="3" t="s">
        <v>903</v>
      </c>
      <c r="H1579" s="3" t="s">
        <v>35</v>
      </c>
      <c r="I1579" s="3" t="s">
        <v>52</v>
      </c>
      <c r="J1579" s="3" t="s">
        <v>95</v>
      </c>
      <c r="K1579" s="3" t="s">
        <v>298</v>
      </c>
      <c r="L1579" s="5">
        <v>17</v>
      </c>
      <c r="M1579" s="5">
        <v>7001.15</v>
      </c>
      <c r="N1579" s="5">
        <v>10287.69</v>
      </c>
      <c r="O1579" s="5">
        <v>0.15</v>
      </c>
      <c r="P1579" s="3" t="s">
        <v>55</v>
      </c>
      <c r="Q1579" s="3" t="s">
        <v>84</v>
      </c>
      <c r="R1579" s="5">
        <v>11</v>
      </c>
      <c r="S1579" s="15">
        <v>47490.5</v>
      </c>
      <c r="T1579" s="11">
        <f t="shared" si="169"/>
        <v>174890.73</v>
      </c>
      <c r="U1579" s="12">
        <f t="shared" si="170"/>
        <v>26233.609500000002</v>
      </c>
      <c r="V1579" s="12">
        <f t="shared" si="171"/>
        <v>148657.12050000002</v>
      </c>
      <c r="W1579" s="17">
        <f t="shared" si="172"/>
        <v>0.31946333845474961</v>
      </c>
      <c r="X1579" s="19">
        <f t="shared" si="173"/>
        <v>1</v>
      </c>
      <c r="Y1579" s="17">
        <f t="shared" si="174"/>
        <v>0.31946333845474961</v>
      </c>
      <c r="Z1579" s="25">
        <f t="shared" si="168"/>
        <v>0.1764705882352941</v>
      </c>
    </row>
    <row r="1580" spans="1:26" ht="14.4" x14ac:dyDescent="0.3">
      <c r="A1580" s="24" t="s">
        <v>2438</v>
      </c>
      <c r="B1580" s="6">
        <v>45665</v>
      </c>
      <c r="C1580" s="3" t="s">
        <v>40</v>
      </c>
      <c r="D1580" s="3" t="s">
        <v>70</v>
      </c>
      <c r="E1580" s="3" t="s">
        <v>125</v>
      </c>
      <c r="F1580" s="3" t="s">
        <v>125</v>
      </c>
      <c r="G1580" s="3" t="s">
        <v>1050</v>
      </c>
      <c r="H1580" s="3" t="s">
        <v>35</v>
      </c>
      <c r="I1580" s="3" t="s">
        <v>25</v>
      </c>
      <c r="J1580" s="3" t="s">
        <v>26</v>
      </c>
      <c r="K1580" s="3" t="s">
        <v>216</v>
      </c>
      <c r="L1580" s="5">
        <v>24</v>
      </c>
      <c r="M1580" s="5">
        <v>4916.66</v>
      </c>
      <c r="N1580" s="5">
        <v>5973.25</v>
      </c>
      <c r="O1580" s="5">
        <v>0</v>
      </c>
      <c r="P1580" s="3" t="s">
        <v>55</v>
      </c>
      <c r="Q1580" s="3" t="s">
        <v>77</v>
      </c>
      <c r="R1580" s="5">
        <v>6</v>
      </c>
      <c r="S1580" s="15">
        <v>25358.16</v>
      </c>
      <c r="T1580" s="11">
        <f t="shared" si="169"/>
        <v>143358</v>
      </c>
      <c r="U1580" s="12">
        <f t="shared" si="170"/>
        <v>0</v>
      </c>
      <c r="V1580" s="12">
        <f t="shared" si="171"/>
        <v>143358</v>
      </c>
      <c r="W1580" s="17">
        <f t="shared" si="172"/>
        <v>0.17688695433809065</v>
      </c>
      <c r="X1580" s="19">
        <f t="shared" si="173"/>
        <v>1</v>
      </c>
      <c r="Y1580" s="17">
        <f t="shared" si="174"/>
        <v>0.17688695433809065</v>
      </c>
      <c r="Z1580" s="25">
        <f t="shared" si="168"/>
        <v>0</v>
      </c>
    </row>
    <row r="1581" spans="1:26" ht="14.4" x14ac:dyDescent="0.3">
      <c r="A1581" s="24" t="s">
        <v>2439</v>
      </c>
      <c r="B1581" s="4">
        <v>45773</v>
      </c>
      <c r="C1581" s="3" t="s">
        <v>49</v>
      </c>
      <c r="D1581" s="3" t="s">
        <v>57</v>
      </c>
      <c r="E1581" s="3" t="s">
        <v>64</v>
      </c>
      <c r="F1581" s="3" t="s">
        <v>65</v>
      </c>
      <c r="G1581" s="3" t="s">
        <v>1179</v>
      </c>
      <c r="H1581" s="3" t="s">
        <v>35</v>
      </c>
      <c r="I1581" s="3" t="s">
        <v>45</v>
      </c>
      <c r="J1581" s="3" t="s">
        <v>46</v>
      </c>
      <c r="K1581" s="3" t="s">
        <v>333</v>
      </c>
      <c r="L1581" s="5">
        <v>24</v>
      </c>
      <c r="M1581" s="5">
        <v>61594.68</v>
      </c>
      <c r="N1581" s="5">
        <v>73835.820000000007</v>
      </c>
      <c r="O1581" s="5">
        <v>0.05</v>
      </c>
      <c r="P1581" s="3" t="s">
        <v>55</v>
      </c>
      <c r="Q1581" s="3" t="s">
        <v>84</v>
      </c>
      <c r="R1581" s="5">
        <v>14</v>
      </c>
      <c r="S1581" s="15">
        <v>279098</v>
      </c>
      <c r="T1581" s="11">
        <f t="shared" si="169"/>
        <v>1772059.6800000002</v>
      </c>
      <c r="U1581" s="12">
        <f t="shared" si="170"/>
        <v>88602.984000000011</v>
      </c>
      <c r="V1581" s="12">
        <f t="shared" si="171"/>
        <v>1683456.6960000002</v>
      </c>
      <c r="W1581" s="17">
        <f t="shared" si="172"/>
        <v>0.16578864229959375</v>
      </c>
      <c r="X1581" s="19">
        <f t="shared" si="173"/>
        <v>1</v>
      </c>
      <c r="Y1581" s="17">
        <f t="shared" si="174"/>
        <v>0.16578864229959375</v>
      </c>
      <c r="Z1581" s="25">
        <f t="shared" si="168"/>
        <v>5.2631578947368418E-2</v>
      </c>
    </row>
    <row r="1582" spans="1:26" ht="14.4" x14ac:dyDescent="0.3">
      <c r="A1582" s="24" t="s">
        <v>2440</v>
      </c>
      <c r="B1582" s="4">
        <v>45867</v>
      </c>
      <c r="C1582" s="3" t="s">
        <v>20</v>
      </c>
      <c r="D1582" s="3" t="s">
        <v>57</v>
      </c>
      <c r="E1582" s="3" t="s">
        <v>64</v>
      </c>
      <c r="F1582" s="3" t="s">
        <v>65</v>
      </c>
      <c r="G1582" s="3" t="s">
        <v>2441</v>
      </c>
      <c r="H1582" s="3" t="s">
        <v>24</v>
      </c>
      <c r="I1582" s="3" t="s">
        <v>25</v>
      </c>
      <c r="J1582" s="3" t="s">
        <v>146</v>
      </c>
      <c r="K1582" s="3" t="s">
        <v>411</v>
      </c>
      <c r="L1582" s="5">
        <v>17</v>
      </c>
      <c r="M1582" s="5">
        <v>47695.68</v>
      </c>
      <c r="N1582" s="5">
        <v>55514.3</v>
      </c>
      <c r="O1582" s="5">
        <v>0.15</v>
      </c>
      <c r="P1582" s="3" t="s">
        <v>28</v>
      </c>
      <c r="Q1582" s="3" t="s">
        <v>77</v>
      </c>
      <c r="R1582" s="5">
        <v>7</v>
      </c>
      <c r="S1582" s="15">
        <v>112979.1</v>
      </c>
      <c r="T1582" s="11">
        <f t="shared" si="169"/>
        <v>943743.10000000009</v>
      </c>
      <c r="U1582" s="12">
        <f t="shared" si="170"/>
        <v>141561.465</v>
      </c>
      <c r="V1582" s="12">
        <f t="shared" si="171"/>
        <v>802181.63500000013</v>
      </c>
      <c r="W1582" s="17">
        <f t="shared" si="172"/>
        <v>0.1408397987071843</v>
      </c>
      <c r="X1582" s="19">
        <f t="shared" si="173"/>
        <v>0</v>
      </c>
      <c r="Y1582" s="17">
        <f t="shared" si="174"/>
        <v>0.1408397987071843</v>
      </c>
      <c r="Z1582" s="25">
        <f t="shared" si="168"/>
        <v>0.17647058823529407</v>
      </c>
    </row>
    <row r="1583" spans="1:26" ht="14.4" x14ac:dyDescent="0.3">
      <c r="A1583" s="24" t="s">
        <v>2442</v>
      </c>
      <c r="B1583" s="4">
        <v>45867</v>
      </c>
      <c r="C1583" s="3" t="s">
        <v>40</v>
      </c>
      <c r="D1583" s="3" t="s">
        <v>21</v>
      </c>
      <c r="E1583" s="3" t="s">
        <v>32</v>
      </c>
      <c r="F1583" s="3" t="s">
        <v>33</v>
      </c>
      <c r="G1583" s="3" t="s">
        <v>1283</v>
      </c>
      <c r="H1583" s="3" t="s">
        <v>24</v>
      </c>
      <c r="I1583" s="3" t="s">
        <v>45</v>
      </c>
      <c r="J1583" s="3" t="s">
        <v>132</v>
      </c>
      <c r="K1583" s="3" t="s">
        <v>241</v>
      </c>
      <c r="L1583" s="5">
        <v>34</v>
      </c>
      <c r="M1583" s="5">
        <v>71896.87</v>
      </c>
      <c r="N1583" s="5">
        <v>87936.17</v>
      </c>
      <c r="O1583" s="5">
        <v>0.15</v>
      </c>
      <c r="P1583" s="3" t="s">
        <v>55</v>
      </c>
      <c r="Q1583" s="3" t="s">
        <v>38</v>
      </c>
      <c r="R1583" s="5">
        <v>9</v>
      </c>
      <c r="S1583" s="15">
        <v>463535.8</v>
      </c>
      <c r="T1583" s="11">
        <f t="shared" si="169"/>
        <v>2989829.78</v>
      </c>
      <c r="U1583" s="12">
        <f t="shared" si="170"/>
        <v>448474.46699999995</v>
      </c>
      <c r="V1583" s="12">
        <f t="shared" si="171"/>
        <v>2541355.3130000001</v>
      </c>
      <c r="W1583" s="17">
        <f t="shared" si="172"/>
        <v>0.18239708459058751</v>
      </c>
      <c r="X1583" s="19">
        <f t="shared" si="173"/>
        <v>1</v>
      </c>
      <c r="Y1583" s="17">
        <f t="shared" si="174"/>
        <v>0.18239708459058751</v>
      </c>
      <c r="Z1583" s="25">
        <f t="shared" si="168"/>
        <v>0.1764705882352941</v>
      </c>
    </row>
    <row r="1584" spans="1:26" ht="14.4" x14ac:dyDescent="0.3">
      <c r="A1584" s="24" t="s">
        <v>2443</v>
      </c>
      <c r="B1584" s="6">
        <v>45692</v>
      </c>
      <c r="C1584" s="3" t="s">
        <v>31</v>
      </c>
      <c r="D1584" s="3" t="s">
        <v>57</v>
      </c>
      <c r="E1584" s="3" t="s">
        <v>92</v>
      </c>
      <c r="F1584" s="3" t="s">
        <v>93</v>
      </c>
      <c r="G1584" s="3" t="s">
        <v>849</v>
      </c>
      <c r="H1584" s="3" t="s">
        <v>35</v>
      </c>
      <c r="I1584" s="3" t="s">
        <v>52</v>
      </c>
      <c r="J1584" s="3" t="s">
        <v>157</v>
      </c>
      <c r="K1584" s="3" t="s">
        <v>273</v>
      </c>
      <c r="L1584" s="5">
        <v>26</v>
      </c>
      <c r="M1584" s="5">
        <v>27147.87</v>
      </c>
      <c r="N1584" s="5">
        <v>33634.699999999997</v>
      </c>
      <c r="O1584" s="5">
        <v>0.05</v>
      </c>
      <c r="P1584" s="3" t="s">
        <v>28</v>
      </c>
      <c r="Q1584" s="3" t="s">
        <v>84</v>
      </c>
      <c r="R1584" s="5">
        <v>12</v>
      </c>
      <c r="S1584" s="15">
        <v>160224.70000000001</v>
      </c>
      <c r="T1584" s="11">
        <f t="shared" si="169"/>
        <v>874502.2</v>
      </c>
      <c r="U1584" s="12">
        <f t="shared" si="170"/>
        <v>43725.11</v>
      </c>
      <c r="V1584" s="12">
        <f t="shared" si="171"/>
        <v>830777.09</v>
      </c>
      <c r="W1584" s="17">
        <f t="shared" si="172"/>
        <v>0.19286124031176644</v>
      </c>
      <c r="X1584" s="19">
        <f t="shared" si="173"/>
        <v>0</v>
      </c>
      <c r="Y1584" s="17">
        <f t="shared" si="174"/>
        <v>0.19286124031176644</v>
      </c>
      <c r="Z1584" s="25">
        <f t="shared" si="168"/>
        <v>5.2631578947368425E-2</v>
      </c>
    </row>
    <row r="1585" spans="1:26" ht="14.4" x14ac:dyDescent="0.3">
      <c r="A1585" s="24" t="s">
        <v>2444</v>
      </c>
      <c r="B1585" s="6">
        <v>45839</v>
      </c>
      <c r="C1585" s="3" t="s">
        <v>20</v>
      </c>
      <c r="D1585" s="3" t="s">
        <v>57</v>
      </c>
      <c r="E1585" s="3" t="s">
        <v>58</v>
      </c>
      <c r="F1585" s="3" t="s">
        <v>59</v>
      </c>
      <c r="G1585" s="3" t="s">
        <v>1077</v>
      </c>
      <c r="H1585" s="3" t="s">
        <v>35</v>
      </c>
      <c r="I1585" s="3" t="s">
        <v>52</v>
      </c>
      <c r="J1585" s="3" t="s">
        <v>95</v>
      </c>
      <c r="K1585" s="3" t="s">
        <v>96</v>
      </c>
      <c r="L1585" s="5">
        <v>5</v>
      </c>
      <c r="M1585" s="5">
        <v>11607.43</v>
      </c>
      <c r="N1585" s="5">
        <v>15351.2</v>
      </c>
      <c r="O1585" s="5">
        <v>0.15</v>
      </c>
      <c r="P1585" s="3" t="s">
        <v>55</v>
      </c>
      <c r="Q1585" s="3" t="s">
        <v>29</v>
      </c>
      <c r="R1585" s="5">
        <v>16</v>
      </c>
      <c r="S1585" s="15">
        <v>15911.02</v>
      </c>
      <c r="T1585" s="11">
        <f t="shared" si="169"/>
        <v>76756</v>
      </c>
      <c r="U1585" s="12">
        <f t="shared" si="170"/>
        <v>11513.4</v>
      </c>
      <c r="V1585" s="12">
        <f t="shared" si="171"/>
        <v>65242.6</v>
      </c>
      <c r="W1585" s="17">
        <f t="shared" si="172"/>
        <v>0.24387470762967756</v>
      </c>
      <c r="X1585" s="19">
        <f t="shared" si="173"/>
        <v>1</v>
      </c>
      <c r="Y1585" s="17">
        <f t="shared" si="174"/>
        <v>0.24387470762967756</v>
      </c>
      <c r="Z1585" s="25">
        <f t="shared" si="168"/>
        <v>0.17647058823529413</v>
      </c>
    </row>
    <row r="1586" spans="1:26" ht="14.4" x14ac:dyDescent="0.3">
      <c r="A1586" s="24" t="s">
        <v>2445</v>
      </c>
      <c r="B1586" s="4">
        <v>45836</v>
      </c>
      <c r="C1586" s="3" t="s">
        <v>40</v>
      </c>
      <c r="D1586" s="3" t="s">
        <v>57</v>
      </c>
      <c r="E1586" s="3" t="s">
        <v>58</v>
      </c>
      <c r="F1586" s="3" t="s">
        <v>59</v>
      </c>
      <c r="G1586" s="3" t="s">
        <v>637</v>
      </c>
      <c r="H1586" s="3" t="s">
        <v>35</v>
      </c>
      <c r="I1586" s="3" t="s">
        <v>25</v>
      </c>
      <c r="J1586" s="3" t="s">
        <v>26</v>
      </c>
      <c r="K1586" s="3" t="s">
        <v>80</v>
      </c>
      <c r="L1586" s="5">
        <v>11</v>
      </c>
      <c r="M1586" s="5">
        <v>51498.720000000001</v>
      </c>
      <c r="N1586" s="5">
        <v>75645.86</v>
      </c>
      <c r="O1586" s="5">
        <v>0.1</v>
      </c>
      <c r="P1586" s="3" t="s">
        <v>55</v>
      </c>
      <c r="Q1586" s="3" t="s">
        <v>29</v>
      </c>
      <c r="R1586" s="5">
        <v>14</v>
      </c>
      <c r="S1586" s="15">
        <v>239056.7</v>
      </c>
      <c r="T1586" s="11">
        <f t="shared" si="169"/>
        <v>832104.46</v>
      </c>
      <c r="U1586" s="12">
        <f t="shared" si="170"/>
        <v>83210.445999999996</v>
      </c>
      <c r="V1586" s="12">
        <f t="shared" si="171"/>
        <v>748894.01399999997</v>
      </c>
      <c r="W1586" s="17">
        <f t="shared" si="172"/>
        <v>0.31921299346905985</v>
      </c>
      <c r="X1586" s="19">
        <f t="shared" si="173"/>
        <v>1</v>
      </c>
      <c r="Y1586" s="17">
        <f t="shared" si="174"/>
        <v>0.31921299346905985</v>
      </c>
      <c r="Z1586" s="25">
        <f t="shared" si="168"/>
        <v>0.1111111111111111</v>
      </c>
    </row>
    <row r="1587" spans="1:26" ht="14.4" x14ac:dyDescent="0.3">
      <c r="A1587" s="24" t="s">
        <v>2446</v>
      </c>
      <c r="B1587" s="4">
        <v>45688</v>
      </c>
      <c r="C1587" s="3" t="s">
        <v>49</v>
      </c>
      <c r="D1587" s="3" t="s">
        <v>21</v>
      </c>
      <c r="E1587" s="3" t="s">
        <v>105</v>
      </c>
      <c r="F1587" s="3" t="s">
        <v>106</v>
      </c>
      <c r="G1587" s="3" t="s">
        <v>2447</v>
      </c>
      <c r="H1587" s="3" t="s">
        <v>24</v>
      </c>
      <c r="I1587" s="3" t="s">
        <v>52</v>
      </c>
      <c r="J1587" s="3" t="s">
        <v>157</v>
      </c>
      <c r="K1587" s="3" t="s">
        <v>273</v>
      </c>
      <c r="L1587" s="5">
        <v>8</v>
      </c>
      <c r="M1587" s="5">
        <v>34296.76</v>
      </c>
      <c r="N1587" s="5">
        <v>47047.08</v>
      </c>
      <c r="O1587" s="5">
        <v>0.1</v>
      </c>
      <c r="P1587" s="3" t="s">
        <v>28</v>
      </c>
      <c r="Q1587" s="3" t="s">
        <v>84</v>
      </c>
      <c r="R1587" s="5">
        <v>19</v>
      </c>
      <c r="S1587" s="15">
        <v>91802.3</v>
      </c>
      <c r="T1587" s="11">
        <f t="shared" si="169"/>
        <v>376376.64</v>
      </c>
      <c r="U1587" s="12">
        <f t="shared" si="170"/>
        <v>37637.664000000004</v>
      </c>
      <c r="V1587" s="12">
        <f t="shared" si="171"/>
        <v>338738.97600000002</v>
      </c>
      <c r="W1587" s="17">
        <f t="shared" si="172"/>
        <v>0.27101191921888551</v>
      </c>
      <c r="X1587" s="19">
        <f t="shared" si="173"/>
        <v>0</v>
      </c>
      <c r="Y1587" s="17">
        <f t="shared" si="174"/>
        <v>0.27101191921888551</v>
      </c>
      <c r="Z1587" s="25">
        <f t="shared" si="168"/>
        <v>0.11111111111111112</v>
      </c>
    </row>
    <row r="1588" spans="1:26" ht="14.4" x14ac:dyDescent="0.3">
      <c r="A1588" s="24" t="s">
        <v>2448</v>
      </c>
      <c r="B1588" s="4">
        <v>45715</v>
      </c>
      <c r="C1588" s="3" t="s">
        <v>20</v>
      </c>
      <c r="D1588" s="3" t="s">
        <v>41</v>
      </c>
      <c r="E1588" s="3" t="s">
        <v>50</v>
      </c>
      <c r="F1588" s="3" t="s">
        <v>50</v>
      </c>
      <c r="G1588" s="3" t="s">
        <v>1031</v>
      </c>
      <c r="H1588" s="3" t="s">
        <v>44</v>
      </c>
      <c r="I1588" s="3" t="s">
        <v>25</v>
      </c>
      <c r="J1588" s="3" t="s">
        <v>36</v>
      </c>
      <c r="K1588" s="3" t="s">
        <v>37</v>
      </c>
      <c r="L1588" s="5">
        <v>43</v>
      </c>
      <c r="M1588" s="5">
        <v>23736.33</v>
      </c>
      <c r="N1588" s="5">
        <v>34500.080000000002</v>
      </c>
      <c r="O1588" s="5">
        <v>0.1</v>
      </c>
      <c r="P1588" s="3" t="s">
        <v>55</v>
      </c>
      <c r="Q1588" s="3" t="s">
        <v>77</v>
      </c>
      <c r="R1588" s="5">
        <v>15</v>
      </c>
      <c r="S1588" s="15">
        <v>416557.1</v>
      </c>
      <c r="T1588" s="11">
        <f t="shared" si="169"/>
        <v>1483503.4400000002</v>
      </c>
      <c r="U1588" s="12">
        <f t="shared" si="170"/>
        <v>148350.34400000001</v>
      </c>
      <c r="V1588" s="12">
        <f t="shared" si="171"/>
        <v>1335153.0960000001</v>
      </c>
      <c r="W1588" s="17">
        <f t="shared" si="172"/>
        <v>0.31199201143896382</v>
      </c>
      <c r="X1588" s="19">
        <f t="shared" si="173"/>
        <v>1</v>
      </c>
      <c r="Y1588" s="17">
        <f t="shared" si="174"/>
        <v>0.31199201143896382</v>
      </c>
      <c r="Z1588" s="25">
        <f t="shared" si="168"/>
        <v>0.1111111111111111</v>
      </c>
    </row>
    <row r="1589" spans="1:26" ht="14.4" x14ac:dyDescent="0.3">
      <c r="A1589" s="24" t="s">
        <v>2449</v>
      </c>
      <c r="B1589" s="4">
        <v>45740</v>
      </c>
      <c r="C1589" s="3" t="s">
        <v>31</v>
      </c>
      <c r="D1589" s="3" t="s">
        <v>21</v>
      </c>
      <c r="E1589" s="3" t="s">
        <v>105</v>
      </c>
      <c r="F1589" s="3" t="s">
        <v>106</v>
      </c>
      <c r="G1589" s="3" t="s">
        <v>2450</v>
      </c>
      <c r="H1589" s="3" t="s">
        <v>87</v>
      </c>
      <c r="I1589" s="3" t="s">
        <v>45</v>
      </c>
      <c r="J1589" s="3" t="s">
        <v>102</v>
      </c>
      <c r="K1589" s="3" t="s">
        <v>191</v>
      </c>
      <c r="L1589" s="5">
        <v>28</v>
      </c>
      <c r="M1589" s="5">
        <v>51658.95</v>
      </c>
      <c r="N1589" s="5">
        <v>65688.100000000006</v>
      </c>
      <c r="O1589" s="5">
        <v>0.1</v>
      </c>
      <c r="P1589" s="3" t="s">
        <v>28</v>
      </c>
      <c r="Q1589" s="3" t="s">
        <v>29</v>
      </c>
      <c r="R1589" s="5">
        <v>17</v>
      </c>
      <c r="S1589" s="15">
        <v>353534.6</v>
      </c>
      <c r="T1589" s="11">
        <f t="shared" si="169"/>
        <v>1839266.8000000003</v>
      </c>
      <c r="U1589" s="12">
        <f t="shared" si="170"/>
        <v>183926.68000000005</v>
      </c>
      <c r="V1589" s="12">
        <f t="shared" si="171"/>
        <v>1655340.12</v>
      </c>
      <c r="W1589" s="17">
        <f t="shared" si="172"/>
        <v>0.21357218116600712</v>
      </c>
      <c r="X1589" s="19">
        <f t="shared" si="173"/>
        <v>0</v>
      </c>
      <c r="Y1589" s="17">
        <f t="shared" si="174"/>
        <v>0.21357218116600712</v>
      </c>
      <c r="Z1589" s="25">
        <f t="shared" si="168"/>
        <v>0.11111111111111113</v>
      </c>
    </row>
    <row r="1590" spans="1:26" ht="14.4" x14ac:dyDescent="0.3">
      <c r="A1590" s="24" t="s">
        <v>2451</v>
      </c>
      <c r="B1590" s="6">
        <v>45722</v>
      </c>
      <c r="C1590" s="3" t="s">
        <v>31</v>
      </c>
      <c r="D1590" s="3" t="s">
        <v>41</v>
      </c>
      <c r="E1590" s="3" t="s">
        <v>42</v>
      </c>
      <c r="F1590" s="3" t="s">
        <v>42</v>
      </c>
      <c r="G1590" s="3" t="s">
        <v>2452</v>
      </c>
      <c r="H1590" s="3" t="s">
        <v>44</v>
      </c>
      <c r="I1590" s="3" t="s">
        <v>52</v>
      </c>
      <c r="J1590" s="3" t="s">
        <v>113</v>
      </c>
      <c r="K1590" s="3" t="s">
        <v>257</v>
      </c>
      <c r="L1590" s="5">
        <v>25</v>
      </c>
      <c r="M1590" s="5">
        <v>52021.15</v>
      </c>
      <c r="N1590" s="5">
        <v>67908.66</v>
      </c>
      <c r="O1590" s="5">
        <v>0.1</v>
      </c>
      <c r="P1590" s="3" t="s">
        <v>28</v>
      </c>
      <c r="Q1590" s="3" t="s">
        <v>77</v>
      </c>
      <c r="R1590" s="5">
        <v>5</v>
      </c>
      <c r="S1590" s="15">
        <v>357469</v>
      </c>
      <c r="T1590" s="11">
        <f t="shared" si="169"/>
        <v>1697716.5</v>
      </c>
      <c r="U1590" s="12">
        <f t="shared" si="170"/>
        <v>169771.65000000002</v>
      </c>
      <c r="V1590" s="12">
        <f t="shared" si="171"/>
        <v>1527944.85</v>
      </c>
      <c r="W1590" s="17">
        <f t="shared" si="172"/>
        <v>0.23395412471857213</v>
      </c>
      <c r="X1590" s="19">
        <f t="shared" si="173"/>
        <v>0</v>
      </c>
      <c r="Y1590" s="17">
        <f t="shared" si="174"/>
        <v>0.23395412471857213</v>
      </c>
      <c r="Z1590" s="25">
        <f t="shared" si="168"/>
        <v>0.11111111111111112</v>
      </c>
    </row>
    <row r="1591" spans="1:26" ht="14.4" x14ac:dyDescent="0.3">
      <c r="A1591" s="24" t="s">
        <v>2453</v>
      </c>
      <c r="B1591" s="4">
        <v>45741</v>
      </c>
      <c r="C1591" s="3" t="s">
        <v>49</v>
      </c>
      <c r="D1591" s="3" t="s">
        <v>21</v>
      </c>
      <c r="E1591" s="3" t="s">
        <v>22</v>
      </c>
      <c r="F1591" s="3" t="s">
        <v>22</v>
      </c>
      <c r="G1591" s="3" t="s">
        <v>945</v>
      </c>
      <c r="H1591" s="3" t="s">
        <v>44</v>
      </c>
      <c r="I1591" s="3" t="s">
        <v>45</v>
      </c>
      <c r="J1591" s="3" t="s">
        <v>132</v>
      </c>
      <c r="K1591" s="3" t="s">
        <v>206</v>
      </c>
      <c r="L1591" s="5">
        <v>40</v>
      </c>
      <c r="M1591" s="5">
        <v>6847.59</v>
      </c>
      <c r="N1591" s="5">
        <v>7891.46</v>
      </c>
      <c r="O1591" s="5">
        <v>0.15</v>
      </c>
      <c r="P1591" s="3" t="s">
        <v>28</v>
      </c>
      <c r="Q1591" s="3" t="s">
        <v>77</v>
      </c>
      <c r="R1591" s="5">
        <v>15</v>
      </c>
      <c r="S1591" s="15">
        <v>35491.58</v>
      </c>
      <c r="T1591" s="11">
        <f t="shared" si="169"/>
        <v>315658.40000000002</v>
      </c>
      <c r="U1591" s="12">
        <f t="shared" si="170"/>
        <v>47348.76</v>
      </c>
      <c r="V1591" s="12">
        <f t="shared" si="171"/>
        <v>268309.64</v>
      </c>
      <c r="W1591" s="17">
        <f t="shared" si="172"/>
        <v>0.13227843770354281</v>
      </c>
      <c r="X1591" s="19">
        <f t="shared" si="173"/>
        <v>0</v>
      </c>
      <c r="Y1591" s="17">
        <f t="shared" si="174"/>
        <v>0.13227843770354281</v>
      </c>
      <c r="Z1591" s="25">
        <f t="shared" si="168"/>
        <v>0.17647058823529413</v>
      </c>
    </row>
    <row r="1592" spans="1:26" ht="14.4" x14ac:dyDescent="0.3">
      <c r="A1592" s="24" t="s">
        <v>2454</v>
      </c>
      <c r="B1592" s="4">
        <v>45860</v>
      </c>
      <c r="C1592" s="3" t="s">
        <v>20</v>
      </c>
      <c r="D1592" s="3" t="s">
        <v>21</v>
      </c>
      <c r="E1592" s="3" t="s">
        <v>22</v>
      </c>
      <c r="F1592" s="3" t="s">
        <v>22</v>
      </c>
      <c r="G1592" s="3" t="s">
        <v>1724</v>
      </c>
      <c r="H1592" s="3" t="s">
        <v>44</v>
      </c>
      <c r="I1592" s="3" t="s">
        <v>45</v>
      </c>
      <c r="J1592" s="3" t="s">
        <v>67</v>
      </c>
      <c r="K1592" s="3" t="s">
        <v>68</v>
      </c>
      <c r="L1592" s="5">
        <v>9</v>
      </c>
      <c r="M1592" s="5">
        <v>39544.43</v>
      </c>
      <c r="N1592" s="5">
        <v>51411.91</v>
      </c>
      <c r="O1592" s="5">
        <v>0</v>
      </c>
      <c r="P1592" s="3" t="s">
        <v>55</v>
      </c>
      <c r="Q1592" s="3" t="s">
        <v>38</v>
      </c>
      <c r="R1592" s="5">
        <v>13</v>
      </c>
      <c r="S1592" s="15">
        <v>106807.3</v>
      </c>
      <c r="T1592" s="11">
        <f t="shared" si="169"/>
        <v>462707.19000000006</v>
      </c>
      <c r="U1592" s="12">
        <f t="shared" si="170"/>
        <v>0</v>
      </c>
      <c r="V1592" s="12">
        <f t="shared" si="171"/>
        <v>462707.19000000006</v>
      </c>
      <c r="W1592" s="17">
        <f t="shared" si="172"/>
        <v>0.23083129527336713</v>
      </c>
      <c r="X1592" s="19">
        <f t="shared" si="173"/>
        <v>1</v>
      </c>
      <c r="Y1592" s="17">
        <f t="shared" si="174"/>
        <v>0.23083129527336713</v>
      </c>
      <c r="Z1592" s="25">
        <f t="shared" si="168"/>
        <v>0</v>
      </c>
    </row>
    <row r="1593" spans="1:26" ht="14.4" x14ac:dyDescent="0.3">
      <c r="A1593" s="24" t="s">
        <v>2455</v>
      </c>
      <c r="B1593" s="4">
        <v>45854</v>
      </c>
      <c r="C1593" s="3" t="s">
        <v>20</v>
      </c>
      <c r="D1593" s="3" t="s">
        <v>21</v>
      </c>
      <c r="E1593" s="3" t="s">
        <v>32</v>
      </c>
      <c r="F1593" s="3" t="s">
        <v>33</v>
      </c>
      <c r="G1593" s="3" t="s">
        <v>613</v>
      </c>
      <c r="H1593" s="3" t="s">
        <v>44</v>
      </c>
      <c r="I1593" s="3" t="s">
        <v>52</v>
      </c>
      <c r="J1593" s="3" t="s">
        <v>113</v>
      </c>
      <c r="K1593" s="3" t="s">
        <v>557</v>
      </c>
      <c r="L1593" s="5">
        <v>3</v>
      </c>
      <c r="M1593" s="5">
        <v>32794.67</v>
      </c>
      <c r="N1593" s="5">
        <v>41429.129999999997</v>
      </c>
      <c r="O1593" s="5">
        <v>0.15</v>
      </c>
      <c r="P1593" s="3" t="s">
        <v>28</v>
      </c>
      <c r="Q1593" s="3" t="s">
        <v>77</v>
      </c>
      <c r="R1593" s="5">
        <v>14</v>
      </c>
      <c r="S1593" s="15">
        <v>22017.87</v>
      </c>
      <c r="T1593" s="11">
        <f t="shared" si="169"/>
        <v>124287.38999999998</v>
      </c>
      <c r="U1593" s="12">
        <f t="shared" si="170"/>
        <v>18643.108499999998</v>
      </c>
      <c r="V1593" s="12">
        <f t="shared" si="171"/>
        <v>105644.28149999998</v>
      </c>
      <c r="W1593" s="17">
        <f t="shared" si="172"/>
        <v>0.20841516159111748</v>
      </c>
      <c r="X1593" s="19">
        <f t="shared" si="173"/>
        <v>0</v>
      </c>
      <c r="Y1593" s="17">
        <f t="shared" si="174"/>
        <v>0.20841516159111748</v>
      </c>
      <c r="Z1593" s="25">
        <f t="shared" si="168"/>
        <v>0.17647058823529413</v>
      </c>
    </row>
    <row r="1594" spans="1:26" ht="14.4" x14ac:dyDescent="0.3">
      <c r="A1594" s="24" t="s">
        <v>2456</v>
      </c>
      <c r="B1594" s="7">
        <v>45794</v>
      </c>
      <c r="C1594" s="3" t="s">
        <v>40</v>
      </c>
      <c r="D1594" s="3" t="s">
        <v>57</v>
      </c>
      <c r="E1594" s="3" t="s">
        <v>58</v>
      </c>
      <c r="F1594" s="3" t="s">
        <v>59</v>
      </c>
      <c r="G1594" s="3" t="s">
        <v>79</v>
      </c>
      <c r="H1594" s="3" t="s">
        <v>44</v>
      </c>
      <c r="I1594" s="3" t="s">
        <v>45</v>
      </c>
      <c r="J1594" s="3" t="s">
        <v>67</v>
      </c>
      <c r="K1594" s="3" t="s">
        <v>199</v>
      </c>
      <c r="L1594" s="5">
        <v>26</v>
      </c>
      <c r="M1594" s="5">
        <v>9200.8700000000008</v>
      </c>
      <c r="N1594" s="5">
        <v>11736.94</v>
      </c>
      <c r="O1594" s="5">
        <v>0</v>
      </c>
      <c r="P1594" s="3" t="s">
        <v>55</v>
      </c>
      <c r="Q1594" s="3" t="s">
        <v>29</v>
      </c>
      <c r="R1594" s="5">
        <v>11</v>
      </c>
      <c r="S1594" s="15">
        <v>65937.820000000007</v>
      </c>
      <c r="T1594" s="11">
        <f t="shared" si="169"/>
        <v>305160.44</v>
      </c>
      <c r="U1594" s="12">
        <f t="shared" si="170"/>
        <v>0</v>
      </c>
      <c r="V1594" s="12">
        <f t="shared" si="171"/>
        <v>305160.44</v>
      </c>
      <c r="W1594" s="17">
        <f t="shared" si="172"/>
        <v>0.21607591075697757</v>
      </c>
      <c r="X1594" s="19">
        <f t="shared" si="173"/>
        <v>1</v>
      </c>
      <c r="Y1594" s="17">
        <f t="shared" si="174"/>
        <v>0.21607591075697757</v>
      </c>
      <c r="Z1594" s="25">
        <f t="shared" si="168"/>
        <v>0</v>
      </c>
    </row>
    <row r="1595" spans="1:26" ht="14.4" x14ac:dyDescent="0.3">
      <c r="A1595" s="24" t="s">
        <v>2457</v>
      </c>
      <c r="B1595" s="4">
        <v>45889</v>
      </c>
      <c r="C1595" s="3" t="s">
        <v>31</v>
      </c>
      <c r="D1595" s="3" t="s">
        <v>70</v>
      </c>
      <c r="E1595" s="3" t="s">
        <v>125</v>
      </c>
      <c r="F1595" s="3" t="s">
        <v>125</v>
      </c>
      <c r="G1595" s="3" t="s">
        <v>1220</v>
      </c>
      <c r="H1595" s="3" t="s">
        <v>35</v>
      </c>
      <c r="I1595" s="3" t="s">
        <v>52</v>
      </c>
      <c r="J1595" s="3" t="s">
        <v>113</v>
      </c>
      <c r="K1595" s="3" t="s">
        <v>557</v>
      </c>
      <c r="L1595" s="5">
        <v>8</v>
      </c>
      <c r="M1595" s="5">
        <v>77155.48</v>
      </c>
      <c r="N1595" s="5">
        <v>106837.1</v>
      </c>
      <c r="O1595" s="5">
        <v>0</v>
      </c>
      <c r="P1595" s="3" t="s">
        <v>55</v>
      </c>
      <c r="Q1595" s="3" t="s">
        <v>77</v>
      </c>
      <c r="R1595" s="5">
        <v>12</v>
      </c>
      <c r="S1595" s="15">
        <v>237452.9</v>
      </c>
      <c r="T1595" s="11">
        <f t="shared" si="169"/>
        <v>854696.8</v>
      </c>
      <c r="U1595" s="12">
        <f t="shared" si="170"/>
        <v>0</v>
      </c>
      <c r="V1595" s="12">
        <f t="shared" si="171"/>
        <v>854696.8</v>
      </c>
      <c r="W1595" s="17">
        <f t="shared" si="172"/>
        <v>0.2778212109838249</v>
      </c>
      <c r="X1595" s="19">
        <f t="shared" si="173"/>
        <v>1</v>
      </c>
      <c r="Y1595" s="17">
        <f t="shared" si="174"/>
        <v>0.2778212109838249</v>
      </c>
      <c r="Z1595" s="25">
        <f t="shared" si="168"/>
        <v>0</v>
      </c>
    </row>
    <row r="1596" spans="1:26" ht="14.4" x14ac:dyDescent="0.3">
      <c r="A1596" s="24" t="s">
        <v>2458</v>
      </c>
      <c r="B1596" s="4">
        <v>45708</v>
      </c>
      <c r="C1596" s="3" t="s">
        <v>49</v>
      </c>
      <c r="D1596" s="3" t="s">
        <v>70</v>
      </c>
      <c r="E1596" s="3" t="s">
        <v>71</v>
      </c>
      <c r="F1596" s="3" t="s">
        <v>72</v>
      </c>
      <c r="G1596" s="3" t="s">
        <v>1748</v>
      </c>
      <c r="H1596" s="3" t="s">
        <v>24</v>
      </c>
      <c r="I1596" s="3" t="s">
        <v>52</v>
      </c>
      <c r="J1596" s="3" t="s">
        <v>95</v>
      </c>
      <c r="K1596" s="3" t="s">
        <v>182</v>
      </c>
      <c r="L1596" s="5">
        <v>29</v>
      </c>
      <c r="M1596" s="5">
        <v>7870.29</v>
      </c>
      <c r="N1596" s="5">
        <v>9414.44</v>
      </c>
      <c r="O1596" s="5">
        <v>0</v>
      </c>
      <c r="P1596" s="3" t="s">
        <v>55</v>
      </c>
      <c r="Q1596" s="3" t="s">
        <v>29</v>
      </c>
      <c r="R1596" s="5">
        <v>20</v>
      </c>
      <c r="S1596" s="15">
        <v>44780.35</v>
      </c>
      <c r="T1596" s="11">
        <f t="shared" si="169"/>
        <v>273018.76</v>
      </c>
      <c r="U1596" s="12">
        <f t="shared" si="170"/>
        <v>0</v>
      </c>
      <c r="V1596" s="12">
        <f t="shared" si="171"/>
        <v>273018.76</v>
      </c>
      <c r="W1596" s="17">
        <f t="shared" si="172"/>
        <v>0.16401931500970848</v>
      </c>
      <c r="X1596" s="19">
        <f t="shared" si="173"/>
        <v>1</v>
      </c>
      <c r="Y1596" s="17">
        <f t="shared" si="174"/>
        <v>0.16401931500970848</v>
      </c>
      <c r="Z1596" s="25">
        <f t="shared" si="168"/>
        <v>0</v>
      </c>
    </row>
    <row r="1597" spans="1:26" ht="14.4" x14ac:dyDescent="0.3">
      <c r="A1597" s="24" t="s">
        <v>2459</v>
      </c>
      <c r="B1597" s="4">
        <v>45672</v>
      </c>
      <c r="C1597" s="3" t="s">
        <v>49</v>
      </c>
      <c r="D1597" s="3" t="s">
        <v>21</v>
      </c>
      <c r="E1597" s="3" t="s">
        <v>32</v>
      </c>
      <c r="F1597" s="3" t="s">
        <v>33</v>
      </c>
      <c r="G1597" s="3" t="s">
        <v>493</v>
      </c>
      <c r="H1597" s="3" t="s">
        <v>35</v>
      </c>
      <c r="I1597" s="3" t="s">
        <v>45</v>
      </c>
      <c r="J1597" s="3" t="s">
        <v>102</v>
      </c>
      <c r="K1597" s="3" t="s">
        <v>226</v>
      </c>
      <c r="L1597" s="5">
        <v>16</v>
      </c>
      <c r="M1597" s="5">
        <v>24953.39</v>
      </c>
      <c r="N1597" s="5">
        <v>33512.589999999997</v>
      </c>
      <c r="O1597" s="5">
        <v>0.1</v>
      </c>
      <c r="P1597" s="3" t="s">
        <v>28</v>
      </c>
      <c r="Q1597" s="3" t="s">
        <v>77</v>
      </c>
      <c r="R1597" s="5">
        <v>6</v>
      </c>
      <c r="S1597" s="15">
        <v>123252.5</v>
      </c>
      <c r="T1597" s="11">
        <f t="shared" si="169"/>
        <v>536201.43999999994</v>
      </c>
      <c r="U1597" s="12">
        <f t="shared" si="170"/>
        <v>53620.144</v>
      </c>
      <c r="V1597" s="12">
        <f t="shared" si="171"/>
        <v>482581.29599999997</v>
      </c>
      <c r="W1597" s="17">
        <f t="shared" si="172"/>
        <v>0.25540256330199751</v>
      </c>
      <c r="X1597" s="19">
        <f t="shared" si="173"/>
        <v>0</v>
      </c>
      <c r="Y1597" s="17">
        <f t="shared" si="174"/>
        <v>0.25540256330199751</v>
      </c>
      <c r="Z1597" s="25">
        <f t="shared" si="168"/>
        <v>0.11111111111111112</v>
      </c>
    </row>
    <row r="1598" spans="1:26" ht="14.4" x14ac:dyDescent="0.3">
      <c r="A1598" s="24" t="s">
        <v>2460</v>
      </c>
      <c r="B1598" s="6">
        <v>45693</v>
      </c>
      <c r="C1598" s="3" t="s">
        <v>20</v>
      </c>
      <c r="D1598" s="3" t="s">
        <v>57</v>
      </c>
      <c r="E1598" s="3" t="s">
        <v>64</v>
      </c>
      <c r="F1598" s="3" t="s">
        <v>65</v>
      </c>
      <c r="G1598" s="3" t="s">
        <v>920</v>
      </c>
      <c r="H1598" s="3" t="s">
        <v>35</v>
      </c>
      <c r="I1598" s="3" t="s">
        <v>25</v>
      </c>
      <c r="J1598" s="3" t="s">
        <v>36</v>
      </c>
      <c r="K1598" s="3" t="s">
        <v>280</v>
      </c>
      <c r="L1598" s="5">
        <v>21</v>
      </c>
      <c r="M1598" s="5">
        <v>62842.85</v>
      </c>
      <c r="N1598" s="5">
        <v>83741.259999999995</v>
      </c>
      <c r="O1598" s="5">
        <v>0.05</v>
      </c>
      <c r="P1598" s="3" t="s">
        <v>55</v>
      </c>
      <c r="Q1598" s="3" t="s">
        <v>29</v>
      </c>
      <c r="R1598" s="5">
        <v>8</v>
      </c>
      <c r="S1598" s="15">
        <v>416923.3</v>
      </c>
      <c r="T1598" s="11">
        <f t="shared" si="169"/>
        <v>1758566.46</v>
      </c>
      <c r="U1598" s="12">
        <f t="shared" si="170"/>
        <v>87928.323000000004</v>
      </c>
      <c r="V1598" s="12">
        <f t="shared" si="171"/>
        <v>1670638.1369999999</v>
      </c>
      <c r="W1598" s="17">
        <f t="shared" si="172"/>
        <v>0.24955930956339711</v>
      </c>
      <c r="X1598" s="19">
        <f t="shared" si="173"/>
        <v>1</v>
      </c>
      <c r="Y1598" s="17">
        <f t="shared" si="174"/>
        <v>0.24955930956339711</v>
      </c>
      <c r="Z1598" s="25">
        <f t="shared" si="168"/>
        <v>5.2631578947368425E-2</v>
      </c>
    </row>
    <row r="1599" spans="1:26" ht="14.4" x14ac:dyDescent="0.3">
      <c r="A1599" s="24" t="s">
        <v>2461</v>
      </c>
      <c r="B1599" s="4">
        <v>45707</v>
      </c>
      <c r="C1599" s="3" t="s">
        <v>31</v>
      </c>
      <c r="D1599" s="3" t="s">
        <v>57</v>
      </c>
      <c r="E1599" s="3" t="s">
        <v>64</v>
      </c>
      <c r="F1599" s="3" t="s">
        <v>65</v>
      </c>
      <c r="G1599" s="3" t="s">
        <v>865</v>
      </c>
      <c r="H1599" s="3" t="s">
        <v>87</v>
      </c>
      <c r="I1599" s="3" t="s">
        <v>25</v>
      </c>
      <c r="J1599" s="3" t="s">
        <v>61</v>
      </c>
      <c r="K1599" s="3" t="s">
        <v>211</v>
      </c>
      <c r="L1599" s="5">
        <v>16</v>
      </c>
      <c r="M1599" s="5">
        <v>50938.400000000001</v>
      </c>
      <c r="N1599" s="5">
        <v>68857.919999999998</v>
      </c>
      <c r="O1599" s="5">
        <v>0.05</v>
      </c>
      <c r="P1599" s="3" t="s">
        <v>28</v>
      </c>
      <c r="Q1599" s="3" t="s">
        <v>29</v>
      </c>
      <c r="R1599" s="5">
        <v>16</v>
      </c>
      <c r="S1599" s="15">
        <v>272376.7</v>
      </c>
      <c r="T1599" s="11">
        <f t="shared" si="169"/>
        <v>1101726.72</v>
      </c>
      <c r="U1599" s="12">
        <f t="shared" si="170"/>
        <v>55086.336000000003</v>
      </c>
      <c r="V1599" s="12">
        <f t="shared" si="171"/>
        <v>1046640.384</v>
      </c>
      <c r="W1599" s="17">
        <f t="shared" si="172"/>
        <v>0.26023905074161557</v>
      </c>
      <c r="X1599" s="19">
        <f t="shared" si="173"/>
        <v>0</v>
      </c>
      <c r="Y1599" s="17">
        <f t="shared" si="174"/>
        <v>0.26023905074161557</v>
      </c>
      <c r="Z1599" s="25">
        <f t="shared" si="168"/>
        <v>5.2631578947368425E-2</v>
      </c>
    </row>
    <row r="1600" spans="1:26" ht="14.4" x14ac:dyDescent="0.3">
      <c r="A1600" s="24" t="s">
        <v>2462</v>
      </c>
      <c r="B1600" s="6">
        <v>45689</v>
      </c>
      <c r="C1600" s="3" t="s">
        <v>49</v>
      </c>
      <c r="D1600" s="3" t="s">
        <v>41</v>
      </c>
      <c r="E1600" s="3" t="s">
        <v>50</v>
      </c>
      <c r="F1600" s="3" t="s">
        <v>50</v>
      </c>
      <c r="G1600" s="3" t="s">
        <v>2463</v>
      </c>
      <c r="H1600" s="3" t="s">
        <v>24</v>
      </c>
      <c r="I1600" s="3" t="s">
        <v>25</v>
      </c>
      <c r="J1600" s="3" t="s">
        <v>36</v>
      </c>
      <c r="K1600" s="3" t="s">
        <v>169</v>
      </c>
      <c r="L1600" s="5">
        <v>44</v>
      </c>
      <c r="M1600" s="5">
        <v>64884.58</v>
      </c>
      <c r="N1600" s="5">
        <v>78738.63</v>
      </c>
      <c r="O1600" s="5">
        <v>0.15</v>
      </c>
      <c r="P1600" s="3" t="s">
        <v>28</v>
      </c>
      <c r="Q1600" s="3" t="s">
        <v>29</v>
      </c>
      <c r="R1600" s="5">
        <v>17</v>
      </c>
      <c r="S1600" s="15">
        <v>518141.5</v>
      </c>
      <c r="T1600" s="11">
        <f t="shared" si="169"/>
        <v>3464499.72</v>
      </c>
      <c r="U1600" s="12">
        <f t="shared" si="170"/>
        <v>519674.95799999998</v>
      </c>
      <c r="V1600" s="12">
        <f t="shared" si="171"/>
        <v>2944824.7620000001</v>
      </c>
      <c r="W1600" s="17">
        <f t="shared" si="172"/>
        <v>0.17594985843846961</v>
      </c>
      <c r="X1600" s="19">
        <f t="shared" si="173"/>
        <v>0</v>
      </c>
      <c r="Y1600" s="17">
        <f t="shared" si="174"/>
        <v>0.17594985843846961</v>
      </c>
      <c r="Z1600" s="25">
        <f t="shared" si="168"/>
        <v>0.1764705882352941</v>
      </c>
    </row>
    <row r="1601" spans="1:26" ht="14.4" x14ac:dyDescent="0.3">
      <c r="A1601" s="24" t="s">
        <v>2464</v>
      </c>
      <c r="B1601" s="4">
        <v>45739</v>
      </c>
      <c r="C1601" s="3" t="s">
        <v>40</v>
      </c>
      <c r="D1601" s="3" t="s">
        <v>70</v>
      </c>
      <c r="E1601" s="3" t="s">
        <v>71</v>
      </c>
      <c r="F1601" s="3" t="s">
        <v>72</v>
      </c>
      <c r="G1601" s="3" t="s">
        <v>2299</v>
      </c>
      <c r="H1601" s="3" t="s">
        <v>87</v>
      </c>
      <c r="I1601" s="3" t="s">
        <v>52</v>
      </c>
      <c r="J1601" s="3" t="s">
        <v>95</v>
      </c>
      <c r="K1601" s="3" t="s">
        <v>96</v>
      </c>
      <c r="L1601" s="5">
        <v>1</v>
      </c>
      <c r="M1601" s="5">
        <v>68112.490000000005</v>
      </c>
      <c r="N1601" s="5">
        <v>100857.2</v>
      </c>
      <c r="O1601" s="5">
        <v>0</v>
      </c>
      <c r="P1601" s="3" t="s">
        <v>28</v>
      </c>
      <c r="Q1601" s="3" t="s">
        <v>38</v>
      </c>
      <c r="R1601" s="5">
        <v>6</v>
      </c>
      <c r="S1601" s="15">
        <v>32744.69</v>
      </c>
      <c r="T1601" s="11">
        <f t="shared" si="169"/>
        <v>100857.2</v>
      </c>
      <c r="U1601" s="12">
        <f t="shared" si="170"/>
        <v>0</v>
      </c>
      <c r="V1601" s="12">
        <f t="shared" si="171"/>
        <v>100857.2</v>
      </c>
      <c r="W1601" s="17">
        <f t="shared" si="172"/>
        <v>0.32466388121026563</v>
      </c>
      <c r="X1601" s="19">
        <f t="shared" si="173"/>
        <v>0</v>
      </c>
      <c r="Y1601" s="17">
        <f t="shared" si="174"/>
        <v>0.32466388121026563</v>
      </c>
      <c r="Z1601" s="25">
        <f t="shared" si="168"/>
        <v>0</v>
      </c>
    </row>
    <row r="1602" spans="1:26" ht="14.4" x14ac:dyDescent="0.3">
      <c r="A1602" s="24" t="s">
        <v>2465</v>
      </c>
      <c r="B1602" s="4">
        <v>45821</v>
      </c>
      <c r="C1602" s="3" t="s">
        <v>40</v>
      </c>
      <c r="D1602" s="3" t="s">
        <v>21</v>
      </c>
      <c r="E1602" s="3" t="s">
        <v>105</v>
      </c>
      <c r="F1602" s="3" t="s">
        <v>106</v>
      </c>
      <c r="G1602" s="3" t="s">
        <v>1283</v>
      </c>
      <c r="H1602" s="3" t="s">
        <v>44</v>
      </c>
      <c r="I1602" s="3" t="s">
        <v>25</v>
      </c>
      <c r="J1602" s="3" t="s">
        <v>36</v>
      </c>
      <c r="K1602" s="3" t="s">
        <v>169</v>
      </c>
      <c r="L1602" s="5">
        <v>41</v>
      </c>
      <c r="M1602" s="5">
        <v>57479.5</v>
      </c>
      <c r="N1602" s="5">
        <v>83084.259999999995</v>
      </c>
      <c r="O1602" s="5">
        <v>0.15</v>
      </c>
      <c r="P1602" s="3" t="s">
        <v>55</v>
      </c>
      <c r="Q1602" s="3" t="s">
        <v>77</v>
      </c>
      <c r="R1602" s="5">
        <v>9</v>
      </c>
      <c r="S1602" s="15">
        <v>892325.9</v>
      </c>
      <c r="T1602" s="11">
        <f t="shared" si="169"/>
        <v>3406454.6599999997</v>
      </c>
      <c r="U1602" s="12">
        <f t="shared" si="170"/>
        <v>510968.19899999991</v>
      </c>
      <c r="V1602" s="12">
        <f t="shared" si="171"/>
        <v>2895486.4609999997</v>
      </c>
      <c r="W1602" s="17">
        <f t="shared" si="172"/>
        <v>0.30817823257644311</v>
      </c>
      <c r="X1602" s="19">
        <f t="shared" si="173"/>
        <v>1</v>
      </c>
      <c r="Y1602" s="17">
        <f t="shared" si="174"/>
        <v>0.30817823257644311</v>
      </c>
      <c r="Z1602" s="25">
        <f t="shared" ref="Z1602:Z1665" si="175">U1602/V1602</f>
        <v>0.1764705882352941</v>
      </c>
    </row>
    <row r="1603" spans="1:26" ht="14.4" x14ac:dyDescent="0.3">
      <c r="A1603" s="24" t="s">
        <v>2466</v>
      </c>
      <c r="B1603" s="4">
        <v>45833</v>
      </c>
      <c r="C1603" s="3" t="s">
        <v>20</v>
      </c>
      <c r="D1603" s="3" t="s">
        <v>41</v>
      </c>
      <c r="E1603" s="3" t="s">
        <v>50</v>
      </c>
      <c r="F1603" s="3" t="s">
        <v>50</v>
      </c>
      <c r="G1603" s="3" t="s">
        <v>2467</v>
      </c>
      <c r="H1603" s="3" t="s">
        <v>24</v>
      </c>
      <c r="I1603" s="3" t="s">
        <v>52</v>
      </c>
      <c r="J1603" s="3" t="s">
        <v>113</v>
      </c>
      <c r="K1603" s="3" t="s">
        <v>139</v>
      </c>
      <c r="L1603" s="5">
        <v>47</v>
      </c>
      <c r="M1603" s="5">
        <v>22947.78</v>
      </c>
      <c r="N1603" s="5">
        <v>27890.34</v>
      </c>
      <c r="O1603" s="5">
        <v>0</v>
      </c>
      <c r="P1603" s="3" t="s">
        <v>28</v>
      </c>
      <c r="Q1603" s="3" t="s">
        <v>84</v>
      </c>
      <c r="R1603" s="5">
        <v>13</v>
      </c>
      <c r="S1603" s="15">
        <v>232300.3</v>
      </c>
      <c r="T1603" s="11">
        <f t="shared" ref="T1603:T1666" si="176">L1603*N1603</f>
        <v>1310845.98</v>
      </c>
      <c r="U1603" s="12">
        <f t="shared" ref="U1603:U1666" si="177">IF(O1603="","", (L1603 * N1603) * (O1603))</f>
        <v>0</v>
      </c>
      <c r="V1603" s="12">
        <f t="shared" ref="V1603:V1666" si="178">IF(T1603="","", T1603 - U1603)</f>
        <v>1310845.98</v>
      </c>
      <c r="W1603" s="17">
        <f t="shared" ref="W1603:W1666" si="179">IF(V1603=0,"", S1603 / V1603)</f>
        <v>0.17721403089629187</v>
      </c>
      <c r="X1603" s="19">
        <f t="shared" ref="X1603:X1666" si="180">IF(TRIM(P1603)="Returned",1,0)</f>
        <v>0</v>
      </c>
      <c r="Y1603" s="17">
        <f t="shared" ref="Y1603:Y1666" si="181">S1603/V1603</f>
        <v>0.17721403089629187</v>
      </c>
      <c r="Z1603" s="25">
        <f t="shared" si="175"/>
        <v>0</v>
      </c>
    </row>
    <row r="1604" spans="1:26" ht="14.4" x14ac:dyDescent="0.3">
      <c r="A1604" s="24" t="s">
        <v>2468</v>
      </c>
      <c r="B1604" s="7">
        <v>45808</v>
      </c>
      <c r="C1604" s="3" t="s">
        <v>40</v>
      </c>
      <c r="D1604" s="3" t="s">
        <v>70</v>
      </c>
      <c r="E1604" s="3" t="s">
        <v>125</v>
      </c>
      <c r="F1604" s="3" t="s">
        <v>125</v>
      </c>
      <c r="G1604" s="3" t="s">
        <v>121</v>
      </c>
      <c r="H1604" s="3" t="s">
        <v>35</v>
      </c>
      <c r="I1604" s="3" t="s">
        <v>25</v>
      </c>
      <c r="J1604" s="3" t="s">
        <v>26</v>
      </c>
      <c r="K1604" s="3" t="s">
        <v>27</v>
      </c>
      <c r="L1604" s="5">
        <v>6</v>
      </c>
      <c r="M1604" s="5">
        <v>20204.82</v>
      </c>
      <c r="N1604" s="5">
        <v>26664.66</v>
      </c>
      <c r="O1604" s="5">
        <v>0.15</v>
      </c>
      <c r="P1604" s="3" t="s">
        <v>28</v>
      </c>
      <c r="Q1604" s="3" t="s">
        <v>77</v>
      </c>
      <c r="R1604" s="5">
        <v>11</v>
      </c>
      <c r="S1604" s="15">
        <v>32945.18</v>
      </c>
      <c r="T1604" s="11">
        <f t="shared" si="176"/>
        <v>159987.96</v>
      </c>
      <c r="U1604" s="12">
        <f t="shared" si="177"/>
        <v>23998.194</v>
      </c>
      <c r="V1604" s="12">
        <f t="shared" si="178"/>
        <v>135989.766</v>
      </c>
      <c r="W1604" s="17">
        <f t="shared" si="179"/>
        <v>0.24226220081884692</v>
      </c>
      <c r="X1604" s="19">
        <f t="shared" si="180"/>
        <v>0</v>
      </c>
      <c r="Y1604" s="17">
        <f t="shared" si="181"/>
        <v>0.24226220081884692</v>
      </c>
      <c r="Z1604" s="25">
        <f t="shared" si="175"/>
        <v>0.1764705882352941</v>
      </c>
    </row>
    <row r="1605" spans="1:26" ht="14.4" x14ac:dyDescent="0.3">
      <c r="A1605" s="24" t="s">
        <v>2469</v>
      </c>
      <c r="B1605" s="7">
        <v>45797</v>
      </c>
      <c r="C1605" s="3" t="s">
        <v>31</v>
      </c>
      <c r="D1605" s="3" t="s">
        <v>57</v>
      </c>
      <c r="E1605" s="3" t="s">
        <v>92</v>
      </c>
      <c r="F1605" s="3" t="s">
        <v>93</v>
      </c>
      <c r="G1605" s="3" t="s">
        <v>2470</v>
      </c>
      <c r="H1605" s="3" t="s">
        <v>44</v>
      </c>
      <c r="I1605" s="3" t="s">
        <v>52</v>
      </c>
      <c r="J1605" s="3" t="s">
        <v>157</v>
      </c>
      <c r="K1605" s="3" t="s">
        <v>285</v>
      </c>
      <c r="L1605" s="5">
        <v>12</v>
      </c>
      <c r="M1605" s="5">
        <v>77313.22</v>
      </c>
      <c r="N1605" s="5">
        <v>106864.8</v>
      </c>
      <c r="O1605" s="5">
        <v>0</v>
      </c>
      <c r="P1605" s="3" t="s">
        <v>28</v>
      </c>
      <c r="Q1605" s="3" t="s">
        <v>77</v>
      </c>
      <c r="R1605" s="5">
        <v>13</v>
      </c>
      <c r="S1605" s="15">
        <v>354619.2</v>
      </c>
      <c r="T1605" s="11">
        <f t="shared" si="176"/>
        <v>1282377.6000000001</v>
      </c>
      <c r="U1605" s="12">
        <f t="shared" si="177"/>
        <v>0</v>
      </c>
      <c r="V1605" s="12">
        <f t="shared" si="178"/>
        <v>1282377.6000000001</v>
      </c>
      <c r="W1605" s="17">
        <f t="shared" si="179"/>
        <v>0.27653259071275105</v>
      </c>
      <c r="X1605" s="19">
        <f t="shared" si="180"/>
        <v>0</v>
      </c>
      <c r="Y1605" s="17">
        <f t="shared" si="181"/>
        <v>0.27653259071275105</v>
      </c>
      <c r="Z1605" s="25">
        <f t="shared" si="175"/>
        <v>0</v>
      </c>
    </row>
    <row r="1606" spans="1:26" ht="14.4" x14ac:dyDescent="0.3">
      <c r="A1606" s="24" t="s">
        <v>2471</v>
      </c>
      <c r="B1606" s="6">
        <v>45846</v>
      </c>
      <c r="C1606" s="3" t="s">
        <v>31</v>
      </c>
      <c r="D1606" s="3" t="s">
        <v>41</v>
      </c>
      <c r="E1606" s="3" t="s">
        <v>50</v>
      </c>
      <c r="F1606" s="3" t="s">
        <v>50</v>
      </c>
      <c r="G1606" s="3" t="s">
        <v>2472</v>
      </c>
      <c r="H1606" s="3" t="s">
        <v>87</v>
      </c>
      <c r="I1606" s="3" t="s">
        <v>45</v>
      </c>
      <c r="J1606" s="3" t="s">
        <v>132</v>
      </c>
      <c r="K1606" s="3" t="s">
        <v>241</v>
      </c>
      <c r="L1606" s="5">
        <v>19</v>
      </c>
      <c r="M1606" s="5">
        <v>11177.35</v>
      </c>
      <c r="N1606" s="5">
        <v>14336.28</v>
      </c>
      <c r="O1606" s="5">
        <v>0</v>
      </c>
      <c r="P1606" s="3" t="s">
        <v>28</v>
      </c>
      <c r="Q1606" s="3" t="s">
        <v>38</v>
      </c>
      <c r="R1606" s="5">
        <v>14</v>
      </c>
      <c r="S1606" s="15">
        <v>60019.67</v>
      </c>
      <c r="T1606" s="11">
        <f t="shared" si="176"/>
        <v>272389.32</v>
      </c>
      <c r="U1606" s="12">
        <f t="shared" si="177"/>
        <v>0</v>
      </c>
      <c r="V1606" s="12">
        <f t="shared" si="178"/>
        <v>272389.32</v>
      </c>
      <c r="W1606" s="17">
        <f t="shared" si="179"/>
        <v>0.22034516624954312</v>
      </c>
      <c r="X1606" s="19">
        <f t="shared" si="180"/>
        <v>0</v>
      </c>
      <c r="Y1606" s="17">
        <f t="shared" si="181"/>
        <v>0.22034516624954312</v>
      </c>
      <c r="Z1606" s="25">
        <f t="shared" si="175"/>
        <v>0</v>
      </c>
    </row>
    <row r="1607" spans="1:26" ht="14.4" x14ac:dyDescent="0.3">
      <c r="A1607" s="24" t="s">
        <v>2473</v>
      </c>
      <c r="B1607" s="7">
        <v>45807</v>
      </c>
      <c r="C1607" s="3" t="s">
        <v>40</v>
      </c>
      <c r="D1607" s="3" t="s">
        <v>21</v>
      </c>
      <c r="E1607" s="3" t="s">
        <v>32</v>
      </c>
      <c r="F1607" s="3" t="s">
        <v>33</v>
      </c>
      <c r="G1607" s="3" t="s">
        <v>2474</v>
      </c>
      <c r="H1607" s="3" t="s">
        <v>44</v>
      </c>
      <c r="I1607" s="3" t="s">
        <v>52</v>
      </c>
      <c r="J1607" s="3" t="s">
        <v>95</v>
      </c>
      <c r="K1607" s="3" t="s">
        <v>298</v>
      </c>
      <c r="L1607" s="5">
        <v>17</v>
      </c>
      <c r="M1607" s="5">
        <v>70169.09</v>
      </c>
      <c r="N1607" s="5">
        <v>104070.39999999999</v>
      </c>
      <c r="O1607" s="5">
        <v>0.05</v>
      </c>
      <c r="P1607" s="3" t="s">
        <v>55</v>
      </c>
      <c r="Q1607" s="3" t="s">
        <v>77</v>
      </c>
      <c r="R1607" s="5">
        <v>9</v>
      </c>
      <c r="S1607" s="15">
        <v>547506.80000000005</v>
      </c>
      <c r="T1607" s="11">
        <f t="shared" si="176"/>
        <v>1769196.7999999998</v>
      </c>
      <c r="U1607" s="12">
        <f t="shared" si="177"/>
        <v>88459.839999999997</v>
      </c>
      <c r="V1607" s="12">
        <f t="shared" si="178"/>
        <v>1680736.9599999997</v>
      </c>
      <c r="W1607" s="17">
        <f t="shared" si="179"/>
        <v>0.32575400733735288</v>
      </c>
      <c r="X1607" s="19">
        <f t="shared" si="180"/>
        <v>1</v>
      </c>
      <c r="Y1607" s="17">
        <f t="shared" si="181"/>
        <v>0.32575400733735288</v>
      </c>
      <c r="Z1607" s="25">
        <f t="shared" si="175"/>
        <v>5.2631578947368425E-2</v>
      </c>
    </row>
    <row r="1608" spans="1:26" ht="14.4" x14ac:dyDescent="0.3">
      <c r="A1608" s="24" t="s">
        <v>2475</v>
      </c>
      <c r="B1608" s="4">
        <v>45768</v>
      </c>
      <c r="C1608" s="3" t="s">
        <v>20</v>
      </c>
      <c r="D1608" s="3" t="s">
        <v>70</v>
      </c>
      <c r="E1608" s="3" t="s">
        <v>71</v>
      </c>
      <c r="F1608" s="3" t="s">
        <v>72</v>
      </c>
      <c r="G1608" s="3" t="s">
        <v>609</v>
      </c>
      <c r="H1608" s="3" t="s">
        <v>87</v>
      </c>
      <c r="I1608" s="3" t="s">
        <v>25</v>
      </c>
      <c r="J1608" s="3" t="s">
        <v>61</v>
      </c>
      <c r="K1608" s="3" t="s">
        <v>223</v>
      </c>
      <c r="L1608" s="5">
        <v>13</v>
      </c>
      <c r="M1608" s="5">
        <v>28173.03</v>
      </c>
      <c r="N1608" s="5">
        <v>33902.67</v>
      </c>
      <c r="O1608" s="5">
        <v>0</v>
      </c>
      <c r="P1608" s="3" t="s">
        <v>55</v>
      </c>
      <c r="Q1608" s="3" t="s">
        <v>77</v>
      </c>
      <c r="R1608" s="5">
        <v>1</v>
      </c>
      <c r="S1608" s="15">
        <v>74485.320000000007</v>
      </c>
      <c r="T1608" s="11">
        <f t="shared" si="176"/>
        <v>440734.70999999996</v>
      </c>
      <c r="U1608" s="12">
        <f t="shared" si="177"/>
        <v>0</v>
      </c>
      <c r="V1608" s="12">
        <f t="shared" si="178"/>
        <v>440734.70999999996</v>
      </c>
      <c r="W1608" s="17">
        <f t="shared" si="179"/>
        <v>0.16900261837784461</v>
      </c>
      <c r="X1608" s="19">
        <f t="shared" si="180"/>
        <v>1</v>
      </c>
      <c r="Y1608" s="17">
        <f t="shared" si="181"/>
        <v>0.16900261837784461</v>
      </c>
      <c r="Z1608" s="25">
        <f t="shared" si="175"/>
        <v>0</v>
      </c>
    </row>
    <row r="1609" spans="1:26" ht="14.4" x14ac:dyDescent="0.3">
      <c r="A1609" s="24" t="s">
        <v>2476</v>
      </c>
      <c r="B1609" s="4">
        <v>45671</v>
      </c>
      <c r="C1609" s="3" t="s">
        <v>49</v>
      </c>
      <c r="D1609" s="3" t="s">
        <v>57</v>
      </c>
      <c r="E1609" s="3" t="s">
        <v>64</v>
      </c>
      <c r="F1609" s="3" t="s">
        <v>65</v>
      </c>
      <c r="G1609" s="3" t="s">
        <v>2477</v>
      </c>
      <c r="H1609" s="3" t="s">
        <v>87</v>
      </c>
      <c r="I1609" s="3" t="s">
        <v>52</v>
      </c>
      <c r="J1609" s="3" t="s">
        <v>113</v>
      </c>
      <c r="K1609" s="3" t="s">
        <v>139</v>
      </c>
      <c r="L1609" s="5">
        <v>23</v>
      </c>
      <c r="M1609" s="5">
        <v>62604.83</v>
      </c>
      <c r="N1609" s="5">
        <v>81828.73</v>
      </c>
      <c r="O1609" s="5">
        <v>0.15</v>
      </c>
      <c r="P1609" s="3" t="s">
        <v>28</v>
      </c>
      <c r="Q1609" s="3" t="s">
        <v>77</v>
      </c>
      <c r="R1609" s="5">
        <v>7</v>
      </c>
      <c r="S1609" s="15">
        <v>375827.20000000001</v>
      </c>
      <c r="T1609" s="11">
        <f t="shared" si="176"/>
        <v>1882060.7899999998</v>
      </c>
      <c r="U1609" s="12">
        <f t="shared" si="177"/>
        <v>282309.11849999998</v>
      </c>
      <c r="V1609" s="12">
        <f t="shared" si="178"/>
        <v>1599751.6714999997</v>
      </c>
      <c r="W1609" s="17">
        <f t="shared" si="179"/>
        <v>0.23492846214538246</v>
      </c>
      <c r="X1609" s="19">
        <f t="shared" si="180"/>
        <v>0</v>
      </c>
      <c r="Y1609" s="17">
        <f t="shared" si="181"/>
        <v>0.23492846214538246</v>
      </c>
      <c r="Z1609" s="25">
        <f t="shared" si="175"/>
        <v>0.17647058823529413</v>
      </c>
    </row>
    <row r="1610" spans="1:26" ht="14.4" x14ac:dyDescent="0.3">
      <c r="A1610" s="24" t="s">
        <v>2478</v>
      </c>
      <c r="B1610" s="4">
        <v>45668</v>
      </c>
      <c r="C1610" s="3" t="s">
        <v>40</v>
      </c>
      <c r="D1610" s="3" t="s">
        <v>41</v>
      </c>
      <c r="E1610" s="3" t="s">
        <v>50</v>
      </c>
      <c r="F1610" s="3" t="s">
        <v>50</v>
      </c>
      <c r="G1610" s="3" t="s">
        <v>1962</v>
      </c>
      <c r="H1610" s="3" t="s">
        <v>87</v>
      </c>
      <c r="I1610" s="3" t="s">
        <v>25</v>
      </c>
      <c r="J1610" s="3" t="s">
        <v>36</v>
      </c>
      <c r="K1610" s="3" t="s">
        <v>136</v>
      </c>
      <c r="L1610" s="5">
        <v>40</v>
      </c>
      <c r="M1610" s="5">
        <v>56641.83</v>
      </c>
      <c r="N1610" s="5">
        <v>84120.16</v>
      </c>
      <c r="O1610" s="5">
        <v>0.1</v>
      </c>
      <c r="P1610" s="3" t="s">
        <v>55</v>
      </c>
      <c r="Q1610" s="3" t="s">
        <v>38</v>
      </c>
      <c r="R1610" s="5">
        <v>3</v>
      </c>
      <c r="S1610" s="15">
        <v>989219.9</v>
      </c>
      <c r="T1610" s="11">
        <f t="shared" si="176"/>
        <v>3364806.4000000004</v>
      </c>
      <c r="U1610" s="12">
        <f t="shared" si="177"/>
        <v>336480.64000000007</v>
      </c>
      <c r="V1610" s="12">
        <f t="shared" si="178"/>
        <v>3028325.7600000002</v>
      </c>
      <c r="W1610" s="17">
        <f t="shared" si="179"/>
        <v>0.32665570958918233</v>
      </c>
      <c r="X1610" s="19">
        <f t="shared" si="180"/>
        <v>1</v>
      </c>
      <c r="Y1610" s="17">
        <f t="shared" si="181"/>
        <v>0.32665570958918233</v>
      </c>
      <c r="Z1610" s="25">
        <f t="shared" si="175"/>
        <v>0.11111111111111113</v>
      </c>
    </row>
    <row r="1611" spans="1:26" ht="14.4" x14ac:dyDescent="0.3">
      <c r="A1611" s="24" t="s">
        <v>2479</v>
      </c>
      <c r="B1611" s="4">
        <v>45676</v>
      </c>
      <c r="C1611" s="3" t="s">
        <v>40</v>
      </c>
      <c r="D1611" s="3" t="s">
        <v>70</v>
      </c>
      <c r="E1611" s="3" t="s">
        <v>71</v>
      </c>
      <c r="F1611" s="3" t="s">
        <v>72</v>
      </c>
      <c r="G1611" s="3" t="s">
        <v>354</v>
      </c>
      <c r="H1611" s="3" t="s">
        <v>24</v>
      </c>
      <c r="I1611" s="3" t="s">
        <v>45</v>
      </c>
      <c r="J1611" s="3" t="s">
        <v>132</v>
      </c>
      <c r="K1611" s="3" t="s">
        <v>241</v>
      </c>
      <c r="L1611" s="5">
        <v>41</v>
      </c>
      <c r="M1611" s="5">
        <v>9470.0300000000007</v>
      </c>
      <c r="N1611" s="5">
        <v>12099.09</v>
      </c>
      <c r="O1611" s="5">
        <v>0.1</v>
      </c>
      <c r="P1611" s="3" t="s">
        <v>55</v>
      </c>
      <c r="Q1611" s="3" t="s">
        <v>77</v>
      </c>
      <c r="R1611" s="5">
        <v>13</v>
      </c>
      <c r="S1611" s="15">
        <v>97012.31</v>
      </c>
      <c r="T1611" s="11">
        <f t="shared" si="176"/>
        <v>496062.69</v>
      </c>
      <c r="U1611" s="12">
        <f t="shared" si="177"/>
        <v>49606.269</v>
      </c>
      <c r="V1611" s="12">
        <f t="shared" si="178"/>
        <v>446456.42099999997</v>
      </c>
      <c r="W1611" s="17">
        <f t="shared" si="179"/>
        <v>0.21729401893852482</v>
      </c>
      <c r="X1611" s="19">
        <f t="shared" si="180"/>
        <v>1</v>
      </c>
      <c r="Y1611" s="17">
        <f t="shared" si="181"/>
        <v>0.21729401893852482</v>
      </c>
      <c r="Z1611" s="25">
        <f t="shared" si="175"/>
        <v>0.11111111111111112</v>
      </c>
    </row>
    <row r="1612" spans="1:26" ht="14.4" x14ac:dyDescent="0.3">
      <c r="A1612" s="24" t="s">
        <v>2480</v>
      </c>
      <c r="B1612" s="7">
        <v>45794</v>
      </c>
      <c r="C1612" s="3" t="s">
        <v>40</v>
      </c>
      <c r="D1612" s="3" t="s">
        <v>41</v>
      </c>
      <c r="E1612" s="3" t="s">
        <v>42</v>
      </c>
      <c r="F1612" s="3" t="s">
        <v>42</v>
      </c>
      <c r="G1612" s="3" t="s">
        <v>839</v>
      </c>
      <c r="H1612" s="3" t="s">
        <v>44</v>
      </c>
      <c r="I1612" s="3" t="s">
        <v>45</v>
      </c>
      <c r="J1612" s="3" t="s">
        <v>67</v>
      </c>
      <c r="K1612" s="3" t="s">
        <v>68</v>
      </c>
      <c r="L1612" s="5">
        <v>45</v>
      </c>
      <c r="M1612" s="5">
        <v>78588.75</v>
      </c>
      <c r="N1612" s="5">
        <v>106318.2</v>
      </c>
      <c r="O1612" s="5">
        <v>0.1</v>
      </c>
      <c r="P1612" s="3" t="s">
        <v>28</v>
      </c>
      <c r="Q1612" s="3" t="s">
        <v>29</v>
      </c>
      <c r="R1612" s="5">
        <v>16</v>
      </c>
      <c r="S1612" s="15">
        <v>1123044</v>
      </c>
      <c r="T1612" s="11">
        <f t="shared" si="176"/>
        <v>4784319</v>
      </c>
      <c r="U1612" s="12">
        <f t="shared" si="177"/>
        <v>478431.9</v>
      </c>
      <c r="V1612" s="12">
        <f t="shared" si="178"/>
        <v>4305887.0999999996</v>
      </c>
      <c r="W1612" s="17">
        <f t="shared" si="179"/>
        <v>0.26081594196930991</v>
      </c>
      <c r="X1612" s="19">
        <f t="shared" si="180"/>
        <v>0</v>
      </c>
      <c r="Y1612" s="17">
        <f t="shared" si="181"/>
        <v>0.26081594196930991</v>
      </c>
      <c r="Z1612" s="25">
        <f t="shared" si="175"/>
        <v>0.11111111111111113</v>
      </c>
    </row>
    <row r="1613" spans="1:26" ht="14.4" x14ac:dyDescent="0.3">
      <c r="A1613" s="24" t="s">
        <v>2481</v>
      </c>
      <c r="B1613" s="4">
        <v>45671</v>
      </c>
      <c r="C1613" s="3" t="s">
        <v>40</v>
      </c>
      <c r="D1613" s="3" t="s">
        <v>70</v>
      </c>
      <c r="E1613" s="3" t="s">
        <v>125</v>
      </c>
      <c r="F1613" s="3" t="s">
        <v>125</v>
      </c>
      <c r="G1613" s="3" t="s">
        <v>426</v>
      </c>
      <c r="H1613" s="3" t="s">
        <v>24</v>
      </c>
      <c r="I1613" s="3" t="s">
        <v>25</v>
      </c>
      <c r="J1613" s="3" t="s">
        <v>26</v>
      </c>
      <c r="K1613" s="3" t="s">
        <v>127</v>
      </c>
      <c r="L1613" s="5">
        <v>30</v>
      </c>
      <c r="M1613" s="5">
        <v>42061.72</v>
      </c>
      <c r="N1613" s="5">
        <v>51839.87</v>
      </c>
      <c r="O1613" s="5">
        <v>0</v>
      </c>
      <c r="P1613" s="3" t="s">
        <v>55</v>
      </c>
      <c r="Q1613" s="3" t="s">
        <v>38</v>
      </c>
      <c r="R1613" s="5">
        <v>15</v>
      </c>
      <c r="S1613" s="15">
        <v>293344.5</v>
      </c>
      <c r="T1613" s="11">
        <f t="shared" si="176"/>
        <v>1555196.1</v>
      </c>
      <c r="U1613" s="12">
        <f t="shared" si="177"/>
        <v>0</v>
      </c>
      <c r="V1613" s="12">
        <f t="shared" si="178"/>
        <v>1555196.1</v>
      </c>
      <c r="W1613" s="17">
        <f t="shared" si="179"/>
        <v>0.18862219368991473</v>
      </c>
      <c r="X1613" s="19">
        <f t="shared" si="180"/>
        <v>1</v>
      </c>
      <c r="Y1613" s="17">
        <f t="shared" si="181"/>
        <v>0.18862219368991473</v>
      </c>
      <c r="Z1613" s="25">
        <f t="shared" si="175"/>
        <v>0</v>
      </c>
    </row>
    <row r="1614" spans="1:26" ht="14.4" x14ac:dyDescent="0.3">
      <c r="A1614" s="24" t="s">
        <v>2482</v>
      </c>
      <c r="B1614" s="4">
        <v>45820</v>
      </c>
      <c r="C1614" s="3" t="s">
        <v>31</v>
      </c>
      <c r="D1614" s="3" t="s">
        <v>57</v>
      </c>
      <c r="E1614" s="3" t="s">
        <v>92</v>
      </c>
      <c r="F1614" s="3" t="s">
        <v>93</v>
      </c>
      <c r="G1614" s="3" t="s">
        <v>1729</v>
      </c>
      <c r="H1614" s="3" t="s">
        <v>87</v>
      </c>
      <c r="I1614" s="3" t="s">
        <v>52</v>
      </c>
      <c r="J1614" s="3" t="s">
        <v>53</v>
      </c>
      <c r="K1614" s="3" t="s">
        <v>99</v>
      </c>
      <c r="L1614" s="5">
        <v>22</v>
      </c>
      <c r="M1614" s="5">
        <v>65754.55</v>
      </c>
      <c r="N1614" s="5">
        <v>79345.279999999999</v>
      </c>
      <c r="O1614" s="5">
        <v>0.15</v>
      </c>
      <c r="P1614" s="3" t="s">
        <v>55</v>
      </c>
      <c r="Q1614" s="3" t="s">
        <v>77</v>
      </c>
      <c r="R1614" s="5">
        <v>12</v>
      </c>
      <c r="S1614" s="15">
        <v>254146.7</v>
      </c>
      <c r="T1614" s="11">
        <f t="shared" si="176"/>
        <v>1745596.16</v>
      </c>
      <c r="U1614" s="12">
        <f t="shared" si="177"/>
        <v>261839.42399999997</v>
      </c>
      <c r="V1614" s="12">
        <f t="shared" si="178"/>
        <v>1483756.736</v>
      </c>
      <c r="W1614" s="17">
        <f t="shared" si="179"/>
        <v>0.17128596206757171</v>
      </c>
      <c r="X1614" s="19">
        <f t="shared" si="180"/>
        <v>1</v>
      </c>
      <c r="Y1614" s="17">
        <f t="shared" si="181"/>
        <v>0.17128596206757171</v>
      </c>
      <c r="Z1614" s="25">
        <f t="shared" si="175"/>
        <v>0.1764705882352941</v>
      </c>
    </row>
    <row r="1615" spans="1:26" ht="14.4" x14ac:dyDescent="0.3">
      <c r="A1615" s="24" t="s">
        <v>2483</v>
      </c>
      <c r="B1615" s="4">
        <v>45678</v>
      </c>
      <c r="C1615" s="3" t="s">
        <v>49</v>
      </c>
      <c r="D1615" s="3" t="s">
        <v>70</v>
      </c>
      <c r="E1615" s="3" t="s">
        <v>125</v>
      </c>
      <c r="F1615" s="3" t="s">
        <v>125</v>
      </c>
      <c r="G1615" s="3" t="s">
        <v>770</v>
      </c>
      <c r="H1615" s="3" t="s">
        <v>24</v>
      </c>
      <c r="I1615" s="3" t="s">
        <v>45</v>
      </c>
      <c r="J1615" s="3" t="s">
        <v>67</v>
      </c>
      <c r="K1615" s="3" t="s">
        <v>74</v>
      </c>
      <c r="L1615" s="5">
        <v>41</v>
      </c>
      <c r="M1615" s="5">
        <v>55552.28</v>
      </c>
      <c r="N1615" s="5">
        <v>82824.3</v>
      </c>
      <c r="O1615" s="5">
        <v>0.05</v>
      </c>
      <c r="P1615" s="3" t="s">
        <v>55</v>
      </c>
      <c r="Q1615" s="3" t="s">
        <v>77</v>
      </c>
      <c r="R1615" s="5">
        <v>8</v>
      </c>
      <c r="S1615" s="15">
        <v>1062245</v>
      </c>
      <c r="T1615" s="11">
        <f t="shared" si="176"/>
        <v>3395796.3000000003</v>
      </c>
      <c r="U1615" s="12">
        <f t="shared" si="177"/>
        <v>169789.81500000003</v>
      </c>
      <c r="V1615" s="12">
        <f t="shared" si="178"/>
        <v>3226006.4850000003</v>
      </c>
      <c r="W1615" s="17">
        <f t="shared" si="179"/>
        <v>0.32927553150904465</v>
      </c>
      <c r="X1615" s="19">
        <f t="shared" si="180"/>
        <v>1</v>
      </c>
      <c r="Y1615" s="17">
        <f t="shared" si="181"/>
        <v>0.32927553150904465</v>
      </c>
      <c r="Z1615" s="25">
        <f t="shared" si="175"/>
        <v>5.2631578947368425E-2</v>
      </c>
    </row>
    <row r="1616" spans="1:26" ht="14.4" x14ac:dyDescent="0.3">
      <c r="A1616" s="24" t="s">
        <v>2484</v>
      </c>
      <c r="B1616" s="4">
        <v>45884</v>
      </c>
      <c r="C1616" s="3" t="s">
        <v>20</v>
      </c>
      <c r="D1616" s="3" t="s">
        <v>41</v>
      </c>
      <c r="E1616" s="3" t="s">
        <v>50</v>
      </c>
      <c r="F1616" s="3" t="s">
        <v>50</v>
      </c>
      <c r="G1616" s="3" t="s">
        <v>571</v>
      </c>
      <c r="H1616" s="3" t="s">
        <v>24</v>
      </c>
      <c r="I1616" s="3" t="s">
        <v>52</v>
      </c>
      <c r="J1616" s="3" t="s">
        <v>113</v>
      </c>
      <c r="K1616" s="3" t="s">
        <v>114</v>
      </c>
      <c r="L1616" s="5">
        <v>8</v>
      </c>
      <c r="M1616" s="5">
        <v>11220.29</v>
      </c>
      <c r="N1616" s="5">
        <v>14599.27</v>
      </c>
      <c r="O1616" s="5">
        <v>0.15</v>
      </c>
      <c r="P1616" s="3" t="s">
        <v>55</v>
      </c>
      <c r="Q1616" s="3" t="s">
        <v>77</v>
      </c>
      <c r="R1616" s="5">
        <v>16</v>
      </c>
      <c r="S1616" s="15">
        <v>22977.06</v>
      </c>
      <c r="T1616" s="11">
        <f t="shared" si="176"/>
        <v>116794.16</v>
      </c>
      <c r="U1616" s="12">
        <f t="shared" si="177"/>
        <v>17519.124</v>
      </c>
      <c r="V1616" s="12">
        <f t="shared" si="178"/>
        <v>99275.036000000007</v>
      </c>
      <c r="W1616" s="17">
        <f t="shared" si="179"/>
        <v>0.23144851843720307</v>
      </c>
      <c r="X1616" s="19">
        <f t="shared" si="180"/>
        <v>1</v>
      </c>
      <c r="Y1616" s="17">
        <f t="shared" si="181"/>
        <v>0.23144851843720307</v>
      </c>
      <c r="Z1616" s="25">
        <f t="shared" si="175"/>
        <v>0.1764705882352941</v>
      </c>
    </row>
    <row r="1617" spans="1:26" ht="14.4" x14ac:dyDescent="0.3">
      <c r="A1617" s="24" t="s">
        <v>2485</v>
      </c>
      <c r="B1617" s="4">
        <v>45768</v>
      </c>
      <c r="C1617" s="3" t="s">
        <v>20</v>
      </c>
      <c r="D1617" s="3" t="s">
        <v>41</v>
      </c>
      <c r="E1617" s="3" t="s">
        <v>42</v>
      </c>
      <c r="F1617" s="3" t="s">
        <v>42</v>
      </c>
      <c r="G1617" s="3" t="s">
        <v>458</v>
      </c>
      <c r="H1617" s="3" t="s">
        <v>87</v>
      </c>
      <c r="I1617" s="3" t="s">
        <v>25</v>
      </c>
      <c r="J1617" s="3" t="s">
        <v>146</v>
      </c>
      <c r="K1617" s="3" t="s">
        <v>147</v>
      </c>
      <c r="L1617" s="5">
        <v>50</v>
      </c>
      <c r="M1617" s="5">
        <v>51682.91</v>
      </c>
      <c r="N1617" s="5">
        <v>76351.92</v>
      </c>
      <c r="O1617" s="5">
        <v>0</v>
      </c>
      <c r="P1617" s="3" t="s">
        <v>28</v>
      </c>
      <c r="Q1617" s="3" t="s">
        <v>77</v>
      </c>
      <c r="R1617" s="5">
        <v>16</v>
      </c>
      <c r="S1617" s="15">
        <v>1233451</v>
      </c>
      <c r="T1617" s="11">
        <f t="shared" si="176"/>
        <v>3817596</v>
      </c>
      <c r="U1617" s="12">
        <f t="shared" si="177"/>
        <v>0</v>
      </c>
      <c r="V1617" s="12">
        <f t="shared" si="178"/>
        <v>3817596</v>
      </c>
      <c r="W1617" s="17">
        <f t="shared" si="179"/>
        <v>0.32309626267420649</v>
      </c>
      <c r="X1617" s="19">
        <f t="shared" si="180"/>
        <v>0</v>
      </c>
      <c r="Y1617" s="17">
        <f t="shared" si="181"/>
        <v>0.32309626267420649</v>
      </c>
      <c r="Z1617" s="25">
        <f t="shared" si="175"/>
        <v>0</v>
      </c>
    </row>
    <row r="1618" spans="1:26" ht="14.4" x14ac:dyDescent="0.3">
      <c r="A1618" s="24" t="s">
        <v>2486</v>
      </c>
      <c r="B1618" s="4">
        <v>45735</v>
      </c>
      <c r="C1618" s="3" t="s">
        <v>20</v>
      </c>
      <c r="D1618" s="3" t="s">
        <v>21</v>
      </c>
      <c r="E1618" s="3" t="s">
        <v>32</v>
      </c>
      <c r="F1618" s="3" t="s">
        <v>33</v>
      </c>
      <c r="G1618" s="3" t="s">
        <v>266</v>
      </c>
      <c r="H1618" s="3" t="s">
        <v>87</v>
      </c>
      <c r="I1618" s="3" t="s">
        <v>25</v>
      </c>
      <c r="J1618" s="3" t="s">
        <v>36</v>
      </c>
      <c r="K1618" s="3" t="s">
        <v>280</v>
      </c>
      <c r="L1618" s="5">
        <v>11</v>
      </c>
      <c r="M1618" s="5">
        <v>75162.720000000001</v>
      </c>
      <c r="N1618" s="5">
        <v>100563.7</v>
      </c>
      <c r="O1618" s="5">
        <v>0</v>
      </c>
      <c r="P1618" s="3" t="s">
        <v>28</v>
      </c>
      <c r="Q1618" s="3" t="s">
        <v>38</v>
      </c>
      <c r="R1618" s="5">
        <v>11</v>
      </c>
      <c r="S1618" s="15">
        <v>279410.8</v>
      </c>
      <c r="T1618" s="11">
        <f t="shared" si="176"/>
        <v>1106200.7</v>
      </c>
      <c r="U1618" s="12">
        <f t="shared" si="177"/>
        <v>0</v>
      </c>
      <c r="V1618" s="12">
        <f t="shared" si="178"/>
        <v>1106200.7</v>
      </c>
      <c r="W1618" s="17">
        <f t="shared" si="179"/>
        <v>0.25258599095082834</v>
      </c>
      <c r="X1618" s="19">
        <f t="shared" si="180"/>
        <v>0</v>
      </c>
      <c r="Y1618" s="17">
        <f t="shared" si="181"/>
        <v>0.25258599095082834</v>
      </c>
      <c r="Z1618" s="25">
        <f t="shared" si="175"/>
        <v>0</v>
      </c>
    </row>
    <row r="1619" spans="1:26" ht="14.4" x14ac:dyDescent="0.3">
      <c r="A1619" s="24" t="s">
        <v>2487</v>
      </c>
      <c r="B1619" s="4">
        <v>45757</v>
      </c>
      <c r="C1619" s="3" t="s">
        <v>20</v>
      </c>
      <c r="D1619" s="3" t="s">
        <v>41</v>
      </c>
      <c r="E1619" s="3" t="s">
        <v>50</v>
      </c>
      <c r="F1619" s="3" t="s">
        <v>50</v>
      </c>
      <c r="G1619" s="3" t="s">
        <v>2488</v>
      </c>
      <c r="H1619" s="3" t="s">
        <v>44</v>
      </c>
      <c r="I1619" s="3" t="s">
        <v>25</v>
      </c>
      <c r="J1619" s="3" t="s">
        <v>146</v>
      </c>
      <c r="K1619" s="3" t="s">
        <v>416</v>
      </c>
      <c r="L1619" s="5">
        <v>9</v>
      </c>
      <c r="M1619" s="5">
        <v>45925.68</v>
      </c>
      <c r="N1619" s="5">
        <v>67727.31</v>
      </c>
      <c r="O1619" s="5">
        <v>0.1</v>
      </c>
      <c r="P1619" s="3" t="s">
        <v>28</v>
      </c>
      <c r="Q1619" s="3" t="s">
        <v>84</v>
      </c>
      <c r="R1619" s="5">
        <v>16</v>
      </c>
      <c r="S1619" s="15">
        <v>176593.2</v>
      </c>
      <c r="T1619" s="11">
        <f t="shared" si="176"/>
        <v>609545.79</v>
      </c>
      <c r="U1619" s="12">
        <f t="shared" si="177"/>
        <v>60954.579000000005</v>
      </c>
      <c r="V1619" s="12">
        <f t="shared" si="178"/>
        <v>548591.21100000001</v>
      </c>
      <c r="W1619" s="17">
        <f t="shared" si="179"/>
        <v>0.32190307912169597</v>
      </c>
      <c r="X1619" s="19">
        <f t="shared" si="180"/>
        <v>0</v>
      </c>
      <c r="Y1619" s="17">
        <f t="shared" si="181"/>
        <v>0.32190307912169597</v>
      </c>
      <c r="Z1619" s="25">
        <f t="shared" si="175"/>
        <v>0.11111111111111112</v>
      </c>
    </row>
    <row r="1620" spans="1:26" ht="14.4" x14ac:dyDescent="0.3">
      <c r="A1620" s="24" t="s">
        <v>2489</v>
      </c>
      <c r="B1620" s="4">
        <v>45680</v>
      </c>
      <c r="C1620" s="3" t="s">
        <v>40</v>
      </c>
      <c r="D1620" s="3" t="s">
        <v>57</v>
      </c>
      <c r="E1620" s="3" t="s">
        <v>58</v>
      </c>
      <c r="F1620" s="3" t="s">
        <v>59</v>
      </c>
      <c r="G1620" s="3" t="s">
        <v>790</v>
      </c>
      <c r="H1620" s="3" t="s">
        <v>44</v>
      </c>
      <c r="I1620" s="3" t="s">
        <v>45</v>
      </c>
      <c r="J1620" s="3" t="s">
        <v>102</v>
      </c>
      <c r="K1620" s="3" t="s">
        <v>226</v>
      </c>
      <c r="L1620" s="5">
        <v>33</v>
      </c>
      <c r="M1620" s="5">
        <v>70305.33</v>
      </c>
      <c r="N1620" s="5">
        <v>86897.24</v>
      </c>
      <c r="O1620" s="5">
        <v>0.05</v>
      </c>
      <c r="P1620" s="3" t="s">
        <v>28</v>
      </c>
      <c r="Q1620" s="3" t="s">
        <v>29</v>
      </c>
      <c r="R1620" s="5">
        <v>12</v>
      </c>
      <c r="S1620" s="15">
        <v>520156.4</v>
      </c>
      <c r="T1620" s="11">
        <f t="shared" si="176"/>
        <v>2867608.9200000004</v>
      </c>
      <c r="U1620" s="12">
        <f t="shared" si="177"/>
        <v>143380.44600000003</v>
      </c>
      <c r="V1620" s="12">
        <f t="shared" si="178"/>
        <v>2724228.4740000004</v>
      </c>
      <c r="W1620" s="17">
        <f t="shared" si="179"/>
        <v>0.19093714237420453</v>
      </c>
      <c r="X1620" s="19">
        <f t="shared" si="180"/>
        <v>0</v>
      </c>
      <c r="Y1620" s="17">
        <f t="shared" si="181"/>
        <v>0.19093714237420453</v>
      </c>
      <c r="Z1620" s="25">
        <f t="shared" si="175"/>
        <v>5.2631578947368425E-2</v>
      </c>
    </row>
    <row r="1621" spans="1:26" ht="14.4" x14ac:dyDescent="0.3">
      <c r="A1621" s="24" t="s">
        <v>2490</v>
      </c>
      <c r="B1621" s="4">
        <v>45677</v>
      </c>
      <c r="C1621" s="3" t="s">
        <v>40</v>
      </c>
      <c r="D1621" s="3" t="s">
        <v>21</v>
      </c>
      <c r="E1621" s="3" t="s">
        <v>105</v>
      </c>
      <c r="F1621" s="3" t="s">
        <v>106</v>
      </c>
      <c r="G1621" s="3" t="s">
        <v>2477</v>
      </c>
      <c r="H1621" s="3" t="s">
        <v>35</v>
      </c>
      <c r="I1621" s="3" t="s">
        <v>52</v>
      </c>
      <c r="J1621" s="3" t="s">
        <v>53</v>
      </c>
      <c r="K1621" s="3" t="s">
        <v>90</v>
      </c>
      <c r="L1621" s="5">
        <v>47</v>
      </c>
      <c r="M1621" s="5">
        <v>30192.92</v>
      </c>
      <c r="N1621" s="5">
        <v>36175.760000000002</v>
      </c>
      <c r="O1621" s="5">
        <v>0.1</v>
      </c>
      <c r="P1621" s="3" t="s">
        <v>55</v>
      </c>
      <c r="Q1621" s="3" t="s">
        <v>29</v>
      </c>
      <c r="R1621" s="5">
        <v>4</v>
      </c>
      <c r="S1621" s="15">
        <v>253074.1</v>
      </c>
      <c r="T1621" s="11">
        <f t="shared" si="176"/>
        <v>1700260.7200000002</v>
      </c>
      <c r="U1621" s="12">
        <f t="shared" si="177"/>
        <v>170026.07200000004</v>
      </c>
      <c r="V1621" s="12">
        <f t="shared" si="178"/>
        <v>1530234.648</v>
      </c>
      <c r="W1621" s="17">
        <f t="shared" si="179"/>
        <v>0.1653825446514135</v>
      </c>
      <c r="X1621" s="19">
        <f t="shared" si="180"/>
        <v>1</v>
      </c>
      <c r="Y1621" s="17">
        <f t="shared" si="181"/>
        <v>0.1653825446514135</v>
      </c>
      <c r="Z1621" s="25">
        <f t="shared" si="175"/>
        <v>0.11111111111111113</v>
      </c>
    </row>
    <row r="1622" spans="1:26" ht="14.4" x14ac:dyDescent="0.3">
      <c r="A1622" s="24" t="s">
        <v>2491</v>
      </c>
      <c r="B1622" s="4">
        <v>45684</v>
      </c>
      <c r="C1622" s="3" t="s">
        <v>49</v>
      </c>
      <c r="D1622" s="3" t="s">
        <v>21</v>
      </c>
      <c r="E1622" s="3" t="s">
        <v>22</v>
      </c>
      <c r="F1622" s="3" t="s">
        <v>22</v>
      </c>
      <c r="G1622" s="3" t="s">
        <v>1448</v>
      </c>
      <c r="H1622" s="3" t="s">
        <v>35</v>
      </c>
      <c r="I1622" s="3" t="s">
        <v>25</v>
      </c>
      <c r="J1622" s="3" t="s">
        <v>61</v>
      </c>
      <c r="K1622" s="3" t="s">
        <v>62</v>
      </c>
      <c r="L1622" s="5">
        <v>16</v>
      </c>
      <c r="M1622" s="5">
        <v>75246.37</v>
      </c>
      <c r="N1622" s="5">
        <v>95467.73</v>
      </c>
      <c r="O1622" s="5">
        <v>0.15</v>
      </c>
      <c r="P1622" s="3" t="s">
        <v>55</v>
      </c>
      <c r="Q1622" s="3" t="s">
        <v>77</v>
      </c>
      <c r="R1622" s="5">
        <v>1</v>
      </c>
      <c r="S1622" s="15">
        <v>275010.5</v>
      </c>
      <c r="T1622" s="11">
        <f t="shared" si="176"/>
        <v>1527483.68</v>
      </c>
      <c r="U1622" s="12">
        <f t="shared" si="177"/>
        <v>229122.552</v>
      </c>
      <c r="V1622" s="12">
        <f t="shared" si="178"/>
        <v>1298361.128</v>
      </c>
      <c r="W1622" s="17">
        <f t="shared" si="179"/>
        <v>0.21181356563225759</v>
      </c>
      <c r="X1622" s="19">
        <f t="shared" si="180"/>
        <v>1</v>
      </c>
      <c r="Y1622" s="17">
        <f t="shared" si="181"/>
        <v>0.21181356563225759</v>
      </c>
      <c r="Z1622" s="25">
        <f t="shared" si="175"/>
        <v>0.1764705882352941</v>
      </c>
    </row>
    <row r="1623" spans="1:26" ht="14.4" x14ac:dyDescent="0.3">
      <c r="A1623" s="24" t="s">
        <v>2492</v>
      </c>
      <c r="B1623" s="4">
        <v>45819</v>
      </c>
      <c r="C1623" s="3" t="s">
        <v>20</v>
      </c>
      <c r="D1623" s="3" t="s">
        <v>57</v>
      </c>
      <c r="E1623" s="3" t="s">
        <v>92</v>
      </c>
      <c r="F1623" s="3" t="s">
        <v>93</v>
      </c>
      <c r="G1623" s="3" t="s">
        <v>2493</v>
      </c>
      <c r="H1623" s="3" t="s">
        <v>87</v>
      </c>
      <c r="I1623" s="3" t="s">
        <v>45</v>
      </c>
      <c r="J1623" s="3" t="s">
        <v>67</v>
      </c>
      <c r="K1623" s="3" t="s">
        <v>199</v>
      </c>
      <c r="L1623" s="5">
        <v>19</v>
      </c>
      <c r="M1623" s="5">
        <v>21882.99</v>
      </c>
      <c r="N1623" s="5">
        <v>24724.01</v>
      </c>
      <c r="O1623" s="5">
        <v>0.1</v>
      </c>
      <c r="P1623" s="3" t="s">
        <v>55</v>
      </c>
      <c r="Q1623" s="3" t="s">
        <v>38</v>
      </c>
      <c r="R1623" s="5">
        <v>16</v>
      </c>
      <c r="S1623" s="15">
        <v>48581.440000000002</v>
      </c>
      <c r="T1623" s="11">
        <f t="shared" si="176"/>
        <v>469756.18999999994</v>
      </c>
      <c r="U1623" s="12">
        <f t="shared" si="177"/>
        <v>46975.618999999999</v>
      </c>
      <c r="V1623" s="12">
        <f t="shared" si="178"/>
        <v>422780.57099999994</v>
      </c>
      <c r="W1623" s="17">
        <f t="shared" si="179"/>
        <v>0.11490934856606741</v>
      </c>
      <c r="X1623" s="19">
        <f t="shared" si="180"/>
        <v>1</v>
      </c>
      <c r="Y1623" s="17">
        <f t="shared" si="181"/>
        <v>0.11490934856606741</v>
      </c>
      <c r="Z1623" s="25">
        <f t="shared" si="175"/>
        <v>0.11111111111111112</v>
      </c>
    </row>
    <row r="1624" spans="1:26" ht="14.4" x14ac:dyDescent="0.3">
      <c r="A1624" s="24" t="s">
        <v>2494</v>
      </c>
      <c r="B1624" s="4">
        <v>45830</v>
      </c>
      <c r="C1624" s="3" t="s">
        <v>31</v>
      </c>
      <c r="D1624" s="3" t="s">
        <v>57</v>
      </c>
      <c r="E1624" s="3" t="s">
        <v>58</v>
      </c>
      <c r="F1624" s="3" t="s">
        <v>59</v>
      </c>
      <c r="G1624" s="3" t="s">
        <v>865</v>
      </c>
      <c r="H1624" s="3" t="s">
        <v>87</v>
      </c>
      <c r="I1624" s="3" t="s">
        <v>52</v>
      </c>
      <c r="J1624" s="3" t="s">
        <v>95</v>
      </c>
      <c r="K1624" s="3" t="s">
        <v>96</v>
      </c>
      <c r="L1624" s="5">
        <v>6</v>
      </c>
      <c r="M1624" s="5">
        <v>72910.850000000006</v>
      </c>
      <c r="N1624" s="5">
        <v>82180.5</v>
      </c>
      <c r="O1624" s="5">
        <v>0.1</v>
      </c>
      <c r="P1624" s="3" t="s">
        <v>55</v>
      </c>
      <c r="Q1624" s="3" t="s">
        <v>38</v>
      </c>
      <c r="R1624" s="5">
        <v>18</v>
      </c>
      <c r="S1624" s="15">
        <v>50056.11</v>
      </c>
      <c r="T1624" s="11">
        <f t="shared" si="176"/>
        <v>493083</v>
      </c>
      <c r="U1624" s="12">
        <f t="shared" si="177"/>
        <v>49308.3</v>
      </c>
      <c r="V1624" s="12">
        <f t="shared" si="178"/>
        <v>443774.7</v>
      </c>
      <c r="W1624" s="17">
        <f t="shared" si="179"/>
        <v>0.11279622294826631</v>
      </c>
      <c r="X1624" s="19">
        <f t="shared" si="180"/>
        <v>1</v>
      </c>
      <c r="Y1624" s="17">
        <f t="shared" si="181"/>
        <v>0.11279622294826631</v>
      </c>
      <c r="Z1624" s="25">
        <f t="shared" si="175"/>
        <v>0.11111111111111112</v>
      </c>
    </row>
    <row r="1625" spans="1:26" ht="14.4" x14ac:dyDescent="0.3">
      <c r="A1625" s="24" t="s">
        <v>2495</v>
      </c>
      <c r="B1625" s="4">
        <v>45854</v>
      </c>
      <c r="C1625" s="3" t="s">
        <v>40</v>
      </c>
      <c r="D1625" s="3" t="s">
        <v>57</v>
      </c>
      <c r="E1625" s="3" t="s">
        <v>64</v>
      </c>
      <c r="F1625" s="3" t="s">
        <v>65</v>
      </c>
      <c r="G1625" s="3" t="s">
        <v>1291</v>
      </c>
      <c r="H1625" s="3" t="s">
        <v>44</v>
      </c>
      <c r="I1625" s="3" t="s">
        <v>45</v>
      </c>
      <c r="J1625" s="3" t="s">
        <v>132</v>
      </c>
      <c r="K1625" s="3" t="s">
        <v>206</v>
      </c>
      <c r="L1625" s="5">
        <v>44</v>
      </c>
      <c r="M1625" s="5">
        <v>2323.12</v>
      </c>
      <c r="N1625" s="5">
        <v>3242.12</v>
      </c>
      <c r="O1625" s="5">
        <v>0.1</v>
      </c>
      <c r="P1625" s="3" t="s">
        <v>55</v>
      </c>
      <c r="Q1625" s="3" t="s">
        <v>29</v>
      </c>
      <c r="R1625" s="5">
        <v>13</v>
      </c>
      <c r="S1625" s="15">
        <v>36392.400000000001</v>
      </c>
      <c r="T1625" s="11">
        <f t="shared" si="176"/>
        <v>142653.28</v>
      </c>
      <c r="U1625" s="12">
        <f t="shared" si="177"/>
        <v>14265.328000000001</v>
      </c>
      <c r="V1625" s="12">
        <f t="shared" si="178"/>
        <v>128387.95199999999</v>
      </c>
      <c r="W1625" s="17">
        <f t="shared" si="179"/>
        <v>0.28345650376913872</v>
      </c>
      <c r="X1625" s="19">
        <f t="shared" si="180"/>
        <v>1</v>
      </c>
      <c r="Y1625" s="17">
        <f t="shared" si="181"/>
        <v>0.28345650376913872</v>
      </c>
      <c r="Z1625" s="25">
        <f t="shared" si="175"/>
        <v>0.11111111111111113</v>
      </c>
    </row>
    <row r="1626" spans="1:26" ht="14.4" x14ac:dyDescent="0.3">
      <c r="A1626" s="24" t="s">
        <v>2496</v>
      </c>
      <c r="B1626" s="6">
        <v>45905</v>
      </c>
      <c r="C1626" s="3" t="s">
        <v>31</v>
      </c>
      <c r="D1626" s="3" t="s">
        <v>41</v>
      </c>
      <c r="E1626" s="3" t="s">
        <v>42</v>
      </c>
      <c r="F1626" s="3" t="s">
        <v>42</v>
      </c>
      <c r="G1626" s="3" t="s">
        <v>179</v>
      </c>
      <c r="H1626" s="3" t="s">
        <v>35</v>
      </c>
      <c r="I1626" s="3" t="s">
        <v>25</v>
      </c>
      <c r="J1626" s="3" t="s">
        <v>26</v>
      </c>
      <c r="K1626" s="3" t="s">
        <v>216</v>
      </c>
      <c r="L1626" s="5">
        <v>45</v>
      </c>
      <c r="M1626" s="5">
        <v>42449.54</v>
      </c>
      <c r="N1626" s="5">
        <v>61737.9</v>
      </c>
      <c r="O1626" s="5">
        <v>0.15</v>
      </c>
      <c r="P1626" s="3" t="s">
        <v>28</v>
      </c>
      <c r="Q1626" s="3" t="s">
        <v>29</v>
      </c>
      <c r="R1626" s="5">
        <v>6</v>
      </c>
      <c r="S1626" s="15">
        <v>737779.8</v>
      </c>
      <c r="T1626" s="11">
        <f t="shared" si="176"/>
        <v>2778205.5</v>
      </c>
      <c r="U1626" s="12">
        <f t="shared" si="177"/>
        <v>416730.82500000001</v>
      </c>
      <c r="V1626" s="12">
        <f t="shared" si="178"/>
        <v>2361474.6749999998</v>
      </c>
      <c r="W1626" s="17">
        <f t="shared" si="179"/>
        <v>0.31242333776033404</v>
      </c>
      <c r="X1626" s="19">
        <f t="shared" si="180"/>
        <v>0</v>
      </c>
      <c r="Y1626" s="17">
        <f t="shared" si="181"/>
        <v>0.31242333776033404</v>
      </c>
      <c r="Z1626" s="25">
        <f t="shared" si="175"/>
        <v>0.17647058823529413</v>
      </c>
    </row>
    <row r="1627" spans="1:26" ht="14.4" x14ac:dyDescent="0.3">
      <c r="A1627" s="24" t="s">
        <v>2497</v>
      </c>
      <c r="B1627" s="4">
        <v>45700</v>
      </c>
      <c r="C1627" s="3" t="s">
        <v>40</v>
      </c>
      <c r="D1627" s="3" t="s">
        <v>21</v>
      </c>
      <c r="E1627" s="3" t="s">
        <v>32</v>
      </c>
      <c r="F1627" s="3" t="s">
        <v>33</v>
      </c>
      <c r="G1627" s="3" t="s">
        <v>2498</v>
      </c>
      <c r="H1627" s="3" t="s">
        <v>35</v>
      </c>
      <c r="I1627" s="3" t="s">
        <v>45</v>
      </c>
      <c r="J1627" s="3" t="s">
        <v>46</v>
      </c>
      <c r="K1627" s="3" t="s">
        <v>47</v>
      </c>
      <c r="L1627" s="5">
        <v>6</v>
      </c>
      <c r="M1627" s="5">
        <v>14612.24</v>
      </c>
      <c r="N1627" s="5">
        <v>20634.740000000002</v>
      </c>
      <c r="O1627" s="5">
        <v>0</v>
      </c>
      <c r="P1627" s="3" t="s">
        <v>55</v>
      </c>
      <c r="Q1627" s="3" t="s">
        <v>38</v>
      </c>
      <c r="R1627" s="5">
        <v>1</v>
      </c>
      <c r="S1627" s="15">
        <v>36135</v>
      </c>
      <c r="T1627" s="11">
        <f t="shared" si="176"/>
        <v>123808.44</v>
      </c>
      <c r="U1627" s="12">
        <f t="shared" si="177"/>
        <v>0</v>
      </c>
      <c r="V1627" s="12">
        <f t="shared" si="178"/>
        <v>123808.44</v>
      </c>
      <c r="W1627" s="17">
        <f t="shared" si="179"/>
        <v>0.2918621703011523</v>
      </c>
      <c r="X1627" s="19">
        <f t="shared" si="180"/>
        <v>1</v>
      </c>
      <c r="Y1627" s="17">
        <f t="shared" si="181"/>
        <v>0.2918621703011523</v>
      </c>
      <c r="Z1627" s="25">
        <f t="shared" si="175"/>
        <v>0</v>
      </c>
    </row>
    <row r="1628" spans="1:26" ht="14.4" x14ac:dyDescent="0.3">
      <c r="A1628" s="24" t="s">
        <v>2499</v>
      </c>
      <c r="B1628" s="4">
        <v>45760</v>
      </c>
      <c r="C1628" s="3" t="s">
        <v>20</v>
      </c>
      <c r="D1628" s="3" t="s">
        <v>21</v>
      </c>
      <c r="E1628" s="3" t="s">
        <v>22</v>
      </c>
      <c r="F1628" s="3" t="s">
        <v>22</v>
      </c>
      <c r="G1628" s="3" t="s">
        <v>491</v>
      </c>
      <c r="H1628" s="3" t="s">
        <v>35</v>
      </c>
      <c r="I1628" s="3" t="s">
        <v>52</v>
      </c>
      <c r="J1628" s="3" t="s">
        <v>53</v>
      </c>
      <c r="K1628" s="3" t="s">
        <v>54</v>
      </c>
      <c r="L1628" s="5">
        <v>44</v>
      </c>
      <c r="M1628" s="5">
        <v>78261.47</v>
      </c>
      <c r="N1628" s="5">
        <v>93805.99</v>
      </c>
      <c r="O1628" s="5">
        <v>0.1</v>
      </c>
      <c r="P1628" s="3" t="s">
        <v>55</v>
      </c>
      <c r="Q1628" s="3" t="s">
        <v>84</v>
      </c>
      <c r="R1628" s="5">
        <v>1</v>
      </c>
      <c r="S1628" s="15">
        <v>615563</v>
      </c>
      <c r="T1628" s="11">
        <f t="shared" si="176"/>
        <v>4127463.56</v>
      </c>
      <c r="U1628" s="12">
        <f t="shared" si="177"/>
        <v>412746.35600000003</v>
      </c>
      <c r="V1628" s="12">
        <f t="shared" si="178"/>
        <v>3714717.2039999999</v>
      </c>
      <c r="W1628" s="17">
        <f t="shared" si="179"/>
        <v>0.16570924950549748</v>
      </c>
      <c r="X1628" s="19">
        <f t="shared" si="180"/>
        <v>1</v>
      </c>
      <c r="Y1628" s="17">
        <f t="shared" si="181"/>
        <v>0.16570924950549748</v>
      </c>
      <c r="Z1628" s="25">
        <f t="shared" si="175"/>
        <v>0.11111111111111112</v>
      </c>
    </row>
    <row r="1629" spans="1:26" ht="14.4" x14ac:dyDescent="0.3">
      <c r="A1629" s="24" t="s">
        <v>2500</v>
      </c>
      <c r="B1629" s="6">
        <v>45842</v>
      </c>
      <c r="C1629" s="3" t="s">
        <v>49</v>
      </c>
      <c r="D1629" s="3" t="s">
        <v>70</v>
      </c>
      <c r="E1629" s="3" t="s">
        <v>125</v>
      </c>
      <c r="F1629" s="3" t="s">
        <v>125</v>
      </c>
      <c r="G1629" s="3" t="s">
        <v>764</v>
      </c>
      <c r="H1629" s="3" t="s">
        <v>87</v>
      </c>
      <c r="I1629" s="3" t="s">
        <v>52</v>
      </c>
      <c r="J1629" s="3" t="s">
        <v>95</v>
      </c>
      <c r="K1629" s="3" t="s">
        <v>237</v>
      </c>
      <c r="L1629" s="5">
        <v>3</v>
      </c>
      <c r="M1629" s="5">
        <v>63992.77</v>
      </c>
      <c r="N1629" s="5">
        <v>86639.73</v>
      </c>
      <c r="O1629" s="5">
        <v>0</v>
      </c>
      <c r="P1629" s="3" t="s">
        <v>28</v>
      </c>
      <c r="Q1629" s="3" t="s">
        <v>77</v>
      </c>
      <c r="R1629" s="5">
        <v>11</v>
      </c>
      <c r="S1629" s="15">
        <v>67940.88</v>
      </c>
      <c r="T1629" s="11">
        <f t="shared" si="176"/>
        <v>259919.19</v>
      </c>
      <c r="U1629" s="12">
        <f t="shared" si="177"/>
        <v>0</v>
      </c>
      <c r="V1629" s="12">
        <f t="shared" si="178"/>
        <v>259919.19</v>
      </c>
      <c r="W1629" s="17">
        <f t="shared" si="179"/>
        <v>0.26139231966673954</v>
      </c>
      <c r="X1629" s="19">
        <f t="shared" si="180"/>
        <v>0</v>
      </c>
      <c r="Y1629" s="17">
        <f t="shared" si="181"/>
        <v>0.26139231966673954</v>
      </c>
      <c r="Z1629" s="25">
        <f t="shared" si="175"/>
        <v>0</v>
      </c>
    </row>
    <row r="1630" spans="1:26" ht="14.4" x14ac:dyDescent="0.3">
      <c r="A1630" s="24" t="s">
        <v>2501</v>
      </c>
      <c r="B1630" s="4">
        <v>45698</v>
      </c>
      <c r="C1630" s="3" t="s">
        <v>40</v>
      </c>
      <c r="D1630" s="3" t="s">
        <v>70</v>
      </c>
      <c r="E1630" s="3" t="s">
        <v>71</v>
      </c>
      <c r="F1630" s="3" t="s">
        <v>72</v>
      </c>
      <c r="G1630" s="3" t="s">
        <v>2474</v>
      </c>
      <c r="H1630" s="3" t="s">
        <v>35</v>
      </c>
      <c r="I1630" s="3" t="s">
        <v>52</v>
      </c>
      <c r="J1630" s="3" t="s">
        <v>95</v>
      </c>
      <c r="K1630" s="3" t="s">
        <v>96</v>
      </c>
      <c r="L1630" s="5">
        <v>34</v>
      </c>
      <c r="M1630" s="5">
        <v>25197.3</v>
      </c>
      <c r="N1630" s="5">
        <v>31648.25</v>
      </c>
      <c r="O1630" s="5">
        <v>0</v>
      </c>
      <c r="P1630" s="3" t="s">
        <v>28</v>
      </c>
      <c r="Q1630" s="3" t="s">
        <v>29</v>
      </c>
      <c r="R1630" s="5">
        <v>14</v>
      </c>
      <c r="S1630" s="15">
        <v>219332.3</v>
      </c>
      <c r="T1630" s="11">
        <f t="shared" si="176"/>
        <v>1076040.5</v>
      </c>
      <c r="U1630" s="12">
        <f t="shared" si="177"/>
        <v>0</v>
      </c>
      <c r="V1630" s="12">
        <f t="shared" si="178"/>
        <v>1076040.5</v>
      </c>
      <c r="W1630" s="17">
        <f t="shared" si="179"/>
        <v>0.20383275536562051</v>
      </c>
      <c r="X1630" s="19">
        <f t="shared" si="180"/>
        <v>0</v>
      </c>
      <c r="Y1630" s="17">
        <f t="shared" si="181"/>
        <v>0.20383275536562051</v>
      </c>
      <c r="Z1630" s="25">
        <f t="shared" si="175"/>
        <v>0</v>
      </c>
    </row>
    <row r="1631" spans="1:26" ht="14.4" x14ac:dyDescent="0.3">
      <c r="A1631" s="24" t="s">
        <v>2502</v>
      </c>
      <c r="B1631" s="6">
        <v>45843</v>
      </c>
      <c r="C1631" s="3" t="s">
        <v>40</v>
      </c>
      <c r="D1631" s="3" t="s">
        <v>70</v>
      </c>
      <c r="E1631" s="3" t="s">
        <v>71</v>
      </c>
      <c r="F1631" s="3" t="s">
        <v>72</v>
      </c>
      <c r="G1631" s="3" t="s">
        <v>66</v>
      </c>
      <c r="H1631" s="3" t="s">
        <v>35</v>
      </c>
      <c r="I1631" s="3" t="s">
        <v>52</v>
      </c>
      <c r="J1631" s="3" t="s">
        <v>53</v>
      </c>
      <c r="K1631" s="3" t="s">
        <v>110</v>
      </c>
      <c r="L1631" s="5">
        <v>50</v>
      </c>
      <c r="M1631" s="5">
        <v>62958.74</v>
      </c>
      <c r="N1631" s="5">
        <v>79126.179999999993</v>
      </c>
      <c r="O1631" s="5">
        <v>0</v>
      </c>
      <c r="P1631" s="3" t="s">
        <v>55</v>
      </c>
      <c r="Q1631" s="3" t="s">
        <v>77</v>
      </c>
      <c r="R1631" s="5">
        <v>10</v>
      </c>
      <c r="S1631" s="15">
        <v>808372</v>
      </c>
      <c r="T1631" s="11">
        <f t="shared" si="176"/>
        <v>3956308.9999999995</v>
      </c>
      <c r="U1631" s="12">
        <f t="shared" si="177"/>
        <v>0</v>
      </c>
      <c r="V1631" s="12">
        <f t="shared" si="178"/>
        <v>3956308.9999999995</v>
      </c>
      <c r="W1631" s="17">
        <f t="shared" si="179"/>
        <v>0.2043247885845115</v>
      </c>
      <c r="X1631" s="19">
        <f t="shared" si="180"/>
        <v>1</v>
      </c>
      <c r="Y1631" s="17">
        <f t="shared" si="181"/>
        <v>0.2043247885845115</v>
      </c>
      <c r="Z1631" s="25">
        <f t="shared" si="175"/>
        <v>0</v>
      </c>
    </row>
    <row r="1632" spans="1:26" ht="14.4" x14ac:dyDescent="0.3">
      <c r="A1632" s="24" t="s">
        <v>2503</v>
      </c>
      <c r="B1632" s="4">
        <v>45743</v>
      </c>
      <c r="C1632" s="3" t="s">
        <v>31</v>
      </c>
      <c r="D1632" s="3" t="s">
        <v>70</v>
      </c>
      <c r="E1632" s="3" t="s">
        <v>71</v>
      </c>
      <c r="F1632" s="3" t="s">
        <v>72</v>
      </c>
      <c r="G1632" s="3" t="s">
        <v>997</v>
      </c>
      <c r="H1632" s="3" t="s">
        <v>44</v>
      </c>
      <c r="I1632" s="3" t="s">
        <v>25</v>
      </c>
      <c r="J1632" s="3" t="s">
        <v>36</v>
      </c>
      <c r="K1632" s="3" t="s">
        <v>280</v>
      </c>
      <c r="L1632" s="5">
        <v>34</v>
      </c>
      <c r="M1632" s="5">
        <v>73502.95</v>
      </c>
      <c r="N1632" s="5">
        <v>91347.08</v>
      </c>
      <c r="O1632" s="5">
        <v>0.05</v>
      </c>
      <c r="P1632" s="3" t="s">
        <v>55</v>
      </c>
      <c r="Q1632" s="3" t="s">
        <v>29</v>
      </c>
      <c r="R1632" s="5">
        <v>17</v>
      </c>
      <c r="S1632" s="15">
        <v>576365.4</v>
      </c>
      <c r="T1632" s="11">
        <f t="shared" si="176"/>
        <v>3105800.72</v>
      </c>
      <c r="U1632" s="12">
        <f t="shared" si="177"/>
        <v>155290.03600000002</v>
      </c>
      <c r="V1632" s="12">
        <f t="shared" si="178"/>
        <v>2950510.6840000004</v>
      </c>
      <c r="W1632" s="17">
        <f t="shared" si="179"/>
        <v>0.19534428501666118</v>
      </c>
      <c r="X1632" s="19">
        <f t="shared" si="180"/>
        <v>1</v>
      </c>
      <c r="Y1632" s="17">
        <f t="shared" si="181"/>
        <v>0.19534428501666118</v>
      </c>
      <c r="Z1632" s="25">
        <f t="shared" si="175"/>
        <v>5.2631578947368425E-2</v>
      </c>
    </row>
    <row r="1633" spans="1:26" ht="14.4" x14ac:dyDescent="0.3">
      <c r="A1633" s="24" t="s">
        <v>2504</v>
      </c>
      <c r="B1633" s="7">
        <v>45808</v>
      </c>
      <c r="C1633" s="3" t="s">
        <v>20</v>
      </c>
      <c r="D1633" s="3" t="s">
        <v>70</v>
      </c>
      <c r="E1633" s="3" t="s">
        <v>71</v>
      </c>
      <c r="F1633" s="3" t="s">
        <v>72</v>
      </c>
      <c r="G1633" s="3" t="s">
        <v>343</v>
      </c>
      <c r="H1633" s="3" t="s">
        <v>35</v>
      </c>
      <c r="I1633" s="3" t="s">
        <v>45</v>
      </c>
      <c r="J1633" s="3" t="s">
        <v>132</v>
      </c>
      <c r="K1633" s="3" t="s">
        <v>248</v>
      </c>
      <c r="L1633" s="5">
        <v>37</v>
      </c>
      <c r="M1633" s="5">
        <v>6835.06</v>
      </c>
      <c r="N1633" s="5">
        <v>8876.92</v>
      </c>
      <c r="O1633" s="5">
        <v>0</v>
      </c>
      <c r="P1633" s="3" t="s">
        <v>28</v>
      </c>
      <c r="Q1633" s="3" t="s">
        <v>77</v>
      </c>
      <c r="R1633" s="5">
        <v>2</v>
      </c>
      <c r="S1633" s="15">
        <v>75548.820000000007</v>
      </c>
      <c r="T1633" s="11">
        <f t="shared" si="176"/>
        <v>328446.03999999998</v>
      </c>
      <c r="U1633" s="12">
        <f t="shared" si="177"/>
        <v>0</v>
      </c>
      <c r="V1633" s="12">
        <f t="shared" si="178"/>
        <v>328446.03999999998</v>
      </c>
      <c r="W1633" s="17">
        <f t="shared" si="179"/>
        <v>0.23001897054383733</v>
      </c>
      <c r="X1633" s="19">
        <f t="shared" si="180"/>
        <v>0</v>
      </c>
      <c r="Y1633" s="17">
        <f t="shared" si="181"/>
        <v>0.23001897054383733</v>
      </c>
      <c r="Z1633" s="25">
        <f t="shared" si="175"/>
        <v>0</v>
      </c>
    </row>
    <row r="1634" spans="1:26" ht="14.4" x14ac:dyDescent="0.3">
      <c r="A1634" s="24" t="s">
        <v>2505</v>
      </c>
      <c r="B1634" s="4">
        <v>45889</v>
      </c>
      <c r="C1634" s="3" t="s">
        <v>49</v>
      </c>
      <c r="D1634" s="3" t="s">
        <v>57</v>
      </c>
      <c r="E1634" s="3" t="s">
        <v>92</v>
      </c>
      <c r="F1634" s="3" t="s">
        <v>93</v>
      </c>
      <c r="G1634" s="3" t="s">
        <v>460</v>
      </c>
      <c r="H1634" s="3" t="s">
        <v>24</v>
      </c>
      <c r="I1634" s="3" t="s">
        <v>45</v>
      </c>
      <c r="J1634" s="3" t="s">
        <v>132</v>
      </c>
      <c r="K1634" s="3" t="s">
        <v>206</v>
      </c>
      <c r="L1634" s="5">
        <v>35</v>
      </c>
      <c r="M1634" s="5">
        <v>65071.839999999997</v>
      </c>
      <c r="N1634" s="5">
        <v>77987.429999999993</v>
      </c>
      <c r="O1634" s="5">
        <v>0.1</v>
      </c>
      <c r="P1634" s="3" t="s">
        <v>55</v>
      </c>
      <c r="Q1634" s="3" t="s">
        <v>84</v>
      </c>
      <c r="R1634" s="5">
        <v>6</v>
      </c>
      <c r="S1634" s="15">
        <v>406841.1</v>
      </c>
      <c r="T1634" s="11">
        <f t="shared" si="176"/>
        <v>2729560.05</v>
      </c>
      <c r="U1634" s="12">
        <f t="shared" si="177"/>
        <v>272956.005</v>
      </c>
      <c r="V1634" s="12">
        <f t="shared" si="178"/>
        <v>2456604.0449999999</v>
      </c>
      <c r="W1634" s="17">
        <f t="shared" si="179"/>
        <v>0.16561118216346501</v>
      </c>
      <c r="X1634" s="19">
        <f t="shared" si="180"/>
        <v>1</v>
      </c>
      <c r="Y1634" s="17">
        <f t="shared" si="181"/>
        <v>0.16561118216346501</v>
      </c>
      <c r="Z1634" s="25">
        <f t="shared" si="175"/>
        <v>0.11111111111111112</v>
      </c>
    </row>
    <row r="1635" spans="1:26" ht="14.4" x14ac:dyDescent="0.3">
      <c r="A1635" s="24" t="s">
        <v>2506</v>
      </c>
      <c r="B1635" s="6">
        <v>45750</v>
      </c>
      <c r="C1635" s="3" t="s">
        <v>40</v>
      </c>
      <c r="D1635" s="3" t="s">
        <v>70</v>
      </c>
      <c r="E1635" s="3" t="s">
        <v>71</v>
      </c>
      <c r="F1635" s="3" t="s">
        <v>72</v>
      </c>
      <c r="G1635" s="3" t="s">
        <v>589</v>
      </c>
      <c r="H1635" s="3" t="s">
        <v>24</v>
      </c>
      <c r="I1635" s="3" t="s">
        <v>52</v>
      </c>
      <c r="J1635" s="3" t="s">
        <v>157</v>
      </c>
      <c r="K1635" s="3" t="s">
        <v>158</v>
      </c>
      <c r="L1635" s="5">
        <v>10</v>
      </c>
      <c r="M1635" s="5">
        <v>76079.06</v>
      </c>
      <c r="N1635" s="5">
        <v>97604.76</v>
      </c>
      <c r="O1635" s="5">
        <v>0</v>
      </c>
      <c r="P1635" s="3" t="s">
        <v>55</v>
      </c>
      <c r="Q1635" s="3" t="s">
        <v>38</v>
      </c>
      <c r="R1635" s="5">
        <v>13</v>
      </c>
      <c r="S1635" s="15">
        <v>215257</v>
      </c>
      <c r="T1635" s="11">
        <f t="shared" si="176"/>
        <v>976047.6</v>
      </c>
      <c r="U1635" s="12">
        <f t="shared" si="177"/>
        <v>0</v>
      </c>
      <c r="V1635" s="12">
        <f t="shared" si="178"/>
        <v>976047.6</v>
      </c>
      <c r="W1635" s="17">
        <f t="shared" si="179"/>
        <v>0.22053944910063814</v>
      </c>
      <c r="X1635" s="19">
        <f t="shared" si="180"/>
        <v>1</v>
      </c>
      <c r="Y1635" s="17">
        <f t="shared" si="181"/>
        <v>0.22053944910063814</v>
      </c>
      <c r="Z1635" s="25">
        <f t="shared" si="175"/>
        <v>0</v>
      </c>
    </row>
    <row r="1636" spans="1:26" ht="14.4" x14ac:dyDescent="0.3">
      <c r="A1636" s="24" t="s">
        <v>2507</v>
      </c>
      <c r="B1636" s="4">
        <v>45852</v>
      </c>
      <c r="C1636" s="3" t="s">
        <v>40</v>
      </c>
      <c r="D1636" s="3" t="s">
        <v>41</v>
      </c>
      <c r="E1636" s="3" t="s">
        <v>42</v>
      </c>
      <c r="F1636" s="3" t="s">
        <v>42</v>
      </c>
      <c r="G1636" s="3" t="s">
        <v>1987</v>
      </c>
      <c r="H1636" s="3" t="s">
        <v>87</v>
      </c>
      <c r="I1636" s="3" t="s">
        <v>25</v>
      </c>
      <c r="J1636" s="3" t="s">
        <v>36</v>
      </c>
      <c r="K1636" s="3" t="s">
        <v>37</v>
      </c>
      <c r="L1636" s="5">
        <v>16</v>
      </c>
      <c r="M1636" s="5">
        <v>52528.01</v>
      </c>
      <c r="N1636" s="5">
        <v>70874.3</v>
      </c>
      <c r="O1636" s="5">
        <v>0</v>
      </c>
      <c r="P1636" s="3" t="s">
        <v>55</v>
      </c>
      <c r="Q1636" s="3" t="s">
        <v>29</v>
      </c>
      <c r="R1636" s="5">
        <v>18</v>
      </c>
      <c r="S1636" s="15">
        <v>293540.59999999998</v>
      </c>
      <c r="T1636" s="11">
        <f t="shared" si="176"/>
        <v>1133988.8</v>
      </c>
      <c r="U1636" s="12">
        <f t="shared" si="177"/>
        <v>0</v>
      </c>
      <c r="V1636" s="12">
        <f t="shared" si="178"/>
        <v>1133988.8</v>
      </c>
      <c r="W1636" s="17">
        <f t="shared" si="179"/>
        <v>0.2588567012302061</v>
      </c>
      <c r="X1636" s="19">
        <f t="shared" si="180"/>
        <v>1</v>
      </c>
      <c r="Y1636" s="17">
        <f t="shared" si="181"/>
        <v>0.2588567012302061</v>
      </c>
      <c r="Z1636" s="25">
        <f t="shared" si="175"/>
        <v>0</v>
      </c>
    </row>
    <row r="1637" spans="1:26" ht="14.4" x14ac:dyDescent="0.3">
      <c r="A1637" s="24" t="s">
        <v>2508</v>
      </c>
      <c r="B1637" s="4">
        <v>45865</v>
      </c>
      <c r="C1637" s="3" t="s">
        <v>49</v>
      </c>
      <c r="D1637" s="3" t="s">
        <v>21</v>
      </c>
      <c r="E1637" s="3" t="s">
        <v>105</v>
      </c>
      <c r="F1637" s="3" t="s">
        <v>106</v>
      </c>
      <c r="G1637" s="3" t="s">
        <v>522</v>
      </c>
      <c r="H1637" s="3" t="s">
        <v>87</v>
      </c>
      <c r="I1637" s="3" t="s">
        <v>25</v>
      </c>
      <c r="J1637" s="3" t="s">
        <v>26</v>
      </c>
      <c r="K1637" s="3" t="s">
        <v>216</v>
      </c>
      <c r="L1637" s="5">
        <v>1</v>
      </c>
      <c r="M1637" s="5">
        <v>3059.72</v>
      </c>
      <c r="N1637" s="5">
        <v>4234.6899999999996</v>
      </c>
      <c r="O1637" s="5">
        <v>0.15</v>
      </c>
      <c r="P1637" s="3" t="s">
        <v>28</v>
      </c>
      <c r="Q1637" s="3" t="s">
        <v>29</v>
      </c>
      <c r="R1637" s="5">
        <v>12</v>
      </c>
      <c r="S1637" s="15">
        <v>998.72</v>
      </c>
      <c r="T1637" s="11">
        <f t="shared" si="176"/>
        <v>4234.6899999999996</v>
      </c>
      <c r="U1637" s="12">
        <f t="shared" si="177"/>
        <v>635.20349999999996</v>
      </c>
      <c r="V1637" s="12">
        <f t="shared" si="178"/>
        <v>3599.4864999999995</v>
      </c>
      <c r="W1637" s="17">
        <f t="shared" si="179"/>
        <v>0.27746179906495</v>
      </c>
      <c r="X1637" s="19">
        <f t="shared" si="180"/>
        <v>0</v>
      </c>
      <c r="Y1637" s="17">
        <f t="shared" si="181"/>
        <v>0.27746179906495</v>
      </c>
      <c r="Z1637" s="25">
        <f t="shared" si="175"/>
        <v>0.17647058823529413</v>
      </c>
    </row>
    <row r="1638" spans="1:26" ht="14.4" x14ac:dyDescent="0.3">
      <c r="A1638" s="24" t="s">
        <v>2509</v>
      </c>
      <c r="B1638" s="4">
        <v>45854</v>
      </c>
      <c r="C1638" s="3" t="s">
        <v>31</v>
      </c>
      <c r="D1638" s="3" t="s">
        <v>21</v>
      </c>
      <c r="E1638" s="3" t="s">
        <v>105</v>
      </c>
      <c r="F1638" s="3" t="s">
        <v>106</v>
      </c>
      <c r="G1638" s="3" t="s">
        <v>1341</v>
      </c>
      <c r="H1638" s="3" t="s">
        <v>35</v>
      </c>
      <c r="I1638" s="3" t="s">
        <v>25</v>
      </c>
      <c r="J1638" s="3" t="s">
        <v>26</v>
      </c>
      <c r="K1638" s="3" t="s">
        <v>80</v>
      </c>
      <c r="L1638" s="5">
        <v>10</v>
      </c>
      <c r="M1638" s="5">
        <v>45489.31</v>
      </c>
      <c r="N1638" s="5">
        <v>58752.32</v>
      </c>
      <c r="O1638" s="5">
        <v>0.15</v>
      </c>
      <c r="P1638" s="3" t="s">
        <v>28</v>
      </c>
      <c r="Q1638" s="3" t="s">
        <v>77</v>
      </c>
      <c r="R1638" s="5">
        <v>4</v>
      </c>
      <c r="S1638" s="15">
        <v>112735.6</v>
      </c>
      <c r="T1638" s="11">
        <f t="shared" si="176"/>
        <v>587523.19999999995</v>
      </c>
      <c r="U1638" s="12">
        <f t="shared" si="177"/>
        <v>88128.48</v>
      </c>
      <c r="V1638" s="12">
        <f t="shared" si="178"/>
        <v>499394.72</v>
      </c>
      <c r="W1638" s="17">
        <f t="shared" si="179"/>
        <v>0.22574447723436086</v>
      </c>
      <c r="X1638" s="19">
        <f t="shared" si="180"/>
        <v>0</v>
      </c>
      <c r="Y1638" s="17">
        <f t="shared" si="181"/>
        <v>0.22574447723436086</v>
      </c>
      <c r="Z1638" s="25">
        <f t="shared" si="175"/>
        <v>0.17647058823529413</v>
      </c>
    </row>
    <row r="1639" spans="1:26" ht="14.4" x14ac:dyDescent="0.3">
      <c r="A1639" s="24" t="s">
        <v>2510</v>
      </c>
      <c r="B1639" s="4">
        <v>45763</v>
      </c>
      <c r="C1639" s="3" t="s">
        <v>20</v>
      </c>
      <c r="D1639" s="3" t="s">
        <v>21</v>
      </c>
      <c r="E1639" s="3" t="s">
        <v>22</v>
      </c>
      <c r="F1639" s="3" t="s">
        <v>22</v>
      </c>
      <c r="G1639" s="3" t="s">
        <v>2511</v>
      </c>
      <c r="H1639" s="3" t="s">
        <v>44</v>
      </c>
      <c r="I1639" s="3" t="s">
        <v>52</v>
      </c>
      <c r="J1639" s="3" t="s">
        <v>95</v>
      </c>
      <c r="K1639" s="3" t="s">
        <v>298</v>
      </c>
      <c r="L1639" s="5">
        <v>41</v>
      </c>
      <c r="M1639" s="5">
        <v>5262.13</v>
      </c>
      <c r="N1639" s="5">
        <v>6741.91</v>
      </c>
      <c r="O1639" s="5">
        <v>0.05</v>
      </c>
      <c r="P1639" s="3" t="s">
        <v>28</v>
      </c>
      <c r="Q1639" s="3" t="s">
        <v>77</v>
      </c>
      <c r="R1639" s="5">
        <v>9</v>
      </c>
      <c r="S1639" s="15">
        <v>57637.43</v>
      </c>
      <c r="T1639" s="11">
        <f t="shared" si="176"/>
        <v>276418.31</v>
      </c>
      <c r="U1639" s="12">
        <f t="shared" si="177"/>
        <v>13820.915500000001</v>
      </c>
      <c r="V1639" s="12">
        <f t="shared" si="178"/>
        <v>262597.39449999999</v>
      </c>
      <c r="W1639" s="17">
        <f t="shared" si="179"/>
        <v>0.21948972536359268</v>
      </c>
      <c r="X1639" s="19">
        <f t="shared" si="180"/>
        <v>0</v>
      </c>
      <c r="Y1639" s="17">
        <f t="shared" si="181"/>
        <v>0.21948972536359268</v>
      </c>
      <c r="Z1639" s="25">
        <f t="shared" si="175"/>
        <v>5.2631578947368425E-2</v>
      </c>
    </row>
    <row r="1640" spans="1:26" ht="14.4" x14ac:dyDescent="0.3">
      <c r="A1640" s="24" t="s">
        <v>2512</v>
      </c>
      <c r="B1640" s="4">
        <v>45773</v>
      </c>
      <c r="C1640" s="3" t="s">
        <v>40</v>
      </c>
      <c r="D1640" s="3" t="s">
        <v>41</v>
      </c>
      <c r="E1640" s="3" t="s">
        <v>50</v>
      </c>
      <c r="F1640" s="3" t="s">
        <v>50</v>
      </c>
      <c r="G1640" s="3" t="s">
        <v>2513</v>
      </c>
      <c r="H1640" s="3" t="s">
        <v>44</v>
      </c>
      <c r="I1640" s="3" t="s">
        <v>25</v>
      </c>
      <c r="J1640" s="3" t="s">
        <v>36</v>
      </c>
      <c r="K1640" s="3" t="s">
        <v>136</v>
      </c>
      <c r="L1640" s="5">
        <v>20</v>
      </c>
      <c r="M1640" s="5">
        <v>51084.84</v>
      </c>
      <c r="N1640" s="5">
        <v>75730.14</v>
      </c>
      <c r="O1640" s="5">
        <v>0.1</v>
      </c>
      <c r="P1640" s="3" t="s">
        <v>55</v>
      </c>
      <c r="Q1640" s="3" t="s">
        <v>38</v>
      </c>
      <c r="R1640" s="5">
        <v>1</v>
      </c>
      <c r="S1640" s="15">
        <v>443615.4</v>
      </c>
      <c r="T1640" s="11">
        <f t="shared" si="176"/>
        <v>1514602.8</v>
      </c>
      <c r="U1640" s="12">
        <f t="shared" si="177"/>
        <v>151460.28</v>
      </c>
      <c r="V1640" s="12">
        <f t="shared" si="178"/>
        <v>1363142.52</v>
      </c>
      <c r="W1640" s="17">
        <f t="shared" si="179"/>
        <v>0.32543581723208226</v>
      </c>
      <c r="X1640" s="19">
        <f t="shared" si="180"/>
        <v>1</v>
      </c>
      <c r="Y1640" s="17">
        <f t="shared" si="181"/>
        <v>0.32543581723208226</v>
      </c>
      <c r="Z1640" s="25">
        <f t="shared" si="175"/>
        <v>0.1111111111111111</v>
      </c>
    </row>
    <row r="1641" spans="1:26" ht="14.4" x14ac:dyDescent="0.3">
      <c r="A1641" s="24" t="s">
        <v>2514</v>
      </c>
      <c r="B1641" s="4">
        <v>45759</v>
      </c>
      <c r="C1641" s="3" t="s">
        <v>20</v>
      </c>
      <c r="D1641" s="3" t="s">
        <v>41</v>
      </c>
      <c r="E1641" s="3" t="s">
        <v>50</v>
      </c>
      <c r="F1641" s="3" t="s">
        <v>50</v>
      </c>
      <c r="G1641" s="3" t="s">
        <v>880</v>
      </c>
      <c r="H1641" s="3" t="s">
        <v>44</v>
      </c>
      <c r="I1641" s="3" t="s">
        <v>52</v>
      </c>
      <c r="J1641" s="3" t="s">
        <v>95</v>
      </c>
      <c r="K1641" s="3" t="s">
        <v>298</v>
      </c>
      <c r="L1641" s="5">
        <v>4</v>
      </c>
      <c r="M1641" s="5">
        <v>2915.02</v>
      </c>
      <c r="N1641" s="5">
        <v>3560.81</v>
      </c>
      <c r="O1641" s="5">
        <v>0</v>
      </c>
      <c r="P1641" s="3" t="s">
        <v>55</v>
      </c>
      <c r="Q1641" s="3" t="s">
        <v>84</v>
      </c>
      <c r="R1641" s="5">
        <v>10</v>
      </c>
      <c r="S1641" s="15">
        <v>2583.16</v>
      </c>
      <c r="T1641" s="11">
        <f t="shared" si="176"/>
        <v>14243.24</v>
      </c>
      <c r="U1641" s="12">
        <f t="shared" si="177"/>
        <v>0</v>
      </c>
      <c r="V1641" s="12">
        <f t="shared" si="178"/>
        <v>14243.24</v>
      </c>
      <c r="W1641" s="17">
        <f t="shared" si="179"/>
        <v>0.18136042080313186</v>
      </c>
      <c r="X1641" s="19">
        <f t="shared" si="180"/>
        <v>1</v>
      </c>
      <c r="Y1641" s="17">
        <f t="shared" si="181"/>
        <v>0.18136042080313186</v>
      </c>
      <c r="Z1641" s="25">
        <f t="shared" si="175"/>
        <v>0</v>
      </c>
    </row>
    <row r="1642" spans="1:26" ht="14.4" x14ac:dyDescent="0.3">
      <c r="A1642" s="24" t="s">
        <v>2515</v>
      </c>
      <c r="B1642" s="6">
        <v>45907</v>
      </c>
      <c r="C1642" s="3" t="s">
        <v>20</v>
      </c>
      <c r="D1642" s="3" t="s">
        <v>21</v>
      </c>
      <c r="E1642" s="3" t="s">
        <v>32</v>
      </c>
      <c r="F1642" s="3" t="s">
        <v>33</v>
      </c>
      <c r="G1642" s="3" t="s">
        <v>571</v>
      </c>
      <c r="H1642" s="3" t="s">
        <v>24</v>
      </c>
      <c r="I1642" s="3" t="s">
        <v>25</v>
      </c>
      <c r="J1642" s="3" t="s">
        <v>36</v>
      </c>
      <c r="K1642" s="3" t="s">
        <v>169</v>
      </c>
      <c r="L1642" s="5">
        <v>23</v>
      </c>
      <c r="M1642" s="5">
        <v>37708.51</v>
      </c>
      <c r="N1642" s="5">
        <v>54858.79</v>
      </c>
      <c r="O1642" s="5">
        <v>0.05</v>
      </c>
      <c r="P1642" s="3" t="s">
        <v>55</v>
      </c>
      <c r="Q1642" s="3" t="s">
        <v>29</v>
      </c>
      <c r="R1642" s="5">
        <v>3</v>
      </c>
      <c r="S1642" s="15">
        <v>374733.6</v>
      </c>
      <c r="T1642" s="11">
        <f t="shared" si="176"/>
        <v>1261752.17</v>
      </c>
      <c r="U1642" s="12">
        <f t="shared" si="177"/>
        <v>63087.608500000002</v>
      </c>
      <c r="V1642" s="12">
        <f t="shared" si="178"/>
        <v>1198664.5614999998</v>
      </c>
      <c r="W1642" s="17">
        <f t="shared" si="179"/>
        <v>0.31262591056422084</v>
      </c>
      <c r="X1642" s="19">
        <f t="shared" si="180"/>
        <v>1</v>
      </c>
      <c r="Y1642" s="17">
        <f t="shared" si="181"/>
        <v>0.31262591056422084</v>
      </c>
      <c r="Z1642" s="25">
        <f t="shared" si="175"/>
        <v>5.2631578947368432E-2</v>
      </c>
    </row>
    <row r="1643" spans="1:26" ht="14.4" x14ac:dyDescent="0.3">
      <c r="A1643" s="24" t="s">
        <v>2516</v>
      </c>
      <c r="B1643" s="4">
        <v>45879</v>
      </c>
      <c r="C1643" s="3" t="s">
        <v>31</v>
      </c>
      <c r="D1643" s="3" t="s">
        <v>57</v>
      </c>
      <c r="E1643" s="3" t="s">
        <v>92</v>
      </c>
      <c r="F1643" s="3" t="s">
        <v>93</v>
      </c>
      <c r="G1643" s="3" t="s">
        <v>341</v>
      </c>
      <c r="H1643" s="3" t="s">
        <v>35</v>
      </c>
      <c r="I1643" s="3" t="s">
        <v>52</v>
      </c>
      <c r="J1643" s="3" t="s">
        <v>53</v>
      </c>
      <c r="K1643" s="3" t="s">
        <v>54</v>
      </c>
      <c r="L1643" s="5">
        <v>16</v>
      </c>
      <c r="M1643" s="5">
        <v>32894.120000000003</v>
      </c>
      <c r="N1643" s="5">
        <v>41181.449999999997</v>
      </c>
      <c r="O1643" s="5">
        <v>0.15</v>
      </c>
      <c r="P1643" s="3" t="s">
        <v>55</v>
      </c>
      <c r="Q1643" s="3" t="s">
        <v>84</v>
      </c>
      <c r="R1643" s="5">
        <v>8</v>
      </c>
      <c r="S1643" s="15">
        <v>112707.7</v>
      </c>
      <c r="T1643" s="11">
        <f t="shared" si="176"/>
        <v>658903.19999999995</v>
      </c>
      <c r="U1643" s="12">
        <f t="shared" si="177"/>
        <v>98835.48</v>
      </c>
      <c r="V1643" s="12">
        <f t="shared" si="178"/>
        <v>560067.72</v>
      </c>
      <c r="W1643" s="17">
        <f t="shared" si="179"/>
        <v>0.20123941440510087</v>
      </c>
      <c r="X1643" s="19">
        <f t="shared" si="180"/>
        <v>1</v>
      </c>
      <c r="Y1643" s="17">
        <f t="shared" si="181"/>
        <v>0.20123941440510087</v>
      </c>
      <c r="Z1643" s="25">
        <f t="shared" si="175"/>
        <v>0.17647058823529413</v>
      </c>
    </row>
    <row r="1644" spans="1:26" ht="14.4" x14ac:dyDescent="0.3">
      <c r="A1644" s="24" t="s">
        <v>2517</v>
      </c>
      <c r="B1644" s="4">
        <v>45765</v>
      </c>
      <c r="C1644" s="3" t="s">
        <v>40</v>
      </c>
      <c r="D1644" s="3" t="s">
        <v>41</v>
      </c>
      <c r="E1644" s="3" t="s">
        <v>42</v>
      </c>
      <c r="F1644" s="3" t="s">
        <v>42</v>
      </c>
      <c r="G1644" s="3" t="s">
        <v>560</v>
      </c>
      <c r="H1644" s="3" t="s">
        <v>24</v>
      </c>
      <c r="I1644" s="3" t="s">
        <v>45</v>
      </c>
      <c r="J1644" s="3" t="s">
        <v>132</v>
      </c>
      <c r="K1644" s="3" t="s">
        <v>133</v>
      </c>
      <c r="L1644" s="5">
        <v>50</v>
      </c>
      <c r="M1644" s="5">
        <v>64502.5</v>
      </c>
      <c r="N1644" s="5">
        <v>78703.97</v>
      </c>
      <c r="O1644" s="5">
        <v>0.1</v>
      </c>
      <c r="P1644" s="3" t="s">
        <v>28</v>
      </c>
      <c r="Q1644" s="3" t="s">
        <v>29</v>
      </c>
      <c r="R1644" s="5">
        <v>13</v>
      </c>
      <c r="S1644" s="15">
        <v>639066.19999999995</v>
      </c>
      <c r="T1644" s="11">
        <f t="shared" si="176"/>
        <v>3935198.5</v>
      </c>
      <c r="U1644" s="12">
        <f t="shared" si="177"/>
        <v>393519.85000000003</v>
      </c>
      <c r="V1644" s="12">
        <f t="shared" si="178"/>
        <v>3541678.65</v>
      </c>
      <c r="W1644" s="17">
        <f t="shared" si="179"/>
        <v>0.18044161064697384</v>
      </c>
      <c r="X1644" s="19">
        <f t="shared" si="180"/>
        <v>0</v>
      </c>
      <c r="Y1644" s="17">
        <f t="shared" si="181"/>
        <v>0.18044161064697384</v>
      </c>
      <c r="Z1644" s="25">
        <f t="shared" si="175"/>
        <v>0.11111111111111112</v>
      </c>
    </row>
    <row r="1645" spans="1:26" ht="14.4" x14ac:dyDescent="0.3">
      <c r="A1645" s="24" t="s">
        <v>2518</v>
      </c>
      <c r="B1645" s="4">
        <v>45883</v>
      </c>
      <c r="C1645" s="3" t="s">
        <v>49</v>
      </c>
      <c r="D1645" s="3" t="s">
        <v>57</v>
      </c>
      <c r="E1645" s="3" t="s">
        <v>58</v>
      </c>
      <c r="F1645" s="3" t="s">
        <v>59</v>
      </c>
      <c r="G1645" s="3" t="s">
        <v>1013</v>
      </c>
      <c r="H1645" s="3" t="s">
        <v>35</v>
      </c>
      <c r="I1645" s="3" t="s">
        <v>45</v>
      </c>
      <c r="J1645" s="3" t="s">
        <v>132</v>
      </c>
      <c r="K1645" s="3" t="s">
        <v>133</v>
      </c>
      <c r="L1645" s="5">
        <v>26</v>
      </c>
      <c r="M1645" s="5">
        <v>7931.17</v>
      </c>
      <c r="N1645" s="5">
        <v>10514.05</v>
      </c>
      <c r="O1645" s="5">
        <v>0.15</v>
      </c>
      <c r="P1645" s="3" t="s">
        <v>28</v>
      </c>
      <c r="Q1645" s="3" t="s">
        <v>38</v>
      </c>
      <c r="R1645" s="5">
        <v>7</v>
      </c>
      <c r="S1645" s="15">
        <v>57081.65</v>
      </c>
      <c r="T1645" s="11">
        <f t="shared" si="176"/>
        <v>273365.3</v>
      </c>
      <c r="U1645" s="12">
        <f t="shared" si="177"/>
        <v>41004.794999999998</v>
      </c>
      <c r="V1645" s="12">
        <f t="shared" si="178"/>
        <v>232360.505</v>
      </c>
      <c r="W1645" s="17">
        <f t="shared" si="179"/>
        <v>0.24565986375352386</v>
      </c>
      <c r="X1645" s="19">
        <f t="shared" si="180"/>
        <v>0</v>
      </c>
      <c r="Y1645" s="17">
        <f t="shared" si="181"/>
        <v>0.24565986375352386</v>
      </c>
      <c r="Z1645" s="25">
        <f t="shared" si="175"/>
        <v>0.1764705882352941</v>
      </c>
    </row>
    <row r="1646" spans="1:26" ht="14.4" x14ac:dyDescent="0.3">
      <c r="A1646" s="24" t="s">
        <v>2519</v>
      </c>
      <c r="B1646" s="6">
        <v>45690</v>
      </c>
      <c r="C1646" s="3" t="s">
        <v>49</v>
      </c>
      <c r="D1646" s="3" t="s">
        <v>57</v>
      </c>
      <c r="E1646" s="3" t="s">
        <v>58</v>
      </c>
      <c r="F1646" s="3" t="s">
        <v>59</v>
      </c>
      <c r="G1646" s="3" t="s">
        <v>2520</v>
      </c>
      <c r="H1646" s="3" t="s">
        <v>24</v>
      </c>
      <c r="I1646" s="3" t="s">
        <v>25</v>
      </c>
      <c r="J1646" s="3" t="s">
        <v>26</v>
      </c>
      <c r="K1646" s="3" t="s">
        <v>127</v>
      </c>
      <c r="L1646" s="5">
        <v>3</v>
      </c>
      <c r="M1646" s="5">
        <v>64217.55</v>
      </c>
      <c r="N1646" s="5">
        <v>80370.59</v>
      </c>
      <c r="O1646" s="5">
        <v>0.05</v>
      </c>
      <c r="P1646" s="3" t="s">
        <v>28</v>
      </c>
      <c r="Q1646" s="3" t="s">
        <v>77</v>
      </c>
      <c r="R1646" s="5">
        <v>13</v>
      </c>
      <c r="S1646" s="15">
        <v>46036.160000000003</v>
      </c>
      <c r="T1646" s="11">
        <f t="shared" si="176"/>
        <v>241111.77</v>
      </c>
      <c r="U1646" s="12">
        <f t="shared" si="177"/>
        <v>12055.5885</v>
      </c>
      <c r="V1646" s="12">
        <f t="shared" si="178"/>
        <v>229056.18149999998</v>
      </c>
      <c r="W1646" s="17">
        <f t="shared" si="179"/>
        <v>0.20098195865541402</v>
      </c>
      <c r="X1646" s="19">
        <f t="shared" si="180"/>
        <v>0</v>
      </c>
      <c r="Y1646" s="17">
        <f t="shared" si="181"/>
        <v>0.20098195865541402</v>
      </c>
      <c r="Z1646" s="25">
        <f t="shared" si="175"/>
        <v>5.2631578947368425E-2</v>
      </c>
    </row>
    <row r="1647" spans="1:26" ht="14.4" x14ac:dyDescent="0.3">
      <c r="A1647" s="24" t="s">
        <v>2521</v>
      </c>
      <c r="B1647" s="6">
        <v>45841</v>
      </c>
      <c r="C1647" s="3" t="s">
        <v>20</v>
      </c>
      <c r="D1647" s="3" t="s">
        <v>70</v>
      </c>
      <c r="E1647" s="3" t="s">
        <v>125</v>
      </c>
      <c r="F1647" s="3" t="s">
        <v>125</v>
      </c>
      <c r="G1647" s="3" t="s">
        <v>2055</v>
      </c>
      <c r="H1647" s="3" t="s">
        <v>35</v>
      </c>
      <c r="I1647" s="3" t="s">
        <v>52</v>
      </c>
      <c r="J1647" s="3" t="s">
        <v>95</v>
      </c>
      <c r="K1647" s="3" t="s">
        <v>237</v>
      </c>
      <c r="L1647" s="5">
        <v>6</v>
      </c>
      <c r="M1647" s="5">
        <v>32098.46</v>
      </c>
      <c r="N1647" s="5">
        <v>39305.51</v>
      </c>
      <c r="O1647" s="5">
        <v>0.15</v>
      </c>
      <c r="P1647" s="3" t="s">
        <v>28</v>
      </c>
      <c r="Q1647" s="3" t="s">
        <v>77</v>
      </c>
      <c r="R1647" s="5">
        <v>4</v>
      </c>
      <c r="S1647" s="15">
        <v>36755.96</v>
      </c>
      <c r="T1647" s="11">
        <f t="shared" si="176"/>
        <v>235833.06</v>
      </c>
      <c r="U1647" s="12">
        <f t="shared" si="177"/>
        <v>35374.958999999995</v>
      </c>
      <c r="V1647" s="12">
        <f t="shared" si="178"/>
        <v>200458.101</v>
      </c>
      <c r="W1647" s="17">
        <f t="shared" si="179"/>
        <v>0.18335981343053828</v>
      </c>
      <c r="X1647" s="19">
        <f t="shared" si="180"/>
        <v>0</v>
      </c>
      <c r="Y1647" s="17">
        <f t="shared" si="181"/>
        <v>0.18335981343053828</v>
      </c>
      <c r="Z1647" s="25">
        <f t="shared" si="175"/>
        <v>0.1764705882352941</v>
      </c>
    </row>
    <row r="1648" spans="1:26" ht="14.4" x14ac:dyDescent="0.3">
      <c r="A1648" s="24" t="s">
        <v>2522</v>
      </c>
      <c r="B1648" s="4">
        <v>45715</v>
      </c>
      <c r="C1648" s="3" t="s">
        <v>40</v>
      </c>
      <c r="D1648" s="3" t="s">
        <v>41</v>
      </c>
      <c r="E1648" s="3" t="s">
        <v>42</v>
      </c>
      <c r="F1648" s="3" t="s">
        <v>42</v>
      </c>
      <c r="G1648" s="3" t="s">
        <v>2315</v>
      </c>
      <c r="H1648" s="3" t="s">
        <v>35</v>
      </c>
      <c r="I1648" s="3" t="s">
        <v>45</v>
      </c>
      <c r="J1648" s="3" t="s">
        <v>132</v>
      </c>
      <c r="K1648" s="3" t="s">
        <v>241</v>
      </c>
      <c r="L1648" s="5">
        <v>17</v>
      </c>
      <c r="M1648" s="5">
        <v>66837.919999999998</v>
      </c>
      <c r="N1648" s="5">
        <v>97006.5</v>
      </c>
      <c r="O1648" s="5">
        <v>0.15</v>
      </c>
      <c r="P1648" s="3" t="s">
        <v>28</v>
      </c>
      <c r="Q1648" s="3" t="s">
        <v>77</v>
      </c>
      <c r="R1648" s="5">
        <v>20</v>
      </c>
      <c r="S1648" s="15">
        <v>435936</v>
      </c>
      <c r="T1648" s="11">
        <f t="shared" si="176"/>
        <v>1649110.5</v>
      </c>
      <c r="U1648" s="12">
        <f t="shared" si="177"/>
        <v>247366.57499999998</v>
      </c>
      <c r="V1648" s="12">
        <f t="shared" si="178"/>
        <v>1401743.925</v>
      </c>
      <c r="W1648" s="17">
        <f t="shared" si="179"/>
        <v>0.31099546231313252</v>
      </c>
      <c r="X1648" s="19">
        <f t="shared" si="180"/>
        <v>0</v>
      </c>
      <c r="Y1648" s="17">
        <f t="shared" si="181"/>
        <v>0.31099546231313252</v>
      </c>
      <c r="Z1648" s="25">
        <f t="shared" si="175"/>
        <v>0.1764705882352941</v>
      </c>
    </row>
    <row r="1649" spans="1:26" ht="14.4" x14ac:dyDescent="0.3">
      <c r="A1649" s="24" t="s">
        <v>2523</v>
      </c>
      <c r="B1649" s="6">
        <v>45902</v>
      </c>
      <c r="C1649" s="3" t="s">
        <v>20</v>
      </c>
      <c r="D1649" s="3" t="s">
        <v>57</v>
      </c>
      <c r="E1649" s="3" t="s">
        <v>64</v>
      </c>
      <c r="F1649" s="3" t="s">
        <v>65</v>
      </c>
      <c r="G1649" s="3" t="s">
        <v>2513</v>
      </c>
      <c r="H1649" s="3" t="s">
        <v>24</v>
      </c>
      <c r="I1649" s="3" t="s">
        <v>52</v>
      </c>
      <c r="J1649" s="3" t="s">
        <v>157</v>
      </c>
      <c r="K1649" s="3" t="s">
        <v>285</v>
      </c>
      <c r="L1649" s="5">
        <v>44</v>
      </c>
      <c r="M1649" s="5">
        <v>62020.73</v>
      </c>
      <c r="N1649" s="5">
        <v>89266.43</v>
      </c>
      <c r="O1649" s="5">
        <v>0</v>
      </c>
      <c r="P1649" s="3" t="s">
        <v>55</v>
      </c>
      <c r="Q1649" s="3" t="s">
        <v>84</v>
      </c>
      <c r="R1649" s="5">
        <v>11</v>
      </c>
      <c r="S1649" s="15">
        <v>1198811</v>
      </c>
      <c r="T1649" s="11">
        <f t="shared" si="176"/>
        <v>3927722.92</v>
      </c>
      <c r="U1649" s="12">
        <f t="shared" si="177"/>
        <v>0</v>
      </c>
      <c r="V1649" s="12">
        <f t="shared" si="178"/>
        <v>3927722.92</v>
      </c>
      <c r="W1649" s="17">
        <f t="shared" si="179"/>
        <v>0.3052178130732297</v>
      </c>
      <c r="X1649" s="19">
        <f t="shared" si="180"/>
        <v>1</v>
      </c>
      <c r="Y1649" s="17">
        <f t="shared" si="181"/>
        <v>0.3052178130732297</v>
      </c>
      <c r="Z1649" s="25">
        <f t="shared" si="175"/>
        <v>0</v>
      </c>
    </row>
    <row r="1650" spans="1:26" ht="14.4" x14ac:dyDescent="0.3">
      <c r="A1650" s="24" t="s">
        <v>2524</v>
      </c>
      <c r="B1650" s="6">
        <v>45904</v>
      </c>
      <c r="C1650" s="3" t="s">
        <v>20</v>
      </c>
      <c r="D1650" s="3" t="s">
        <v>21</v>
      </c>
      <c r="E1650" s="3" t="s">
        <v>22</v>
      </c>
      <c r="F1650" s="3" t="s">
        <v>22</v>
      </c>
      <c r="G1650" s="3" t="s">
        <v>2525</v>
      </c>
      <c r="H1650" s="3" t="s">
        <v>24</v>
      </c>
      <c r="I1650" s="3" t="s">
        <v>52</v>
      </c>
      <c r="J1650" s="3" t="s">
        <v>53</v>
      </c>
      <c r="K1650" s="3" t="s">
        <v>99</v>
      </c>
      <c r="L1650" s="5">
        <v>45</v>
      </c>
      <c r="M1650" s="5">
        <v>60901.94</v>
      </c>
      <c r="N1650" s="5">
        <v>68517.08</v>
      </c>
      <c r="O1650" s="5">
        <v>0.15</v>
      </c>
      <c r="P1650" s="3" t="s">
        <v>55</v>
      </c>
      <c r="Q1650" s="3" t="s">
        <v>84</v>
      </c>
      <c r="R1650" s="5">
        <v>8</v>
      </c>
      <c r="S1650" s="15">
        <v>291279.09999999998</v>
      </c>
      <c r="T1650" s="11">
        <f t="shared" si="176"/>
        <v>3083268.6</v>
      </c>
      <c r="U1650" s="12">
        <f t="shared" si="177"/>
        <v>462490.29</v>
      </c>
      <c r="V1650" s="12">
        <f t="shared" si="178"/>
        <v>2620778.31</v>
      </c>
      <c r="W1650" s="17">
        <f t="shared" si="179"/>
        <v>0.11114221255898594</v>
      </c>
      <c r="X1650" s="19">
        <f t="shared" si="180"/>
        <v>1</v>
      </c>
      <c r="Y1650" s="17">
        <f t="shared" si="181"/>
        <v>0.11114221255898594</v>
      </c>
      <c r="Z1650" s="25">
        <f t="shared" si="175"/>
        <v>0.1764705882352941</v>
      </c>
    </row>
    <row r="1651" spans="1:26" ht="14.4" x14ac:dyDescent="0.3">
      <c r="A1651" s="24" t="s">
        <v>2526</v>
      </c>
      <c r="B1651" s="6">
        <v>45718</v>
      </c>
      <c r="C1651" s="3" t="s">
        <v>49</v>
      </c>
      <c r="D1651" s="3" t="s">
        <v>41</v>
      </c>
      <c r="E1651" s="3" t="s">
        <v>50</v>
      </c>
      <c r="F1651" s="3" t="s">
        <v>50</v>
      </c>
      <c r="G1651" s="3" t="s">
        <v>1559</v>
      </c>
      <c r="H1651" s="3" t="s">
        <v>24</v>
      </c>
      <c r="I1651" s="3" t="s">
        <v>25</v>
      </c>
      <c r="J1651" s="3" t="s">
        <v>61</v>
      </c>
      <c r="K1651" s="3" t="s">
        <v>62</v>
      </c>
      <c r="L1651" s="5">
        <v>16</v>
      </c>
      <c r="M1651" s="5">
        <v>28525.03</v>
      </c>
      <c r="N1651" s="5">
        <v>34072.31</v>
      </c>
      <c r="O1651" s="5">
        <v>0</v>
      </c>
      <c r="P1651" s="3" t="s">
        <v>55</v>
      </c>
      <c r="Q1651" s="3" t="s">
        <v>38</v>
      </c>
      <c r="R1651" s="5">
        <v>2</v>
      </c>
      <c r="S1651" s="15">
        <v>88756.479999999996</v>
      </c>
      <c r="T1651" s="11">
        <f t="shared" si="176"/>
        <v>545156.96</v>
      </c>
      <c r="U1651" s="12">
        <f t="shared" si="177"/>
        <v>0</v>
      </c>
      <c r="V1651" s="12">
        <f t="shared" si="178"/>
        <v>545156.96</v>
      </c>
      <c r="W1651" s="17">
        <f t="shared" si="179"/>
        <v>0.16280903760267501</v>
      </c>
      <c r="X1651" s="19">
        <f t="shared" si="180"/>
        <v>1</v>
      </c>
      <c r="Y1651" s="17">
        <f t="shared" si="181"/>
        <v>0.16280903760267501</v>
      </c>
      <c r="Z1651" s="25">
        <f t="shared" si="175"/>
        <v>0</v>
      </c>
    </row>
    <row r="1652" spans="1:26" ht="14.4" x14ac:dyDescent="0.3">
      <c r="A1652" s="24" t="s">
        <v>2527</v>
      </c>
      <c r="B1652" s="6">
        <v>45874</v>
      </c>
      <c r="C1652" s="3" t="s">
        <v>31</v>
      </c>
      <c r="D1652" s="3" t="s">
        <v>21</v>
      </c>
      <c r="E1652" s="3" t="s">
        <v>22</v>
      </c>
      <c r="F1652" s="3" t="s">
        <v>22</v>
      </c>
      <c r="G1652" s="3" t="s">
        <v>1990</v>
      </c>
      <c r="H1652" s="3" t="s">
        <v>87</v>
      </c>
      <c r="I1652" s="3" t="s">
        <v>25</v>
      </c>
      <c r="J1652" s="3" t="s">
        <v>26</v>
      </c>
      <c r="K1652" s="3" t="s">
        <v>127</v>
      </c>
      <c r="L1652" s="5">
        <v>25</v>
      </c>
      <c r="M1652" s="5">
        <v>52012.4</v>
      </c>
      <c r="N1652" s="5">
        <v>65879.8</v>
      </c>
      <c r="O1652" s="5">
        <v>0.05</v>
      </c>
      <c r="P1652" s="3" t="s">
        <v>28</v>
      </c>
      <c r="Q1652" s="3" t="s">
        <v>29</v>
      </c>
      <c r="R1652" s="5">
        <v>16</v>
      </c>
      <c r="S1652" s="15">
        <v>329350.8</v>
      </c>
      <c r="T1652" s="11">
        <f t="shared" si="176"/>
        <v>1646995</v>
      </c>
      <c r="U1652" s="12">
        <f t="shared" si="177"/>
        <v>82349.75</v>
      </c>
      <c r="V1652" s="12">
        <f t="shared" si="178"/>
        <v>1564645.25</v>
      </c>
      <c r="W1652" s="17">
        <f t="shared" si="179"/>
        <v>0.21049551008447442</v>
      </c>
      <c r="X1652" s="19">
        <f t="shared" si="180"/>
        <v>0</v>
      </c>
      <c r="Y1652" s="17">
        <f t="shared" si="181"/>
        <v>0.21049551008447442</v>
      </c>
      <c r="Z1652" s="25">
        <f t="shared" si="175"/>
        <v>5.2631578947368418E-2</v>
      </c>
    </row>
    <row r="1653" spans="1:26" ht="14.4" x14ac:dyDescent="0.3">
      <c r="A1653" s="24" t="s">
        <v>2528</v>
      </c>
      <c r="B1653" s="4">
        <v>45672</v>
      </c>
      <c r="C1653" s="3" t="s">
        <v>40</v>
      </c>
      <c r="D1653" s="3" t="s">
        <v>41</v>
      </c>
      <c r="E1653" s="3" t="s">
        <v>50</v>
      </c>
      <c r="F1653" s="3" t="s">
        <v>50</v>
      </c>
      <c r="G1653" s="3" t="s">
        <v>2529</v>
      </c>
      <c r="H1653" s="3" t="s">
        <v>44</v>
      </c>
      <c r="I1653" s="3" t="s">
        <v>52</v>
      </c>
      <c r="J1653" s="3" t="s">
        <v>157</v>
      </c>
      <c r="K1653" s="3" t="s">
        <v>188</v>
      </c>
      <c r="L1653" s="5">
        <v>41</v>
      </c>
      <c r="M1653" s="5">
        <v>52927.08</v>
      </c>
      <c r="N1653" s="5">
        <v>71449.16</v>
      </c>
      <c r="O1653" s="5">
        <v>0.05</v>
      </c>
      <c r="P1653" s="3" t="s">
        <v>28</v>
      </c>
      <c r="Q1653" s="3" t="s">
        <v>38</v>
      </c>
      <c r="R1653" s="5">
        <v>10</v>
      </c>
      <c r="S1653" s="15">
        <v>721435</v>
      </c>
      <c r="T1653" s="11">
        <f t="shared" si="176"/>
        <v>2929415.56</v>
      </c>
      <c r="U1653" s="12">
        <f t="shared" si="177"/>
        <v>146470.77800000002</v>
      </c>
      <c r="V1653" s="12">
        <f t="shared" si="178"/>
        <v>2782944.7820000001</v>
      </c>
      <c r="W1653" s="17">
        <f t="shared" si="179"/>
        <v>0.259234392527735</v>
      </c>
      <c r="X1653" s="19">
        <f t="shared" si="180"/>
        <v>0</v>
      </c>
      <c r="Y1653" s="17">
        <f t="shared" si="181"/>
        <v>0.259234392527735</v>
      </c>
      <c r="Z1653" s="25">
        <f t="shared" si="175"/>
        <v>5.2631578947368425E-2</v>
      </c>
    </row>
    <row r="1654" spans="1:26" ht="14.4" x14ac:dyDescent="0.3">
      <c r="A1654" s="24" t="s">
        <v>2530</v>
      </c>
      <c r="B1654" s="7">
        <v>45797</v>
      </c>
      <c r="C1654" s="3" t="s">
        <v>40</v>
      </c>
      <c r="D1654" s="3" t="s">
        <v>21</v>
      </c>
      <c r="E1654" s="3" t="s">
        <v>105</v>
      </c>
      <c r="F1654" s="3" t="s">
        <v>106</v>
      </c>
      <c r="G1654" s="3" t="s">
        <v>1890</v>
      </c>
      <c r="H1654" s="3" t="s">
        <v>24</v>
      </c>
      <c r="I1654" s="3" t="s">
        <v>45</v>
      </c>
      <c r="J1654" s="3" t="s">
        <v>132</v>
      </c>
      <c r="K1654" s="3" t="s">
        <v>241</v>
      </c>
      <c r="L1654" s="5">
        <v>15</v>
      </c>
      <c r="M1654" s="5">
        <v>31887.47</v>
      </c>
      <c r="N1654" s="5">
        <v>39773.47</v>
      </c>
      <c r="O1654" s="5">
        <v>0.1</v>
      </c>
      <c r="P1654" s="3" t="s">
        <v>55</v>
      </c>
      <c r="Q1654" s="3" t="s">
        <v>77</v>
      </c>
      <c r="R1654" s="5">
        <v>3</v>
      </c>
      <c r="S1654" s="15">
        <v>106461</v>
      </c>
      <c r="T1654" s="11">
        <f t="shared" si="176"/>
        <v>596602.05000000005</v>
      </c>
      <c r="U1654" s="12">
        <f t="shared" si="177"/>
        <v>59660.205000000009</v>
      </c>
      <c r="V1654" s="12">
        <f t="shared" si="178"/>
        <v>536941.84500000009</v>
      </c>
      <c r="W1654" s="17">
        <f t="shared" si="179"/>
        <v>0.19827286882436959</v>
      </c>
      <c r="X1654" s="19">
        <f t="shared" si="180"/>
        <v>1</v>
      </c>
      <c r="Y1654" s="17">
        <f t="shared" si="181"/>
        <v>0.19827286882436959</v>
      </c>
      <c r="Z1654" s="25">
        <f t="shared" si="175"/>
        <v>0.1111111111111111</v>
      </c>
    </row>
    <row r="1655" spans="1:26" ht="14.4" x14ac:dyDescent="0.3">
      <c r="A1655" s="24" t="s">
        <v>2531</v>
      </c>
      <c r="B1655" s="4">
        <v>45773</v>
      </c>
      <c r="C1655" s="3" t="s">
        <v>31</v>
      </c>
      <c r="D1655" s="3" t="s">
        <v>41</v>
      </c>
      <c r="E1655" s="3" t="s">
        <v>50</v>
      </c>
      <c r="F1655" s="3" t="s">
        <v>50</v>
      </c>
      <c r="G1655" s="3" t="s">
        <v>213</v>
      </c>
      <c r="H1655" s="3" t="s">
        <v>87</v>
      </c>
      <c r="I1655" s="3" t="s">
        <v>45</v>
      </c>
      <c r="J1655" s="3" t="s">
        <v>46</v>
      </c>
      <c r="K1655" s="3" t="s">
        <v>333</v>
      </c>
      <c r="L1655" s="5">
        <v>29</v>
      </c>
      <c r="M1655" s="5">
        <v>46180.67</v>
      </c>
      <c r="N1655" s="5">
        <v>68591.86</v>
      </c>
      <c r="O1655" s="5">
        <v>0</v>
      </c>
      <c r="P1655" s="3" t="s">
        <v>28</v>
      </c>
      <c r="Q1655" s="3" t="s">
        <v>84</v>
      </c>
      <c r="R1655" s="5">
        <v>7</v>
      </c>
      <c r="S1655" s="15">
        <v>649924.5</v>
      </c>
      <c r="T1655" s="11">
        <f t="shared" si="176"/>
        <v>1989163.94</v>
      </c>
      <c r="U1655" s="12">
        <f t="shared" si="177"/>
        <v>0</v>
      </c>
      <c r="V1655" s="12">
        <f t="shared" si="178"/>
        <v>1989163.94</v>
      </c>
      <c r="W1655" s="17">
        <f t="shared" si="179"/>
        <v>0.32673249646783764</v>
      </c>
      <c r="X1655" s="19">
        <f t="shared" si="180"/>
        <v>0</v>
      </c>
      <c r="Y1655" s="17">
        <f t="shared" si="181"/>
        <v>0.32673249646783764</v>
      </c>
      <c r="Z1655" s="25">
        <f t="shared" si="175"/>
        <v>0</v>
      </c>
    </row>
    <row r="1656" spans="1:26" ht="14.4" x14ac:dyDescent="0.3">
      <c r="A1656" s="24" t="s">
        <v>2532</v>
      </c>
      <c r="B1656" s="4">
        <v>45767</v>
      </c>
      <c r="C1656" s="3" t="s">
        <v>49</v>
      </c>
      <c r="D1656" s="3" t="s">
        <v>41</v>
      </c>
      <c r="E1656" s="3" t="s">
        <v>50</v>
      </c>
      <c r="F1656" s="3" t="s">
        <v>50</v>
      </c>
      <c r="G1656" s="3" t="s">
        <v>1626</v>
      </c>
      <c r="H1656" s="3" t="s">
        <v>35</v>
      </c>
      <c r="I1656" s="3" t="s">
        <v>25</v>
      </c>
      <c r="J1656" s="3" t="s">
        <v>36</v>
      </c>
      <c r="K1656" s="3" t="s">
        <v>136</v>
      </c>
      <c r="L1656" s="5">
        <v>13</v>
      </c>
      <c r="M1656" s="5">
        <v>60207.32</v>
      </c>
      <c r="N1656" s="5">
        <v>82423.39</v>
      </c>
      <c r="O1656" s="5">
        <v>0.15</v>
      </c>
      <c r="P1656" s="3" t="s">
        <v>28</v>
      </c>
      <c r="Q1656" s="3" t="s">
        <v>29</v>
      </c>
      <c r="R1656" s="5">
        <v>12</v>
      </c>
      <c r="S1656" s="15">
        <v>245487.6</v>
      </c>
      <c r="T1656" s="11">
        <f t="shared" si="176"/>
        <v>1071504.07</v>
      </c>
      <c r="U1656" s="12">
        <f t="shared" si="177"/>
        <v>160725.61050000001</v>
      </c>
      <c r="V1656" s="12">
        <f t="shared" si="178"/>
        <v>910778.45950000011</v>
      </c>
      <c r="W1656" s="17">
        <f t="shared" si="179"/>
        <v>0.2695360188192944</v>
      </c>
      <c r="X1656" s="19">
        <f t="shared" si="180"/>
        <v>0</v>
      </c>
      <c r="Y1656" s="17">
        <f t="shared" si="181"/>
        <v>0.2695360188192944</v>
      </c>
      <c r="Z1656" s="25">
        <f t="shared" si="175"/>
        <v>0.1764705882352941</v>
      </c>
    </row>
    <row r="1657" spans="1:26" ht="14.4" x14ac:dyDescent="0.3">
      <c r="A1657" s="24" t="s">
        <v>2533</v>
      </c>
      <c r="B1657" s="4">
        <v>45824</v>
      </c>
      <c r="C1657" s="3" t="s">
        <v>31</v>
      </c>
      <c r="D1657" s="3" t="s">
        <v>21</v>
      </c>
      <c r="E1657" s="3" t="s">
        <v>32</v>
      </c>
      <c r="F1657" s="3" t="s">
        <v>33</v>
      </c>
      <c r="G1657" s="3" t="s">
        <v>236</v>
      </c>
      <c r="H1657" s="3" t="s">
        <v>35</v>
      </c>
      <c r="I1657" s="3" t="s">
        <v>45</v>
      </c>
      <c r="J1657" s="3" t="s">
        <v>102</v>
      </c>
      <c r="K1657" s="3" t="s">
        <v>203</v>
      </c>
      <c r="L1657" s="5">
        <v>49</v>
      </c>
      <c r="M1657" s="5">
        <v>39175.370000000003</v>
      </c>
      <c r="N1657" s="5">
        <v>55257.77</v>
      </c>
      <c r="O1657" s="5">
        <v>0.15</v>
      </c>
      <c r="P1657" s="3" t="s">
        <v>28</v>
      </c>
      <c r="Q1657" s="3" t="s">
        <v>77</v>
      </c>
      <c r="R1657" s="5">
        <v>15</v>
      </c>
      <c r="S1657" s="15">
        <v>669832</v>
      </c>
      <c r="T1657" s="11">
        <f t="shared" si="176"/>
        <v>2707630.73</v>
      </c>
      <c r="U1657" s="12">
        <f t="shared" si="177"/>
        <v>406144.60949999996</v>
      </c>
      <c r="V1657" s="12">
        <f t="shared" si="178"/>
        <v>2301486.1205000002</v>
      </c>
      <c r="W1657" s="17">
        <f t="shared" si="179"/>
        <v>0.29104324985217739</v>
      </c>
      <c r="X1657" s="19">
        <f t="shared" si="180"/>
        <v>0</v>
      </c>
      <c r="Y1657" s="17">
        <f t="shared" si="181"/>
        <v>0.29104324985217739</v>
      </c>
      <c r="Z1657" s="25">
        <f t="shared" si="175"/>
        <v>0.17647058823529407</v>
      </c>
    </row>
    <row r="1658" spans="1:26" ht="14.4" x14ac:dyDescent="0.3">
      <c r="A1658" s="24" t="s">
        <v>2534</v>
      </c>
      <c r="B1658" s="8">
        <v>45786</v>
      </c>
      <c r="C1658" s="3" t="s">
        <v>49</v>
      </c>
      <c r="D1658" s="3" t="s">
        <v>21</v>
      </c>
      <c r="E1658" s="3" t="s">
        <v>22</v>
      </c>
      <c r="F1658" s="3" t="s">
        <v>22</v>
      </c>
      <c r="G1658" s="3" t="s">
        <v>1705</v>
      </c>
      <c r="H1658" s="3" t="s">
        <v>87</v>
      </c>
      <c r="I1658" s="3" t="s">
        <v>45</v>
      </c>
      <c r="J1658" s="3" t="s">
        <v>67</v>
      </c>
      <c r="K1658" s="3" t="s">
        <v>199</v>
      </c>
      <c r="L1658" s="5">
        <v>4</v>
      </c>
      <c r="M1658" s="5">
        <v>24426.15</v>
      </c>
      <c r="N1658" s="5">
        <v>33196.480000000003</v>
      </c>
      <c r="O1658" s="5">
        <v>0.1</v>
      </c>
      <c r="P1658" s="3" t="s">
        <v>28</v>
      </c>
      <c r="Q1658" s="3" t="s">
        <v>38</v>
      </c>
      <c r="R1658" s="5">
        <v>11</v>
      </c>
      <c r="S1658" s="15">
        <v>31573.19</v>
      </c>
      <c r="T1658" s="11">
        <f t="shared" si="176"/>
        <v>132785.92000000001</v>
      </c>
      <c r="U1658" s="12">
        <f t="shared" si="177"/>
        <v>13278.592000000002</v>
      </c>
      <c r="V1658" s="12">
        <f t="shared" si="178"/>
        <v>119507.32800000001</v>
      </c>
      <c r="W1658" s="17">
        <f t="shared" si="179"/>
        <v>0.26419459399175921</v>
      </c>
      <c r="X1658" s="19">
        <f t="shared" si="180"/>
        <v>0</v>
      </c>
      <c r="Y1658" s="17">
        <f t="shared" si="181"/>
        <v>0.26419459399175921</v>
      </c>
      <c r="Z1658" s="25">
        <f t="shared" si="175"/>
        <v>0.11111111111111112</v>
      </c>
    </row>
    <row r="1659" spans="1:26" ht="14.4" x14ac:dyDescent="0.3">
      <c r="A1659" s="24" t="s">
        <v>2535</v>
      </c>
      <c r="B1659" s="6">
        <v>45658</v>
      </c>
      <c r="C1659" s="3" t="s">
        <v>20</v>
      </c>
      <c r="D1659" s="3" t="s">
        <v>21</v>
      </c>
      <c r="E1659" s="3" t="s">
        <v>22</v>
      </c>
      <c r="F1659" s="3" t="s">
        <v>22</v>
      </c>
      <c r="G1659" s="3" t="s">
        <v>1313</v>
      </c>
      <c r="H1659" s="3" t="s">
        <v>35</v>
      </c>
      <c r="I1659" s="3" t="s">
        <v>45</v>
      </c>
      <c r="J1659" s="3" t="s">
        <v>67</v>
      </c>
      <c r="K1659" s="3" t="s">
        <v>83</v>
      </c>
      <c r="L1659" s="5">
        <v>22</v>
      </c>
      <c r="M1659" s="5">
        <v>70812.210000000006</v>
      </c>
      <c r="N1659" s="5">
        <v>95878.2</v>
      </c>
      <c r="O1659" s="5">
        <v>0</v>
      </c>
      <c r="P1659" s="3" t="s">
        <v>55</v>
      </c>
      <c r="Q1659" s="3" t="s">
        <v>84</v>
      </c>
      <c r="R1659" s="5">
        <v>1</v>
      </c>
      <c r="S1659" s="15">
        <v>551451.80000000005</v>
      </c>
      <c r="T1659" s="11">
        <f t="shared" si="176"/>
        <v>2109320.4</v>
      </c>
      <c r="U1659" s="12">
        <f t="shared" si="177"/>
        <v>0</v>
      </c>
      <c r="V1659" s="12">
        <f t="shared" si="178"/>
        <v>2109320.4</v>
      </c>
      <c r="W1659" s="17">
        <f t="shared" si="179"/>
        <v>0.26143576860110967</v>
      </c>
      <c r="X1659" s="19">
        <f t="shared" si="180"/>
        <v>1</v>
      </c>
      <c r="Y1659" s="17">
        <f t="shared" si="181"/>
        <v>0.26143576860110967</v>
      </c>
      <c r="Z1659" s="25">
        <f t="shared" si="175"/>
        <v>0</v>
      </c>
    </row>
    <row r="1660" spans="1:26" ht="14.4" x14ac:dyDescent="0.3">
      <c r="A1660" s="24" t="s">
        <v>2536</v>
      </c>
      <c r="B1660" s="4">
        <v>45864</v>
      </c>
      <c r="C1660" s="3" t="s">
        <v>20</v>
      </c>
      <c r="D1660" s="3" t="s">
        <v>41</v>
      </c>
      <c r="E1660" s="3" t="s">
        <v>42</v>
      </c>
      <c r="F1660" s="3" t="s">
        <v>42</v>
      </c>
      <c r="G1660" s="3" t="s">
        <v>1754</v>
      </c>
      <c r="H1660" s="3" t="s">
        <v>44</v>
      </c>
      <c r="I1660" s="3" t="s">
        <v>45</v>
      </c>
      <c r="J1660" s="3" t="s">
        <v>46</v>
      </c>
      <c r="K1660" s="3" t="s">
        <v>117</v>
      </c>
      <c r="L1660" s="5">
        <v>10</v>
      </c>
      <c r="M1660" s="5">
        <v>48829</v>
      </c>
      <c r="N1660" s="5">
        <v>61351.92</v>
      </c>
      <c r="O1660" s="5">
        <v>0.15</v>
      </c>
      <c r="P1660" s="3" t="s">
        <v>28</v>
      </c>
      <c r="Q1660" s="3" t="s">
        <v>29</v>
      </c>
      <c r="R1660" s="5">
        <v>4</v>
      </c>
      <c r="S1660" s="15">
        <v>106444.8</v>
      </c>
      <c r="T1660" s="11">
        <f t="shared" si="176"/>
        <v>613519.19999999995</v>
      </c>
      <c r="U1660" s="12">
        <f t="shared" si="177"/>
        <v>92027.87999999999</v>
      </c>
      <c r="V1660" s="12">
        <f t="shared" si="178"/>
        <v>521491.31999999995</v>
      </c>
      <c r="W1660" s="17">
        <f t="shared" si="179"/>
        <v>0.20411614904731304</v>
      </c>
      <c r="X1660" s="19">
        <f t="shared" si="180"/>
        <v>0</v>
      </c>
      <c r="Y1660" s="17">
        <f t="shared" si="181"/>
        <v>0.20411614904731304</v>
      </c>
      <c r="Z1660" s="25">
        <f t="shared" si="175"/>
        <v>0.17647058823529413</v>
      </c>
    </row>
    <row r="1661" spans="1:26" ht="14.4" x14ac:dyDescent="0.3">
      <c r="A1661" s="24" t="s">
        <v>2537</v>
      </c>
      <c r="B1661" s="4">
        <v>45760</v>
      </c>
      <c r="C1661" s="3" t="s">
        <v>20</v>
      </c>
      <c r="D1661" s="3" t="s">
        <v>57</v>
      </c>
      <c r="E1661" s="3" t="s">
        <v>64</v>
      </c>
      <c r="F1661" s="3" t="s">
        <v>65</v>
      </c>
      <c r="G1661" s="3" t="s">
        <v>2538</v>
      </c>
      <c r="H1661" s="3" t="s">
        <v>87</v>
      </c>
      <c r="I1661" s="3" t="s">
        <v>52</v>
      </c>
      <c r="J1661" s="3" t="s">
        <v>113</v>
      </c>
      <c r="K1661" s="3" t="s">
        <v>557</v>
      </c>
      <c r="L1661" s="5">
        <v>21</v>
      </c>
      <c r="M1661" s="5">
        <v>23485.48</v>
      </c>
      <c r="N1661" s="5">
        <v>34396.51</v>
      </c>
      <c r="O1661" s="5">
        <v>0</v>
      </c>
      <c r="P1661" s="3" t="s">
        <v>55</v>
      </c>
      <c r="Q1661" s="3" t="s">
        <v>38</v>
      </c>
      <c r="R1661" s="5">
        <v>20</v>
      </c>
      <c r="S1661" s="15">
        <v>229131.6</v>
      </c>
      <c r="T1661" s="11">
        <f t="shared" si="176"/>
        <v>722326.71000000008</v>
      </c>
      <c r="U1661" s="12">
        <f t="shared" si="177"/>
        <v>0</v>
      </c>
      <c r="V1661" s="12">
        <f t="shared" si="178"/>
        <v>722326.71000000008</v>
      </c>
      <c r="W1661" s="17">
        <f t="shared" si="179"/>
        <v>0.31721324551323871</v>
      </c>
      <c r="X1661" s="19">
        <f t="shared" si="180"/>
        <v>1</v>
      </c>
      <c r="Y1661" s="17">
        <f t="shared" si="181"/>
        <v>0.31721324551323871</v>
      </c>
      <c r="Z1661" s="25">
        <f t="shared" si="175"/>
        <v>0</v>
      </c>
    </row>
    <row r="1662" spans="1:26" ht="14.4" x14ac:dyDescent="0.3">
      <c r="A1662" s="24" t="s">
        <v>2539</v>
      </c>
      <c r="B1662" s="4">
        <v>45887</v>
      </c>
      <c r="C1662" s="3" t="s">
        <v>20</v>
      </c>
      <c r="D1662" s="3" t="s">
        <v>70</v>
      </c>
      <c r="E1662" s="3" t="s">
        <v>125</v>
      </c>
      <c r="F1662" s="3" t="s">
        <v>125</v>
      </c>
      <c r="G1662" s="3" t="s">
        <v>149</v>
      </c>
      <c r="H1662" s="3" t="s">
        <v>87</v>
      </c>
      <c r="I1662" s="3" t="s">
        <v>52</v>
      </c>
      <c r="J1662" s="3" t="s">
        <v>157</v>
      </c>
      <c r="K1662" s="3" t="s">
        <v>158</v>
      </c>
      <c r="L1662" s="5">
        <v>3</v>
      </c>
      <c r="M1662" s="5">
        <v>5654.84</v>
      </c>
      <c r="N1662" s="5">
        <v>8051.63</v>
      </c>
      <c r="O1662" s="5">
        <v>0.15</v>
      </c>
      <c r="P1662" s="3" t="s">
        <v>55</v>
      </c>
      <c r="Q1662" s="3" t="s">
        <v>38</v>
      </c>
      <c r="R1662" s="5">
        <v>9</v>
      </c>
      <c r="S1662" s="15">
        <v>6111.81</v>
      </c>
      <c r="T1662" s="11">
        <f t="shared" si="176"/>
        <v>24154.89</v>
      </c>
      <c r="U1662" s="12">
        <f t="shared" si="177"/>
        <v>3623.2334999999998</v>
      </c>
      <c r="V1662" s="12">
        <f t="shared" si="178"/>
        <v>20531.656500000001</v>
      </c>
      <c r="W1662" s="17">
        <f t="shared" si="179"/>
        <v>0.29767739393068454</v>
      </c>
      <c r="X1662" s="19">
        <f t="shared" si="180"/>
        <v>1</v>
      </c>
      <c r="Y1662" s="17">
        <f t="shared" si="181"/>
        <v>0.29767739393068454</v>
      </c>
      <c r="Z1662" s="25">
        <f t="shared" si="175"/>
        <v>0.1764705882352941</v>
      </c>
    </row>
    <row r="1663" spans="1:26" ht="14.4" x14ac:dyDescent="0.3">
      <c r="A1663" s="24" t="s">
        <v>2540</v>
      </c>
      <c r="B1663" s="4">
        <v>45713</v>
      </c>
      <c r="C1663" s="3" t="s">
        <v>40</v>
      </c>
      <c r="D1663" s="3" t="s">
        <v>70</v>
      </c>
      <c r="E1663" s="3" t="s">
        <v>125</v>
      </c>
      <c r="F1663" s="3" t="s">
        <v>125</v>
      </c>
      <c r="G1663" s="3" t="s">
        <v>1122</v>
      </c>
      <c r="H1663" s="3" t="s">
        <v>35</v>
      </c>
      <c r="I1663" s="3" t="s">
        <v>25</v>
      </c>
      <c r="J1663" s="3" t="s">
        <v>26</v>
      </c>
      <c r="K1663" s="3" t="s">
        <v>216</v>
      </c>
      <c r="L1663" s="5">
        <v>14</v>
      </c>
      <c r="M1663" s="5">
        <v>69204.350000000006</v>
      </c>
      <c r="N1663" s="5">
        <v>97761.62</v>
      </c>
      <c r="O1663" s="5">
        <v>0.1</v>
      </c>
      <c r="P1663" s="3" t="s">
        <v>55</v>
      </c>
      <c r="Q1663" s="3" t="s">
        <v>84</v>
      </c>
      <c r="R1663" s="5">
        <v>10</v>
      </c>
      <c r="S1663" s="15">
        <v>359821.6</v>
      </c>
      <c r="T1663" s="11">
        <f t="shared" si="176"/>
        <v>1368662.68</v>
      </c>
      <c r="U1663" s="12">
        <f t="shared" si="177"/>
        <v>136866.26800000001</v>
      </c>
      <c r="V1663" s="12">
        <f t="shared" si="178"/>
        <v>1231796.412</v>
      </c>
      <c r="W1663" s="17">
        <f t="shared" si="179"/>
        <v>0.29211125839843732</v>
      </c>
      <c r="X1663" s="19">
        <f t="shared" si="180"/>
        <v>1</v>
      </c>
      <c r="Y1663" s="17">
        <f t="shared" si="181"/>
        <v>0.29211125839843732</v>
      </c>
      <c r="Z1663" s="25">
        <f t="shared" si="175"/>
        <v>0.11111111111111112</v>
      </c>
    </row>
    <row r="1664" spans="1:26" ht="14.4" x14ac:dyDescent="0.3">
      <c r="A1664" s="24" t="s">
        <v>2541</v>
      </c>
      <c r="B1664" s="6">
        <v>45694</v>
      </c>
      <c r="C1664" s="3" t="s">
        <v>31</v>
      </c>
      <c r="D1664" s="3" t="s">
        <v>21</v>
      </c>
      <c r="E1664" s="3" t="s">
        <v>32</v>
      </c>
      <c r="F1664" s="3" t="s">
        <v>33</v>
      </c>
      <c r="G1664" s="3" t="s">
        <v>1028</v>
      </c>
      <c r="H1664" s="3" t="s">
        <v>35</v>
      </c>
      <c r="I1664" s="3" t="s">
        <v>45</v>
      </c>
      <c r="J1664" s="3" t="s">
        <v>46</v>
      </c>
      <c r="K1664" s="3" t="s">
        <v>333</v>
      </c>
      <c r="L1664" s="5">
        <v>6</v>
      </c>
      <c r="M1664" s="5">
        <v>78973.62</v>
      </c>
      <c r="N1664" s="5">
        <v>117579.5</v>
      </c>
      <c r="O1664" s="5">
        <v>0.15</v>
      </c>
      <c r="P1664" s="3" t="s">
        <v>55</v>
      </c>
      <c r="Q1664" s="3" t="s">
        <v>77</v>
      </c>
      <c r="R1664" s="5">
        <v>15</v>
      </c>
      <c r="S1664" s="15">
        <v>196889.9</v>
      </c>
      <c r="T1664" s="11">
        <f t="shared" si="176"/>
        <v>705477</v>
      </c>
      <c r="U1664" s="12">
        <f t="shared" si="177"/>
        <v>105821.55</v>
      </c>
      <c r="V1664" s="12">
        <f t="shared" si="178"/>
        <v>599655.44999999995</v>
      </c>
      <c r="W1664" s="17">
        <f t="shared" si="179"/>
        <v>0.32833838164899526</v>
      </c>
      <c r="X1664" s="19">
        <f t="shared" si="180"/>
        <v>1</v>
      </c>
      <c r="Y1664" s="17">
        <f t="shared" si="181"/>
        <v>0.32833838164899526</v>
      </c>
      <c r="Z1664" s="25">
        <f t="shared" si="175"/>
        <v>0.17647058823529413</v>
      </c>
    </row>
    <row r="1665" spans="1:26" ht="14.4" x14ac:dyDescent="0.3">
      <c r="A1665" s="24" t="s">
        <v>2542</v>
      </c>
      <c r="B1665" s="7">
        <v>45787</v>
      </c>
      <c r="C1665" s="3" t="s">
        <v>31</v>
      </c>
      <c r="D1665" s="3" t="s">
        <v>21</v>
      </c>
      <c r="E1665" s="3" t="s">
        <v>32</v>
      </c>
      <c r="F1665" s="3" t="s">
        <v>33</v>
      </c>
      <c r="G1665" s="3" t="s">
        <v>1213</v>
      </c>
      <c r="H1665" s="3" t="s">
        <v>24</v>
      </c>
      <c r="I1665" s="3" t="s">
        <v>25</v>
      </c>
      <c r="J1665" s="3" t="s">
        <v>26</v>
      </c>
      <c r="K1665" s="3" t="s">
        <v>80</v>
      </c>
      <c r="L1665" s="5">
        <v>36</v>
      </c>
      <c r="M1665" s="5">
        <v>73252.62</v>
      </c>
      <c r="N1665" s="5">
        <v>102957.4</v>
      </c>
      <c r="O1665" s="5">
        <v>0</v>
      </c>
      <c r="P1665" s="3" t="s">
        <v>55</v>
      </c>
      <c r="Q1665" s="3" t="s">
        <v>84</v>
      </c>
      <c r="R1665" s="5">
        <v>5</v>
      </c>
      <c r="S1665" s="15">
        <v>1069373</v>
      </c>
      <c r="T1665" s="11">
        <f t="shared" si="176"/>
        <v>3706466.4</v>
      </c>
      <c r="U1665" s="12">
        <f t="shared" si="177"/>
        <v>0</v>
      </c>
      <c r="V1665" s="12">
        <f t="shared" si="178"/>
        <v>3706466.4</v>
      </c>
      <c r="W1665" s="17">
        <f t="shared" si="179"/>
        <v>0.28851549821145012</v>
      </c>
      <c r="X1665" s="19">
        <f t="shared" si="180"/>
        <v>1</v>
      </c>
      <c r="Y1665" s="17">
        <f t="shared" si="181"/>
        <v>0.28851549821145012</v>
      </c>
      <c r="Z1665" s="25">
        <f t="shared" si="175"/>
        <v>0</v>
      </c>
    </row>
    <row r="1666" spans="1:26" ht="14.4" x14ac:dyDescent="0.3">
      <c r="A1666" s="24" t="s">
        <v>2543</v>
      </c>
      <c r="B1666" s="4">
        <v>45738</v>
      </c>
      <c r="C1666" s="3" t="s">
        <v>20</v>
      </c>
      <c r="D1666" s="3" t="s">
        <v>41</v>
      </c>
      <c r="E1666" s="3" t="s">
        <v>42</v>
      </c>
      <c r="F1666" s="3" t="s">
        <v>42</v>
      </c>
      <c r="G1666" s="3" t="s">
        <v>2544</v>
      </c>
      <c r="H1666" s="3" t="s">
        <v>35</v>
      </c>
      <c r="I1666" s="3" t="s">
        <v>52</v>
      </c>
      <c r="J1666" s="3" t="s">
        <v>53</v>
      </c>
      <c r="K1666" s="3" t="s">
        <v>99</v>
      </c>
      <c r="L1666" s="5">
        <v>50</v>
      </c>
      <c r="M1666" s="5">
        <v>38119.01</v>
      </c>
      <c r="N1666" s="5">
        <v>44045.19</v>
      </c>
      <c r="O1666" s="5">
        <v>0</v>
      </c>
      <c r="P1666" s="3" t="s">
        <v>28</v>
      </c>
      <c r="Q1666" s="3" t="s">
        <v>77</v>
      </c>
      <c r="R1666" s="5">
        <v>16</v>
      </c>
      <c r="S1666" s="15">
        <v>296309</v>
      </c>
      <c r="T1666" s="11">
        <f t="shared" si="176"/>
        <v>2202259.5</v>
      </c>
      <c r="U1666" s="12">
        <f t="shared" si="177"/>
        <v>0</v>
      </c>
      <c r="V1666" s="12">
        <f t="shared" si="178"/>
        <v>2202259.5</v>
      </c>
      <c r="W1666" s="17">
        <f t="shared" si="179"/>
        <v>0.13454772246413285</v>
      </c>
      <c r="X1666" s="19">
        <f t="shared" si="180"/>
        <v>0</v>
      </c>
      <c r="Y1666" s="17">
        <f t="shared" si="181"/>
        <v>0.13454772246413285</v>
      </c>
      <c r="Z1666" s="25">
        <f t="shared" ref="Z1666:Z1729" si="182">U1666/V1666</f>
        <v>0</v>
      </c>
    </row>
    <row r="1667" spans="1:26" ht="14.4" x14ac:dyDescent="0.3">
      <c r="A1667" s="24" t="s">
        <v>2545</v>
      </c>
      <c r="B1667" s="6">
        <v>45908</v>
      </c>
      <c r="C1667" s="3" t="s">
        <v>20</v>
      </c>
      <c r="D1667" s="3" t="s">
        <v>41</v>
      </c>
      <c r="E1667" s="3" t="s">
        <v>42</v>
      </c>
      <c r="F1667" s="3" t="s">
        <v>42</v>
      </c>
      <c r="G1667" s="3" t="s">
        <v>666</v>
      </c>
      <c r="H1667" s="3" t="s">
        <v>87</v>
      </c>
      <c r="I1667" s="3" t="s">
        <v>45</v>
      </c>
      <c r="J1667" s="3" t="s">
        <v>102</v>
      </c>
      <c r="K1667" s="3" t="s">
        <v>226</v>
      </c>
      <c r="L1667" s="5">
        <v>40</v>
      </c>
      <c r="M1667" s="5">
        <v>29657.77</v>
      </c>
      <c r="N1667" s="5">
        <v>40238.54</v>
      </c>
      <c r="O1667" s="5">
        <v>0.05</v>
      </c>
      <c r="P1667" s="3" t="s">
        <v>55</v>
      </c>
      <c r="Q1667" s="3" t="s">
        <v>38</v>
      </c>
      <c r="R1667" s="5">
        <v>15</v>
      </c>
      <c r="S1667" s="15">
        <v>402069.3</v>
      </c>
      <c r="T1667" s="11">
        <f t="shared" ref="T1667:T1730" si="183">L1667*N1667</f>
        <v>1609541.6</v>
      </c>
      <c r="U1667" s="12">
        <f t="shared" ref="U1667:U1730" si="184">IF(O1667="","", (L1667 * N1667) * (O1667))</f>
        <v>80477.080000000016</v>
      </c>
      <c r="V1667" s="12">
        <f t="shared" ref="V1667:V1730" si="185">IF(T1667="","", T1667 - U1667)</f>
        <v>1529064.52</v>
      </c>
      <c r="W1667" s="17">
        <f t="shared" ref="W1667:W1730" si="186">IF(V1667=0,"", S1667 / V1667)</f>
        <v>0.26295116703119892</v>
      </c>
      <c r="X1667" s="19">
        <f t="shared" ref="X1667:X1730" si="187">IF(TRIM(P1667)="Returned",1,0)</f>
        <v>1</v>
      </c>
      <c r="Y1667" s="17">
        <f t="shared" ref="Y1667:Y1730" si="188">S1667/V1667</f>
        <v>0.26295116703119892</v>
      </c>
      <c r="Z1667" s="25">
        <f t="shared" si="182"/>
        <v>5.2631578947368432E-2</v>
      </c>
    </row>
    <row r="1668" spans="1:26" ht="14.4" x14ac:dyDescent="0.3">
      <c r="A1668" s="24" t="s">
        <v>2546</v>
      </c>
      <c r="B1668" s="7">
        <v>45802</v>
      </c>
      <c r="C1668" s="3" t="s">
        <v>31</v>
      </c>
      <c r="D1668" s="3" t="s">
        <v>21</v>
      </c>
      <c r="E1668" s="3" t="s">
        <v>22</v>
      </c>
      <c r="F1668" s="3" t="s">
        <v>22</v>
      </c>
      <c r="G1668" s="3" t="s">
        <v>909</v>
      </c>
      <c r="H1668" s="3" t="s">
        <v>87</v>
      </c>
      <c r="I1668" s="3" t="s">
        <v>45</v>
      </c>
      <c r="J1668" s="3" t="s">
        <v>132</v>
      </c>
      <c r="K1668" s="3" t="s">
        <v>206</v>
      </c>
      <c r="L1668" s="5">
        <v>50</v>
      </c>
      <c r="M1668" s="5">
        <v>23106.65</v>
      </c>
      <c r="N1668" s="5">
        <v>33020.71</v>
      </c>
      <c r="O1668" s="5">
        <v>0.05</v>
      </c>
      <c r="P1668" s="3" t="s">
        <v>55</v>
      </c>
      <c r="Q1668" s="3" t="s">
        <v>38</v>
      </c>
      <c r="R1668" s="5">
        <v>10</v>
      </c>
      <c r="S1668" s="15">
        <v>470917.9</v>
      </c>
      <c r="T1668" s="11">
        <f t="shared" si="183"/>
        <v>1651035.5</v>
      </c>
      <c r="U1668" s="12">
        <f t="shared" si="184"/>
        <v>82551.775000000009</v>
      </c>
      <c r="V1668" s="12">
        <f t="shared" si="185"/>
        <v>1568483.7250000001</v>
      </c>
      <c r="W1668" s="17">
        <f t="shared" si="186"/>
        <v>0.30023767062039486</v>
      </c>
      <c r="X1668" s="19">
        <f t="shared" si="187"/>
        <v>1</v>
      </c>
      <c r="Y1668" s="17">
        <f t="shared" si="188"/>
        <v>0.30023767062039486</v>
      </c>
      <c r="Z1668" s="25">
        <f t="shared" si="182"/>
        <v>5.2631578947368425E-2</v>
      </c>
    </row>
    <row r="1669" spans="1:26" ht="14.4" x14ac:dyDescent="0.3">
      <c r="A1669" s="24" t="s">
        <v>2547</v>
      </c>
      <c r="B1669" s="4">
        <v>45900</v>
      </c>
      <c r="C1669" s="3" t="s">
        <v>20</v>
      </c>
      <c r="D1669" s="3" t="s">
        <v>41</v>
      </c>
      <c r="E1669" s="3" t="s">
        <v>50</v>
      </c>
      <c r="F1669" s="3" t="s">
        <v>50</v>
      </c>
      <c r="G1669" s="3" t="s">
        <v>1941</v>
      </c>
      <c r="H1669" s="3" t="s">
        <v>44</v>
      </c>
      <c r="I1669" s="3" t="s">
        <v>52</v>
      </c>
      <c r="J1669" s="3" t="s">
        <v>95</v>
      </c>
      <c r="K1669" s="3" t="s">
        <v>298</v>
      </c>
      <c r="L1669" s="5">
        <v>45</v>
      </c>
      <c r="M1669" s="5">
        <v>72771.23</v>
      </c>
      <c r="N1669" s="5">
        <v>80568.89</v>
      </c>
      <c r="O1669" s="5">
        <v>0</v>
      </c>
      <c r="P1669" s="3" t="s">
        <v>55</v>
      </c>
      <c r="Q1669" s="3" t="s">
        <v>77</v>
      </c>
      <c r="R1669" s="5">
        <v>7</v>
      </c>
      <c r="S1669" s="15">
        <v>350894.7</v>
      </c>
      <c r="T1669" s="11">
        <f t="shared" si="183"/>
        <v>3625600.05</v>
      </c>
      <c r="U1669" s="12">
        <f t="shared" si="184"/>
        <v>0</v>
      </c>
      <c r="V1669" s="12">
        <f t="shared" si="185"/>
        <v>3625600.05</v>
      </c>
      <c r="W1669" s="17">
        <f t="shared" si="186"/>
        <v>9.6782517420805986E-2</v>
      </c>
      <c r="X1669" s="19">
        <f t="shared" si="187"/>
        <v>1</v>
      </c>
      <c r="Y1669" s="17">
        <f t="shared" si="188"/>
        <v>9.6782517420805986E-2</v>
      </c>
      <c r="Z1669" s="25">
        <f t="shared" si="182"/>
        <v>0</v>
      </c>
    </row>
    <row r="1670" spans="1:26" ht="14.4" x14ac:dyDescent="0.3">
      <c r="A1670" s="24" t="s">
        <v>2548</v>
      </c>
      <c r="B1670" s="4">
        <v>45715</v>
      </c>
      <c r="C1670" s="3" t="s">
        <v>31</v>
      </c>
      <c r="D1670" s="3" t="s">
        <v>70</v>
      </c>
      <c r="E1670" s="3" t="s">
        <v>125</v>
      </c>
      <c r="F1670" s="3" t="s">
        <v>125</v>
      </c>
      <c r="G1670" s="3" t="s">
        <v>442</v>
      </c>
      <c r="H1670" s="3" t="s">
        <v>87</v>
      </c>
      <c r="I1670" s="3" t="s">
        <v>52</v>
      </c>
      <c r="J1670" s="3" t="s">
        <v>157</v>
      </c>
      <c r="K1670" s="3" t="s">
        <v>273</v>
      </c>
      <c r="L1670" s="5">
        <v>21</v>
      </c>
      <c r="M1670" s="5">
        <v>35563.93</v>
      </c>
      <c r="N1670" s="5">
        <v>44233.58</v>
      </c>
      <c r="O1670" s="5">
        <v>0.05</v>
      </c>
      <c r="P1670" s="3" t="s">
        <v>55</v>
      </c>
      <c r="Q1670" s="3" t="s">
        <v>38</v>
      </c>
      <c r="R1670" s="5">
        <v>9</v>
      </c>
      <c r="S1670" s="15">
        <v>172959.5</v>
      </c>
      <c r="T1670" s="11">
        <f t="shared" si="183"/>
        <v>928905.18</v>
      </c>
      <c r="U1670" s="12">
        <f t="shared" si="184"/>
        <v>46445.259000000005</v>
      </c>
      <c r="V1670" s="12">
        <f t="shared" si="185"/>
        <v>882459.92100000009</v>
      </c>
      <c r="W1670" s="17">
        <f t="shared" si="186"/>
        <v>0.19599700324520458</v>
      </c>
      <c r="X1670" s="19">
        <f t="shared" si="187"/>
        <v>1</v>
      </c>
      <c r="Y1670" s="17">
        <f t="shared" si="188"/>
        <v>0.19599700324520458</v>
      </c>
      <c r="Z1670" s="25">
        <f t="shared" si="182"/>
        <v>5.2631578947368425E-2</v>
      </c>
    </row>
    <row r="1671" spans="1:26" ht="14.4" x14ac:dyDescent="0.3">
      <c r="A1671" s="24" t="s">
        <v>2549</v>
      </c>
      <c r="B1671" s="6">
        <v>45722</v>
      </c>
      <c r="C1671" s="3" t="s">
        <v>20</v>
      </c>
      <c r="D1671" s="3" t="s">
        <v>70</v>
      </c>
      <c r="E1671" s="3" t="s">
        <v>125</v>
      </c>
      <c r="F1671" s="3" t="s">
        <v>125</v>
      </c>
      <c r="G1671" s="3" t="s">
        <v>804</v>
      </c>
      <c r="H1671" s="3" t="s">
        <v>35</v>
      </c>
      <c r="I1671" s="3" t="s">
        <v>45</v>
      </c>
      <c r="J1671" s="3" t="s">
        <v>67</v>
      </c>
      <c r="K1671" s="3" t="s">
        <v>199</v>
      </c>
      <c r="L1671" s="5">
        <v>36</v>
      </c>
      <c r="M1671" s="5">
        <v>9077.67</v>
      </c>
      <c r="N1671" s="5">
        <v>10139.780000000001</v>
      </c>
      <c r="O1671" s="5">
        <v>0.05</v>
      </c>
      <c r="P1671" s="3" t="s">
        <v>55</v>
      </c>
      <c r="Q1671" s="3" t="s">
        <v>84</v>
      </c>
      <c r="R1671" s="5">
        <v>10</v>
      </c>
      <c r="S1671" s="15">
        <v>36324.160000000003</v>
      </c>
      <c r="T1671" s="11">
        <f t="shared" si="183"/>
        <v>365032.08</v>
      </c>
      <c r="U1671" s="12">
        <f t="shared" si="184"/>
        <v>18251.604000000003</v>
      </c>
      <c r="V1671" s="12">
        <f t="shared" si="185"/>
        <v>346780.47600000002</v>
      </c>
      <c r="W1671" s="17">
        <f t="shared" si="186"/>
        <v>0.10474684278361739</v>
      </c>
      <c r="X1671" s="19">
        <f t="shared" si="187"/>
        <v>1</v>
      </c>
      <c r="Y1671" s="17">
        <f t="shared" si="188"/>
        <v>0.10474684278361739</v>
      </c>
      <c r="Z1671" s="25">
        <f t="shared" si="182"/>
        <v>5.2631578947368425E-2</v>
      </c>
    </row>
    <row r="1672" spans="1:26" ht="14.4" x14ac:dyDescent="0.3">
      <c r="A1672" s="24" t="s">
        <v>2550</v>
      </c>
      <c r="B1672" s="4">
        <v>45898</v>
      </c>
      <c r="C1672" s="3" t="s">
        <v>49</v>
      </c>
      <c r="D1672" s="3" t="s">
        <v>70</v>
      </c>
      <c r="E1672" s="3" t="s">
        <v>125</v>
      </c>
      <c r="F1672" s="3" t="s">
        <v>125</v>
      </c>
      <c r="G1672" s="3" t="s">
        <v>372</v>
      </c>
      <c r="H1672" s="3" t="s">
        <v>24</v>
      </c>
      <c r="I1672" s="3" t="s">
        <v>52</v>
      </c>
      <c r="J1672" s="3" t="s">
        <v>95</v>
      </c>
      <c r="K1672" s="3" t="s">
        <v>298</v>
      </c>
      <c r="L1672" s="5">
        <v>7</v>
      </c>
      <c r="M1672" s="5">
        <v>15556.34</v>
      </c>
      <c r="N1672" s="5">
        <v>21328.35</v>
      </c>
      <c r="O1672" s="5">
        <v>0.05</v>
      </c>
      <c r="P1672" s="3" t="s">
        <v>55</v>
      </c>
      <c r="Q1672" s="3" t="s">
        <v>84</v>
      </c>
      <c r="R1672" s="5">
        <v>13</v>
      </c>
      <c r="S1672" s="15">
        <v>38383.870000000003</v>
      </c>
      <c r="T1672" s="11">
        <f t="shared" si="183"/>
        <v>149298.44999999998</v>
      </c>
      <c r="U1672" s="12">
        <f t="shared" si="184"/>
        <v>7464.9224999999997</v>
      </c>
      <c r="V1672" s="12">
        <f t="shared" si="185"/>
        <v>141833.5275</v>
      </c>
      <c r="W1672" s="17">
        <f t="shared" si="186"/>
        <v>0.2706262100122977</v>
      </c>
      <c r="X1672" s="19">
        <f t="shared" si="187"/>
        <v>1</v>
      </c>
      <c r="Y1672" s="17">
        <f t="shared" si="188"/>
        <v>0.2706262100122977</v>
      </c>
      <c r="Z1672" s="25">
        <f t="shared" si="182"/>
        <v>5.2631578947368418E-2</v>
      </c>
    </row>
    <row r="1673" spans="1:26" ht="14.4" x14ac:dyDescent="0.3">
      <c r="A1673" s="24" t="s">
        <v>2551</v>
      </c>
      <c r="B1673" s="4">
        <v>45859</v>
      </c>
      <c r="C1673" s="3" t="s">
        <v>49</v>
      </c>
      <c r="D1673" s="3" t="s">
        <v>57</v>
      </c>
      <c r="E1673" s="3" t="s">
        <v>58</v>
      </c>
      <c r="F1673" s="3" t="s">
        <v>59</v>
      </c>
      <c r="G1673" s="3" t="s">
        <v>2149</v>
      </c>
      <c r="H1673" s="3" t="s">
        <v>35</v>
      </c>
      <c r="I1673" s="3" t="s">
        <v>45</v>
      </c>
      <c r="J1673" s="3" t="s">
        <v>102</v>
      </c>
      <c r="K1673" s="3" t="s">
        <v>103</v>
      </c>
      <c r="L1673" s="5">
        <v>20</v>
      </c>
      <c r="M1673" s="5">
        <v>26515.17</v>
      </c>
      <c r="N1673" s="5">
        <v>31511.040000000001</v>
      </c>
      <c r="O1673" s="5">
        <v>0.05</v>
      </c>
      <c r="P1673" s="3" t="s">
        <v>28</v>
      </c>
      <c r="Q1673" s="3" t="s">
        <v>29</v>
      </c>
      <c r="R1673" s="5">
        <v>12</v>
      </c>
      <c r="S1673" s="15">
        <v>94921.53</v>
      </c>
      <c r="T1673" s="11">
        <f t="shared" si="183"/>
        <v>630220.80000000005</v>
      </c>
      <c r="U1673" s="12">
        <f t="shared" si="184"/>
        <v>31511.040000000005</v>
      </c>
      <c r="V1673" s="12">
        <f t="shared" si="185"/>
        <v>598709.76000000001</v>
      </c>
      <c r="W1673" s="17">
        <f t="shared" si="186"/>
        <v>0.15854348190348524</v>
      </c>
      <c r="X1673" s="19">
        <f t="shared" si="187"/>
        <v>0</v>
      </c>
      <c r="Y1673" s="17">
        <f t="shared" si="188"/>
        <v>0.15854348190348524</v>
      </c>
      <c r="Z1673" s="25">
        <f t="shared" si="182"/>
        <v>5.2631578947368425E-2</v>
      </c>
    </row>
    <row r="1674" spans="1:26" ht="14.4" x14ac:dyDescent="0.3">
      <c r="A1674" s="24" t="s">
        <v>2552</v>
      </c>
      <c r="B1674" s="7">
        <v>45799</v>
      </c>
      <c r="C1674" s="3" t="s">
        <v>20</v>
      </c>
      <c r="D1674" s="3" t="s">
        <v>21</v>
      </c>
      <c r="E1674" s="3" t="s">
        <v>32</v>
      </c>
      <c r="F1674" s="3" t="s">
        <v>33</v>
      </c>
      <c r="G1674" s="3" t="s">
        <v>1472</v>
      </c>
      <c r="H1674" s="3" t="s">
        <v>87</v>
      </c>
      <c r="I1674" s="3" t="s">
        <v>52</v>
      </c>
      <c r="J1674" s="3" t="s">
        <v>53</v>
      </c>
      <c r="K1674" s="3" t="s">
        <v>99</v>
      </c>
      <c r="L1674" s="5">
        <v>41</v>
      </c>
      <c r="M1674" s="5">
        <v>22530.560000000001</v>
      </c>
      <c r="N1674" s="5">
        <v>31816.33</v>
      </c>
      <c r="O1674" s="5">
        <v>0</v>
      </c>
      <c r="P1674" s="3" t="s">
        <v>28</v>
      </c>
      <c r="Q1674" s="3" t="s">
        <v>84</v>
      </c>
      <c r="R1674" s="5">
        <v>3</v>
      </c>
      <c r="S1674" s="15">
        <v>380716.6</v>
      </c>
      <c r="T1674" s="11">
        <f t="shared" si="183"/>
        <v>1304469.53</v>
      </c>
      <c r="U1674" s="12">
        <f t="shared" si="184"/>
        <v>0</v>
      </c>
      <c r="V1674" s="12">
        <f t="shared" si="185"/>
        <v>1304469.53</v>
      </c>
      <c r="W1674" s="17">
        <f t="shared" si="186"/>
        <v>0.29185549470059297</v>
      </c>
      <c r="X1674" s="19">
        <f t="shared" si="187"/>
        <v>0</v>
      </c>
      <c r="Y1674" s="17">
        <f t="shared" si="188"/>
        <v>0.29185549470059297</v>
      </c>
      <c r="Z1674" s="25">
        <f t="shared" si="182"/>
        <v>0</v>
      </c>
    </row>
    <row r="1675" spans="1:26" ht="14.4" x14ac:dyDescent="0.3">
      <c r="A1675" s="24" t="s">
        <v>2553</v>
      </c>
      <c r="B1675" s="6">
        <v>45815</v>
      </c>
      <c r="C1675" s="3" t="s">
        <v>20</v>
      </c>
      <c r="D1675" s="3" t="s">
        <v>41</v>
      </c>
      <c r="E1675" s="3" t="s">
        <v>50</v>
      </c>
      <c r="F1675" s="3" t="s">
        <v>50</v>
      </c>
      <c r="G1675" s="3" t="s">
        <v>1070</v>
      </c>
      <c r="H1675" s="3" t="s">
        <v>87</v>
      </c>
      <c r="I1675" s="3" t="s">
        <v>52</v>
      </c>
      <c r="J1675" s="3" t="s">
        <v>157</v>
      </c>
      <c r="K1675" s="3" t="s">
        <v>188</v>
      </c>
      <c r="L1675" s="5">
        <v>35</v>
      </c>
      <c r="M1675" s="5">
        <v>52651</v>
      </c>
      <c r="N1675" s="5">
        <v>64331.35</v>
      </c>
      <c r="O1675" s="5">
        <v>0.1</v>
      </c>
      <c r="P1675" s="3" t="s">
        <v>55</v>
      </c>
      <c r="Q1675" s="3" t="s">
        <v>38</v>
      </c>
      <c r="R1675" s="5">
        <v>4</v>
      </c>
      <c r="S1675" s="15">
        <v>367931</v>
      </c>
      <c r="T1675" s="11">
        <f t="shared" si="183"/>
        <v>2251597.25</v>
      </c>
      <c r="U1675" s="12">
        <f t="shared" si="184"/>
        <v>225159.72500000001</v>
      </c>
      <c r="V1675" s="12">
        <f t="shared" si="185"/>
        <v>2026437.5249999999</v>
      </c>
      <c r="W1675" s="17">
        <f t="shared" si="186"/>
        <v>0.18156542970649936</v>
      </c>
      <c r="X1675" s="19">
        <f t="shared" si="187"/>
        <v>1</v>
      </c>
      <c r="Y1675" s="17">
        <f t="shared" si="188"/>
        <v>0.18156542970649936</v>
      </c>
      <c r="Z1675" s="25">
        <f t="shared" si="182"/>
        <v>0.11111111111111112</v>
      </c>
    </row>
    <row r="1676" spans="1:26" ht="14.4" x14ac:dyDescent="0.3">
      <c r="A1676" s="24" t="s">
        <v>2554</v>
      </c>
      <c r="B1676" s="4">
        <v>45867</v>
      </c>
      <c r="C1676" s="3" t="s">
        <v>49</v>
      </c>
      <c r="D1676" s="3" t="s">
        <v>41</v>
      </c>
      <c r="E1676" s="3" t="s">
        <v>50</v>
      </c>
      <c r="F1676" s="3" t="s">
        <v>50</v>
      </c>
      <c r="G1676" s="3" t="s">
        <v>1166</v>
      </c>
      <c r="H1676" s="3" t="s">
        <v>87</v>
      </c>
      <c r="I1676" s="3" t="s">
        <v>25</v>
      </c>
      <c r="J1676" s="3" t="s">
        <v>36</v>
      </c>
      <c r="K1676" s="3" t="s">
        <v>169</v>
      </c>
      <c r="L1676" s="5">
        <v>46</v>
      </c>
      <c r="M1676" s="5">
        <v>2711.93</v>
      </c>
      <c r="N1676" s="5">
        <v>3357.13</v>
      </c>
      <c r="O1676" s="5">
        <v>0</v>
      </c>
      <c r="P1676" s="3" t="s">
        <v>55</v>
      </c>
      <c r="Q1676" s="3" t="s">
        <v>29</v>
      </c>
      <c r="R1676" s="5">
        <v>14</v>
      </c>
      <c r="S1676" s="15">
        <v>29679.200000000001</v>
      </c>
      <c r="T1676" s="11">
        <f t="shared" si="183"/>
        <v>154427.98000000001</v>
      </c>
      <c r="U1676" s="12">
        <f t="shared" si="184"/>
        <v>0</v>
      </c>
      <c r="V1676" s="12">
        <f t="shared" si="185"/>
        <v>154427.98000000001</v>
      </c>
      <c r="W1676" s="17">
        <f t="shared" si="186"/>
        <v>0.19218797008158753</v>
      </c>
      <c r="X1676" s="19">
        <f t="shared" si="187"/>
        <v>1</v>
      </c>
      <c r="Y1676" s="17">
        <f t="shared" si="188"/>
        <v>0.19218797008158753</v>
      </c>
      <c r="Z1676" s="25">
        <f t="shared" si="182"/>
        <v>0</v>
      </c>
    </row>
    <row r="1677" spans="1:26" ht="14.4" x14ac:dyDescent="0.3">
      <c r="A1677" s="24" t="s">
        <v>2555</v>
      </c>
      <c r="B1677" s="4">
        <v>45766</v>
      </c>
      <c r="C1677" s="3" t="s">
        <v>20</v>
      </c>
      <c r="D1677" s="3" t="s">
        <v>57</v>
      </c>
      <c r="E1677" s="3" t="s">
        <v>58</v>
      </c>
      <c r="F1677" s="3" t="s">
        <v>59</v>
      </c>
      <c r="G1677" s="3" t="s">
        <v>326</v>
      </c>
      <c r="H1677" s="3" t="s">
        <v>44</v>
      </c>
      <c r="I1677" s="3" t="s">
        <v>45</v>
      </c>
      <c r="J1677" s="3" t="s">
        <v>67</v>
      </c>
      <c r="K1677" s="3" t="s">
        <v>74</v>
      </c>
      <c r="L1677" s="5">
        <v>16</v>
      </c>
      <c r="M1677" s="5">
        <v>51839.59</v>
      </c>
      <c r="N1677" s="5">
        <v>67613.25</v>
      </c>
      <c r="O1677" s="5">
        <v>0</v>
      </c>
      <c r="P1677" s="3" t="s">
        <v>28</v>
      </c>
      <c r="Q1677" s="3" t="s">
        <v>84</v>
      </c>
      <c r="R1677" s="5">
        <v>5</v>
      </c>
      <c r="S1677" s="15">
        <v>252378.6</v>
      </c>
      <c r="T1677" s="11">
        <f t="shared" si="183"/>
        <v>1081812</v>
      </c>
      <c r="U1677" s="12">
        <f t="shared" si="184"/>
        <v>0</v>
      </c>
      <c r="V1677" s="12">
        <f t="shared" si="185"/>
        <v>1081812</v>
      </c>
      <c r="W1677" s="17">
        <f t="shared" si="186"/>
        <v>0.23329247595700547</v>
      </c>
      <c r="X1677" s="19">
        <f t="shared" si="187"/>
        <v>0</v>
      </c>
      <c r="Y1677" s="17">
        <f t="shared" si="188"/>
        <v>0.23329247595700547</v>
      </c>
      <c r="Z1677" s="25">
        <f t="shared" si="182"/>
        <v>0</v>
      </c>
    </row>
    <row r="1678" spans="1:26" ht="14.4" x14ac:dyDescent="0.3">
      <c r="A1678" s="24" t="s">
        <v>2556</v>
      </c>
      <c r="B1678" s="6">
        <v>45873</v>
      </c>
      <c r="C1678" s="3" t="s">
        <v>20</v>
      </c>
      <c r="D1678" s="3" t="s">
        <v>41</v>
      </c>
      <c r="E1678" s="3" t="s">
        <v>42</v>
      </c>
      <c r="F1678" s="3" t="s">
        <v>42</v>
      </c>
      <c r="G1678" s="3" t="s">
        <v>2297</v>
      </c>
      <c r="H1678" s="3" t="s">
        <v>87</v>
      </c>
      <c r="I1678" s="3" t="s">
        <v>52</v>
      </c>
      <c r="J1678" s="3" t="s">
        <v>53</v>
      </c>
      <c r="K1678" s="3" t="s">
        <v>110</v>
      </c>
      <c r="L1678" s="5">
        <v>48</v>
      </c>
      <c r="M1678" s="5">
        <v>39329.68</v>
      </c>
      <c r="N1678" s="5">
        <v>58285.06</v>
      </c>
      <c r="O1678" s="5">
        <v>0.15</v>
      </c>
      <c r="P1678" s="3" t="s">
        <v>28</v>
      </c>
      <c r="Q1678" s="3" t="s">
        <v>84</v>
      </c>
      <c r="R1678" s="5">
        <v>13</v>
      </c>
      <c r="S1678" s="15">
        <v>773379.5</v>
      </c>
      <c r="T1678" s="11">
        <f t="shared" si="183"/>
        <v>2797682.88</v>
      </c>
      <c r="U1678" s="12">
        <f t="shared" si="184"/>
        <v>419652.43199999997</v>
      </c>
      <c r="V1678" s="12">
        <f t="shared" si="185"/>
        <v>2378030.4479999999</v>
      </c>
      <c r="W1678" s="17">
        <f t="shared" si="186"/>
        <v>0.32521850199623686</v>
      </c>
      <c r="X1678" s="19">
        <f t="shared" si="187"/>
        <v>0</v>
      </c>
      <c r="Y1678" s="17">
        <f t="shared" si="188"/>
        <v>0.32521850199623686</v>
      </c>
      <c r="Z1678" s="25">
        <f t="shared" si="182"/>
        <v>0.17647058823529413</v>
      </c>
    </row>
    <row r="1679" spans="1:26" ht="14.4" x14ac:dyDescent="0.3">
      <c r="A1679" s="24" t="s">
        <v>2557</v>
      </c>
      <c r="B1679" s="4">
        <v>45818</v>
      </c>
      <c r="C1679" s="3" t="s">
        <v>20</v>
      </c>
      <c r="D1679" s="3" t="s">
        <v>57</v>
      </c>
      <c r="E1679" s="3" t="s">
        <v>58</v>
      </c>
      <c r="F1679" s="3" t="s">
        <v>59</v>
      </c>
      <c r="G1679" s="3" t="s">
        <v>1469</v>
      </c>
      <c r="H1679" s="3" t="s">
        <v>87</v>
      </c>
      <c r="I1679" s="3" t="s">
        <v>25</v>
      </c>
      <c r="J1679" s="3" t="s">
        <v>26</v>
      </c>
      <c r="K1679" s="3" t="s">
        <v>216</v>
      </c>
      <c r="L1679" s="5">
        <v>48</v>
      </c>
      <c r="M1679" s="5">
        <v>11993.26</v>
      </c>
      <c r="N1679" s="5">
        <v>14928.94</v>
      </c>
      <c r="O1679" s="5">
        <v>0.1</v>
      </c>
      <c r="P1679" s="3" t="s">
        <v>28</v>
      </c>
      <c r="Q1679" s="3" t="s">
        <v>29</v>
      </c>
      <c r="R1679" s="5">
        <v>9</v>
      </c>
      <c r="S1679" s="15">
        <v>126821.4</v>
      </c>
      <c r="T1679" s="11">
        <f t="shared" si="183"/>
        <v>716589.12</v>
      </c>
      <c r="U1679" s="12">
        <f t="shared" si="184"/>
        <v>71658.911999999997</v>
      </c>
      <c r="V1679" s="12">
        <f t="shared" si="185"/>
        <v>644930.20799999998</v>
      </c>
      <c r="W1679" s="17">
        <f t="shared" si="186"/>
        <v>0.19664360333389749</v>
      </c>
      <c r="X1679" s="19">
        <f t="shared" si="187"/>
        <v>0</v>
      </c>
      <c r="Y1679" s="17">
        <f t="shared" si="188"/>
        <v>0.19664360333389749</v>
      </c>
      <c r="Z1679" s="25">
        <f t="shared" si="182"/>
        <v>0.1111111111111111</v>
      </c>
    </row>
    <row r="1680" spans="1:26" ht="14.4" x14ac:dyDescent="0.3">
      <c r="A1680" s="24" t="s">
        <v>2558</v>
      </c>
      <c r="B1680" s="7">
        <v>45801</v>
      </c>
      <c r="C1680" s="3" t="s">
        <v>49</v>
      </c>
      <c r="D1680" s="3" t="s">
        <v>57</v>
      </c>
      <c r="E1680" s="3" t="s">
        <v>58</v>
      </c>
      <c r="F1680" s="3" t="s">
        <v>59</v>
      </c>
      <c r="G1680" s="3" t="s">
        <v>2038</v>
      </c>
      <c r="H1680" s="3" t="s">
        <v>24</v>
      </c>
      <c r="I1680" s="3" t="s">
        <v>25</v>
      </c>
      <c r="J1680" s="3" t="s">
        <v>26</v>
      </c>
      <c r="K1680" s="3" t="s">
        <v>216</v>
      </c>
      <c r="L1680" s="5">
        <v>4</v>
      </c>
      <c r="M1680" s="5">
        <v>58255.33</v>
      </c>
      <c r="N1680" s="5">
        <v>76412.73</v>
      </c>
      <c r="O1680" s="5">
        <v>0</v>
      </c>
      <c r="P1680" s="3" t="s">
        <v>28</v>
      </c>
      <c r="Q1680" s="3" t="s">
        <v>77</v>
      </c>
      <c r="R1680" s="5">
        <v>4</v>
      </c>
      <c r="S1680" s="15">
        <v>72629.600000000006</v>
      </c>
      <c r="T1680" s="11">
        <f t="shared" si="183"/>
        <v>305650.92</v>
      </c>
      <c r="U1680" s="12">
        <f t="shared" si="184"/>
        <v>0</v>
      </c>
      <c r="V1680" s="12">
        <f t="shared" si="185"/>
        <v>305650.92</v>
      </c>
      <c r="W1680" s="17">
        <f t="shared" si="186"/>
        <v>0.23762271024736326</v>
      </c>
      <c r="X1680" s="19">
        <f t="shared" si="187"/>
        <v>0</v>
      </c>
      <c r="Y1680" s="17">
        <f t="shared" si="188"/>
        <v>0.23762271024736326</v>
      </c>
      <c r="Z1680" s="25">
        <f t="shared" si="182"/>
        <v>0</v>
      </c>
    </row>
    <row r="1681" spans="1:26" ht="14.4" x14ac:dyDescent="0.3">
      <c r="A1681" s="24" t="s">
        <v>2559</v>
      </c>
      <c r="B1681" s="4">
        <v>45674</v>
      </c>
      <c r="C1681" s="3" t="s">
        <v>31</v>
      </c>
      <c r="D1681" s="3" t="s">
        <v>57</v>
      </c>
      <c r="E1681" s="3" t="s">
        <v>64</v>
      </c>
      <c r="F1681" s="3" t="s">
        <v>65</v>
      </c>
      <c r="G1681" s="3" t="s">
        <v>911</v>
      </c>
      <c r="H1681" s="3" t="s">
        <v>35</v>
      </c>
      <c r="I1681" s="3" t="s">
        <v>52</v>
      </c>
      <c r="J1681" s="3" t="s">
        <v>53</v>
      </c>
      <c r="K1681" s="3" t="s">
        <v>54</v>
      </c>
      <c r="L1681" s="5">
        <v>7</v>
      </c>
      <c r="M1681" s="5">
        <v>22953.81</v>
      </c>
      <c r="N1681" s="5">
        <v>26176.17</v>
      </c>
      <c r="O1681" s="5">
        <v>0.05</v>
      </c>
      <c r="P1681" s="3" t="s">
        <v>55</v>
      </c>
      <c r="Q1681" s="3" t="s">
        <v>77</v>
      </c>
      <c r="R1681" s="5">
        <v>11</v>
      </c>
      <c r="S1681" s="15">
        <v>21428.69</v>
      </c>
      <c r="T1681" s="11">
        <f t="shared" si="183"/>
        <v>183233.19</v>
      </c>
      <c r="U1681" s="12">
        <f t="shared" si="184"/>
        <v>9161.6594999999998</v>
      </c>
      <c r="V1681" s="12">
        <f t="shared" si="185"/>
        <v>174071.53049999999</v>
      </c>
      <c r="W1681" s="17">
        <f t="shared" si="186"/>
        <v>0.12310278388688034</v>
      </c>
      <c r="X1681" s="19">
        <f t="shared" si="187"/>
        <v>1</v>
      </c>
      <c r="Y1681" s="17">
        <f t="shared" si="188"/>
        <v>0.12310278388688034</v>
      </c>
      <c r="Z1681" s="25">
        <f t="shared" si="182"/>
        <v>5.2631578947368425E-2</v>
      </c>
    </row>
    <row r="1682" spans="1:26" ht="14.4" x14ac:dyDescent="0.3">
      <c r="A1682" s="24" t="s">
        <v>2560</v>
      </c>
      <c r="B1682" s="4">
        <v>45726</v>
      </c>
      <c r="C1682" s="3" t="s">
        <v>20</v>
      </c>
      <c r="D1682" s="3" t="s">
        <v>41</v>
      </c>
      <c r="E1682" s="3" t="s">
        <v>42</v>
      </c>
      <c r="F1682" s="3" t="s">
        <v>42</v>
      </c>
      <c r="G1682" s="3" t="s">
        <v>1226</v>
      </c>
      <c r="H1682" s="3" t="s">
        <v>87</v>
      </c>
      <c r="I1682" s="3" t="s">
        <v>52</v>
      </c>
      <c r="J1682" s="3" t="s">
        <v>113</v>
      </c>
      <c r="K1682" s="3" t="s">
        <v>257</v>
      </c>
      <c r="L1682" s="5">
        <v>41</v>
      </c>
      <c r="M1682" s="5">
        <v>40296.68</v>
      </c>
      <c r="N1682" s="5">
        <v>56320.14</v>
      </c>
      <c r="O1682" s="5">
        <v>0.1</v>
      </c>
      <c r="P1682" s="3" t="s">
        <v>28</v>
      </c>
      <c r="Q1682" s="3" t="s">
        <v>38</v>
      </c>
      <c r="R1682" s="5">
        <v>15</v>
      </c>
      <c r="S1682" s="15">
        <v>591265.69999999995</v>
      </c>
      <c r="T1682" s="11">
        <f t="shared" si="183"/>
        <v>2309125.7399999998</v>
      </c>
      <c r="U1682" s="12">
        <f t="shared" si="184"/>
        <v>230912.57399999999</v>
      </c>
      <c r="V1682" s="12">
        <f t="shared" si="185"/>
        <v>2078213.1659999997</v>
      </c>
      <c r="W1682" s="17">
        <f t="shared" si="186"/>
        <v>0.28450676267152475</v>
      </c>
      <c r="X1682" s="19">
        <f t="shared" si="187"/>
        <v>0</v>
      </c>
      <c r="Y1682" s="17">
        <f t="shared" si="188"/>
        <v>0.28450676267152475</v>
      </c>
      <c r="Z1682" s="25">
        <f t="shared" si="182"/>
        <v>0.11111111111111112</v>
      </c>
    </row>
    <row r="1683" spans="1:26" ht="14.4" x14ac:dyDescent="0.3">
      <c r="A1683" s="24" t="s">
        <v>2561</v>
      </c>
      <c r="B1683" s="4">
        <v>45825</v>
      </c>
      <c r="C1683" s="3" t="s">
        <v>20</v>
      </c>
      <c r="D1683" s="3" t="s">
        <v>41</v>
      </c>
      <c r="E1683" s="3" t="s">
        <v>42</v>
      </c>
      <c r="F1683" s="3" t="s">
        <v>42</v>
      </c>
      <c r="G1683" s="3" t="s">
        <v>1670</v>
      </c>
      <c r="H1683" s="3" t="s">
        <v>24</v>
      </c>
      <c r="I1683" s="3" t="s">
        <v>45</v>
      </c>
      <c r="J1683" s="3" t="s">
        <v>132</v>
      </c>
      <c r="K1683" s="3" t="s">
        <v>241</v>
      </c>
      <c r="L1683" s="5">
        <v>6</v>
      </c>
      <c r="M1683" s="5">
        <v>27613.41</v>
      </c>
      <c r="N1683" s="5">
        <v>32529.22</v>
      </c>
      <c r="O1683" s="5">
        <v>0.05</v>
      </c>
      <c r="P1683" s="3" t="s">
        <v>28</v>
      </c>
      <c r="Q1683" s="3" t="s">
        <v>84</v>
      </c>
      <c r="R1683" s="5">
        <v>2</v>
      </c>
      <c r="S1683" s="15">
        <v>28020.12</v>
      </c>
      <c r="T1683" s="11">
        <f t="shared" si="183"/>
        <v>195175.32</v>
      </c>
      <c r="U1683" s="12">
        <f t="shared" si="184"/>
        <v>9758.7660000000014</v>
      </c>
      <c r="V1683" s="12">
        <f t="shared" si="185"/>
        <v>185416.554</v>
      </c>
      <c r="W1683" s="17">
        <f t="shared" si="186"/>
        <v>0.1511198401411343</v>
      </c>
      <c r="X1683" s="19">
        <f t="shared" si="187"/>
        <v>0</v>
      </c>
      <c r="Y1683" s="17">
        <f t="shared" si="188"/>
        <v>0.1511198401411343</v>
      </c>
      <c r="Z1683" s="25">
        <f t="shared" si="182"/>
        <v>5.2631578947368425E-2</v>
      </c>
    </row>
    <row r="1684" spans="1:26" ht="14.4" x14ac:dyDescent="0.3">
      <c r="A1684" s="24" t="s">
        <v>2562</v>
      </c>
      <c r="B1684" s="4">
        <v>45850</v>
      </c>
      <c r="C1684" s="3" t="s">
        <v>20</v>
      </c>
      <c r="D1684" s="3" t="s">
        <v>41</v>
      </c>
      <c r="E1684" s="3" t="s">
        <v>50</v>
      </c>
      <c r="F1684" s="3" t="s">
        <v>50</v>
      </c>
      <c r="G1684" s="3" t="s">
        <v>758</v>
      </c>
      <c r="H1684" s="3" t="s">
        <v>87</v>
      </c>
      <c r="I1684" s="3" t="s">
        <v>52</v>
      </c>
      <c r="J1684" s="3" t="s">
        <v>157</v>
      </c>
      <c r="K1684" s="3" t="s">
        <v>285</v>
      </c>
      <c r="L1684" s="5">
        <v>37</v>
      </c>
      <c r="M1684" s="5">
        <v>78507.929999999993</v>
      </c>
      <c r="N1684" s="5">
        <v>92384.38</v>
      </c>
      <c r="O1684" s="5">
        <v>0.15</v>
      </c>
      <c r="P1684" s="3" t="s">
        <v>55</v>
      </c>
      <c r="Q1684" s="3" t="s">
        <v>29</v>
      </c>
      <c r="R1684" s="5">
        <v>4</v>
      </c>
      <c r="S1684" s="15">
        <v>436414.4</v>
      </c>
      <c r="T1684" s="11">
        <f t="shared" si="183"/>
        <v>3418222.06</v>
      </c>
      <c r="U1684" s="12">
        <f t="shared" si="184"/>
        <v>512733.30900000001</v>
      </c>
      <c r="V1684" s="12">
        <f t="shared" si="185"/>
        <v>2905488.7510000002</v>
      </c>
      <c r="W1684" s="17">
        <f t="shared" si="186"/>
        <v>0.15020343818223236</v>
      </c>
      <c r="X1684" s="19">
        <f t="shared" si="187"/>
        <v>1</v>
      </c>
      <c r="Y1684" s="17">
        <f t="shared" si="188"/>
        <v>0.15020343818223236</v>
      </c>
      <c r="Z1684" s="25">
        <f t="shared" si="182"/>
        <v>0.1764705882352941</v>
      </c>
    </row>
    <row r="1685" spans="1:26" ht="14.4" x14ac:dyDescent="0.3">
      <c r="A1685" s="24" t="s">
        <v>2563</v>
      </c>
      <c r="B1685" s="4">
        <v>45774</v>
      </c>
      <c r="C1685" s="3" t="s">
        <v>40</v>
      </c>
      <c r="D1685" s="3" t="s">
        <v>21</v>
      </c>
      <c r="E1685" s="3" t="s">
        <v>105</v>
      </c>
      <c r="F1685" s="3" t="s">
        <v>106</v>
      </c>
      <c r="G1685" s="3" t="s">
        <v>245</v>
      </c>
      <c r="H1685" s="3" t="s">
        <v>44</v>
      </c>
      <c r="I1685" s="3" t="s">
        <v>52</v>
      </c>
      <c r="J1685" s="3" t="s">
        <v>95</v>
      </c>
      <c r="K1685" s="3" t="s">
        <v>96</v>
      </c>
      <c r="L1685" s="5">
        <v>2</v>
      </c>
      <c r="M1685" s="5">
        <v>36309.919999999998</v>
      </c>
      <c r="N1685" s="5">
        <v>52301.36</v>
      </c>
      <c r="O1685" s="5">
        <v>0.15</v>
      </c>
      <c r="P1685" s="3" t="s">
        <v>55</v>
      </c>
      <c r="Q1685" s="3" t="s">
        <v>29</v>
      </c>
      <c r="R1685" s="5">
        <v>16</v>
      </c>
      <c r="S1685" s="15">
        <v>27185.45</v>
      </c>
      <c r="T1685" s="11">
        <f t="shared" si="183"/>
        <v>104602.72</v>
      </c>
      <c r="U1685" s="12">
        <f t="shared" si="184"/>
        <v>15690.407999999999</v>
      </c>
      <c r="V1685" s="12">
        <f t="shared" si="185"/>
        <v>88912.312000000005</v>
      </c>
      <c r="W1685" s="17">
        <f t="shared" si="186"/>
        <v>0.30575574280421364</v>
      </c>
      <c r="X1685" s="19">
        <f t="shared" si="187"/>
        <v>1</v>
      </c>
      <c r="Y1685" s="17">
        <f t="shared" si="188"/>
        <v>0.30575574280421364</v>
      </c>
      <c r="Z1685" s="25">
        <f t="shared" si="182"/>
        <v>0.1764705882352941</v>
      </c>
    </row>
    <row r="1686" spans="1:26" ht="14.4" x14ac:dyDescent="0.3">
      <c r="A1686" s="24" t="s">
        <v>2564</v>
      </c>
      <c r="B1686" s="6">
        <v>45690</v>
      </c>
      <c r="C1686" s="3" t="s">
        <v>40</v>
      </c>
      <c r="D1686" s="3" t="s">
        <v>21</v>
      </c>
      <c r="E1686" s="3" t="s">
        <v>105</v>
      </c>
      <c r="F1686" s="3" t="s">
        <v>106</v>
      </c>
      <c r="G1686" s="3" t="s">
        <v>2297</v>
      </c>
      <c r="H1686" s="3" t="s">
        <v>35</v>
      </c>
      <c r="I1686" s="3" t="s">
        <v>45</v>
      </c>
      <c r="J1686" s="3" t="s">
        <v>46</v>
      </c>
      <c r="K1686" s="3" t="s">
        <v>333</v>
      </c>
      <c r="L1686" s="5">
        <v>48</v>
      </c>
      <c r="M1686" s="5">
        <v>26384.959999999999</v>
      </c>
      <c r="N1686" s="5">
        <v>31990.02</v>
      </c>
      <c r="O1686" s="5">
        <v>0</v>
      </c>
      <c r="P1686" s="3" t="s">
        <v>28</v>
      </c>
      <c r="Q1686" s="3" t="s">
        <v>29</v>
      </c>
      <c r="R1686" s="5">
        <v>2</v>
      </c>
      <c r="S1686" s="15">
        <v>269042.90000000002</v>
      </c>
      <c r="T1686" s="11">
        <f t="shared" si="183"/>
        <v>1535520.96</v>
      </c>
      <c r="U1686" s="12">
        <f t="shared" si="184"/>
        <v>0</v>
      </c>
      <c r="V1686" s="12">
        <f t="shared" si="185"/>
        <v>1535520.96</v>
      </c>
      <c r="W1686" s="17">
        <f t="shared" si="186"/>
        <v>0.17521278250737785</v>
      </c>
      <c r="X1686" s="19">
        <f t="shared" si="187"/>
        <v>0</v>
      </c>
      <c r="Y1686" s="17">
        <f t="shared" si="188"/>
        <v>0.17521278250737785</v>
      </c>
      <c r="Z1686" s="25">
        <f t="shared" si="182"/>
        <v>0</v>
      </c>
    </row>
    <row r="1687" spans="1:26" ht="14.4" x14ac:dyDescent="0.3">
      <c r="A1687" s="24" t="s">
        <v>2565</v>
      </c>
      <c r="B1687" s="4">
        <v>45862</v>
      </c>
      <c r="C1687" s="3" t="s">
        <v>20</v>
      </c>
      <c r="D1687" s="3" t="s">
        <v>41</v>
      </c>
      <c r="E1687" s="3" t="s">
        <v>50</v>
      </c>
      <c r="F1687" s="3" t="s">
        <v>50</v>
      </c>
      <c r="G1687" s="3" t="s">
        <v>1947</v>
      </c>
      <c r="H1687" s="3" t="s">
        <v>87</v>
      </c>
      <c r="I1687" s="3" t="s">
        <v>52</v>
      </c>
      <c r="J1687" s="3" t="s">
        <v>95</v>
      </c>
      <c r="K1687" s="3" t="s">
        <v>298</v>
      </c>
      <c r="L1687" s="5">
        <v>30</v>
      </c>
      <c r="M1687" s="5">
        <v>17628.12</v>
      </c>
      <c r="N1687" s="5">
        <v>20672.240000000002</v>
      </c>
      <c r="O1687" s="5">
        <v>0.15</v>
      </c>
      <c r="P1687" s="3" t="s">
        <v>55</v>
      </c>
      <c r="Q1687" s="3" t="s">
        <v>29</v>
      </c>
      <c r="R1687" s="5">
        <v>19</v>
      </c>
      <c r="S1687" s="15">
        <v>77625.06</v>
      </c>
      <c r="T1687" s="11">
        <f t="shared" si="183"/>
        <v>620167.20000000007</v>
      </c>
      <c r="U1687" s="12">
        <f t="shared" si="184"/>
        <v>93025.08</v>
      </c>
      <c r="V1687" s="12">
        <f t="shared" si="185"/>
        <v>527142.12000000011</v>
      </c>
      <c r="W1687" s="17">
        <f t="shared" si="186"/>
        <v>0.14725641730165667</v>
      </c>
      <c r="X1687" s="19">
        <f t="shared" si="187"/>
        <v>1</v>
      </c>
      <c r="Y1687" s="17">
        <f t="shared" si="188"/>
        <v>0.14725641730165667</v>
      </c>
      <c r="Z1687" s="25">
        <f t="shared" si="182"/>
        <v>0.17647058823529407</v>
      </c>
    </row>
    <row r="1688" spans="1:26" ht="14.4" x14ac:dyDescent="0.3">
      <c r="A1688" s="24" t="s">
        <v>2566</v>
      </c>
      <c r="B1688" s="4">
        <v>45857</v>
      </c>
      <c r="C1688" s="3" t="s">
        <v>49</v>
      </c>
      <c r="D1688" s="3" t="s">
        <v>70</v>
      </c>
      <c r="E1688" s="3" t="s">
        <v>125</v>
      </c>
      <c r="F1688" s="3" t="s">
        <v>125</v>
      </c>
      <c r="G1688" s="3" t="s">
        <v>2016</v>
      </c>
      <c r="H1688" s="3" t="s">
        <v>44</v>
      </c>
      <c r="I1688" s="3" t="s">
        <v>52</v>
      </c>
      <c r="J1688" s="3" t="s">
        <v>113</v>
      </c>
      <c r="K1688" s="3" t="s">
        <v>257</v>
      </c>
      <c r="L1688" s="5">
        <v>36</v>
      </c>
      <c r="M1688" s="5">
        <v>2336.6999999999998</v>
      </c>
      <c r="N1688" s="5">
        <v>2911.53</v>
      </c>
      <c r="O1688" s="5">
        <v>0</v>
      </c>
      <c r="P1688" s="3" t="s">
        <v>28</v>
      </c>
      <c r="Q1688" s="3" t="s">
        <v>38</v>
      </c>
      <c r="R1688" s="5">
        <v>19</v>
      </c>
      <c r="S1688" s="15">
        <v>20693.88</v>
      </c>
      <c r="T1688" s="11">
        <f t="shared" si="183"/>
        <v>104815.08</v>
      </c>
      <c r="U1688" s="12">
        <f t="shared" si="184"/>
        <v>0</v>
      </c>
      <c r="V1688" s="12">
        <f t="shared" si="185"/>
        <v>104815.08</v>
      </c>
      <c r="W1688" s="17">
        <f t="shared" si="186"/>
        <v>0.19743227787451958</v>
      </c>
      <c r="X1688" s="19">
        <f t="shared" si="187"/>
        <v>0</v>
      </c>
      <c r="Y1688" s="17">
        <f t="shared" si="188"/>
        <v>0.19743227787451958</v>
      </c>
      <c r="Z1688" s="25">
        <f t="shared" si="182"/>
        <v>0</v>
      </c>
    </row>
    <row r="1689" spans="1:26" ht="14.4" x14ac:dyDescent="0.3">
      <c r="A1689" s="24" t="s">
        <v>2567</v>
      </c>
      <c r="B1689" s="8">
        <v>45778</v>
      </c>
      <c r="C1689" s="3" t="s">
        <v>40</v>
      </c>
      <c r="D1689" s="3" t="s">
        <v>70</v>
      </c>
      <c r="E1689" s="3" t="s">
        <v>125</v>
      </c>
      <c r="F1689" s="3" t="s">
        <v>125</v>
      </c>
      <c r="G1689" s="3" t="s">
        <v>1028</v>
      </c>
      <c r="H1689" s="3" t="s">
        <v>44</v>
      </c>
      <c r="I1689" s="3" t="s">
        <v>45</v>
      </c>
      <c r="J1689" s="3" t="s">
        <v>46</v>
      </c>
      <c r="K1689" s="3" t="s">
        <v>47</v>
      </c>
      <c r="L1689" s="5">
        <v>49</v>
      </c>
      <c r="M1689" s="5">
        <v>7492.41</v>
      </c>
      <c r="N1689" s="5">
        <v>9340.5499999999993</v>
      </c>
      <c r="O1689" s="5">
        <v>0</v>
      </c>
      <c r="P1689" s="3" t="s">
        <v>55</v>
      </c>
      <c r="Q1689" s="3" t="s">
        <v>38</v>
      </c>
      <c r="R1689" s="5">
        <v>9</v>
      </c>
      <c r="S1689" s="15">
        <v>90558.86</v>
      </c>
      <c r="T1689" s="11">
        <f t="shared" si="183"/>
        <v>457686.94999999995</v>
      </c>
      <c r="U1689" s="12">
        <f t="shared" si="184"/>
        <v>0</v>
      </c>
      <c r="V1689" s="12">
        <f t="shared" si="185"/>
        <v>457686.94999999995</v>
      </c>
      <c r="W1689" s="17">
        <f t="shared" si="186"/>
        <v>0.19786201026706138</v>
      </c>
      <c r="X1689" s="19">
        <f t="shared" si="187"/>
        <v>1</v>
      </c>
      <c r="Y1689" s="17">
        <f t="shared" si="188"/>
        <v>0.19786201026706138</v>
      </c>
      <c r="Z1689" s="25">
        <f t="shared" si="182"/>
        <v>0</v>
      </c>
    </row>
    <row r="1690" spans="1:26" ht="14.4" x14ac:dyDescent="0.3">
      <c r="A1690" s="24" t="s">
        <v>2568</v>
      </c>
      <c r="B1690" s="6">
        <v>45720</v>
      </c>
      <c r="C1690" s="3" t="s">
        <v>31</v>
      </c>
      <c r="D1690" s="3" t="s">
        <v>21</v>
      </c>
      <c r="E1690" s="3" t="s">
        <v>22</v>
      </c>
      <c r="F1690" s="3" t="s">
        <v>22</v>
      </c>
      <c r="G1690" s="3" t="s">
        <v>2569</v>
      </c>
      <c r="H1690" s="3" t="s">
        <v>44</v>
      </c>
      <c r="I1690" s="3" t="s">
        <v>45</v>
      </c>
      <c r="J1690" s="3" t="s">
        <v>67</v>
      </c>
      <c r="K1690" s="3" t="s">
        <v>74</v>
      </c>
      <c r="L1690" s="5">
        <v>7</v>
      </c>
      <c r="M1690" s="5">
        <v>67966.009999999995</v>
      </c>
      <c r="N1690" s="5">
        <v>92882.96</v>
      </c>
      <c r="O1690" s="5">
        <v>0.05</v>
      </c>
      <c r="P1690" s="3" t="s">
        <v>28</v>
      </c>
      <c r="Q1690" s="3" t="s">
        <v>29</v>
      </c>
      <c r="R1690" s="5">
        <v>18</v>
      </c>
      <c r="S1690" s="15">
        <v>165697.70000000001</v>
      </c>
      <c r="T1690" s="11">
        <f t="shared" si="183"/>
        <v>650180.72000000009</v>
      </c>
      <c r="U1690" s="12">
        <f t="shared" si="184"/>
        <v>32509.036000000007</v>
      </c>
      <c r="V1690" s="12">
        <f t="shared" si="185"/>
        <v>617671.68400000012</v>
      </c>
      <c r="W1690" s="17">
        <f t="shared" si="186"/>
        <v>0.26826177124868811</v>
      </c>
      <c r="X1690" s="19">
        <f t="shared" si="187"/>
        <v>0</v>
      </c>
      <c r="Y1690" s="17">
        <f t="shared" si="188"/>
        <v>0.26826177124868811</v>
      </c>
      <c r="Z1690" s="25">
        <f t="shared" si="182"/>
        <v>5.2631578947368425E-2</v>
      </c>
    </row>
    <row r="1691" spans="1:26" ht="14.4" x14ac:dyDescent="0.3">
      <c r="A1691" s="24" t="s">
        <v>2570</v>
      </c>
      <c r="B1691" s="6">
        <v>45816</v>
      </c>
      <c r="C1691" s="3" t="s">
        <v>31</v>
      </c>
      <c r="D1691" s="3" t="s">
        <v>57</v>
      </c>
      <c r="E1691" s="3" t="s">
        <v>58</v>
      </c>
      <c r="F1691" s="3" t="s">
        <v>59</v>
      </c>
      <c r="G1691" s="3" t="s">
        <v>205</v>
      </c>
      <c r="H1691" s="3" t="s">
        <v>44</v>
      </c>
      <c r="I1691" s="3" t="s">
        <v>25</v>
      </c>
      <c r="J1691" s="3" t="s">
        <v>36</v>
      </c>
      <c r="K1691" s="3" t="s">
        <v>169</v>
      </c>
      <c r="L1691" s="5">
        <v>16</v>
      </c>
      <c r="M1691" s="5">
        <v>34791.53</v>
      </c>
      <c r="N1691" s="5">
        <v>50310.080000000002</v>
      </c>
      <c r="O1691" s="5">
        <v>0</v>
      </c>
      <c r="P1691" s="3" t="s">
        <v>28</v>
      </c>
      <c r="Q1691" s="3" t="s">
        <v>38</v>
      </c>
      <c r="R1691" s="5">
        <v>3</v>
      </c>
      <c r="S1691" s="15">
        <v>248296.8</v>
      </c>
      <c r="T1691" s="11">
        <f t="shared" si="183"/>
        <v>804961.28000000003</v>
      </c>
      <c r="U1691" s="12">
        <f t="shared" si="184"/>
        <v>0</v>
      </c>
      <c r="V1691" s="12">
        <f t="shared" si="185"/>
        <v>804961.28000000003</v>
      </c>
      <c r="W1691" s="17">
        <f t="shared" si="186"/>
        <v>0.30845806645507218</v>
      </c>
      <c r="X1691" s="19">
        <f t="shared" si="187"/>
        <v>0</v>
      </c>
      <c r="Y1691" s="17">
        <f t="shared" si="188"/>
        <v>0.30845806645507218</v>
      </c>
      <c r="Z1691" s="25">
        <f t="shared" si="182"/>
        <v>0</v>
      </c>
    </row>
    <row r="1692" spans="1:26" ht="14.4" x14ac:dyDescent="0.3">
      <c r="A1692" s="24" t="s">
        <v>2571</v>
      </c>
      <c r="B1692" s="4">
        <v>45758</v>
      </c>
      <c r="C1692" s="3" t="s">
        <v>20</v>
      </c>
      <c r="D1692" s="3" t="s">
        <v>70</v>
      </c>
      <c r="E1692" s="3" t="s">
        <v>71</v>
      </c>
      <c r="F1692" s="3" t="s">
        <v>72</v>
      </c>
      <c r="G1692" s="3" t="s">
        <v>1308</v>
      </c>
      <c r="H1692" s="3" t="s">
        <v>44</v>
      </c>
      <c r="I1692" s="3" t="s">
        <v>45</v>
      </c>
      <c r="J1692" s="3" t="s">
        <v>67</v>
      </c>
      <c r="K1692" s="3" t="s">
        <v>83</v>
      </c>
      <c r="L1692" s="5">
        <v>16</v>
      </c>
      <c r="M1692" s="5">
        <v>34886.61</v>
      </c>
      <c r="N1692" s="5">
        <v>45635.66</v>
      </c>
      <c r="O1692" s="5">
        <v>0</v>
      </c>
      <c r="P1692" s="3" t="s">
        <v>28</v>
      </c>
      <c r="Q1692" s="3" t="s">
        <v>84</v>
      </c>
      <c r="R1692" s="5">
        <v>20</v>
      </c>
      <c r="S1692" s="15">
        <v>171984.8</v>
      </c>
      <c r="T1692" s="11">
        <f t="shared" si="183"/>
        <v>730170.56</v>
      </c>
      <c r="U1692" s="12">
        <f t="shared" si="184"/>
        <v>0</v>
      </c>
      <c r="V1692" s="12">
        <f t="shared" si="185"/>
        <v>730170.56</v>
      </c>
      <c r="W1692" s="17">
        <f t="shared" si="186"/>
        <v>0.23554058383290608</v>
      </c>
      <c r="X1692" s="19">
        <f t="shared" si="187"/>
        <v>0</v>
      </c>
      <c r="Y1692" s="17">
        <f t="shared" si="188"/>
        <v>0.23554058383290608</v>
      </c>
      <c r="Z1692" s="25">
        <f t="shared" si="182"/>
        <v>0</v>
      </c>
    </row>
    <row r="1693" spans="1:26" ht="14.4" x14ac:dyDescent="0.3">
      <c r="A1693" s="24" t="s">
        <v>2572</v>
      </c>
      <c r="B1693" s="6">
        <v>45717</v>
      </c>
      <c r="C1693" s="3" t="s">
        <v>20</v>
      </c>
      <c r="D1693" s="3" t="s">
        <v>21</v>
      </c>
      <c r="E1693" s="3" t="s">
        <v>105</v>
      </c>
      <c r="F1693" s="3" t="s">
        <v>106</v>
      </c>
      <c r="G1693" s="3" t="s">
        <v>300</v>
      </c>
      <c r="H1693" s="3" t="s">
        <v>35</v>
      </c>
      <c r="I1693" s="3" t="s">
        <v>25</v>
      </c>
      <c r="J1693" s="3" t="s">
        <v>146</v>
      </c>
      <c r="K1693" s="3" t="s">
        <v>147</v>
      </c>
      <c r="L1693" s="5">
        <v>16</v>
      </c>
      <c r="M1693" s="5">
        <v>24508.02</v>
      </c>
      <c r="N1693" s="5">
        <v>27519.45</v>
      </c>
      <c r="O1693" s="5">
        <v>0</v>
      </c>
      <c r="P1693" s="3" t="s">
        <v>28</v>
      </c>
      <c r="Q1693" s="3" t="s">
        <v>38</v>
      </c>
      <c r="R1693" s="5">
        <v>7</v>
      </c>
      <c r="S1693" s="15">
        <v>48182.879999999997</v>
      </c>
      <c r="T1693" s="11">
        <f t="shared" si="183"/>
        <v>440311.2</v>
      </c>
      <c r="U1693" s="12">
        <f t="shared" si="184"/>
        <v>0</v>
      </c>
      <c r="V1693" s="12">
        <f t="shared" si="185"/>
        <v>440311.2</v>
      </c>
      <c r="W1693" s="17">
        <f t="shared" si="186"/>
        <v>0.10942914920174639</v>
      </c>
      <c r="X1693" s="19">
        <f t="shared" si="187"/>
        <v>0</v>
      </c>
      <c r="Y1693" s="17">
        <f t="shared" si="188"/>
        <v>0.10942914920174639</v>
      </c>
      <c r="Z1693" s="25">
        <f t="shared" si="182"/>
        <v>0</v>
      </c>
    </row>
    <row r="1694" spans="1:26" ht="14.4" x14ac:dyDescent="0.3">
      <c r="A1694" s="24" t="s">
        <v>2573</v>
      </c>
      <c r="B1694" s="7">
        <v>45791</v>
      </c>
      <c r="C1694" s="3" t="s">
        <v>40</v>
      </c>
      <c r="D1694" s="3" t="s">
        <v>41</v>
      </c>
      <c r="E1694" s="3" t="s">
        <v>42</v>
      </c>
      <c r="F1694" s="3" t="s">
        <v>42</v>
      </c>
      <c r="G1694" s="3" t="s">
        <v>2574</v>
      </c>
      <c r="H1694" s="3" t="s">
        <v>24</v>
      </c>
      <c r="I1694" s="3" t="s">
        <v>25</v>
      </c>
      <c r="J1694" s="3" t="s">
        <v>36</v>
      </c>
      <c r="K1694" s="3" t="s">
        <v>136</v>
      </c>
      <c r="L1694" s="5">
        <v>43</v>
      </c>
      <c r="M1694" s="5">
        <v>45724.639999999999</v>
      </c>
      <c r="N1694" s="5">
        <v>68485.119999999995</v>
      </c>
      <c r="O1694" s="5">
        <v>0.15</v>
      </c>
      <c r="P1694" s="3" t="s">
        <v>55</v>
      </c>
      <c r="Q1694" s="3" t="s">
        <v>29</v>
      </c>
      <c r="R1694" s="5">
        <v>10</v>
      </c>
      <c r="S1694" s="15">
        <v>831895.5</v>
      </c>
      <c r="T1694" s="11">
        <f t="shared" si="183"/>
        <v>2944860.1599999997</v>
      </c>
      <c r="U1694" s="12">
        <f t="shared" si="184"/>
        <v>441729.02399999992</v>
      </c>
      <c r="V1694" s="12">
        <f t="shared" si="185"/>
        <v>2503131.1359999999</v>
      </c>
      <c r="W1694" s="17">
        <f t="shared" si="186"/>
        <v>0.33234195685383383</v>
      </c>
      <c r="X1694" s="19">
        <f t="shared" si="187"/>
        <v>1</v>
      </c>
      <c r="Y1694" s="17">
        <f t="shared" si="188"/>
        <v>0.33234195685383383</v>
      </c>
      <c r="Z1694" s="25">
        <f t="shared" si="182"/>
        <v>0.1764705882352941</v>
      </c>
    </row>
    <row r="1695" spans="1:26" ht="14.4" x14ac:dyDescent="0.3">
      <c r="A1695" s="24" t="s">
        <v>2575</v>
      </c>
      <c r="B1695" s="6">
        <v>45721</v>
      </c>
      <c r="C1695" s="3" t="s">
        <v>31</v>
      </c>
      <c r="D1695" s="3" t="s">
        <v>70</v>
      </c>
      <c r="E1695" s="3" t="s">
        <v>125</v>
      </c>
      <c r="F1695" s="3" t="s">
        <v>125</v>
      </c>
      <c r="G1695" s="3" t="s">
        <v>1179</v>
      </c>
      <c r="H1695" s="3" t="s">
        <v>35</v>
      </c>
      <c r="I1695" s="3" t="s">
        <v>25</v>
      </c>
      <c r="J1695" s="3" t="s">
        <v>61</v>
      </c>
      <c r="K1695" s="3" t="s">
        <v>62</v>
      </c>
      <c r="L1695" s="5">
        <v>20</v>
      </c>
      <c r="M1695" s="5">
        <v>44062.559999999998</v>
      </c>
      <c r="N1695" s="5">
        <v>57348.32</v>
      </c>
      <c r="O1695" s="5">
        <v>0</v>
      </c>
      <c r="P1695" s="3" t="s">
        <v>55</v>
      </c>
      <c r="Q1695" s="3" t="s">
        <v>38</v>
      </c>
      <c r="R1695" s="5">
        <v>17</v>
      </c>
      <c r="S1695" s="15">
        <v>265715.20000000001</v>
      </c>
      <c r="T1695" s="11">
        <f t="shared" si="183"/>
        <v>1146966.3999999999</v>
      </c>
      <c r="U1695" s="12">
        <f t="shared" si="184"/>
        <v>0</v>
      </c>
      <c r="V1695" s="12">
        <f t="shared" si="185"/>
        <v>1146966.3999999999</v>
      </c>
      <c r="W1695" s="17">
        <f t="shared" si="186"/>
        <v>0.23166781520365376</v>
      </c>
      <c r="X1695" s="19">
        <f t="shared" si="187"/>
        <v>1</v>
      </c>
      <c r="Y1695" s="17">
        <f t="shared" si="188"/>
        <v>0.23166781520365376</v>
      </c>
      <c r="Z1695" s="25">
        <f t="shared" si="182"/>
        <v>0</v>
      </c>
    </row>
    <row r="1696" spans="1:26" ht="14.4" x14ac:dyDescent="0.3">
      <c r="A1696" s="24" t="s">
        <v>2576</v>
      </c>
      <c r="B1696" s="6">
        <v>45844</v>
      </c>
      <c r="C1696" s="3" t="s">
        <v>49</v>
      </c>
      <c r="D1696" s="3" t="s">
        <v>21</v>
      </c>
      <c r="E1696" s="3" t="s">
        <v>105</v>
      </c>
      <c r="F1696" s="3" t="s">
        <v>106</v>
      </c>
      <c r="G1696" s="3" t="s">
        <v>260</v>
      </c>
      <c r="H1696" s="3" t="s">
        <v>35</v>
      </c>
      <c r="I1696" s="3" t="s">
        <v>45</v>
      </c>
      <c r="J1696" s="3" t="s">
        <v>67</v>
      </c>
      <c r="K1696" s="3" t="s">
        <v>83</v>
      </c>
      <c r="L1696" s="5">
        <v>7</v>
      </c>
      <c r="M1696" s="5">
        <v>53433.69</v>
      </c>
      <c r="N1696" s="5">
        <v>62645.49</v>
      </c>
      <c r="O1696" s="5">
        <v>0.15</v>
      </c>
      <c r="P1696" s="3" t="s">
        <v>55</v>
      </c>
      <c r="Q1696" s="3" t="s">
        <v>77</v>
      </c>
      <c r="R1696" s="5">
        <v>13</v>
      </c>
      <c r="S1696" s="15">
        <v>54810.21</v>
      </c>
      <c r="T1696" s="11">
        <f t="shared" si="183"/>
        <v>438518.43</v>
      </c>
      <c r="U1696" s="12">
        <f t="shared" si="184"/>
        <v>65777.76449999999</v>
      </c>
      <c r="V1696" s="12">
        <f t="shared" si="185"/>
        <v>372740.6655</v>
      </c>
      <c r="W1696" s="17">
        <f t="shared" si="186"/>
        <v>0.14704649927712274</v>
      </c>
      <c r="X1696" s="19">
        <f t="shared" si="187"/>
        <v>1</v>
      </c>
      <c r="Y1696" s="17">
        <f t="shared" si="188"/>
        <v>0.14704649927712274</v>
      </c>
      <c r="Z1696" s="25">
        <f t="shared" si="182"/>
        <v>0.1764705882352941</v>
      </c>
    </row>
    <row r="1697" spans="1:26" ht="14.4" x14ac:dyDescent="0.3">
      <c r="A1697" s="24" t="s">
        <v>2577</v>
      </c>
      <c r="B1697" s="4">
        <v>45683</v>
      </c>
      <c r="C1697" s="3" t="s">
        <v>31</v>
      </c>
      <c r="D1697" s="3" t="s">
        <v>21</v>
      </c>
      <c r="E1697" s="3" t="s">
        <v>22</v>
      </c>
      <c r="F1697" s="3" t="s">
        <v>22</v>
      </c>
      <c r="G1697" s="3" t="s">
        <v>129</v>
      </c>
      <c r="H1697" s="3" t="s">
        <v>24</v>
      </c>
      <c r="I1697" s="3" t="s">
        <v>45</v>
      </c>
      <c r="J1697" s="3" t="s">
        <v>132</v>
      </c>
      <c r="K1697" s="3" t="s">
        <v>241</v>
      </c>
      <c r="L1697" s="5">
        <v>29</v>
      </c>
      <c r="M1697" s="5">
        <v>25577.08</v>
      </c>
      <c r="N1697" s="5">
        <v>34918.29</v>
      </c>
      <c r="O1697" s="5">
        <v>0.1</v>
      </c>
      <c r="P1697" s="3" t="s">
        <v>55</v>
      </c>
      <c r="Q1697" s="3" t="s">
        <v>84</v>
      </c>
      <c r="R1697" s="5">
        <v>8</v>
      </c>
      <c r="S1697" s="15">
        <v>243805.6</v>
      </c>
      <c r="T1697" s="11">
        <f t="shared" si="183"/>
        <v>1012630.41</v>
      </c>
      <c r="U1697" s="12">
        <f t="shared" si="184"/>
        <v>101263.04100000001</v>
      </c>
      <c r="V1697" s="12">
        <f t="shared" si="185"/>
        <v>911367.36900000006</v>
      </c>
      <c r="W1697" s="17">
        <f t="shared" si="186"/>
        <v>0.26751627092762414</v>
      </c>
      <c r="X1697" s="19">
        <f t="shared" si="187"/>
        <v>1</v>
      </c>
      <c r="Y1697" s="17">
        <f t="shared" si="188"/>
        <v>0.26751627092762414</v>
      </c>
      <c r="Z1697" s="25">
        <f t="shared" si="182"/>
        <v>0.11111111111111112</v>
      </c>
    </row>
    <row r="1698" spans="1:26" ht="14.4" x14ac:dyDescent="0.3">
      <c r="A1698" s="24" t="s">
        <v>2578</v>
      </c>
      <c r="B1698" s="4">
        <v>45733</v>
      </c>
      <c r="C1698" s="3" t="s">
        <v>40</v>
      </c>
      <c r="D1698" s="3" t="s">
        <v>70</v>
      </c>
      <c r="E1698" s="3" t="s">
        <v>71</v>
      </c>
      <c r="F1698" s="3" t="s">
        <v>72</v>
      </c>
      <c r="G1698" s="3" t="s">
        <v>504</v>
      </c>
      <c r="H1698" s="3" t="s">
        <v>35</v>
      </c>
      <c r="I1698" s="3" t="s">
        <v>45</v>
      </c>
      <c r="J1698" s="3" t="s">
        <v>67</v>
      </c>
      <c r="K1698" s="3" t="s">
        <v>199</v>
      </c>
      <c r="L1698" s="5">
        <v>19</v>
      </c>
      <c r="M1698" s="5">
        <v>41042.800000000003</v>
      </c>
      <c r="N1698" s="5">
        <v>54124.72</v>
      </c>
      <c r="O1698" s="5">
        <v>0</v>
      </c>
      <c r="P1698" s="3" t="s">
        <v>28</v>
      </c>
      <c r="Q1698" s="3" t="s">
        <v>29</v>
      </c>
      <c r="R1698" s="5">
        <v>4</v>
      </c>
      <c r="S1698" s="15">
        <v>248556.5</v>
      </c>
      <c r="T1698" s="11">
        <f t="shared" si="183"/>
        <v>1028369.68</v>
      </c>
      <c r="U1698" s="12">
        <f t="shared" si="184"/>
        <v>0</v>
      </c>
      <c r="V1698" s="12">
        <f t="shared" si="185"/>
        <v>1028369.68</v>
      </c>
      <c r="W1698" s="17">
        <f t="shared" si="186"/>
        <v>0.2416995608038541</v>
      </c>
      <c r="X1698" s="19">
        <f t="shared" si="187"/>
        <v>0</v>
      </c>
      <c r="Y1698" s="17">
        <f t="shared" si="188"/>
        <v>0.2416995608038541</v>
      </c>
      <c r="Z1698" s="25">
        <f t="shared" si="182"/>
        <v>0</v>
      </c>
    </row>
    <row r="1699" spans="1:26" ht="14.4" x14ac:dyDescent="0.3">
      <c r="A1699" s="24" t="s">
        <v>2579</v>
      </c>
      <c r="B1699" s="6">
        <v>45720</v>
      </c>
      <c r="C1699" s="3" t="s">
        <v>31</v>
      </c>
      <c r="D1699" s="3" t="s">
        <v>21</v>
      </c>
      <c r="E1699" s="3" t="s">
        <v>22</v>
      </c>
      <c r="F1699" s="3" t="s">
        <v>22</v>
      </c>
      <c r="G1699" s="3" t="s">
        <v>2126</v>
      </c>
      <c r="H1699" s="3" t="s">
        <v>24</v>
      </c>
      <c r="I1699" s="3" t="s">
        <v>52</v>
      </c>
      <c r="J1699" s="3" t="s">
        <v>157</v>
      </c>
      <c r="K1699" s="3" t="s">
        <v>158</v>
      </c>
      <c r="L1699" s="5">
        <v>8</v>
      </c>
      <c r="M1699" s="5">
        <v>9231.39</v>
      </c>
      <c r="N1699" s="5">
        <v>12193.84</v>
      </c>
      <c r="O1699" s="5">
        <v>0</v>
      </c>
      <c r="P1699" s="3" t="s">
        <v>55</v>
      </c>
      <c r="Q1699" s="3" t="s">
        <v>84</v>
      </c>
      <c r="R1699" s="5">
        <v>1</v>
      </c>
      <c r="S1699" s="15">
        <v>23699.599999999999</v>
      </c>
      <c r="T1699" s="11">
        <f t="shared" si="183"/>
        <v>97550.720000000001</v>
      </c>
      <c r="U1699" s="12">
        <f t="shared" si="184"/>
        <v>0</v>
      </c>
      <c r="V1699" s="12">
        <f t="shared" si="185"/>
        <v>97550.720000000001</v>
      </c>
      <c r="W1699" s="17">
        <f t="shared" si="186"/>
        <v>0.24294643852961822</v>
      </c>
      <c r="X1699" s="19">
        <f t="shared" si="187"/>
        <v>1</v>
      </c>
      <c r="Y1699" s="17">
        <f t="shared" si="188"/>
        <v>0.24294643852961822</v>
      </c>
      <c r="Z1699" s="25">
        <f t="shared" si="182"/>
        <v>0</v>
      </c>
    </row>
    <row r="1700" spans="1:26" ht="14.4" x14ac:dyDescent="0.3">
      <c r="A1700" s="24" t="s">
        <v>2580</v>
      </c>
      <c r="B1700" s="4">
        <v>45738</v>
      </c>
      <c r="C1700" s="3" t="s">
        <v>20</v>
      </c>
      <c r="D1700" s="3" t="s">
        <v>21</v>
      </c>
      <c r="E1700" s="3" t="s">
        <v>22</v>
      </c>
      <c r="F1700" s="3" t="s">
        <v>22</v>
      </c>
      <c r="G1700" s="3" t="s">
        <v>2050</v>
      </c>
      <c r="H1700" s="3" t="s">
        <v>87</v>
      </c>
      <c r="I1700" s="3" t="s">
        <v>25</v>
      </c>
      <c r="J1700" s="3" t="s">
        <v>36</v>
      </c>
      <c r="K1700" s="3" t="s">
        <v>37</v>
      </c>
      <c r="L1700" s="5">
        <v>34</v>
      </c>
      <c r="M1700" s="5">
        <v>11323.01</v>
      </c>
      <c r="N1700" s="5">
        <v>12870.16</v>
      </c>
      <c r="O1700" s="5">
        <v>0.05</v>
      </c>
      <c r="P1700" s="3" t="s">
        <v>55</v>
      </c>
      <c r="Q1700" s="3" t="s">
        <v>29</v>
      </c>
      <c r="R1700" s="5">
        <v>11</v>
      </c>
      <c r="S1700" s="15">
        <v>49972.94</v>
      </c>
      <c r="T1700" s="11">
        <f t="shared" si="183"/>
        <v>437585.44</v>
      </c>
      <c r="U1700" s="12">
        <f t="shared" si="184"/>
        <v>21879.272000000001</v>
      </c>
      <c r="V1700" s="12">
        <f t="shared" si="185"/>
        <v>415706.16800000001</v>
      </c>
      <c r="W1700" s="17">
        <f t="shared" si="186"/>
        <v>0.12021216870662357</v>
      </c>
      <c r="X1700" s="19">
        <f t="shared" si="187"/>
        <v>1</v>
      </c>
      <c r="Y1700" s="17">
        <f t="shared" si="188"/>
        <v>0.12021216870662357</v>
      </c>
      <c r="Z1700" s="25">
        <f t="shared" si="182"/>
        <v>5.2631578947368425E-2</v>
      </c>
    </row>
    <row r="1701" spans="1:26" ht="14.4" x14ac:dyDescent="0.3">
      <c r="A1701" s="24" t="s">
        <v>2581</v>
      </c>
      <c r="B1701" s="6">
        <v>45875</v>
      </c>
      <c r="C1701" s="3" t="s">
        <v>20</v>
      </c>
      <c r="D1701" s="3" t="s">
        <v>41</v>
      </c>
      <c r="E1701" s="3" t="s">
        <v>50</v>
      </c>
      <c r="F1701" s="3" t="s">
        <v>50</v>
      </c>
      <c r="G1701" s="3" t="s">
        <v>1198</v>
      </c>
      <c r="H1701" s="3" t="s">
        <v>24</v>
      </c>
      <c r="I1701" s="3" t="s">
        <v>45</v>
      </c>
      <c r="J1701" s="3" t="s">
        <v>46</v>
      </c>
      <c r="K1701" s="3" t="s">
        <v>161</v>
      </c>
      <c r="L1701" s="5">
        <v>46</v>
      </c>
      <c r="M1701" s="5">
        <v>28145.78</v>
      </c>
      <c r="N1701" s="5">
        <v>30969.51</v>
      </c>
      <c r="O1701" s="5">
        <v>0.1</v>
      </c>
      <c r="P1701" s="3" t="s">
        <v>28</v>
      </c>
      <c r="Q1701" s="3" t="s">
        <v>38</v>
      </c>
      <c r="R1701" s="5">
        <v>3</v>
      </c>
      <c r="S1701" s="15">
        <v>116902.39999999999</v>
      </c>
      <c r="T1701" s="11">
        <f t="shared" si="183"/>
        <v>1424597.46</v>
      </c>
      <c r="U1701" s="12">
        <f t="shared" si="184"/>
        <v>142459.74600000001</v>
      </c>
      <c r="V1701" s="12">
        <f t="shared" si="185"/>
        <v>1282137.7139999999</v>
      </c>
      <c r="W1701" s="17">
        <f t="shared" si="186"/>
        <v>9.1177725078602598E-2</v>
      </c>
      <c r="X1701" s="19">
        <f t="shared" si="187"/>
        <v>0</v>
      </c>
      <c r="Y1701" s="17">
        <f t="shared" si="188"/>
        <v>9.1177725078602598E-2</v>
      </c>
      <c r="Z1701" s="25">
        <f t="shared" si="182"/>
        <v>0.11111111111111113</v>
      </c>
    </row>
    <row r="1702" spans="1:26" ht="14.4" x14ac:dyDescent="0.3">
      <c r="A1702" s="24" t="s">
        <v>2582</v>
      </c>
      <c r="B1702" s="6">
        <v>45658</v>
      </c>
      <c r="C1702" s="3" t="s">
        <v>40</v>
      </c>
      <c r="D1702" s="3" t="s">
        <v>70</v>
      </c>
      <c r="E1702" s="3" t="s">
        <v>71</v>
      </c>
      <c r="F1702" s="3" t="s">
        <v>72</v>
      </c>
      <c r="G1702" s="3" t="s">
        <v>426</v>
      </c>
      <c r="H1702" s="3" t="s">
        <v>44</v>
      </c>
      <c r="I1702" s="3" t="s">
        <v>52</v>
      </c>
      <c r="J1702" s="3" t="s">
        <v>157</v>
      </c>
      <c r="K1702" s="3" t="s">
        <v>158</v>
      </c>
      <c r="L1702" s="5">
        <v>17</v>
      </c>
      <c r="M1702" s="5">
        <v>17245.7</v>
      </c>
      <c r="N1702" s="5">
        <v>25361.68</v>
      </c>
      <c r="O1702" s="5">
        <v>0.1</v>
      </c>
      <c r="P1702" s="3" t="s">
        <v>28</v>
      </c>
      <c r="Q1702" s="3" t="s">
        <v>29</v>
      </c>
      <c r="R1702" s="5">
        <v>5</v>
      </c>
      <c r="S1702" s="15">
        <v>124174.5</v>
      </c>
      <c r="T1702" s="11">
        <f t="shared" si="183"/>
        <v>431148.56</v>
      </c>
      <c r="U1702" s="12">
        <f t="shared" si="184"/>
        <v>43114.856</v>
      </c>
      <c r="V1702" s="12">
        <f t="shared" si="185"/>
        <v>388033.70400000003</v>
      </c>
      <c r="W1702" s="17">
        <f t="shared" si="186"/>
        <v>0.32000957318903411</v>
      </c>
      <c r="X1702" s="19">
        <f t="shared" si="187"/>
        <v>0</v>
      </c>
      <c r="Y1702" s="17">
        <f t="shared" si="188"/>
        <v>0.32000957318903411</v>
      </c>
      <c r="Z1702" s="25">
        <f t="shared" si="182"/>
        <v>0.1111111111111111</v>
      </c>
    </row>
    <row r="1703" spans="1:26" ht="14.4" x14ac:dyDescent="0.3">
      <c r="A1703" s="24" t="s">
        <v>2583</v>
      </c>
      <c r="B1703" s="6">
        <v>45841</v>
      </c>
      <c r="C1703" s="3" t="s">
        <v>49</v>
      </c>
      <c r="D1703" s="3" t="s">
        <v>57</v>
      </c>
      <c r="E1703" s="3" t="s">
        <v>58</v>
      </c>
      <c r="F1703" s="3" t="s">
        <v>59</v>
      </c>
      <c r="G1703" s="3" t="s">
        <v>436</v>
      </c>
      <c r="H1703" s="3" t="s">
        <v>87</v>
      </c>
      <c r="I1703" s="3" t="s">
        <v>45</v>
      </c>
      <c r="J1703" s="3" t="s">
        <v>46</v>
      </c>
      <c r="K1703" s="3" t="s">
        <v>117</v>
      </c>
      <c r="L1703" s="5">
        <v>47</v>
      </c>
      <c r="M1703" s="5">
        <v>42053.53</v>
      </c>
      <c r="N1703" s="5">
        <v>58529.58</v>
      </c>
      <c r="O1703" s="5">
        <v>0</v>
      </c>
      <c r="P1703" s="3" t="s">
        <v>28</v>
      </c>
      <c r="Q1703" s="3" t="s">
        <v>38</v>
      </c>
      <c r="R1703" s="5">
        <v>12</v>
      </c>
      <c r="S1703" s="15">
        <v>774374.40000000002</v>
      </c>
      <c r="T1703" s="11">
        <f t="shared" si="183"/>
        <v>2750890.2600000002</v>
      </c>
      <c r="U1703" s="12">
        <f t="shared" si="184"/>
        <v>0</v>
      </c>
      <c r="V1703" s="12">
        <f t="shared" si="185"/>
        <v>2750890.2600000002</v>
      </c>
      <c r="W1703" s="17">
        <f t="shared" si="186"/>
        <v>0.28149956080036431</v>
      </c>
      <c r="X1703" s="19">
        <f t="shared" si="187"/>
        <v>0</v>
      </c>
      <c r="Y1703" s="17">
        <f t="shared" si="188"/>
        <v>0.28149956080036431</v>
      </c>
      <c r="Z1703" s="25">
        <f t="shared" si="182"/>
        <v>0</v>
      </c>
    </row>
    <row r="1704" spans="1:26" ht="14.4" x14ac:dyDescent="0.3">
      <c r="A1704" s="24" t="s">
        <v>2584</v>
      </c>
      <c r="B1704" s="4">
        <v>45671</v>
      </c>
      <c r="C1704" s="3" t="s">
        <v>49</v>
      </c>
      <c r="D1704" s="3" t="s">
        <v>57</v>
      </c>
      <c r="E1704" s="3" t="s">
        <v>92</v>
      </c>
      <c r="F1704" s="3" t="s">
        <v>93</v>
      </c>
      <c r="G1704" s="3" t="s">
        <v>544</v>
      </c>
      <c r="H1704" s="3" t="s">
        <v>24</v>
      </c>
      <c r="I1704" s="3" t="s">
        <v>25</v>
      </c>
      <c r="J1704" s="3" t="s">
        <v>36</v>
      </c>
      <c r="K1704" s="3" t="s">
        <v>136</v>
      </c>
      <c r="L1704" s="5">
        <v>25</v>
      </c>
      <c r="M1704" s="5">
        <v>16138.84</v>
      </c>
      <c r="N1704" s="5">
        <v>21541.74</v>
      </c>
      <c r="O1704" s="5">
        <v>0.15</v>
      </c>
      <c r="P1704" s="3" t="s">
        <v>55</v>
      </c>
      <c r="Q1704" s="3" t="s">
        <v>38</v>
      </c>
      <c r="R1704" s="5">
        <v>7</v>
      </c>
      <c r="S1704" s="15">
        <v>114811.6</v>
      </c>
      <c r="T1704" s="11">
        <f t="shared" si="183"/>
        <v>538543.5</v>
      </c>
      <c r="U1704" s="12">
        <f t="shared" si="184"/>
        <v>80781.524999999994</v>
      </c>
      <c r="V1704" s="12">
        <f t="shared" si="185"/>
        <v>457761.97499999998</v>
      </c>
      <c r="W1704" s="17">
        <f t="shared" si="186"/>
        <v>0.25081069697848979</v>
      </c>
      <c r="X1704" s="19">
        <f t="shared" si="187"/>
        <v>1</v>
      </c>
      <c r="Y1704" s="17">
        <f t="shared" si="188"/>
        <v>0.25081069697848979</v>
      </c>
      <c r="Z1704" s="25">
        <f t="shared" si="182"/>
        <v>0.1764705882352941</v>
      </c>
    </row>
    <row r="1705" spans="1:26" ht="14.4" x14ac:dyDescent="0.3">
      <c r="A1705" s="24" t="s">
        <v>2585</v>
      </c>
      <c r="B1705" s="6">
        <v>45750</v>
      </c>
      <c r="C1705" s="3" t="s">
        <v>31</v>
      </c>
      <c r="D1705" s="3" t="s">
        <v>21</v>
      </c>
      <c r="E1705" s="3" t="s">
        <v>105</v>
      </c>
      <c r="F1705" s="3" t="s">
        <v>106</v>
      </c>
      <c r="G1705" s="3" t="s">
        <v>1484</v>
      </c>
      <c r="H1705" s="3" t="s">
        <v>44</v>
      </c>
      <c r="I1705" s="3" t="s">
        <v>45</v>
      </c>
      <c r="J1705" s="3" t="s">
        <v>132</v>
      </c>
      <c r="K1705" s="3" t="s">
        <v>133</v>
      </c>
      <c r="L1705" s="5">
        <v>1</v>
      </c>
      <c r="M1705" s="5">
        <v>18772.439999999999</v>
      </c>
      <c r="N1705" s="5">
        <v>24084.04</v>
      </c>
      <c r="O1705" s="5">
        <v>0.1</v>
      </c>
      <c r="P1705" s="3" t="s">
        <v>55</v>
      </c>
      <c r="Q1705" s="3" t="s">
        <v>38</v>
      </c>
      <c r="R1705" s="5">
        <v>3</v>
      </c>
      <c r="S1705" s="15">
        <v>4780.4399999999996</v>
      </c>
      <c r="T1705" s="11">
        <f t="shared" si="183"/>
        <v>24084.04</v>
      </c>
      <c r="U1705" s="12">
        <f t="shared" si="184"/>
        <v>2408.404</v>
      </c>
      <c r="V1705" s="12">
        <f t="shared" si="185"/>
        <v>21675.636000000002</v>
      </c>
      <c r="W1705" s="17">
        <f t="shared" si="186"/>
        <v>0.22054439371467574</v>
      </c>
      <c r="X1705" s="19">
        <f t="shared" si="187"/>
        <v>1</v>
      </c>
      <c r="Y1705" s="17">
        <f t="shared" si="188"/>
        <v>0.22054439371467574</v>
      </c>
      <c r="Z1705" s="25">
        <f t="shared" si="182"/>
        <v>0.1111111111111111</v>
      </c>
    </row>
    <row r="1706" spans="1:26" ht="14.4" x14ac:dyDescent="0.3">
      <c r="A1706" s="24" t="s">
        <v>2586</v>
      </c>
      <c r="B1706" s="6">
        <v>45756</v>
      </c>
      <c r="C1706" s="3" t="s">
        <v>31</v>
      </c>
      <c r="D1706" s="3" t="s">
        <v>70</v>
      </c>
      <c r="E1706" s="3" t="s">
        <v>71</v>
      </c>
      <c r="F1706" s="3" t="s">
        <v>72</v>
      </c>
      <c r="G1706" s="3" t="s">
        <v>617</v>
      </c>
      <c r="H1706" s="3" t="s">
        <v>24</v>
      </c>
      <c r="I1706" s="3" t="s">
        <v>45</v>
      </c>
      <c r="J1706" s="3" t="s">
        <v>67</v>
      </c>
      <c r="K1706" s="3" t="s">
        <v>68</v>
      </c>
      <c r="L1706" s="5">
        <v>42</v>
      </c>
      <c r="M1706" s="5">
        <v>76702.16</v>
      </c>
      <c r="N1706" s="5">
        <v>106028.9</v>
      </c>
      <c r="O1706" s="5">
        <v>0</v>
      </c>
      <c r="P1706" s="3" t="s">
        <v>28</v>
      </c>
      <c r="Q1706" s="3" t="s">
        <v>84</v>
      </c>
      <c r="R1706" s="5">
        <v>11</v>
      </c>
      <c r="S1706" s="15">
        <v>1231721</v>
      </c>
      <c r="T1706" s="11">
        <f t="shared" si="183"/>
        <v>4453213.8</v>
      </c>
      <c r="U1706" s="12">
        <f t="shared" si="184"/>
        <v>0</v>
      </c>
      <c r="V1706" s="12">
        <f t="shared" si="185"/>
        <v>4453213.8</v>
      </c>
      <c r="W1706" s="17">
        <f t="shared" si="186"/>
        <v>0.27659148096594871</v>
      </c>
      <c r="X1706" s="19">
        <f t="shared" si="187"/>
        <v>0</v>
      </c>
      <c r="Y1706" s="17">
        <f t="shared" si="188"/>
        <v>0.27659148096594871</v>
      </c>
      <c r="Z1706" s="25">
        <f t="shared" si="182"/>
        <v>0</v>
      </c>
    </row>
    <row r="1707" spans="1:26" ht="14.4" x14ac:dyDescent="0.3">
      <c r="A1707" s="24" t="s">
        <v>2587</v>
      </c>
      <c r="B1707" s="4">
        <v>45710</v>
      </c>
      <c r="C1707" s="3" t="s">
        <v>49</v>
      </c>
      <c r="D1707" s="3" t="s">
        <v>70</v>
      </c>
      <c r="E1707" s="3" t="s">
        <v>125</v>
      </c>
      <c r="F1707" s="3" t="s">
        <v>125</v>
      </c>
      <c r="G1707" s="3" t="s">
        <v>240</v>
      </c>
      <c r="H1707" s="3" t="s">
        <v>24</v>
      </c>
      <c r="I1707" s="3" t="s">
        <v>45</v>
      </c>
      <c r="J1707" s="3" t="s">
        <v>46</v>
      </c>
      <c r="K1707" s="3" t="s">
        <v>47</v>
      </c>
      <c r="L1707" s="5">
        <v>10</v>
      </c>
      <c r="M1707" s="5">
        <v>10653.21</v>
      </c>
      <c r="N1707" s="5">
        <v>13372.75</v>
      </c>
      <c r="O1707" s="5">
        <v>0</v>
      </c>
      <c r="P1707" s="3" t="s">
        <v>55</v>
      </c>
      <c r="Q1707" s="3" t="s">
        <v>29</v>
      </c>
      <c r="R1707" s="5">
        <v>2</v>
      </c>
      <c r="S1707" s="15">
        <v>27195.4</v>
      </c>
      <c r="T1707" s="11">
        <f t="shared" si="183"/>
        <v>133727.5</v>
      </c>
      <c r="U1707" s="12">
        <f t="shared" si="184"/>
        <v>0</v>
      </c>
      <c r="V1707" s="12">
        <f t="shared" si="185"/>
        <v>133727.5</v>
      </c>
      <c r="W1707" s="17">
        <f t="shared" si="186"/>
        <v>0.2033643042754856</v>
      </c>
      <c r="X1707" s="19">
        <f t="shared" si="187"/>
        <v>1</v>
      </c>
      <c r="Y1707" s="17">
        <f t="shared" si="188"/>
        <v>0.2033643042754856</v>
      </c>
      <c r="Z1707" s="25">
        <f t="shared" si="182"/>
        <v>0</v>
      </c>
    </row>
    <row r="1708" spans="1:26" ht="14.4" x14ac:dyDescent="0.3">
      <c r="A1708" s="24" t="s">
        <v>2588</v>
      </c>
      <c r="B1708" s="6">
        <v>45664</v>
      </c>
      <c r="C1708" s="3" t="s">
        <v>20</v>
      </c>
      <c r="D1708" s="3" t="s">
        <v>41</v>
      </c>
      <c r="E1708" s="3" t="s">
        <v>42</v>
      </c>
      <c r="F1708" s="3" t="s">
        <v>42</v>
      </c>
      <c r="G1708" s="3" t="s">
        <v>776</v>
      </c>
      <c r="H1708" s="3" t="s">
        <v>35</v>
      </c>
      <c r="I1708" s="3" t="s">
        <v>45</v>
      </c>
      <c r="J1708" s="3" t="s">
        <v>67</v>
      </c>
      <c r="K1708" s="3" t="s">
        <v>199</v>
      </c>
      <c r="L1708" s="5">
        <v>49</v>
      </c>
      <c r="M1708" s="5">
        <v>35265.980000000003</v>
      </c>
      <c r="N1708" s="5">
        <v>52078.44</v>
      </c>
      <c r="O1708" s="5">
        <v>0.05</v>
      </c>
      <c r="P1708" s="3" t="s">
        <v>28</v>
      </c>
      <c r="Q1708" s="3" t="s">
        <v>84</v>
      </c>
      <c r="R1708" s="5">
        <v>1</v>
      </c>
      <c r="S1708" s="15">
        <v>782620</v>
      </c>
      <c r="T1708" s="11">
        <f t="shared" si="183"/>
        <v>2551843.56</v>
      </c>
      <c r="U1708" s="12">
        <f t="shared" si="184"/>
        <v>127592.17800000001</v>
      </c>
      <c r="V1708" s="12">
        <f t="shared" si="185"/>
        <v>2424251.3820000002</v>
      </c>
      <c r="W1708" s="17">
        <f t="shared" si="186"/>
        <v>0.32282955712057421</v>
      </c>
      <c r="X1708" s="19">
        <f t="shared" si="187"/>
        <v>0</v>
      </c>
      <c r="Y1708" s="17">
        <f t="shared" si="188"/>
        <v>0.32282955712057421</v>
      </c>
      <c r="Z1708" s="25">
        <f t="shared" si="182"/>
        <v>5.2631578947368425E-2</v>
      </c>
    </row>
    <row r="1709" spans="1:26" ht="14.4" x14ac:dyDescent="0.3">
      <c r="A1709" s="24" t="s">
        <v>2589</v>
      </c>
      <c r="B1709" s="4">
        <v>45676</v>
      </c>
      <c r="C1709" s="3" t="s">
        <v>49</v>
      </c>
      <c r="D1709" s="3" t="s">
        <v>57</v>
      </c>
      <c r="E1709" s="3" t="s">
        <v>58</v>
      </c>
      <c r="F1709" s="3" t="s">
        <v>59</v>
      </c>
      <c r="G1709" s="3" t="s">
        <v>1523</v>
      </c>
      <c r="H1709" s="3" t="s">
        <v>87</v>
      </c>
      <c r="I1709" s="3" t="s">
        <v>52</v>
      </c>
      <c r="J1709" s="3" t="s">
        <v>53</v>
      </c>
      <c r="K1709" s="3" t="s">
        <v>99</v>
      </c>
      <c r="L1709" s="5">
        <v>24</v>
      </c>
      <c r="M1709" s="5">
        <v>70814.36</v>
      </c>
      <c r="N1709" s="5">
        <v>103265.9</v>
      </c>
      <c r="O1709" s="5">
        <v>0.05</v>
      </c>
      <c r="P1709" s="3" t="s">
        <v>55</v>
      </c>
      <c r="Q1709" s="3" t="s">
        <v>38</v>
      </c>
      <c r="R1709" s="5">
        <v>10</v>
      </c>
      <c r="S1709" s="15">
        <v>739895.3</v>
      </c>
      <c r="T1709" s="11">
        <f t="shared" si="183"/>
        <v>2478381.5999999996</v>
      </c>
      <c r="U1709" s="12">
        <f t="shared" si="184"/>
        <v>123919.07999999999</v>
      </c>
      <c r="V1709" s="12">
        <f t="shared" si="185"/>
        <v>2354462.5199999996</v>
      </c>
      <c r="W1709" s="17">
        <f t="shared" si="186"/>
        <v>0.3142523160657491</v>
      </c>
      <c r="X1709" s="19">
        <f t="shared" si="187"/>
        <v>1</v>
      </c>
      <c r="Y1709" s="17">
        <f t="shared" si="188"/>
        <v>0.3142523160657491</v>
      </c>
      <c r="Z1709" s="25">
        <f t="shared" si="182"/>
        <v>5.2631578947368425E-2</v>
      </c>
    </row>
    <row r="1710" spans="1:26" ht="14.4" x14ac:dyDescent="0.3">
      <c r="A1710" s="24" t="s">
        <v>2590</v>
      </c>
      <c r="B1710" s="4">
        <v>45688</v>
      </c>
      <c r="C1710" s="3" t="s">
        <v>31</v>
      </c>
      <c r="D1710" s="3" t="s">
        <v>70</v>
      </c>
      <c r="E1710" s="3" t="s">
        <v>71</v>
      </c>
      <c r="F1710" s="3" t="s">
        <v>72</v>
      </c>
      <c r="G1710" s="3" t="s">
        <v>2077</v>
      </c>
      <c r="H1710" s="3" t="s">
        <v>35</v>
      </c>
      <c r="I1710" s="3" t="s">
        <v>45</v>
      </c>
      <c r="J1710" s="3" t="s">
        <v>132</v>
      </c>
      <c r="K1710" s="3" t="s">
        <v>206</v>
      </c>
      <c r="L1710" s="5">
        <v>12</v>
      </c>
      <c r="M1710" s="5">
        <v>33788.93</v>
      </c>
      <c r="N1710" s="5">
        <v>42969.64</v>
      </c>
      <c r="O1710" s="5">
        <v>0.1</v>
      </c>
      <c r="P1710" s="3" t="s">
        <v>55</v>
      </c>
      <c r="Q1710" s="3" t="s">
        <v>84</v>
      </c>
      <c r="R1710" s="5">
        <v>16</v>
      </c>
      <c r="S1710" s="15">
        <v>99151.67</v>
      </c>
      <c r="T1710" s="11">
        <f t="shared" si="183"/>
        <v>515635.68</v>
      </c>
      <c r="U1710" s="12">
        <f t="shared" si="184"/>
        <v>51563.567999999999</v>
      </c>
      <c r="V1710" s="12">
        <f t="shared" si="185"/>
        <v>464072.11199999996</v>
      </c>
      <c r="W1710" s="17">
        <f t="shared" si="186"/>
        <v>0.21365573891671388</v>
      </c>
      <c r="X1710" s="19">
        <f t="shared" si="187"/>
        <v>1</v>
      </c>
      <c r="Y1710" s="17">
        <f t="shared" si="188"/>
        <v>0.21365573891671388</v>
      </c>
      <c r="Z1710" s="25">
        <f t="shared" si="182"/>
        <v>0.11111111111111112</v>
      </c>
    </row>
    <row r="1711" spans="1:26" ht="14.4" x14ac:dyDescent="0.3">
      <c r="A1711" s="24" t="s">
        <v>2591</v>
      </c>
      <c r="B1711" s="4">
        <v>45836</v>
      </c>
      <c r="C1711" s="3" t="s">
        <v>49</v>
      </c>
      <c r="D1711" s="3" t="s">
        <v>57</v>
      </c>
      <c r="E1711" s="3" t="s">
        <v>64</v>
      </c>
      <c r="F1711" s="3" t="s">
        <v>65</v>
      </c>
      <c r="G1711" s="3" t="s">
        <v>205</v>
      </c>
      <c r="H1711" s="3" t="s">
        <v>44</v>
      </c>
      <c r="I1711" s="3" t="s">
        <v>52</v>
      </c>
      <c r="J1711" s="3" t="s">
        <v>113</v>
      </c>
      <c r="K1711" s="3" t="s">
        <v>114</v>
      </c>
      <c r="L1711" s="5">
        <v>17</v>
      </c>
      <c r="M1711" s="5">
        <v>23604.27</v>
      </c>
      <c r="N1711" s="5">
        <v>33471.199999999997</v>
      </c>
      <c r="O1711" s="5">
        <v>0</v>
      </c>
      <c r="P1711" s="3" t="s">
        <v>28</v>
      </c>
      <c r="Q1711" s="3" t="s">
        <v>29</v>
      </c>
      <c r="R1711" s="5">
        <v>3</v>
      </c>
      <c r="S1711" s="15">
        <v>167737.79999999999</v>
      </c>
      <c r="T1711" s="11">
        <f t="shared" si="183"/>
        <v>569010.39999999991</v>
      </c>
      <c r="U1711" s="12">
        <f t="shared" si="184"/>
        <v>0</v>
      </c>
      <c r="V1711" s="12">
        <f t="shared" si="185"/>
        <v>569010.39999999991</v>
      </c>
      <c r="W1711" s="17">
        <f t="shared" si="186"/>
        <v>0.29478863655216148</v>
      </c>
      <c r="X1711" s="19">
        <f t="shared" si="187"/>
        <v>0</v>
      </c>
      <c r="Y1711" s="17">
        <f t="shared" si="188"/>
        <v>0.29478863655216148</v>
      </c>
      <c r="Z1711" s="25">
        <f t="shared" si="182"/>
        <v>0</v>
      </c>
    </row>
    <row r="1712" spans="1:26" ht="14.4" x14ac:dyDescent="0.3">
      <c r="A1712" s="24" t="s">
        <v>2592</v>
      </c>
      <c r="B1712" s="4">
        <v>45744</v>
      </c>
      <c r="C1712" s="3" t="s">
        <v>31</v>
      </c>
      <c r="D1712" s="3" t="s">
        <v>70</v>
      </c>
      <c r="E1712" s="3" t="s">
        <v>71</v>
      </c>
      <c r="F1712" s="3" t="s">
        <v>72</v>
      </c>
      <c r="G1712" s="3" t="s">
        <v>1213</v>
      </c>
      <c r="H1712" s="3" t="s">
        <v>24</v>
      </c>
      <c r="I1712" s="3" t="s">
        <v>52</v>
      </c>
      <c r="J1712" s="3" t="s">
        <v>157</v>
      </c>
      <c r="K1712" s="3" t="s">
        <v>158</v>
      </c>
      <c r="L1712" s="5">
        <v>22</v>
      </c>
      <c r="M1712" s="5">
        <v>3041.61</v>
      </c>
      <c r="N1712" s="5">
        <v>4228.0600000000004</v>
      </c>
      <c r="O1712" s="5">
        <v>0</v>
      </c>
      <c r="P1712" s="3" t="s">
        <v>28</v>
      </c>
      <c r="Q1712" s="3" t="s">
        <v>84</v>
      </c>
      <c r="R1712" s="5">
        <v>1</v>
      </c>
      <c r="S1712" s="15">
        <v>26101.9</v>
      </c>
      <c r="T1712" s="11">
        <f t="shared" si="183"/>
        <v>93017.32</v>
      </c>
      <c r="U1712" s="12">
        <f t="shared" si="184"/>
        <v>0</v>
      </c>
      <c r="V1712" s="12">
        <f t="shared" si="185"/>
        <v>93017.32</v>
      </c>
      <c r="W1712" s="17">
        <f t="shared" si="186"/>
        <v>0.28061333093664709</v>
      </c>
      <c r="X1712" s="19">
        <f t="shared" si="187"/>
        <v>0</v>
      </c>
      <c r="Y1712" s="17">
        <f t="shared" si="188"/>
        <v>0.28061333093664709</v>
      </c>
      <c r="Z1712" s="25">
        <f t="shared" si="182"/>
        <v>0</v>
      </c>
    </row>
    <row r="1713" spans="1:26" ht="14.4" x14ac:dyDescent="0.3">
      <c r="A1713" s="24" t="s">
        <v>2593</v>
      </c>
      <c r="B1713" s="6">
        <v>45873</v>
      </c>
      <c r="C1713" s="3" t="s">
        <v>20</v>
      </c>
      <c r="D1713" s="3" t="s">
        <v>41</v>
      </c>
      <c r="E1713" s="3" t="s">
        <v>42</v>
      </c>
      <c r="F1713" s="3" t="s">
        <v>42</v>
      </c>
      <c r="G1713" s="3" t="s">
        <v>341</v>
      </c>
      <c r="H1713" s="3" t="s">
        <v>24</v>
      </c>
      <c r="I1713" s="3" t="s">
        <v>52</v>
      </c>
      <c r="J1713" s="3" t="s">
        <v>157</v>
      </c>
      <c r="K1713" s="3" t="s">
        <v>158</v>
      </c>
      <c r="L1713" s="5">
        <v>26</v>
      </c>
      <c r="M1713" s="5">
        <v>59308.56</v>
      </c>
      <c r="N1713" s="5">
        <v>88015.31</v>
      </c>
      <c r="O1713" s="5">
        <v>0.05</v>
      </c>
      <c r="P1713" s="3" t="s">
        <v>55</v>
      </c>
      <c r="Q1713" s="3" t="s">
        <v>29</v>
      </c>
      <c r="R1713" s="5">
        <v>12</v>
      </c>
      <c r="S1713" s="15">
        <v>709056.7</v>
      </c>
      <c r="T1713" s="11">
        <f t="shared" si="183"/>
        <v>2288398.06</v>
      </c>
      <c r="U1713" s="12">
        <f t="shared" si="184"/>
        <v>114419.90300000001</v>
      </c>
      <c r="V1713" s="12">
        <f t="shared" si="185"/>
        <v>2173978.1570000001</v>
      </c>
      <c r="W1713" s="17">
        <f t="shared" si="186"/>
        <v>0.32615631289436176</v>
      </c>
      <c r="X1713" s="19">
        <f t="shared" si="187"/>
        <v>1</v>
      </c>
      <c r="Y1713" s="17">
        <f t="shared" si="188"/>
        <v>0.32615631289436176</v>
      </c>
      <c r="Z1713" s="25">
        <f t="shared" si="182"/>
        <v>5.2631578947368418E-2</v>
      </c>
    </row>
    <row r="1714" spans="1:26" ht="14.4" x14ac:dyDescent="0.3">
      <c r="A1714" s="24" t="s">
        <v>2594</v>
      </c>
      <c r="B1714" s="4">
        <v>45855</v>
      </c>
      <c r="C1714" s="3" t="s">
        <v>40</v>
      </c>
      <c r="D1714" s="3" t="s">
        <v>57</v>
      </c>
      <c r="E1714" s="3" t="s">
        <v>64</v>
      </c>
      <c r="F1714" s="3" t="s">
        <v>65</v>
      </c>
      <c r="G1714" s="3" t="s">
        <v>79</v>
      </c>
      <c r="H1714" s="3" t="s">
        <v>24</v>
      </c>
      <c r="I1714" s="3" t="s">
        <v>52</v>
      </c>
      <c r="J1714" s="3" t="s">
        <v>113</v>
      </c>
      <c r="K1714" s="3" t="s">
        <v>114</v>
      </c>
      <c r="L1714" s="5">
        <v>44</v>
      </c>
      <c r="M1714" s="5">
        <v>50205.53</v>
      </c>
      <c r="N1714" s="5">
        <v>64361.91</v>
      </c>
      <c r="O1714" s="5">
        <v>0.1</v>
      </c>
      <c r="P1714" s="3" t="s">
        <v>55</v>
      </c>
      <c r="Q1714" s="3" t="s">
        <v>84</v>
      </c>
      <c r="R1714" s="5">
        <v>6</v>
      </c>
      <c r="S1714" s="15">
        <v>560592.69999999995</v>
      </c>
      <c r="T1714" s="11">
        <f t="shared" si="183"/>
        <v>2831924.04</v>
      </c>
      <c r="U1714" s="12">
        <f t="shared" si="184"/>
        <v>283192.40400000004</v>
      </c>
      <c r="V1714" s="12">
        <f t="shared" si="185"/>
        <v>2548731.6359999999</v>
      </c>
      <c r="W1714" s="17">
        <f t="shared" si="186"/>
        <v>0.21994967696159595</v>
      </c>
      <c r="X1714" s="19">
        <f t="shared" si="187"/>
        <v>1</v>
      </c>
      <c r="Y1714" s="17">
        <f t="shared" si="188"/>
        <v>0.21994967696159595</v>
      </c>
      <c r="Z1714" s="25">
        <f t="shared" si="182"/>
        <v>0.11111111111111113</v>
      </c>
    </row>
    <row r="1715" spans="1:26" ht="14.4" x14ac:dyDescent="0.3">
      <c r="A1715" s="24" t="s">
        <v>2595</v>
      </c>
      <c r="B1715" s="4">
        <v>45698</v>
      </c>
      <c r="C1715" s="3" t="s">
        <v>40</v>
      </c>
      <c r="D1715" s="3" t="s">
        <v>70</v>
      </c>
      <c r="E1715" s="3" t="s">
        <v>71</v>
      </c>
      <c r="F1715" s="3" t="s">
        <v>72</v>
      </c>
      <c r="G1715" s="3" t="s">
        <v>1251</v>
      </c>
      <c r="H1715" s="3" t="s">
        <v>35</v>
      </c>
      <c r="I1715" s="3" t="s">
        <v>45</v>
      </c>
      <c r="J1715" s="3" t="s">
        <v>102</v>
      </c>
      <c r="K1715" s="3" t="s">
        <v>103</v>
      </c>
      <c r="L1715" s="5">
        <v>14</v>
      </c>
      <c r="M1715" s="5">
        <v>34851.99</v>
      </c>
      <c r="N1715" s="5">
        <v>48215.75</v>
      </c>
      <c r="O1715" s="5">
        <v>0.1</v>
      </c>
      <c r="P1715" s="3" t="s">
        <v>28</v>
      </c>
      <c r="Q1715" s="3" t="s">
        <v>29</v>
      </c>
      <c r="R1715" s="5">
        <v>16</v>
      </c>
      <c r="S1715" s="15">
        <v>168383.4</v>
      </c>
      <c r="T1715" s="11">
        <f t="shared" si="183"/>
        <v>675020.5</v>
      </c>
      <c r="U1715" s="12">
        <f t="shared" si="184"/>
        <v>67502.05</v>
      </c>
      <c r="V1715" s="12">
        <f t="shared" si="185"/>
        <v>607518.44999999995</v>
      </c>
      <c r="W1715" s="17">
        <f t="shared" si="186"/>
        <v>0.27716590335651536</v>
      </c>
      <c r="X1715" s="19">
        <f t="shared" si="187"/>
        <v>0</v>
      </c>
      <c r="Y1715" s="17">
        <f t="shared" si="188"/>
        <v>0.27716590335651536</v>
      </c>
      <c r="Z1715" s="25">
        <f t="shared" si="182"/>
        <v>0.11111111111111112</v>
      </c>
    </row>
    <row r="1716" spans="1:26" ht="14.4" x14ac:dyDescent="0.3">
      <c r="A1716" s="24" t="s">
        <v>2596</v>
      </c>
      <c r="B1716" s="6">
        <v>45842</v>
      </c>
      <c r="C1716" s="3" t="s">
        <v>49</v>
      </c>
      <c r="D1716" s="3" t="s">
        <v>70</v>
      </c>
      <c r="E1716" s="3" t="s">
        <v>125</v>
      </c>
      <c r="F1716" s="3" t="s">
        <v>125</v>
      </c>
      <c r="G1716" s="3" t="s">
        <v>529</v>
      </c>
      <c r="H1716" s="3" t="s">
        <v>24</v>
      </c>
      <c r="I1716" s="3" t="s">
        <v>25</v>
      </c>
      <c r="J1716" s="3" t="s">
        <v>36</v>
      </c>
      <c r="K1716" s="3" t="s">
        <v>280</v>
      </c>
      <c r="L1716" s="5">
        <v>10</v>
      </c>
      <c r="M1716" s="5">
        <v>14447.06</v>
      </c>
      <c r="N1716" s="5">
        <v>21079.38</v>
      </c>
      <c r="O1716" s="5">
        <v>0.1</v>
      </c>
      <c r="P1716" s="3" t="s">
        <v>28</v>
      </c>
      <c r="Q1716" s="3" t="s">
        <v>29</v>
      </c>
      <c r="R1716" s="5">
        <v>19</v>
      </c>
      <c r="S1716" s="15">
        <v>59690.879999999997</v>
      </c>
      <c r="T1716" s="11">
        <f t="shared" si="183"/>
        <v>210793.80000000002</v>
      </c>
      <c r="U1716" s="12">
        <f t="shared" si="184"/>
        <v>21079.380000000005</v>
      </c>
      <c r="V1716" s="12">
        <f t="shared" si="185"/>
        <v>189714.42</v>
      </c>
      <c r="W1716" s="17">
        <f t="shared" si="186"/>
        <v>0.31463543994178195</v>
      </c>
      <c r="X1716" s="19">
        <f t="shared" si="187"/>
        <v>0</v>
      </c>
      <c r="Y1716" s="17">
        <f t="shared" si="188"/>
        <v>0.31463543994178195</v>
      </c>
      <c r="Z1716" s="25">
        <f t="shared" si="182"/>
        <v>0.11111111111111113</v>
      </c>
    </row>
    <row r="1717" spans="1:26" ht="14.4" x14ac:dyDescent="0.3">
      <c r="A1717" s="24" t="s">
        <v>2597</v>
      </c>
      <c r="B1717" s="6">
        <v>45902</v>
      </c>
      <c r="C1717" s="3" t="s">
        <v>20</v>
      </c>
      <c r="D1717" s="3" t="s">
        <v>57</v>
      </c>
      <c r="E1717" s="3" t="s">
        <v>64</v>
      </c>
      <c r="F1717" s="3" t="s">
        <v>65</v>
      </c>
      <c r="G1717" s="3" t="s">
        <v>341</v>
      </c>
      <c r="H1717" s="3" t="s">
        <v>44</v>
      </c>
      <c r="I1717" s="3" t="s">
        <v>25</v>
      </c>
      <c r="J1717" s="3" t="s">
        <v>36</v>
      </c>
      <c r="K1717" s="3" t="s">
        <v>280</v>
      </c>
      <c r="L1717" s="5">
        <v>36</v>
      </c>
      <c r="M1717" s="5">
        <v>32558.44</v>
      </c>
      <c r="N1717" s="5">
        <v>42503.08</v>
      </c>
      <c r="O1717" s="5">
        <v>0.1</v>
      </c>
      <c r="P1717" s="3" t="s">
        <v>28</v>
      </c>
      <c r="Q1717" s="3" t="s">
        <v>77</v>
      </c>
      <c r="R1717" s="5">
        <v>16</v>
      </c>
      <c r="S1717" s="15">
        <v>322206.3</v>
      </c>
      <c r="T1717" s="11">
        <f t="shared" si="183"/>
        <v>1530110.8800000001</v>
      </c>
      <c r="U1717" s="12">
        <f t="shared" si="184"/>
        <v>153011.08800000002</v>
      </c>
      <c r="V1717" s="12">
        <f t="shared" si="185"/>
        <v>1377099.7920000001</v>
      </c>
      <c r="W1717" s="17">
        <f t="shared" si="186"/>
        <v>0.23397454699492101</v>
      </c>
      <c r="X1717" s="19">
        <f t="shared" si="187"/>
        <v>0</v>
      </c>
      <c r="Y1717" s="17">
        <f t="shared" si="188"/>
        <v>0.23397454699492101</v>
      </c>
      <c r="Z1717" s="25">
        <f t="shared" si="182"/>
        <v>0.11111111111111112</v>
      </c>
    </row>
    <row r="1718" spans="1:26" ht="14.4" x14ac:dyDescent="0.3">
      <c r="A1718" s="24" t="s">
        <v>2598</v>
      </c>
      <c r="B1718" s="4">
        <v>45745</v>
      </c>
      <c r="C1718" s="3" t="s">
        <v>40</v>
      </c>
      <c r="D1718" s="3" t="s">
        <v>70</v>
      </c>
      <c r="E1718" s="3" t="s">
        <v>125</v>
      </c>
      <c r="F1718" s="3" t="s">
        <v>125</v>
      </c>
      <c r="G1718" s="3" t="s">
        <v>1196</v>
      </c>
      <c r="H1718" s="3" t="s">
        <v>87</v>
      </c>
      <c r="I1718" s="3" t="s">
        <v>25</v>
      </c>
      <c r="J1718" s="3" t="s">
        <v>146</v>
      </c>
      <c r="K1718" s="3" t="s">
        <v>416</v>
      </c>
      <c r="L1718" s="5">
        <v>33</v>
      </c>
      <c r="M1718" s="5">
        <v>24656.75</v>
      </c>
      <c r="N1718" s="5">
        <v>34610.269999999997</v>
      </c>
      <c r="O1718" s="5">
        <v>0</v>
      </c>
      <c r="P1718" s="3" t="s">
        <v>55</v>
      </c>
      <c r="Q1718" s="3" t="s">
        <v>38</v>
      </c>
      <c r="R1718" s="5">
        <v>9</v>
      </c>
      <c r="S1718" s="15">
        <v>328466.2</v>
      </c>
      <c r="T1718" s="11">
        <f t="shared" si="183"/>
        <v>1142138.9099999999</v>
      </c>
      <c r="U1718" s="12">
        <f t="shared" si="184"/>
        <v>0</v>
      </c>
      <c r="V1718" s="12">
        <f t="shared" si="185"/>
        <v>1142138.9099999999</v>
      </c>
      <c r="W1718" s="17">
        <f t="shared" si="186"/>
        <v>0.28758866117257142</v>
      </c>
      <c r="X1718" s="19">
        <f t="shared" si="187"/>
        <v>1</v>
      </c>
      <c r="Y1718" s="17">
        <f t="shared" si="188"/>
        <v>0.28758866117257142</v>
      </c>
      <c r="Z1718" s="25">
        <f t="shared" si="182"/>
        <v>0</v>
      </c>
    </row>
    <row r="1719" spans="1:26" ht="14.4" x14ac:dyDescent="0.3">
      <c r="A1719" s="24" t="s">
        <v>2599</v>
      </c>
      <c r="B1719" s="4">
        <v>45866</v>
      </c>
      <c r="C1719" s="3" t="s">
        <v>49</v>
      </c>
      <c r="D1719" s="3" t="s">
        <v>70</v>
      </c>
      <c r="E1719" s="3" t="s">
        <v>125</v>
      </c>
      <c r="F1719" s="3" t="s">
        <v>125</v>
      </c>
      <c r="G1719" s="3" t="s">
        <v>922</v>
      </c>
      <c r="H1719" s="3" t="s">
        <v>87</v>
      </c>
      <c r="I1719" s="3" t="s">
        <v>52</v>
      </c>
      <c r="J1719" s="3" t="s">
        <v>113</v>
      </c>
      <c r="K1719" s="3" t="s">
        <v>114</v>
      </c>
      <c r="L1719" s="5">
        <v>42</v>
      </c>
      <c r="M1719" s="5">
        <v>9943.1200000000008</v>
      </c>
      <c r="N1719" s="5">
        <v>14522.13</v>
      </c>
      <c r="O1719" s="5">
        <v>0</v>
      </c>
      <c r="P1719" s="3" t="s">
        <v>28</v>
      </c>
      <c r="Q1719" s="3" t="s">
        <v>77</v>
      </c>
      <c r="R1719" s="5">
        <v>8</v>
      </c>
      <c r="S1719" s="15">
        <v>192318.4</v>
      </c>
      <c r="T1719" s="11">
        <f t="shared" si="183"/>
        <v>609929.46</v>
      </c>
      <c r="U1719" s="12">
        <f t="shared" si="184"/>
        <v>0</v>
      </c>
      <c r="V1719" s="12">
        <f t="shared" si="185"/>
        <v>609929.46</v>
      </c>
      <c r="W1719" s="17">
        <f t="shared" si="186"/>
        <v>0.31531252810775856</v>
      </c>
      <c r="X1719" s="19">
        <f t="shared" si="187"/>
        <v>0</v>
      </c>
      <c r="Y1719" s="17">
        <f t="shared" si="188"/>
        <v>0.31531252810775856</v>
      </c>
      <c r="Z1719" s="25">
        <f t="shared" si="182"/>
        <v>0</v>
      </c>
    </row>
    <row r="1720" spans="1:26" ht="14.4" x14ac:dyDescent="0.3">
      <c r="A1720" s="24" t="s">
        <v>2600</v>
      </c>
      <c r="B1720" s="4">
        <v>45853</v>
      </c>
      <c r="C1720" s="3" t="s">
        <v>20</v>
      </c>
      <c r="D1720" s="3" t="s">
        <v>70</v>
      </c>
      <c r="E1720" s="3" t="s">
        <v>125</v>
      </c>
      <c r="F1720" s="3" t="s">
        <v>125</v>
      </c>
      <c r="G1720" s="3" t="s">
        <v>1183</v>
      </c>
      <c r="H1720" s="3" t="s">
        <v>87</v>
      </c>
      <c r="I1720" s="3" t="s">
        <v>25</v>
      </c>
      <c r="J1720" s="3" t="s">
        <v>26</v>
      </c>
      <c r="K1720" s="3" t="s">
        <v>27</v>
      </c>
      <c r="L1720" s="5">
        <v>26</v>
      </c>
      <c r="M1720" s="5">
        <v>56761.72</v>
      </c>
      <c r="N1720" s="5">
        <v>69654.720000000001</v>
      </c>
      <c r="O1720" s="5">
        <v>0.05</v>
      </c>
      <c r="P1720" s="3" t="s">
        <v>55</v>
      </c>
      <c r="Q1720" s="3" t="s">
        <v>77</v>
      </c>
      <c r="R1720" s="5">
        <v>9</v>
      </c>
      <c r="S1720" s="15">
        <v>318457.09999999998</v>
      </c>
      <c r="T1720" s="11">
        <f t="shared" si="183"/>
        <v>1811022.72</v>
      </c>
      <c r="U1720" s="12">
        <f t="shared" si="184"/>
        <v>90551.135999999999</v>
      </c>
      <c r="V1720" s="12">
        <f t="shared" si="185"/>
        <v>1720471.584</v>
      </c>
      <c r="W1720" s="17">
        <f t="shared" si="186"/>
        <v>0.18509872697787025</v>
      </c>
      <c r="X1720" s="19">
        <f t="shared" si="187"/>
        <v>1</v>
      </c>
      <c r="Y1720" s="17">
        <f t="shared" si="188"/>
        <v>0.18509872697787025</v>
      </c>
      <c r="Z1720" s="25">
        <f t="shared" si="182"/>
        <v>5.2631578947368418E-2</v>
      </c>
    </row>
    <row r="1721" spans="1:26" ht="14.4" x14ac:dyDescent="0.3">
      <c r="A1721" s="24" t="s">
        <v>2601</v>
      </c>
      <c r="B1721" s="6">
        <v>45901</v>
      </c>
      <c r="C1721" s="3" t="s">
        <v>40</v>
      </c>
      <c r="D1721" s="3" t="s">
        <v>57</v>
      </c>
      <c r="E1721" s="3" t="s">
        <v>92</v>
      </c>
      <c r="F1721" s="3" t="s">
        <v>93</v>
      </c>
      <c r="G1721" s="3" t="s">
        <v>2602</v>
      </c>
      <c r="H1721" s="3" t="s">
        <v>24</v>
      </c>
      <c r="I1721" s="3" t="s">
        <v>45</v>
      </c>
      <c r="J1721" s="3" t="s">
        <v>132</v>
      </c>
      <c r="K1721" s="3" t="s">
        <v>206</v>
      </c>
      <c r="L1721" s="5">
        <v>31</v>
      </c>
      <c r="M1721" s="5">
        <v>29666.26</v>
      </c>
      <c r="N1721" s="5">
        <v>37316.86</v>
      </c>
      <c r="O1721" s="5">
        <v>0.15</v>
      </c>
      <c r="P1721" s="3" t="s">
        <v>55</v>
      </c>
      <c r="Q1721" s="3" t="s">
        <v>38</v>
      </c>
      <c r="R1721" s="5">
        <v>14</v>
      </c>
      <c r="S1721" s="15">
        <v>201593.3</v>
      </c>
      <c r="T1721" s="11">
        <f t="shared" si="183"/>
        <v>1156822.6599999999</v>
      </c>
      <c r="U1721" s="12">
        <f t="shared" si="184"/>
        <v>173523.39899999998</v>
      </c>
      <c r="V1721" s="12">
        <f t="shared" si="185"/>
        <v>983299.26099999994</v>
      </c>
      <c r="W1721" s="17">
        <f t="shared" si="186"/>
        <v>0.20501723940581706</v>
      </c>
      <c r="X1721" s="19">
        <f t="shared" si="187"/>
        <v>1</v>
      </c>
      <c r="Y1721" s="17">
        <f t="shared" si="188"/>
        <v>0.20501723940581706</v>
      </c>
      <c r="Z1721" s="25">
        <f t="shared" si="182"/>
        <v>0.1764705882352941</v>
      </c>
    </row>
    <row r="1722" spans="1:26" ht="14.4" x14ac:dyDescent="0.3">
      <c r="A1722" s="24" t="s">
        <v>2603</v>
      </c>
      <c r="B1722" s="6">
        <v>45816</v>
      </c>
      <c r="C1722" s="3" t="s">
        <v>49</v>
      </c>
      <c r="D1722" s="3" t="s">
        <v>41</v>
      </c>
      <c r="E1722" s="3" t="s">
        <v>50</v>
      </c>
      <c r="F1722" s="3" t="s">
        <v>50</v>
      </c>
      <c r="G1722" s="3" t="s">
        <v>2198</v>
      </c>
      <c r="H1722" s="3" t="s">
        <v>44</v>
      </c>
      <c r="I1722" s="3" t="s">
        <v>25</v>
      </c>
      <c r="J1722" s="3" t="s">
        <v>146</v>
      </c>
      <c r="K1722" s="3" t="s">
        <v>416</v>
      </c>
      <c r="L1722" s="5">
        <v>36</v>
      </c>
      <c r="M1722" s="5">
        <v>19785.580000000002</v>
      </c>
      <c r="N1722" s="5">
        <v>24376.58</v>
      </c>
      <c r="O1722" s="5">
        <v>0</v>
      </c>
      <c r="P1722" s="3" t="s">
        <v>28</v>
      </c>
      <c r="Q1722" s="3" t="s">
        <v>29</v>
      </c>
      <c r="R1722" s="5">
        <v>12</v>
      </c>
      <c r="S1722" s="15">
        <v>165276</v>
      </c>
      <c r="T1722" s="11">
        <f t="shared" si="183"/>
        <v>877556.88000000012</v>
      </c>
      <c r="U1722" s="12">
        <f t="shared" si="184"/>
        <v>0</v>
      </c>
      <c r="V1722" s="12">
        <f t="shared" si="185"/>
        <v>877556.88000000012</v>
      </c>
      <c r="W1722" s="17">
        <f t="shared" si="186"/>
        <v>0.18833650987956471</v>
      </c>
      <c r="X1722" s="19">
        <f t="shared" si="187"/>
        <v>0</v>
      </c>
      <c r="Y1722" s="17">
        <f t="shared" si="188"/>
        <v>0.18833650987956471</v>
      </c>
      <c r="Z1722" s="25">
        <f t="shared" si="182"/>
        <v>0</v>
      </c>
    </row>
    <row r="1723" spans="1:26" ht="14.4" x14ac:dyDescent="0.3">
      <c r="A1723" s="24" t="s">
        <v>2604</v>
      </c>
      <c r="B1723" s="8">
        <v>45783</v>
      </c>
      <c r="C1723" s="3" t="s">
        <v>49</v>
      </c>
      <c r="D1723" s="3" t="s">
        <v>70</v>
      </c>
      <c r="E1723" s="3" t="s">
        <v>125</v>
      </c>
      <c r="F1723" s="3" t="s">
        <v>125</v>
      </c>
      <c r="G1723" s="3" t="s">
        <v>2265</v>
      </c>
      <c r="H1723" s="3" t="s">
        <v>24</v>
      </c>
      <c r="I1723" s="3" t="s">
        <v>52</v>
      </c>
      <c r="J1723" s="3" t="s">
        <v>53</v>
      </c>
      <c r="K1723" s="3" t="s">
        <v>90</v>
      </c>
      <c r="L1723" s="5">
        <v>27</v>
      </c>
      <c r="M1723" s="5">
        <v>64781.75</v>
      </c>
      <c r="N1723" s="5">
        <v>77556.399999999994</v>
      </c>
      <c r="O1723" s="5">
        <v>0.15</v>
      </c>
      <c r="P1723" s="3" t="s">
        <v>28</v>
      </c>
      <c r="Q1723" s="3" t="s">
        <v>29</v>
      </c>
      <c r="R1723" s="5">
        <v>9</v>
      </c>
      <c r="S1723" s="15">
        <v>293178.2</v>
      </c>
      <c r="T1723" s="11">
        <f t="shared" si="183"/>
        <v>2094022.7999999998</v>
      </c>
      <c r="U1723" s="12">
        <f t="shared" si="184"/>
        <v>314103.42</v>
      </c>
      <c r="V1723" s="12">
        <f t="shared" si="185"/>
        <v>1779919.38</v>
      </c>
      <c r="W1723" s="17">
        <f t="shared" si="186"/>
        <v>0.1647143141955115</v>
      </c>
      <c r="X1723" s="19">
        <f t="shared" si="187"/>
        <v>0</v>
      </c>
      <c r="Y1723" s="17">
        <f t="shared" si="188"/>
        <v>0.1647143141955115</v>
      </c>
      <c r="Z1723" s="25">
        <f t="shared" si="182"/>
        <v>0.17647058823529413</v>
      </c>
    </row>
    <row r="1724" spans="1:26" ht="14.4" x14ac:dyDescent="0.3">
      <c r="A1724" s="24" t="s">
        <v>2605</v>
      </c>
      <c r="B1724" s="4">
        <v>45705</v>
      </c>
      <c r="C1724" s="3" t="s">
        <v>40</v>
      </c>
      <c r="D1724" s="3" t="s">
        <v>41</v>
      </c>
      <c r="E1724" s="3" t="s">
        <v>42</v>
      </c>
      <c r="F1724" s="3" t="s">
        <v>42</v>
      </c>
      <c r="G1724" s="3" t="s">
        <v>184</v>
      </c>
      <c r="H1724" s="3" t="s">
        <v>35</v>
      </c>
      <c r="I1724" s="3" t="s">
        <v>52</v>
      </c>
      <c r="J1724" s="3" t="s">
        <v>95</v>
      </c>
      <c r="K1724" s="3" t="s">
        <v>182</v>
      </c>
      <c r="L1724" s="5">
        <v>48</v>
      </c>
      <c r="M1724" s="5">
        <v>33682.410000000003</v>
      </c>
      <c r="N1724" s="5">
        <v>48717.65</v>
      </c>
      <c r="O1724" s="5">
        <v>0.1</v>
      </c>
      <c r="P1724" s="3" t="s">
        <v>55</v>
      </c>
      <c r="Q1724" s="3" t="s">
        <v>77</v>
      </c>
      <c r="R1724" s="5">
        <v>3</v>
      </c>
      <c r="S1724" s="15">
        <v>649522.4</v>
      </c>
      <c r="T1724" s="11">
        <f t="shared" si="183"/>
        <v>2338447.2000000002</v>
      </c>
      <c r="U1724" s="12">
        <f t="shared" si="184"/>
        <v>233844.72000000003</v>
      </c>
      <c r="V1724" s="12">
        <f t="shared" si="185"/>
        <v>2104602.48</v>
      </c>
      <c r="W1724" s="17">
        <f t="shared" si="186"/>
        <v>0.30861999174304883</v>
      </c>
      <c r="X1724" s="19">
        <f t="shared" si="187"/>
        <v>1</v>
      </c>
      <c r="Y1724" s="17">
        <f t="shared" si="188"/>
        <v>0.30861999174304883</v>
      </c>
      <c r="Z1724" s="25">
        <f t="shared" si="182"/>
        <v>0.11111111111111113</v>
      </c>
    </row>
    <row r="1725" spans="1:26" ht="14.4" x14ac:dyDescent="0.3">
      <c r="A1725" s="24" t="s">
        <v>2606</v>
      </c>
      <c r="B1725" s="6">
        <v>45875</v>
      </c>
      <c r="C1725" s="3" t="s">
        <v>40</v>
      </c>
      <c r="D1725" s="3" t="s">
        <v>70</v>
      </c>
      <c r="E1725" s="3" t="s">
        <v>125</v>
      </c>
      <c r="F1725" s="3" t="s">
        <v>125</v>
      </c>
      <c r="G1725" s="3" t="s">
        <v>408</v>
      </c>
      <c r="H1725" s="3" t="s">
        <v>87</v>
      </c>
      <c r="I1725" s="3" t="s">
        <v>25</v>
      </c>
      <c r="J1725" s="3" t="s">
        <v>146</v>
      </c>
      <c r="K1725" s="3" t="s">
        <v>416</v>
      </c>
      <c r="L1725" s="5">
        <v>29</v>
      </c>
      <c r="M1725" s="5">
        <v>30423.8</v>
      </c>
      <c r="N1725" s="5">
        <v>37093.1</v>
      </c>
      <c r="O1725" s="5">
        <v>0.15</v>
      </c>
      <c r="P1725" s="3" t="s">
        <v>55</v>
      </c>
      <c r="Q1725" s="3" t="s">
        <v>84</v>
      </c>
      <c r="R1725" s="5">
        <v>20</v>
      </c>
      <c r="S1725" s="15">
        <v>164398.20000000001</v>
      </c>
      <c r="T1725" s="11">
        <f t="shared" si="183"/>
        <v>1075699.8999999999</v>
      </c>
      <c r="U1725" s="12">
        <f t="shared" si="184"/>
        <v>161354.98499999999</v>
      </c>
      <c r="V1725" s="12">
        <f t="shared" si="185"/>
        <v>914344.91499999992</v>
      </c>
      <c r="W1725" s="17">
        <f t="shared" si="186"/>
        <v>0.17979888913146089</v>
      </c>
      <c r="X1725" s="19">
        <f t="shared" si="187"/>
        <v>1</v>
      </c>
      <c r="Y1725" s="17">
        <f t="shared" si="188"/>
        <v>0.17979888913146089</v>
      </c>
      <c r="Z1725" s="25">
        <f t="shared" si="182"/>
        <v>0.17647058823529413</v>
      </c>
    </row>
    <row r="1726" spans="1:26" ht="14.4" x14ac:dyDescent="0.3">
      <c r="A1726" s="24" t="s">
        <v>2607</v>
      </c>
      <c r="B1726" s="6">
        <v>45696</v>
      </c>
      <c r="C1726" s="3" t="s">
        <v>49</v>
      </c>
      <c r="D1726" s="3" t="s">
        <v>70</v>
      </c>
      <c r="E1726" s="3" t="s">
        <v>71</v>
      </c>
      <c r="F1726" s="3" t="s">
        <v>72</v>
      </c>
      <c r="G1726" s="3" t="s">
        <v>2608</v>
      </c>
      <c r="H1726" s="3" t="s">
        <v>44</v>
      </c>
      <c r="I1726" s="3" t="s">
        <v>45</v>
      </c>
      <c r="J1726" s="3" t="s">
        <v>46</v>
      </c>
      <c r="K1726" s="3" t="s">
        <v>161</v>
      </c>
      <c r="L1726" s="5">
        <v>18</v>
      </c>
      <c r="M1726" s="5">
        <v>63785.440000000002</v>
      </c>
      <c r="N1726" s="5">
        <v>87402.66</v>
      </c>
      <c r="O1726" s="5">
        <v>0</v>
      </c>
      <c r="P1726" s="3" t="s">
        <v>55</v>
      </c>
      <c r="Q1726" s="3" t="s">
        <v>38</v>
      </c>
      <c r="R1726" s="5">
        <v>14</v>
      </c>
      <c r="S1726" s="15">
        <v>425110</v>
      </c>
      <c r="T1726" s="11">
        <f t="shared" si="183"/>
        <v>1573247.8800000001</v>
      </c>
      <c r="U1726" s="12">
        <f t="shared" si="184"/>
        <v>0</v>
      </c>
      <c r="V1726" s="12">
        <f t="shared" si="185"/>
        <v>1573247.8800000001</v>
      </c>
      <c r="W1726" s="17">
        <f t="shared" si="186"/>
        <v>0.27021171005804884</v>
      </c>
      <c r="X1726" s="19">
        <f t="shared" si="187"/>
        <v>1</v>
      </c>
      <c r="Y1726" s="17">
        <f t="shared" si="188"/>
        <v>0.27021171005804884</v>
      </c>
      <c r="Z1726" s="25">
        <f t="shared" si="182"/>
        <v>0</v>
      </c>
    </row>
    <row r="1727" spans="1:26" ht="14.4" x14ac:dyDescent="0.3">
      <c r="A1727" s="24" t="s">
        <v>2609</v>
      </c>
      <c r="B1727" s="6">
        <v>45814</v>
      </c>
      <c r="C1727" s="3" t="s">
        <v>49</v>
      </c>
      <c r="D1727" s="3" t="s">
        <v>57</v>
      </c>
      <c r="E1727" s="3" t="s">
        <v>58</v>
      </c>
      <c r="F1727" s="3" t="s">
        <v>59</v>
      </c>
      <c r="G1727" s="3" t="s">
        <v>1439</v>
      </c>
      <c r="H1727" s="3" t="s">
        <v>35</v>
      </c>
      <c r="I1727" s="3" t="s">
        <v>45</v>
      </c>
      <c r="J1727" s="3" t="s">
        <v>102</v>
      </c>
      <c r="K1727" s="3" t="s">
        <v>103</v>
      </c>
      <c r="L1727" s="5">
        <v>50</v>
      </c>
      <c r="M1727" s="5">
        <v>75803.240000000005</v>
      </c>
      <c r="N1727" s="5">
        <v>99270.32</v>
      </c>
      <c r="O1727" s="5">
        <v>0.1</v>
      </c>
      <c r="P1727" s="3" t="s">
        <v>55</v>
      </c>
      <c r="Q1727" s="3" t="s">
        <v>29</v>
      </c>
      <c r="R1727" s="5">
        <v>11</v>
      </c>
      <c r="S1727" s="15">
        <v>1056019</v>
      </c>
      <c r="T1727" s="11">
        <f t="shared" si="183"/>
        <v>4963516</v>
      </c>
      <c r="U1727" s="12">
        <f t="shared" si="184"/>
        <v>496351.60000000003</v>
      </c>
      <c r="V1727" s="12">
        <f t="shared" si="185"/>
        <v>4467164.4000000004</v>
      </c>
      <c r="W1727" s="17">
        <f t="shared" si="186"/>
        <v>0.23639582192229144</v>
      </c>
      <c r="X1727" s="19">
        <f t="shared" si="187"/>
        <v>1</v>
      </c>
      <c r="Y1727" s="17">
        <f t="shared" si="188"/>
        <v>0.23639582192229144</v>
      </c>
      <c r="Z1727" s="25">
        <f t="shared" si="182"/>
        <v>0.1111111111111111</v>
      </c>
    </row>
    <row r="1728" spans="1:26" ht="14.4" x14ac:dyDescent="0.3">
      <c r="A1728" s="24" t="s">
        <v>2610</v>
      </c>
      <c r="B1728" s="4">
        <v>45744</v>
      </c>
      <c r="C1728" s="3" t="s">
        <v>49</v>
      </c>
      <c r="D1728" s="3" t="s">
        <v>41</v>
      </c>
      <c r="E1728" s="3" t="s">
        <v>42</v>
      </c>
      <c r="F1728" s="3" t="s">
        <v>42</v>
      </c>
      <c r="G1728" s="3" t="s">
        <v>587</v>
      </c>
      <c r="H1728" s="3" t="s">
        <v>44</v>
      </c>
      <c r="I1728" s="3" t="s">
        <v>45</v>
      </c>
      <c r="J1728" s="3" t="s">
        <v>102</v>
      </c>
      <c r="K1728" s="3" t="s">
        <v>203</v>
      </c>
      <c r="L1728" s="5">
        <v>18</v>
      </c>
      <c r="M1728" s="5">
        <v>78337.31</v>
      </c>
      <c r="N1728" s="5">
        <v>95676.41</v>
      </c>
      <c r="O1728" s="5">
        <v>0.15</v>
      </c>
      <c r="P1728" s="3" t="s">
        <v>28</v>
      </c>
      <c r="Q1728" s="3" t="s">
        <v>84</v>
      </c>
      <c r="R1728" s="5">
        <v>9</v>
      </c>
      <c r="S1728" s="15">
        <v>265288.2</v>
      </c>
      <c r="T1728" s="11">
        <f t="shared" si="183"/>
        <v>1722175.3800000001</v>
      </c>
      <c r="U1728" s="12">
        <f t="shared" si="184"/>
        <v>258326.307</v>
      </c>
      <c r="V1728" s="12">
        <f t="shared" si="185"/>
        <v>1463849.0730000001</v>
      </c>
      <c r="W1728" s="17">
        <f t="shared" si="186"/>
        <v>0.18122646992310523</v>
      </c>
      <c r="X1728" s="19">
        <f t="shared" si="187"/>
        <v>0</v>
      </c>
      <c r="Y1728" s="17">
        <f t="shared" si="188"/>
        <v>0.18122646992310523</v>
      </c>
      <c r="Z1728" s="25">
        <f t="shared" si="182"/>
        <v>0.1764705882352941</v>
      </c>
    </row>
    <row r="1729" spans="1:26" ht="14.4" x14ac:dyDescent="0.3">
      <c r="A1729" s="24" t="s">
        <v>2611</v>
      </c>
      <c r="B1729" s="4">
        <v>45733</v>
      </c>
      <c r="C1729" s="3" t="s">
        <v>31</v>
      </c>
      <c r="D1729" s="3" t="s">
        <v>70</v>
      </c>
      <c r="E1729" s="3" t="s">
        <v>125</v>
      </c>
      <c r="F1729" s="3" t="s">
        <v>125</v>
      </c>
      <c r="G1729" s="3" t="s">
        <v>2267</v>
      </c>
      <c r="H1729" s="3" t="s">
        <v>87</v>
      </c>
      <c r="I1729" s="3" t="s">
        <v>52</v>
      </c>
      <c r="J1729" s="3" t="s">
        <v>113</v>
      </c>
      <c r="K1729" s="3" t="s">
        <v>257</v>
      </c>
      <c r="L1729" s="5">
        <v>22</v>
      </c>
      <c r="M1729" s="5">
        <v>72908.95</v>
      </c>
      <c r="N1729" s="5">
        <v>88894.19</v>
      </c>
      <c r="O1729" s="5">
        <v>0.1</v>
      </c>
      <c r="P1729" s="3" t="s">
        <v>55</v>
      </c>
      <c r="Q1729" s="3" t="s">
        <v>38</v>
      </c>
      <c r="R1729" s="5">
        <v>10</v>
      </c>
      <c r="S1729" s="15">
        <v>316507.8</v>
      </c>
      <c r="T1729" s="11">
        <f t="shared" si="183"/>
        <v>1955672.1800000002</v>
      </c>
      <c r="U1729" s="12">
        <f t="shared" si="184"/>
        <v>195567.21800000002</v>
      </c>
      <c r="V1729" s="12">
        <f t="shared" si="185"/>
        <v>1760104.9620000001</v>
      </c>
      <c r="W1729" s="17">
        <f t="shared" si="186"/>
        <v>0.17982325306347269</v>
      </c>
      <c r="X1729" s="19">
        <f t="shared" si="187"/>
        <v>1</v>
      </c>
      <c r="Y1729" s="17">
        <f t="shared" si="188"/>
        <v>0.17982325306347269</v>
      </c>
      <c r="Z1729" s="25">
        <f t="shared" si="182"/>
        <v>0.11111111111111112</v>
      </c>
    </row>
    <row r="1730" spans="1:26" ht="14.4" x14ac:dyDescent="0.3">
      <c r="A1730" s="24" t="s">
        <v>2612</v>
      </c>
      <c r="B1730" s="4">
        <v>45856</v>
      </c>
      <c r="C1730" s="3" t="s">
        <v>49</v>
      </c>
      <c r="D1730" s="3" t="s">
        <v>21</v>
      </c>
      <c r="E1730" s="3" t="s">
        <v>22</v>
      </c>
      <c r="F1730" s="3" t="s">
        <v>22</v>
      </c>
      <c r="G1730" s="3" t="s">
        <v>1744</v>
      </c>
      <c r="H1730" s="3" t="s">
        <v>35</v>
      </c>
      <c r="I1730" s="3" t="s">
        <v>45</v>
      </c>
      <c r="J1730" s="3" t="s">
        <v>102</v>
      </c>
      <c r="K1730" s="3" t="s">
        <v>103</v>
      </c>
      <c r="L1730" s="5">
        <v>27</v>
      </c>
      <c r="M1730" s="5">
        <v>59894.22</v>
      </c>
      <c r="N1730" s="5">
        <v>80866.289999999994</v>
      </c>
      <c r="O1730" s="5">
        <v>0.05</v>
      </c>
      <c r="P1730" s="3" t="s">
        <v>55</v>
      </c>
      <c r="Q1730" s="3" t="s">
        <v>29</v>
      </c>
      <c r="R1730" s="5">
        <v>5</v>
      </c>
      <c r="S1730" s="15">
        <v>537933.6</v>
      </c>
      <c r="T1730" s="11">
        <f t="shared" si="183"/>
        <v>2183389.8299999996</v>
      </c>
      <c r="U1730" s="12">
        <f t="shared" si="184"/>
        <v>109169.49149999999</v>
      </c>
      <c r="V1730" s="12">
        <f t="shared" si="185"/>
        <v>2074220.3384999996</v>
      </c>
      <c r="W1730" s="17">
        <f t="shared" si="186"/>
        <v>0.259342553929933</v>
      </c>
      <c r="X1730" s="19">
        <f t="shared" si="187"/>
        <v>1</v>
      </c>
      <c r="Y1730" s="17">
        <f t="shared" si="188"/>
        <v>0.259342553929933</v>
      </c>
      <c r="Z1730" s="25">
        <f t="shared" ref="Z1730:Z1793" si="189">U1730/V1730</f>
        <v>5.2631578947368425E-2</v>
      </c>
    </row>
    <row r="1731" spans="1:26" ht="14.4" x14ac:dyDescent="0.3">
      <c r="A1731" s="24" t="s">
        <v>2613</v>
      </c>
      <c r="B1731" s="6">
        <v>45695</v>
      </c>
      <c r="C1731" s="3" t="s">
        <v>40</v>
      </c>
      <c r="D1731" s="3" t="s">
        <v>21</v>
      </c>
      <c r="E1731" s="3" t="s">
        <v>22</v>
      </c>
      <c r="F1731" s="3" t="s">
        <v>22</v>
      </c>
      <c r="G1731" s="3" t="s">
        <v>2050</v>
      </c>
      <c r="H1731" s="3" t="s">
        <v>44</v>
      </c>
      <c r="I1731" s="3" t="s">
        <v>45</v>
      </c>
      <c r="J1731" s="3" t="s">
        <v>67</v>
      </c>
      <c r="K1731" s="3" t="s">
        <v>68</v>
      </c>
      <c r="L1731" s="5">
        <v>15</v>
      </c>
      <c r="M1731" s="5">
        <v>946.56</v>
      </c>
      <c r="N1731" s="5">
        <v>1243.7</v>
      </c>
      <c r="O1731" s="5">
        <v>0.05</v>
      </c>
      <c r="P1731" s="3" t="s">
        <v>55</v>
      </c>
      <c r="Q1731" s="3" t="s">
        <v>77</v>
      </c>
      <c r="R1731" s="5">
        <v>3</v>
      </c>
      <c r="S1731" s="15">
        <v>4234.25</v>
      </c>
      <c r="T1731" s="11">
        <f t="shared" ref="T1731:T1794" si="190">L1731*N1731</f>
        <v>18655.5</v>
      </c>
      <c r="U1731" s="12">
        <f t="shared" ref="U1731:U1794" si="191">IF(O1731="","", (L1731 * N1731) * (O1731))</f>
        <v>932.77500000000009</v>
      </c>
      <c r="V1731" s="12">
        <f t="shared" ref="V1731:V1794" si="192">IF(T1731="","", T1731 - U1731)</f>
        <v>17722.724999999999</v>
      </c>
      <c r="W1731" s="17">
        <f t="shared" ref="W1731:W1794" si="193">IF(V1731=0,"", S1731 / V1731)</f>
        <v>0.23891641945581168</v>
      </c>
      <c r="X1731" s="19">
        <f t="shared" ref="X1731:X1794" si="194">IF(TRIM(P1731)="Returned",1,0)</f>
        <v>1</v>
      </c>
      <c r="Y1731" s="17">
        <f t="shared" ref="Y1731:Y1794" si="195">S1731/V1731</f>
        <v>0.23891641945581168</v>
      </c>
      <c r="Z1731" s="25">
        <f t="shared" si="189"/>
        <v>5.2631578947368432E-2</v>
      </c>
    </row>
    <row r="1732" spans="1:26" ht="14.4" x14ac:dyDescent="0.3">
      <c r="A1732" s="24" t="s">
        <v>2614</v>
      </c>
      <c r="B1732" s="6">
        <v>45723</v>
      </c>
      <c r="C1732" s="3" t="s">
        <v>31</v>
      </c>
      <c r="D1732" s="3" t="s">
        <v>70</v>
      </c>
      <c r="E1732" s="3" t="s">
        <v>71</v>
      </c>
      <c r="F1732" s="3" t="s">
        <v>72</v>
      </c>
      <c r="G1732" s="3" t="s">
        <v>34</v>
      </c>
      <c r="H1732" s="3" t="s">
        <v>44</v>
      </c>
      <c r="I1732" s="3" t="s">
        <v>45</v>
      </c>
      <c r="J1732" s="3" t="s">
        <v>46</v>
      </c>
      <c r="K1732" s="3" t="s">
        <v>333</v>
      </c>
      <c r="L1732" s="5">
        <v>46</v>
      </c>
      <c r="M1732" s="5">
        <v>37579.949999999997</v>
      </c>
      <c r="N1732" s="5">
        <v>48452.9</v>
      </c>
      <c r="O1732" s="5">
        <v>0.1</v>
      </c>
      <c r="P1732" s="3" t="s">
        <v>55</v>
      </c>
      <c r="Q1732" s="3" t="s">
        <v>29</v>
      </c>
      <c r="R1732" s="5">
        <v>12</v>
      </c>
      <c r="S1732" s="15">
        <v>450140.1</v>
      </c>
      <c r="T1732" s="11">
        <f t="shared" si="190"/>
        <v>2228833.4</v>
      </c>
      <c r="U1732" s="12">
        <f t="shared" si="191"/>
        <v>222883.34</v>
      </c>
      <c r="V1732" s="12">
        <f t="shared" si="192"/>
        <v>2005950.0599999998</v>
      </c>
      <c r="W1732" s="17">
        <f t="shared" si="193"/>
        <v>0.22440244599110309</v>
      </c>
      <c r="X1732" s="19">
        <f t="shared" si="194"/>
        <v>1</v>
      </c>
      <c r="Y1732" s="17">
        <f t="shared" si="195"/>
        <v>0.22440244599110309</v>
      </c>
      <c r="Z1732" s="25">
        <f t="shared" si="189"/>
        <v>0.11111111111111112</v>
      </c>
    </row>
    <row r="1733" spans="1:26" ht="14.4" x14ac:dyDescent="0.3">
      <c r="A1733" s="24" t="s">
        <v>2615</v>
      </c>
      <c r="B1733" s="6">
        <v>45696</v>
      </c>
      <c r="C1733" s="3" t="s">
        <v>31</v>
      </c>
      <c r="D1733" s="3" t="s">
        <v>41</v>
      </c>
      <c r="E1733" s="3" t="s">
        <v>42</v>
      </c>
      <c r="F1733" s="3" t="s">
        <v>42</v>
      </c>
      <c r="G1733" s="3" t="s">
        <v>145</v>
      </c>
      <c r="H1733" s="3" t="s">
        <v>87</v>
      </c>
      <c r="I1733" s="3" t="s">
        <v>25</v>
      </c>
      <c r="J1733" s="3" t="s">
        <v>146</v>
      </c>
      <c r="K1733" s="3" t="s">
        <v>177</v>
      </c>
      <c r="L1733" s="5">
        <v>29</v>
      </c>
      <c r="M1733" s="5">
        <v>34064.949999999997</v>
      </c>
      <c r="N1733" s="5">
        <v>47663.43</v>
      </c>
      <c r="O1733" s="5">
        <v>0.1</v>
      </c>
      <c r="P1733" s="3" t="s">
        <v>28</v>
      </c>
      <c r="Q1733" s="3" t="s">
        <v>84</v>
      </c>
      <c r="R1733" s="5">
        <v>10</v>
      </c>
      <c r="S1733" s="15">
        <v>354920.3</v>
      </c>
      <c r="T1733" s="11">
        <f t="shared" si="190"/>
        <v>1382239.47</v>
      </c>
      <c r="U1733" s="12">
        <f t="shared" si="191"/>
        <v>138223.94700000001</v>
      </c>
      <c r="V1733" s="12">
        <f t="shared" si="192"/>
        <v>1244015.523</v>
      </c>
      <c r="W1733" s="17">
        <f t="shared" si="193"/>
        <v>0.28530214731090614</v>
      </c>
      <c r="X1733" s="19">
        <f t="shared" si="194"/>
        <v>0</v>
      </c>
      <c r="Y1733" s="17">
        <f t="shared" si="195"/>
        <v>0.28530214731090614</v>
      </c>
      <c r="Z1733" s="25">
        <f t="shared" si="189"/>
        <v>0.11111111111111112</v>
      </c>
    </row>
    <row r="1734" spans="1:26" ht="14.4" x14ac:dyDescent="0.3">
      <c r="A1734" s="24" t="s">
        <v>2616</v>
      </c>
      <c r="B1734" s="4">
        <v>45820</v>
      </c>
      <c r="C1734" s="3" t="s">
        <v>40</v>
      </c>
      <c r="D1734" s="3" t="s">
        <v>57</v>
      </c>
      <c r="E1734" s="3" t="s">
        <v>58</v>
      </c>
      <c r="F1734" s="3" t="s">
        <v>59</v>
      </c>
      <c r="G1734" s="3" t="s">
        <v>295</v>
      </c>
      <c r="H1734" s="3" t="s">
        <v>35</v>
      </c>
      <c r="I1734" s="3" t="s">
        <v>52</v>
      </c>
      <c r="J1734" s="3" t="s">
        <v>113</v>
      </c>
      <c r="K1734" s="3" t="s">
        <v>557</v>
      </c>
      <c r="L1734" s="5">
        <v>43</v>
      </c>
      <c r="M1734" s="5">
        <v>21752.37</v>
      </c>
      <c r="N1734" s="5">
        <v>31031.759999999998</v>
      </c>
      <c r="O1734" s="5">
        <v>0</v>
      </c>
      <c r="P1734" s="3" t="s">
        <v>28</v>
      </c>
      <c r="Q1734" s="3" t="s">
        <v>29</v>
      </c>
      <c r="R1734" s="5">
        <v>19</v>
      </c>
      <c r="S1734" s="15">
        <v>399013.8</v>
      </c>
      <c r="T1734" s="11">
        <f t="shared" si="190"/>
        <v>1334365.68</v>
      </c>
      <c r="U1734" s="12">
        <f t="shared" si="191"/>
        <v>0</v>
      </c>
      <c r="V1734" s="12">
        <f t="shared" si="192"/>
        <v>1334365.68</v>
      </c>
      <c r="W1734" s="17">
        <f t="shared" si="193"/>
        <v>0.29902882394277408</v>
      </c>
      <c r="X1734" s="19">
        <f t="shared" si="194"/>
        <v>0</v>
      </c>
      <c r="Y1734" s="17">
        <f t="shared" si="195"/>
        <v>0.29902882394277408</v>
      </c>
      <c r="Z1734" s="25">
        <f t="shared" si="189"/>
        <v>0</v>
      </c>
    </row>
    <row r="1735" spans="1:26" ht="14.4" x14ac:dyDescent="0.3">
      <c r="A1735" s="24" t="s">
        <v>2617</v>
      </c>
      <c r="B1735" s="6">
        <v>45847</v>
      </c>
      <c r="C1735" s="3" t="s">
        <v>49</v>
      </c>
      <c r="D1735" s="3" t="s">
        <v>41</v>
      </c>
      <c r="E1735" s="3" t="s">
        <v>42</v>
      </c>
      <c r="F1735" s="3" t="s">
        <v>42</v>
      </c>
      <c r="G1735" s="3" t="s">
        <v>697</v>
      </c>
      <c r="H1735" s="3" t="s">
        <v>87</v>
      </c>
      <c r="I1735" s="3" t="s">
        <v>45</v>
      </c>
      <c r="J1735" s="3" t="s">
        <v>132</v>
      </c>
      <c r="K1735" s="3" t="s">
        <v>241</v>
      </c>
      <c r="L1735" s="5">
        <v>45</v>
      </c>
      <c r="M1735" s="5">
        <v>43012.98</v>
      </c>
      <c r="N1735" s="5">
        <v>59562.86</v>
      </c>
      <c r="O1735" s="5">
        <v>0</v>
      </c>
      <c r="P1735" s="3" t="s">
        <v>55</v>
      </c>
      <c r="Q1735" s="3" t="s">
        <v>38</v>
      </c>
      <c r="R1735" s="5">
        <v>3</v>
      </c>
      <c r="S1735" s="15">
        <v>744744.6</v>
      </c>
      <c r="T1735" s="11">
        <f t="shared" si="190"/>
        <v>2680328.7000000002</v>
      </c>
      <c r="U1735" s="12">
        <f t="shared" si="191"/>
        <v>0</v>
      </c>
      <c r="V1735" s="12">
        <f t="shared" si="192"/>
        <v>2680328.7000000002</v>
      </c>
      <c r="W1735" s="17">
        <f t="shared" si="193"/>
        <v>0.27785569732548099</v>
      </c>
      <c r="X1735" s="19">
        <f t="shared" si="194"/>
        <v>1</v>
      </c>
      <c r="Y1735" s="17">
        <f t="shared" si="195"/>
        <v>0.27785569732548099</v>
      </c>
      <c r="Z1735" s="25">
        <f t="shared" si="189"/>
        <v>0</v>
      </c>
    </row>
    <row r="1736" spans="1:26" ht="14.4" x14ac:dyDescent="0.3">
      <c r="A1736" s="24" t="s">
        <v>2618</v>
      </c>
      <c r="B1736" s="4">
        <v>45676</v>
      </c>
      <c r="C1736" s="3" t="s">
        <v>40</v>
      </c>
      <c r="D1736" s="3" t="s">
        <v>57</v>
      </c>
      <c r="E1736" s="3" t="s">
        <v>92</v>
      </c>
      <c r="F1736" s="3" t="s">
        <v>93</v>
      </c>
      <c r="G1736" s="3" t="s">
        <v>986</v>
      </c>
      <c r="H1736" s="3" t="s">
        <v>24</v>
      </c>
      <c r="I1736" s="3" t="s">
        <v>52</v>
      </c>
      <c r="J1736" s="3" t="s">
        <v>157</v>
      </c>
      <c r="K1736" s="3" t="s">
        <v>158</v>
      </c>
      <c r="L1736" s="5">
        <v>4</v>
      </c>
      <c r="M1736" s="5">
        <v>75626.39</v>
      </c>
      <c r="N1736" s="5">
        <v>111581.8</v>
      </c>
      <c r="O1736" s="5">
        <v>0.05</v>
      </c>
      <c r="P1736" s="3" t="s">
        <v>28</v>
      </c>
      <c r="Q1736" s="3" t="s">
        <v>38</v>
      </c>
      <c r="R1736" s="5">
        <v>14</v>
      </c>
      <c r="S1736" s="15">
        <v>136630.70000000001</v>
      </c>
      <c r="T1736" s="11">
        <f t="shared" si="190"/>
        <v>446327.2</v>
      </c>
      <c r="U1736" s="12">
        <f t="shared" si="191"/>
        <v>22316.36</v>
      </c>
      <c r="V1736" s="12">
        <f t="shared" si="192"/>
        <v>424010.84</v>
      </c>
      <c r="W1736" s="17">
        <f t="shared" si="193"/>
        <v>0.32223397873507198</v>
      </c>
      <c r="X1736" s="19">
        <f t="shared" si="194"/>
        <v>0</v>
      </c>
      <c r="Y1736" s="17">
        <f t="shared" si="195"/>
        <v>0.32223397873507198</v>
      </c>
      <c r="Z1736" s="25">
        <f t="shared" si="189"/>
        <v>5.2631578947368418E-2</v>
      </c>
    </row>
    <row r="1737" spans="1:26" ht="14.4" x14ac:dyDescent="0.3">
      <c r="A1737" s="24" t="s">
        <v>2619</v>
      </c>
      <c r="B1737" s="4">
        <v>45760</v>
      </c>
      <c r="C1737" s="3" t="s">
        <v>31</v>
      </c>
      <c r="D1737" s="3" t="s">
        <v>21</v>
      </c>
      <c r="E1737" s="3" t="s">
        <v>105</v>
      </c>
      <c r="F1737" s="3" t="s">
        <v>106</v>
      </c>
      <c r="G1737" s="3" t="s">
        <v>2569</v>
      </c>
      <c r="H1737" s="3" t="s">
        <v>87</v>
      </c>
      <c r="I1737" s="3" t="s">
        <v>52</v>
      </c>
      <c r="J1737" s="3" t="s">
        <v>157</v>
      </c>
      <c r="K1737" s="3" t="s">
        <v>188</v>
      </c>
      <c r="L1737" s="5">
        <v>30</v>
      </c>
      <c r="M1737" s="5">
        <v>48273.73</v>
      </c>
      <c r="N1737" s="5">
        <v>68668.39</v>
      </c>
      <c r="O1737" s="5">
        <v>0.05</v>
      </c>
      <c r="P1737" s="3" t="s">
        <v>55</v>
      </c>
      <c r="Q1737" s="3" t="s">
        <v>38</v>
      </c>
      <c r="R1737" s="5">
        <v>7</v>
      </c>
      <c r="S1737" s="15">
        <v>581247.80000000005</v>
      </c>
      <c r="T1737" s="11">
        <f t="shared" si="190"/>
        <v>2060051.7</v>
      </c>
      <c r="U1737" s="12">
        <f t="shared" si="191"/>
        <v>103002.58500000001</v>
      </c>
      <c r="V1737" s="12">
        <f t="shared" si="192"/>
        <v>1957049.115</v>
      </c>
      <c r="W1737" s="17">
        <f t="shared" si="193"/>
        <v>0.2970021526516467</v>
      </c>
      <c r="X1737" s="19">
        <f t="shared" si="194"/>
        <v>1</v>
      </c>
      <c r="Y1737" s="17">
        <f t="shared" si="195"/>
        <v>0.2970021526516467</v>
      </c>
      <c r="Z1737" s="25">
        <f t="shared" si="189"/>
        <v>5.2631578947368425E-2</v>
      </c>
    </row>
    <row r="1738" spans="1:26" ht="14.4" x14ac:dyDescent="0.3">
      <c r="A1738" s="24" t="s">
        <v>2620</v>
      </c>
      <c r="B1738" s="7">
        <v>45804</v>
      </c>
      <c r="C1738" s="3" t="s">
        <v>49</v>
      </c>
      <c r="D1738" s="3" t="s">
        <v>41</v>
      </c>
      <c r="E1738" s="3" t="s">
        <v>42</v>
      </c>
      <c r="F1738" s="3" t="s">
        <v>42</v>
      </c>
      <c r="G1738" s="3" t="s">
        <v>2621</v>
      </c>
      <c r="H1738" s="3" t="s">
        <v>24</v>
      </c>
      <c r="I1738" s="3" t="s">
        <v>45</v>
      </c>
      <c r="J1738" s="3" t="s">
        <v>46</v>
      </c>
      <c r="K1738" s="3" t="s">
        <v>117</v>
      </c>
      <c r="L1738" s="5">
        <v>43</v>
      </c>
      <c r="M1738" s="5">
        <v>49427.05</v>
      </c>
      <c r="N1738" s="5">
        <v>59514.39</v>
      </c>
      <c r="O1738" s="5">
        <v>0.05</v>
      </c>
      <c r="P1738" s="3" t="s">
        <v>28</v>
      </c>
      <c r="Q1738" s="3" t="s">
        <v>84</v>
      </c>
      <c r="R1738" s="5">
        <v>12</v>
      </c>
      <c r="S1738" s="15">
        <v>412067.8</v>
      </c>
      <c r="T1738" s="11">
        <f t="shared" si="190"/>
        <v>2559118.77</v>
      </c>
      <c r="U1738" s="12">
        <f t="shared" si="191"/>
        <v>127955.9385</v>
      </c>
      <c r="V1738" s="12">
        <f t="shared" si="192"/>
        <v>2431162.8314999999</v>
      </c>
      <c r="W1738" s="17">
        <f t="shared" si="193"/>
        <v>0.16949411806602804</v>
      </c>
      <c r="X1738" s="19">
        <f t="shared" si="194"/>
        <v>0</v>
      </c>
      <c r="Y1738" s="17">
        <f t="shared" si="195"/>
        <v>0.16949411806602804</v>
      </c>
      <c r="Z1738" s="25">
        <f t="shared" si="189"/>
        <v>5.2631578947368425E-2</v>
      </c>
    </row>
    <row r="1739" spans="1:26" ht="14.4" x14ac:dyDescent="0.3">
      <c r="A1739" s="24" t="s">
        <v>2622</v>
      </c>
      <c r="B1739" s="4">
        <v>45881</v>
      </c>
      <c r="C1739" s="3" t="s">
        <v>40</v>
      </c>
      <c r="D1739" s="3" t="s">
        <v>21</v>
      </c>
      <c r="E1739" s="3" t="s">
        <v>105</v>
      </c>
      <c r="F1739" s="3" t="s">
        <v>106</v>
      </c>
      <c r="G1739" s="3" t="s">
        <v>621</v>
      </c>
      <c r="H1739" s="3" t="s">
        <v>44</v>
      </c>
      <c r="I1739" s="3" t="s">
        <v>25</v>
      </c>
      <c r="J1739" s="3" t="s">
        <v>26</v>
      </c>
      <c r="K1739" s="3" t="s">
        <v>127</v>
      </c>
      <c r="L1739" s="5">
        <v>34</v>
      </c>
      <c r="M1739" s="5">
        <v>73577.13</v>
      </c>
      <c r="N1739" s="5">
        <v>83724.600000000006</v>
      </c>
      <c r="O1739" s="5">
        <v>0.1</v>
      </c>
      <c r="P1739" s="3" t="s">
        <v>28</v>
      </c>
      <c r="Q1739" s="3" t="s">
        <v>77</v>
      </c>
      <c r="R1739" s="5">
        <v>9</v>
      </c>
      <c r="S1739" s="15">
        <v>310512.59999999998</v>
      </c>
      <c r="T1739" s="11">
        <f t="shared" si="190"/>
        <v>2846636.4000000004</v>
      </c>
      <c r="U1739" s="12">
        <f t="shared" si="191"/>
        <v>284663.64000000007</v>
      </c>
      <c r="V1739" s="12">
        <f t="shared" si="192"/>
        <v>2561972.7600000002</v>
      </c>
      <c r="W1739" s="17">
        <f t="shared" si="193"/>
        <v>0.12120058606712115</v>
      </c>
      <c r="X1739" s="19">
        <f t="shared" si="194"/>
        <v>0</v>
      </c>
      <c r="Y1739" s="17">
        <f t="shared" si="195"/>
        <v>0.12120058606712115</v>
      </c>
      <c r="Z1739" s="25">
        <f t="shared" si="189"/>
        <v>0.11111111111111113</v>
      </c>
    </row>
    <row r="1740" spans="1:26" ht="14.4" x14ac:dyDescent="0.3">
      <c r="A1740" s="24" t="s">
        <v>2623</v>
      </c>
      <c r="B1740" s="4">
        <v>45882</v>
      </c>
      <c r="C1740" s="3" t="s">
        <v>49</v>
      </c>
      <c r="D1740" s="3" t="s">
        <v>70</v>
      </c>
      <c r="E1740" s="3" t="s">
        <v>125</v>
      </c>
      <c r="F1740" s="3" t="s">
        <v>125</v>
      </c>
      <c r="G1740" s="3" t="s">
        <v>673</v>
      </c>
      <c r="H1740" s="3" t="s">
        <v>44</v>
      </c>
      <c r="I1740" s="3" t="s">
        <v>52</v>
      </c>
      <c r="J1740" s="3" t="s">
        <v>113</v>
      </c>
      <c r="K1740" s="3" t="s">
        <v>557</v>
      </c>
      <c r="L1740" s="5">
        <v>50</v>
      </c>
      <c r="M1740" s="5">
        <v>32825.01</v>
      </c>
      <c r="N1740" s="5">
        <v>37991.300000000003</v>
      </c>
      <c r="O1740" s="5">
        <v>0</v>
      </c>
      <c r="P1740" s="3" t="s">
        <v>28</v>
      </c>
      <c r="Q1740" s="3" t="s">
        <v>29</v>
      </c>
      <c r="R1740" s="5">
        <v>8</v>
      </c>
      <c r="S1740" s="15">
        <v>258314.5</v>
      </c>
      <c r="T1740" s="11">
        <f t="shared" si="190"/>
        <v>1899565.0000000002</v>
      </c>
      <c r="U1740" s="12">
        <f t="shared" si="191"/>
        <v>0</v>
      </c>
      <c r="V1740" s="12">
        <f t="shared" si="192"/>
        <v>1899565.0000000002</v>
      </c>
      <c r="W1740" s="17">
        <f t="shared" si="193"/>
        <v>0.13598613366744489</v>
      </c>
      <c r="X1740" s="19">
        <f t="shared" si="194"/>
        <v>0</v>
      </c>
      <c r="Y1740" s="17">
        <f t="shared" si="195"/>
        <v>0.13598613366744489</v>
      </c>
      <c r="Z1740" s="25">
        <f t="shared" si="189"/>
        <v>0</v>
      </c>
    </row>
    <row r="1741" spans="1:26" ht="14.4" x14ac:dyDescent="0.3">
      <c r="A1741" s="24" t="s">
        <v>2624</v>
      </c>
      <c r="B1741" s="6">
        <v>45754</v>
      </c>
      <c r="C1741" s="3" t="s">
        <v>49</v>
      </c>
      <c r="D1741" s="3" t="s">
        <v>21</v>
      </c>
      <c r="E1741" s="3" t="s">
        <v>32</v>
      </c>
      <c r="F1741" s="3" t="s">
        <v>33</v>
      </c>
      <c r="G1741" s="3" t="s">
        <v>135</v>
      </c>
      <c r="H1741" s="3" t="s">
        <v>87</v>
      </c>
      <c r="I1741" s="3" t="s">
        <v>52</v>
      </c>
      <c r="J1741" s="3" t="s">
        <v>53</v>
      </c>
      <c r="K1741" s="3" t="s">
        <v>54</v>
      </c>
      <c r="L1741" s="5">
        <v>9</v>
      </c>
      <c r="M1741" s="5">
        <v>77774.490000000005</v>
      </c>
      <c r="N1741" s="5">
        <v>93048.9</v>
      </c>
      <c r="O1741" s="5">
        <v>0.15</v>
      </c>
      <c r="P1741" s="3" t="s">
        <v>28</v>
      </c>
      <c r="Q1741" s="3" t="s">
        <v>38</v>
      </c>
      <c r="R1741" s="5">
        <v>2</v>
      </c>
      <c r="S1741" s="15">
        <v>116849.2</v>
      </c>
      <c r="T1741" s="11">
        <f t="shared" si="190"/>
        <v>837440.1</v>
      </c>
      <c r="U1741" s="12">
        <f t="shared" si="191"/>
        <v>125616.01499999998</v>
      </c>
      <c r="V1741" s="12">
        <f t="shared" si="192"/>
        <v>711824.08499999996</v>
      </c>
      <c r="W1741" s="17">
        <f t="shared" si="193"/>
        <v>0.16415460288899891</v>
      </c>
      <c r="X1741" s="19">
        <f t="shared" si="194"/>
        <v>0</v>
      </c>
      <c r="Y1741" s="17">
        <f t="shared" si="195"/>
        <v>0.16415460288899891</v>
      </c>
      <c r="Z1741" s="25">
        <f t="shared" si="189"/>
        <v>0.1764705882352941</v>
      </c>
    </row>
    <row r="1742" spans="1:26" ht="14.4" x14ac:dyDescent="0.3">
      <c r="A1742" s="24" t="s">
        <v>2625</v>
      </c>
      <c r="B1742" s="8">
        <v>45781</v>
      </c>
      <c r="C1742" s="3" t="s">
        <v>20</v>
      </c>
      <c r="D1742" s="3" t="s">
        <v>41</v>
      </c>
      <c r="E1742" s="3" t="s">
        <v>50</v>
      </c>
      <c r="F1742" s="3" t="s">
        <v>50</v>
      </c>
      <c r="G1742" s="3" t="s">
        <v>876</v>
      </c>
      <c r="H1742" s="3" t="s">
        <v>35</v>
      </c>
      <c r="I1742" s="3" t="s">
        <v>25</v>
      </c>
      <c r="J1742" s="3" t="s">
        <v>36</v>
      </c>
      <c r="K1742" s="3" t="s">
        <v>136</v>
      </c>
      <c r="L1742" s="5">
        <v>34</v>
      </c>
      <c r="M1742" s="5">
        <v>30273.47</v>
      </c>
      <c r="N1742" s="5">
        <v>42887.06</v>
      </c>
      <c r="O1742" s="5">
        <v>0.05</v>
      </c>
      <c r="P1742" s="3" t="s">
        <v>28</v>
      </c>
      <c r="Q1742" s="3" t="s">
        <v>77</v>
      </c>
      <c r="R1742" s="5">
        <v>4</v>
      </c>
      <c r="S1742" s="15">
        <v>407419</v>
      </c>
      <c r="T1742" s="11">
        <f t="shared" si="190"/>
        <v>1458160.04</v>
      </c>
      <c r="U1742" s="12">
        <f t="shared" si="191"/>
        <v>72908.002000000008</v>
      </c>
      <c r="V1742" s="12">
        <f t="shared" si="192"/>
        <v>1385252.0379999999</v>
      </c>
      <c r="W1742" s="17">
        <f t="shared" si="193"/>
        <v>0.29411182140415665</v>
      </c>
      <c r="X1742" s="19">
        <f t="shared" si="194"/>
        <v>0</v>
      </c>
      <c r="Y1742" s="17">
        <f t="shared" si="195"/>
        <v>0.29411182140415665</v>
      </c>
      <c r="Z1742" s="25">
        <f t="shared" si="189"/>
        <v>5.2631578947368432E-2</v>
      </c>
    </row>
    <row r="1743" spans="1:26" ht="14.4" x14ac:dyDescent="0.3">
      <c r="A1743" s="24" t="s">
        <v>2626</v>
      </c>
      <c r="B1743" s="8">
        <v>45782</v>
      </c>
      <c r="C1743" s="3" t="s">
        <v>31</v>
      </c>
      <c r="D1743" s="3" t="s">
        <v>70</v>
      </c>
      <c r="E1743" s="3" t="s">
        <v>125</v>
      </c>
      <c r="F1743" s="3" t="s">
        <v>125</v>
      </c>
      <c r="G1743" s="3" t="s">
        <v>926</v>
      </c>
      <c r="H1743" s="3" t="s">
        <v>24</v>
      </c>
      <c r="I1743" s="3" t="s">
        <v>45</v>
      </c>
      <c r="J1743" s="3" t="s">
        <v>67</v>
      </c>
      <c r="K1743" s="3" t="s">
        <v>199</v>
      </c>
      <c r="L1743" s="5">
        <v>49</v>
      </c>
      <c r="M1743" s="5">
        <v>38207.18</v>
      </c>
      <c r="N1743" s="5">
        <v>55926.14</v>
      </c>
      <c r="O1743" s="5">
        <v>0.05</v>
      </c>
      <c r="P1743" s="3" t="s">
        <v>55</v>
      </c>
      <c r="Q1743" s="3" t="s">
        <v>84</v>
      </c>
      <c r="R1743" s="5">
        <v>9</v>
      </c>
      <c r="S1743" s="15">
        <v>824817.6</v>
      </c>
      <c r="T1743" s="11">
        <f t="shared" si="190"/>
        <v>2740380.86</v>
      </c>
      <c r="U1743" s="12">
        <f t="shared" si="191"/>
        <v>137019.04300000001</v>
      </c>
      <c r="V1743" s="12">
        <f t="shared" si="192"/>
        <v>2603361.8169999998</v>
      </c>
      <c r="W1743" s="17">
        <f t="shared" si="193"/>
        <v>0.31682787794379025</v>
      </c>
      <c r="X1743" s="19">
        <f t="shared" si="194"/>
        <v>1</v>
      </c>
      <c r="Y1743" s="17">
        <f t="shared" si="195"/>
        <v>0.31682787794379025</v>
      </c>
      <c r="Z1743" s="25">
        <f t="shared" si="189"/>
        <v>5.2631578947368425E-2</v>
      </c>
    </row>
    <row r="1744" spans="1:26" ht="14.4" x14ac:dyDescent="0.3">
      <c r="A1744" s="24" t="s">
        <v>2627</v>
      </c>
      <c r="B1744" s="4">
        <v>45727</v>
      </c>
      <c r="C1744" s="3" t="s">
        <v>20</v>
      </c>
      <c r="D1744" s="3" t="s">
        <v>57</v>
      </c>
      <c r="E1744" s="3" t="s">
        <v>92</v>
      </c>
      <c r="F1744" s="3" t="s">
        <v>93</v>
      </c>
      <c r="G1744" s="3" t="s">
        <v>387</v>
      </c>
      <c r="H1744" s="3" t="s">
        <v>24</v>
      </c>
      <c r="I1744" s="3" t="s">
        <v>25</v>
      </c>
      <c r="J1744" s="3" t="s">
        <v>146</v>
      </c>
      <c r="K1744" s="3" t="s">
        <v>416</v>
      </c>
      <c r="L1744" s="5">
        <v>40</v>
      </c>
      <c r="M1744" s="5">
        <v>61566.05</v>
      </c>
      <c r="N1744" s="5">
        <v>85617.44</v>
      </c>
      <c r="O1744" s="5">
        <v>0.05</v>
      </c>
      <c r="P1744" s="3" t="s">
        <v>28</v>
      </c>
      <c r="Q1744" s="3" t="s">
        <v>77</v>
      </c>
      <c r="R1744" s="5">
        <v>11</v>
      </c>
      <c r="S1744" s="15">
        <v>913952.8</v>
      </c>
      <c r="T1744" s="11">
        <f t="shared" si="190"/>
        <v>3424697.6</v>
      </c>
      <c r="U1744" s="12">
        <f t="shared" si="191"/>
        <v>171234.88</v>
      </c>
      <c r="V1744" s="12">
        <f t="shared" si="192"/>
        <v>3253462.72</v>
      </c>
      <c r="W1744" s="17">
        <f t="shared" si="193"/>
        <v>0.28091694254913729</v>
      </c>
      <c r="X1744" s="19">
        <f t="shared" si="194"/>
        <v>0</v>
      </c>
      <c r="Y1744" s="17">
        <f t="shared" si="195"/>
        <v>0.28091694254913729</v>
      </c>
      <c r="Z1744" s="25">
        <f t="shared" si="189"/>
        <v>5.2631578947368418E-2</v>
      </c>
    </row>
    <row r="1745" spans="1:26" ht="14.4" x14ac:dyDescent="0.3">
      <c r="A1745" s="24" t="s">
        <v>2628</v>
      </c>
      <c r="B1745" s="6">
        <v>45841</v>
      </c>
      <c r="C1745" s="3" t="s">
        <v>49</v>
      </c>
      <c r="D1745" s="3" t="s">
        <v>41</v>
      </c>
      <c r="E1745" s="3" t="s">
        <v>42</v>
      </c>
      <c r="F1745" s="3" t="s">
        <v>42</v>
      </c>
      <c r="G1745" s="3" t="s">
        <v>2409</v>
      </c>
      <c r="H1745" s="3" t="s">
        <v>44</v>
      </c>
      <c r="I1745" s="3" t="s">
        <v>25</v>
      </c>
      <c r="J1745" s="3" t="s">
        <v>146</v>
      </c>
      <c r="K1745" s="3" t="s">
        <v>147</v>
      </c>
      <c r="L1745" s="5">
        <v>11</v>
      </c>
      <c r="M1745" s="5">
        <v>48793.120000000003</v>
      </c>
      <c r="N1745" s="5">
        <v>68284.59</v>
      </c>
      <c r="O1745" s="5">
        <v>0.1</v>
      </c>
      <c r="P1745" s="3" t="s">
        <v>55</v>
      </c>
      <c r="Q1745" s="3" t="s">
        <v>84</v>
      </c>
      <c r="R1745" s="5">
        <v>7</v>
      </c>
      <c r="S1745" s="15">
        <v>192965.6</v>
      </c>
      <c r="T1745" s="11">
        <f t="shared" si="190"/>
        <v>751130.49</v>
      </c>
      <c r="U1745" s="12">
        <f t="shared" si="191"/>
        <v>75113.048999999999</v>
      </c>
      <c r="V1745" s="12">
        <f t="shared" si="192"/>
        <v>676017.44099999999</v>
      </c>
      <c r="W1745" s="17">
        <f t="shared" si="193"/>
        <v>0.28544470644803971</v>
      </c>
      <c r="X1745" s="19">
        <f t="shared" si="194"/>
        <v>1</v>
      </c>
      <c r="Y1745" s="17">
        <f t="shared" si="195"/>
        <v>0.28544470644803971</v>
      </c>
      <c r="Z1745" s="25">
        <f t="shared" si="189"/>
        <v>0.1111111111111111</v>
      </c>
    </row>
    <row r="1746" spans="1:26" ht="14.4" x14ac:dyDescent="0.3">
      <c r="A1746" s="24" t="s">
        <v>2629</v>
      </c>
      <c r="B1746" s="4">
        <v>45677</v>
      </c>
      <c r="C1746" s="3" t="s">
        <v>20</v>
      </c>
      <c r="D1746" s="3" t="s">
        <v>57</v>
      </c>
      <c r="E1746" s="3" t="s">
        <v>64</v>
      </c>
      <c r="F1746" s="3" t="s">
        <v>65</v>
      </c>
      <c r="G1746" s="3" t="s">
        <v>2630</v>
      </c>
      <c r="H1746" s="3" t="s">
        <v>24</v>
      </c>
      <c r="I1746" s="3" t="s">
        <v>25</v>
      </c>
      <c r="J1746" s="3" t="s">
        <v>36</v>
      </c>
      <c r="K1746" s="3" t="s">
        <v>169</v>
      </c>
      <c r="L1746" s="5">
        <v>17</v>
      </c>
      <c r="M1746" s="5">
        <v>76857.83</v>
      </c>
      <c r="N1746" s="5">
        <v>102121.5</v>
      </c>
      <c r="O1746" s="5">
        <v>0</v>
      </c>
      <c r="P1746" s="3" t="s">
        <v>28</v>
      </c>
      <c r="Q1746" s="3" t="s">
        <v>38</v>
      </c>
      <c r="R1746" s="5">
        <v>17</v>
      </c>
      <c r="S1746" s="15">
        <v>429482.1</v>
      </c>
      <c r="T1746" s="11">
        <f t="shared" si="190"/>
        <v>1736065.5</v>
      </c>
      <c r="U1746" s="12">
        <f t="shared" si="191"/>
        <v>0</v>
      </c>
      <c r="V1746" s="12">
        <f t="shared" si="192"/>
        <v>1736065.5</v>
      </c>
      <c r="W1746" s="17">
        <f t="shared" si="193"/>
        <v>0.24738818898250092</v>
      </c>
      <c r="X1746" s="19">
        <f t="shared" si="194"/>
        <v>0</v>
      </c>
      <c r="Y1746" s="17">
        <f t="shared" si="195"/>
        <v>0.24738818898250092</v>
      </c>
      <c r="Z1746" s="25">
        <f t="shared" si="189"/>
        <v>0</v>
      </c>
    </row>
    <row r="1747" spans="1:26" ht="14.4" x14ac:dyDescent="0.3">
      <c r="A1747" s="24" t="s">
        <v>2631</v>
      </c>
      <c r="B1747" s="6">
        <v>45839</v>
      </c>
      <c r="C1747" s="3" t="s">
        <v>49</v>
      </c>
      <c r="D1747" s="3" t="s">
        <v>57</v>
      </c>
      <c r="E1747" s="3" t="s">
        <v>58</v>
      </c>
      <c r="F1747" s="3" t="s">
        <v>59</v>
      </c>
      <c r="G1747" s="3" t="s">
        <v>2293</v>
      </c>
      <c r="H1747" s="3" t="s">
        <v>24</v>
      </c>
      <c r="I1747" s="3" t="s">
        <v>25</v>
      </c>
      <c r="J1747" s="3" t="s">
        <v>61</v>
      </c>
      <c r="K1747" s="3" t="s">
        <v>223</v>
      </c>
      <c r="L1747" s="5">
        <v>32</v>
      </c>
      <c r="M1747" s="5">
        <v>1363.71</v>
      </c>
      <c r="N1747" s="5">
        <v>1820.96</v>
      </c>
      <c r="O1747" s="5">
        <v>0</v>
      </c>
      <c r="P1747" s="3" t="s">
        <v>55</v>
      </c>
      <c r="Q1747" s="3" t="s">
        <v>77</v>
      </c>
      <c r="R1747" s="5">
        <v>11</v>
      </c>
      <c r="S1747" s="15">
        <v>14632</v>
      </c>
      <c r="T1747" s="11">
        <f t="shared" si="190"/>
        <v>58270.720000000001</v>
      </c>
      <c r="U1747" s="12">
        <f t="shared" si="191"/>
        <v>0</v>
      </c>
      <c r="V1747" s="12">
        <f t="shared" si="192"/>
        <v>58270.720000000001</v>
      </c>
      <c r="W1747" s="17">
        <f t="shared" si="193"/>
        <v>0.25110381337316579</v>
      </c>
      <c r="X1747" s="19">
        <f t="shared" si="194"/>
        <v>1</v>
      </c>
      <c r="Y1747" s="17">
        <f t="shared" si="195"/>
        <v>0.25110381337316579</v>
      </c>
      <c r="Z1747" s="25">
        <f t="shared" si="189"/>
        <v>0</v>
      </c>
    </row>
    <row r="1748" spans="1:26" ht="14.4" x14ac:dyDescent="0.3">
      <c r="A1748" s="24" t="s">
        <v>2632</v>
      </c>
      <c r="B1748" s="8">
        <v>45785</v>
      </c>
      <c r="C1748" s="3" t="s">
        <v>31</v>
      </c>
      <c r="D1748" s="3" t="s">
        <v>57</v>
      </c>
      <c r="E1748" s="3" t="s">
        <v>64</v>
      </c>
      <c r="F1748" s="3" t="s">
        <v>65</v>
      </c>
      <c r="G1748" s="3" t="s">
        <v>697</v>
      </c>
      <c r="H1748" s="3" t="s">
        <v>44</v>
      </c>
      <c r="I1748" s="3" t="s">
        <v>45</v>
      </c>
      <c r="J1748" s="3" t="s">
        <v>67</v>
      </c>
      <c r="K1748" s="3" t="s">
        <v>68</v>
      </c>
      <c r="L1748" s="5">
        <v>4</v>
      </c>
      <c r="M1748" s="5">
        <v>36329.71</v>
      </c>
      <c r="N1748" s="5">
        <v>52870.1</v>
      </c>
      <c r="O1748" s="5">
        <v>0.15</v>
      </c>
      <c r="P1748" s="3" t="s">
        <v>28</v>
      </c>
      <c r="Q1748" s="3" t="s">
        <v>29</v>
      </c>
      <c r="R1748" s="5">
        <v>2</v>
      </c>
      <c r="S1748" s="15">
        <v>56237.33</v>
      </c>
      <c r="T1748" s="11">
        <f t="shared" si="190"/>
        <v>211480.4</v>
      </c>
      <c r="U1748" s="12">
        <f t="shared" si="191"/>
        <v>31722.059999999998</v>
      </c>
      <c r="V1748" s="12">
        <f t="shared" si="192"/>
        <v>179758.34</v>
      </c>
      <c r="W1748" s="17">
        <f t="shared" si="193"/>
        <v>0.31284962911873798</v>
      </c>
      <c r="X1748" s="19">
        <f t="shared" si="194"/>
        <v>0</v>
      </c>
      <c r="Y1748" s="17">
        <f t="shared" si="195"/>
        <v>0.31284962911873798</v>
      </c>
      <c r="Z1748" s="25">
        <f t="shared" si="189"/>
        <v>0.1764705882352941</v>
      </c>
    </row>
    <row r="1749" spans="1:26" ht="14.4" x14ac:dyDescent="0.3">
      <c r="A1749" s="24" t="s">
        <v>2633</v>
      </c>
      <c r="B1749" s="8">
        <v>45780</v>
      </c>
      <c r="C1749" s="3" t="s">
        <v>20</v>
      </c>
      <c r="D1749" s="3" t="s">
        <v>41</v>
      </c>
      <c r="E1749" s="3" t="s">
        <v>42</v>
      </c>
      <c r="F1749" s="3" t="s">
        <v>42</v>
      </c>
      <c r="G1749" s="3" t="s">
        <v>487</v>
      </c>
      <c r="H1749" s="3" t="s">
        <v>87</v>
      </c>
      <c r="I1749" s="3" t="s">
        <v>52</v>
      </c>
      <c r="J1749" s="3" t="s">
        <v>157</v>
      </c>
      <c r="K1749" s="3" t="s">
        <v>285</v>
      </c>
      <c r="L1749" s="5">
        <v>1</v>
      </c>
      <c r="M1749" s="5">
        <v>67592.31</v>
      </c>
      <c r="N1749" s="5">
        <v>79200.41</v>
      </c>
      <c r="O1749" s="5">
        <v>0</v>
      </c>
      <c r="P1749" s="3" t="s">
        <v>55</v>
      </c>
      <c r="Q1749" s="3" t="s">
        <v>29</v>
      </c>
      <c r="R1749" s="5">
        <v>12</v>
      </c>
      <c r="S1749" s="15">
        <v>11608.1</v>
      </c>
      <c r="T1749" s="11">
        <f t="shared" si="190"/>
        <v>79200.41</v>
      </c>
      <c r="U1749" s="12">
        <f t="shared" si="191"/>
        <v>0</v>
      </c>
      <c r="V1749" s="12">
        <f t="shared" si="192"/>
        <v>79200.41</v>
      </c>
      <c r="W1749" s="17">
        <f t="shared" si="193"/>
        <v>0.14656616045295726</v>
      </c>
      <c r="X1749" s="19">
        <f t="shared" si="194"/>
        <v>1</v>
      </c>
      <c r="Y1749" s="17">
        <f t="shared" si="195"/>
        <v>0.14656616045295726</v>
      </c>
      <c r="Z1749" s="25">
        <f t="shared" si="189"/>
        <v>0</v>
      </c>
    </row>
    <row r="1750" spans="1:26" ht="14.4" x14ac:dyDescent="0.3">
      <c r="A1750" s="24" t="s">
        <v>2634</v>
      </c>
      <c r="B1750" s="4">
        <v>45836</v>
      </c>
      <c r="C1750" s="3" t="s">
        <v>40</v>
      </c>
      <c r="D1750" s="3" t="s">
        <v>21</v>
      </c>
      <c r="E1750" s="3" t="s">
        <v>105</v>
      </c>
      <c r="F1750" s="3" t="s">
        <v>106</v>
      </c>
      <c r="G1750" s="3" t="s">
        <v>865</v>
      </c>
      <c r="H1750" s="3" t="s">
        <v>24</v>
      </c>
      <c r="I1750" s="3" t="s">
        <v>25</v>
      </c>
      <c r="J1750" s="3" t="s">
        <v>146</v>
      </c>
      <c r="K1750" s="3" t="s">
        <v>147</v>
      </c>
      <c r="L1750" s="5">
        <v>26</v>
      </c>
      <c r="M1750" s="5">
        <v>49322.78</v>
      </c>
      <c r="N1750" s="5">
        <v>55584.58</v>
      </c>
      <c r="O1750" s="5">
        <v>0.15</v>
      </c>
      <c r="P1750" s="3" t="s">
        <v>28</v>
      </c>
      <c r="Q1750" s="3" t="s">
        <v>77</v>
      </c>
      <c r="R1750" s="5">
        <v>3</v>
      </c>
      <c r="S1750" s="15">
        <v>138385.79999999999</v>
      </c>
      <c r="T1750" s="11">
        <f t="shared" si="190"/>
        <v>1445199.08</v>
      </c>
      <c r="U1750" s="12">
        <f t="shared" si="191"/>
        <v>216779.86199999999</v>
      </c>
      <c r="V1750" s="12">
        <f t="shared" si="192"/>
        <v>1228419.2180000001</v>
      </c>
      <c r="W1750" s="17">
        <f t="shared" si="193"/>
        <v>0.11265356156288983</v>
      </c>
      <c r="X1750" s="19">
        <f t="shared" si="194"/>
        <v>0</v>
      </c>
      <c r="Y1750" s="17">
        <f t="shared" si="195"/>
        <v>0.11265356156288983</v>
      </c>
      <c r="Z1750" s="25">
        <f t="shared" si="189"/>
        <v>0.1764705882352941</v>
      </c>
    </row>
    <row r="1751" spans="1:26" ht="14.4" x14ac:dyDescent="0.3">
      <c r="A1751" s="24" t="s">
        <v>2635</v>
      </c>
      <c r="B1751" s="4">
        <v>45825</v>
      </c>
      <c r="C1751" s="3" t="s">
        <v>40</v>
      </c>
      <c r="D1751" s="3" t="s">
        <v>21</v>
      </c>
      <c r="E1751" s="3" t="s">
        <v>105</v>
      </c>
      <c r="F1751" s="3" t="s">
        <v>106</v>
      </c>
      <c r="G1751" s="3" t="s">
        <v>2261</v>
      </c>
      <c r="H1751" s="3" t="s">
        <v>87</v>
      </c>
      <c r="I1751" s="3" t="s">
        <v>45</v>
      </c>
      <c r="J1751" s="3" t="s">
        <v>67</v>
      </c>
      <c r="K1751" s="3" t="s">
        <v>74</v>
      </c>
      <c r="L1751" s="5">
        <v>28</v>
      </c>
      <c r="M1751" s="5">
        <v>60592.12</v>
      </c>
      <c r="N1751" s="5">
        <v>76176.69</v>
      </c>
      <c r="O1751" s="5">
        <v>0.15</v>
      </c>
      <c r="P1751" s="3" t="s">
        <v>55</v>
      </c>
      <c r="Q1751" s="3" t="s">
        <v>84</v>
      </c>
      <c r="R1751" s="5">
        <v>12</v>
      </c>
      <c r="S1751" s="15">
        <v>370912.8</v>
      </c>
      <c r="T1751" s="11">
        <f t="shared" si="190"/>
        <v>2132947.3200000003</v>
      </c>
      <c r="U1751" s="12">
        <f t="shared" si="191"/>
        <v>319942.09800000006</v>
      </c>
      <c r="V1751" s="12">
        <f t="shared" si="192"/>
        <v>1813005.2220000003</v>
      </c>
      <c r="W1751" s="17">
        <f t="shared" si="193"/>
        <v>0.20458451828993129</v>
      </c>
      <c r="X1751" s="19">
        <f t="shared" si="194"/>
        <v>1</v>
      </c>
      <c r="Y1751" s="17">
        <f t="shared" si="195"/>
        <v>0.20458451828993129</v>
      </c>
      <c r="Z1751" s="25">
        <f t="shared" si="189"/>
        <v>0.17647058823529413</v>
      </c>
    </row>
    <row r="1752" spans="1:26" ht="14.4" x14ac:dyDescent="0.3">
      <c r="A1752" s="24" t="s">
        <v>2636</v>
      </c>
      <c r="B1752" s="4">
        <v>45745</v>
      </c>
      <c r="C1752" s="3" t="s">
        <v>49</v>
      </c>
      <c r="D1752" s="3" t="s">
        <v>70</v>
      </c>
      <c r="E1752" s="3" t="s">
        <v>71</v>
      </c>
      <c r="F1752" s="3" t="s">
        <v>72</v>
      </c>
      <c r="G1752" s="3" t="s">
        <v>1254</v>
      </c>
      <c r="H1752" s="3" t="s">
        <v>35</v>
      </c>
      <c r="I1752" s="3" t="s">
        <v>52</v>
      </c>
      <c r="J1752" s="3" t="s">
        <v>53</v>
      </c>
      <c r="K1752" s="3" t="s">
        <v>54</v>
      </c>
      <c r="L1752" s="5">
        <v>25</v>
      </c>
      <c r="M1752" s="5">
        <v>11488.01</v>
      </c>
      <c r="N1752" s="5">
        <v>15720.06</v>
      </c>
      <c r="O1752" s="5">
        <v>0.1</v>
      </c>
      <c r="P1752" s="3" t="s">
        <v>55</v>
      </c>
      <c r="Q1752" s="3" t="s">
        <v>38</v>
      </c>
      <c r="R1752" s="5">
        <v>17</v>
      </c>
      <c r="S1752" s="15">
        <v>95221.119999999995</v>
      </c>
      <c r="T1752" s="11">
        <f t="shared" si="190"/>
        <v>393001.5</v>
      </c>
      <c r="U1752" s="12">
        <f t="shared" si="191"/>
        <v>39300.15</v>
      </c>
      <c r="V1752" s="12">
        <f t="shared" si="192"/>
        <v>353701.35</v>
      </c>
      <c r="W1752" s="17">
        <f t="shared" si="193"/>
        <v>0.26921333492224442</v>
      </c>
      <c r="X1752" s="19">
        <f t="shared" si="194"/>
        <v>1</v>
      </c>
      <c r="Y1752" s="17">
        <f t="shared" si="195"/>
        <v>0.26921333492224442</v>
      </c>
      <c r="Z1752" s="25">
        <f t="shared" si="189"/>
        <v>0.11111111111111112</v>
      </c>
    </row>
    <row r="1753" spans="1:26" ht="14.4" x14ac:dyDescent="0.3">
      <c r="A1753" s="24" t="s">
        <v>2637</v>
      </c>
      <c r="B1753" s="4">
        <v>45728</v>
      </c>
      <c r="C1753" s="3" t="s">
        <v>31</v>
      </c>
      <c r="D1753" s="3" t="s">
        <v>21</v>
      </c>
      <c r="E1753" s="3" t="s">
        <v>22</v>
      </c>
      <c r="F1753" s="3" t="s">
        <v>22</v>
      </c>
      <c r="G1753" s="3" t="s">
        <v>1211</v>
      </c>
      <c r="H1753" s="3" t="s">
        <v>35</v>
      </c>
      <c r="I1753" s="3" t="s">
        <v>45</v>
      </c>
      <c r="J1753" s="3" t="s">
        <v>132</v>
      </c>
      <c r="K1753" s="3" t="s">
        <v>241</v>
      </c>
      <c r="L1753" s="5">
        <v>9</v>
      </c>
      <c r="M1753" s="5">
        <v>17976.54</v>
      </c>
      <c r="N1753" s="5">
        <v>23549.919999999998</v>
      </c>
      <c r="O1753" s="5">
        <v>0.1</v>
      </c>
      <c r="P1753" s="3" t="s">
        <v>55</v>
      </c>
      <c r="Q1753" s="3" t="s">
        <v>38</v>
      </c>
      <c r="R1753" s="5">
        <v>6</v>
      </c>
      <c r="S1753" s="15">
        <v>45144.38</v>
      </c>
      <c r="T1753" s="11">
        <f t="shared" si="190"/>
        <v>211949.27999999997</v>
      </c>
      <c r="U1753" s="12">
        <f t="shared" si="191"/>
        <v>21194.928</v>
      </c>
      <c r="V1753" s="12">
        <f t="shared" si="192"/>
        <v>190754.35199999996</v>
      </c>
      <c r="W1753" s="17">
        <f t="shared" si="193"/>
        <v>0.23666238555857436</v>
      </c>
      <c r="X1753" s="19">
        <f t="shared" si="194"/>
        <v>1</v>
      </c>
      <c r="Y1753" s="17">
        <f t="shared" si="195"/>
        <v>0.23666238555857436</v>
      </c>
      <c r="Z1753" s="25">
        <f t="shared" si="189"/>
        <v>0.11111111111111113</v>
      </c>
    </row>
    <row r="1754" spans="1:26" ht="14.4" x14ac:dyDescent="0.3">
      <c r="A1754" s="24" t="s">
        <v>2638</v>
      </c>
      <c r="B1754" s="4">
        <v>45850</v>
      </c>
      <c r="C1754" s="3" t="s">
        <v>31</v>
      </c>
      <c r="D1754" s="3" t="s">
        <v>41</v>
      </c>
      <c r="E1754" s="3" t="s">
        <v>42</v>
      </c>
      <c r="F1754" s="3" t="s">
        <v>42</v>
      </c>
      <c r="G1754" s="3" t="s">
        <v>491</v>
      </c>
      <c r="H1754" s="3" t="s">
        <v>44</v>
      </c>
      <c r="I1754" s="3" t="s">
        <v>52</v>
      </c>
      <c r="J1754" s="3" t="s">
        <v>113</v>
      </c>
      <c r="K1754" s="3" t="s">
        <v>557</v>
      </c>
      <c r="L1754" s="5">
        <v>1</v>
      </c>
      <c r="M1754" s="5">
        <v>39758.410000000003</v>
      </c>
      <c r="N1754" s="5">
        <v>47051.96</v>
      </c>
      <c r="O1754" s="5">
        <v>0.1</v>
      </c>
      <c r="P1754" s="3" t="s">
        <v>28</v>
      </c>
      <c r="Q1754" s="3" t="s">
        <v>38</v>
      </c>
      <c r="R1754" s="5">
        <v>3</v>
      </c>
      <c r="S1754" s="15">
        <v>6564.19</v>
      </c>
      <c r="T1754" s="11">
        <f t="shared" si="190"/>
        <v>47051.96</v>
      </c>
      <c r="U1754" s="12">
        <f t="shared" si="191"/>
        <v>4705.1959999999999</v>
      </c>
      <c r="V1754" s="12">
        <f t="shared" si="192"/>
        <v>42346.763999999996</v>
      </c>
      <c r="W1754" s="17">
        <f t="shared" si="193"/>
        <v>0.15501042771532672</v>
      </c>
      <c r="X1754" s="19">
        <f t="shared" si="194"/>
        <v>0</v>
      </c>
      <c r="Y1754" s="17">
        <f t="shared" si="195"/>
        <v>0.15501042771532672</v>
      </c>
      <c r="Z1754" s="25">
        <f t="shared" si="189"/>
        <v>0.11111111111111112</v>
      </c>
    </row>
    <row r="1755" spans="1:26" ht="14.4" x14ac:dyDescent="0.3">
      <c r="A1755" s="24" t="s">
        <v>2639</v>
      </c>
      <c r="B1755" s="6">
        <v>45663</v>
      </c>
      <c r="C1755" s="3" t="s">
        <v>49</v>
      </c>
      <c r="D1755" s="3" t="s">
        <v>57</v>
      </c>
      <c r="E1755" s="3" t="s">
        <v>58</v>
      </c>
      <c r="F1755" s="3" t="s">
        <v>59</v>
      </c>
      <c r="G1755" s="3" t="s">
        <v>1059</v>
      </c>
      <c r="H1755" s="3" t="s">
        <v>24</v>
      </c>
      <c r="I1755" s="3" t="s">
        <v>45</v>
      </c>
      <c r="J1755" s="3" t="s">
        <v>132</v>
      </c>
      <c r="K1755" s="3" t="s">
        <v>133</v>
      </c>
      <c r="L1755" s="5">
        <v>14</v>
      </c>
      <c r="M1755" s="5">
        <v>64958.86</v>
      </c>
      <c r="N1755" s="5">
        <v>78627.88</v>
      </c>
      <c r="O1755" s="5">
        <v>0.05</v>
      </c>
      <c r="P1755" s="3" t="s">
        <v>55</v>
      </c>
      <c r="Q1755" s="3" t="s">
        <v>77</v>
      </c>
      <c r="R1755" s="5">
        <v>12</v>
      </c>
      <c r="S1755" s="15">
        <v>181798</v>
      </c>
      <c r="T1755" s="11">
        <f t="shared" si="190"/>
        <v>1100790.32</v>
      </c>
      <c r="U1755" s="12">
        <f t="shared" si="191"/>
        <v>55039.516000000003</v>
      </c>
      <c r="V1755" s="12">
        <f t="shared" si="192"/>
        <v>1045750.804</v>
      </c>
      <c r="W1755" s="17">
        <f t="shared" si="193"/>
        <v>0.17384447547601406</v>
      </c>
      <c r="X1755" s="19">
        <f t="shared" si="194"/>
        <v>1</v>
      </c>
      <c r="Y1755" s="17">
        <f t="shared" si="195"/>
        <v>0.17384447547601406</v>
      </c>
      <c r="Z1755" s="25">
        <f t="shared" si="189"/>
        <v>5.2631578947368425E-2</v>
      </c>
    </row>
    <row r="1756" spans="1:26" ht="14.4" x14ac:dyDescent="0.3">
      <c r="A1756" s="24" t="s">
        <v>2640</v>
      </c>
      <c r="B1756" s="4">
        <v>45818</v>
      </c>
      <c r="C1756" s="3" t="s">
        <v>20</v>
      </c>
      <c r="D1756" s="3" t="s">
        <v>41</v>
      </c>
      <c r="E1756" s="3" t="s">
        <v>42</v>
      </c>
      <c r="F1756" s="3" t="s">
        <v>42</v>
      </c>
      <c r="G1756" s="3" t="s">
        <v>2641</v>
      </c>
      <c r="H1756" s="3" t="s">
        <v>44</v>
      </c>
      <c r="I1756" s="3" t="s">
        <v>52</v>
      </c>
      <c r="J1756" s="3" t="s">
        <v>95</v>
      </c>
      <c r="K1756" s="3" t="s">
        <v>237</v>
      </c>
      <c r="L1756" s="5">
        <v>36</v>
      </c>
      <c r="M1756" s="5">
        <v>12223.11</v>
      </c>
      <c r="N1756" s="5">
        <v>16196.64</v>
      </c>
      <c r="O1756" s="5">
        <v>0.15</v>
      </c>
      <c r="P1756" s="3" t="s">
        <v>28</v>
      </c>
      <c r="Q1756" s="3" t="s">
        <v>77</v>
      </c>
      <c r="R1756" s="5">
        <v>2</v>
      </c>
      <c r="S1756" s="15">
        <v>121590</v>
      </c>
      <c r="T1756" s="11">
        <f t="shared" si="190"/>
        <v>583079.04</v>
      </c>
      <c r="U1756" s="12">
        <f t="shared" si="191"/>
        <v>87461.856</v>
      </c>
      <c r="V1756" s="12">
        <f t="shared" si="192"/>
        <v>495617.18400000001</v>
      </c>
      <c r="W1756" s="17">
        <f t="shared" si="193"/>
        <v>0.24533047667693458</v>
      </c>
      <c r="X1756" s="19">
        <f t="shared" si="194"/>
        <v>0</v>
      </c>
      <c r="Y1756" s="17">
        <f t="shared" si="195"/>
        <v>0.24533047667693458</v>
      </c>
      <c r="Z1756" s="25">
        <f t="shared" si="189"/>
        <v>0.1764705882352941</v>
      </c>
    </row>
    <row r="1757" spans="1:26" ht="14.4" x14ac:dyDescent="0.3">
      <c r="A1757" s="24" t="s">
        <v>2642</v>
      </c>
      <c r="B1757" s="6">
        <v>45724</v>
      </c>
      <c r="C1757" s="3" t="s">
        <v>20</v>
      </c>
      <c r="D1757" s="3" t="s">
        <v>21</v>
      </c>
      <c r="E1757" s="3" t="s">
        <v>32</v>
      </c>
      <c r="F1757" s="3" t="s">
        <v>33</v>
      </c>
      <c r="G1757" s="3" t="s">
        <v>116</v>
      </c>
      <c r="H1757" s="3" t="s">
        <v>87</v>
      </c>
      <c r="I1757" s="3" t="s">
        <v>52</v>
      </c>
      <c r="J1757" s="3" t="s">
        <v>95</v>
      </c>
      <c r="K1757" s="3" t="s">
        <v>96</v>
      </c>
      <c r="L1757" s="5">
        <v>16</v>
      </c>
      <c r="M1757" s="5">
        <v>38030.44</v>
      </c>
      <c r="N1757" s="5">
        <v>47033.88</v>
      </c>
      <c r="O1757" s="5">
        <v>0.15</v>
      </c>
      <c r="P1757" s="3" t="s">
        <v>55</v>
      </c>
      <c r="Q1757" s="3" t="s">
        <v>84</v>
      </c>
      <c r="R1757" s="5">
        <v>7</v>
      </c>
      <c r="S1757" s="15">
        <v>122446.8</v>
      </c>
      <c r="T1757" s="11">
        <f t="shared" si="190"/>
        <v>752542.08</v>
      </c>
      <c r="U1757" s="12">
        <f t="shared" si="191"/>
        <v>112881.31199999999</v>
      </c>
      <c r="V1757" s="12">
        <f t="shared" si="192"/>
        <v>639660.76799999992</v>
      </c>
      <c r="W1757" s="17">
        <f t="shared" si="193"/>
        <v>0.19142458960371947</v>
      </c>
      <c r="X1757" s="19">
        <f t="shared" si="194"/>
        <v>1</v>
      </c>
      <c r="Y1757" s="17">
        <f t="shared" si="195"/>
        <v>0.19142458960371947</v>
      </c>
      <c r="Z1757" s="25">
        <f t="shared" si="189"/>
        <v>0.17647058823529413</v>
      </c>
    </row>
    <row r="1758" spans="1:26" ht="14.4" x14ac:dyDescent="0.3">
      <c r="A1758" s="24" t="s">
        <v>2643</v>
      </c>
      <c r="B1758" s="7">
        <v>45791</v>
      </c>
      <c r="C1758" s="3" t="s">
        <v>20</v>
      </c>
      <c r="D1758" s="3" t="s">
        <v>41</v>
      </c>
      <c r="E1758" s="3" t="s">
        <v>42</v>
      </c>
      <c r="F1758" s="3" t="s">
        <v>42</v>
      </c>
      <c r="G1758" s="3" t="s">
        <v>2644</v>
      </c>
      <c r="H1758" s="3" t="s">
        <v>44</v>
      </c>
      <c r="I1758" s="3" t="s">
        <v>52</v>
      </c>
      <c r="J1758" s="3" t="s">
        <v>113</v>
      </c>
      <c r="K1758" s="3" t="s">
        <v>257</v>
      </c>
      <c r="L1758" s="5">
        <v>13</v>
      </c>
      <c r="M1758" s="5">
        <v>29893.3</v>
      </c>
      <c r="N1758" s="5">
        <v>42026.81</v>
      </c>
      <c r="O1758" s="5">
        <v>0.15</v>
      </c>
      <c r="P1758" s="3" t="s">
        <v>55</v>
      </c>
      <c r="Q1758" s="3" t="s">
        <v>38</v>
      </c>
      <c r="R1758" s="5">
        <v>4</v>
      </c>
      <c r="S1758" s="15">
        <v>134075.29999999999</v>
      </c>
      <c r="T1758" s="11">
        <f t="shared" si="190"/>
        <v>546348.53</v>
      </c>
      <c r="U1758" s="12">
        <f t="shared" si="191"/>
        <v>81952.279500000004</v>
      </c>
      <c r="V1758" s="12">
        <f t="shared" si="192"/>
        <v>464396.25050000002</v>
      </c>
      <c r="W1758" s="17">
        <f t="shared" si="193"/>
        <v>0.288708834008986</v>
      </c>
      <c r="X1758" s="19">
        <f t="shared" si="194"/>
        <v>1</v>
      </c>
      <c r="Y1758" s="17">
        <f t="shared" si="195"/>
        <v>0.288708834008986</v>
      </c>
      <c r="Z1758" s="25">
        <f t="shared" si="189"/>
        <v>0.17647058823529413</v>
      </c>
    </row>
    <row r="1759" spans="1:26" ht="14.4" x14ac:dyDescent="0.3">
      <c r="A1759" s="24" t="s">
        <v>2645</v>
      </c>
      <c r="B1759" s="4">
        <v>45868</v>
      </c>
      <c r="C1759" s="3" t="s">
        <v>31</v>
      </c>
      <c r="D1759" s="3" t="s">
        <v>21</v>
      </c>
      <c r="E1759" s="3" t="s">
        <v>22</v>
      </c>
      <c r="F1759" s="3" t="s">
        <v>22</v>
      </c>
      <c r="G1759" s="3" t="s">
        <v>1260</v>
      </c>
      <c r="H1759" s="3" t="s">
        <v>87</v>
      </c>
      <c r="I1759" s="3" t="s">
        <v>45</v>
      </c>
      <c r="J1759" s="3" t="s">
        <v>102</v>
      </c>
      <c r="K1759" s="3" t="s">
        <v>203</v>
      </c>
      <c r="L1759" s="5">
        <v>41</v>
      </c>
      <c r="M1759" s="5">
        <v>64923.73</v>
      </c>
      <c r="N1759" s="5">
        <v>84685.2</v>
      </c>
      <c r="O1759" s="5">
        <v>0.15</v>
      </c>
      <c r="P1759" s="3" t="s">
        <v>55</v>
      </c>
      <c r="Q1759" s="3" t="s">
        <v>77</v>
      </c>
      <c r="R1759" s="5">
        <v>13</v>
      </c>
      <c r="S1759" s="15">
        <v>688687.2</v>
      </c>
      <c r="T1759" s="11">
        <f t="shared" si="190"/>
        <v>3472093.1999999997</v>
      </c>
      <c r="U1759" s="12">
        <f t="shared" si="191"/>
        <v>520813.97999999992</v>
      </c>
      <c r="V1759" s="12">
        <f t="shared" si="192"/>
        <v>2951279.2199999997</v>
      </c>
      <c r="W1759" s="17">
        <f t="shared" si="193"/>
        <v>0.23335209875533228</v>
      </c>
      <c r="X1759" s="19">
        <f t="shared" si="194"/>
        <v>1</v>
      </c>
      <c r="Y1759" s="17">
        <f t="shared" si="195"/>
        <v>0.23335209875533228</v>
      </c>
      <c r="Z1759" s="25">
        <f t="shared" si="189"/>
        <v>0.1764705882352941</v>
      </c>
    </row>
    <row r="1760" spans="1:26" ht="14.4" x14ac:dyDescent="0.3">
      <c r="A1760" s="24" t="s">
        <v>2646</v>
      </c>
      <c r="B1760" s="4">
        <v>45765</v>
      </c>
      <c r="C1760" s="3" t="s">
        <v>40</v>
      </c>
      <c r="D1760" s="3" t="s">
        <v>70</v>
      </c>
      <c r="E1760" s="3" t="s">
        <v>125</v>
      </c>
      <c r="F1760" s="3" t="s">
        <v>125</v>
      </c>
      <c r="G1760" s="3" t="s">
        <v>2223</v>
      </c>
      <c r="H1760" s="3" t="s">
        <v>44</v>
      </c>
      <c r="I1760" s="3" t="s">
        <v>45</v>
      </c>
      <c r="J1760" s="3" t="s">
        <v>102</v>
      </c>
      <c r="K1760" s="3" t="s">
        <v>226</v>
      </c>
      <c r="L1760" s="5">
        <v>46</v>
      </c>
      <c r="M1760" s="5">
        <v>17978.16</v>
      </c>
      <c r="N1760" s="5">
        <v>26283.47</v>
      </c>
      <c r="O1760" s="5">
        <v>0.05</v>
      </c>
      <c r="P1760" s="3" t="s">
        <v>28</v>
      </c>
      <c r="Q1760" s="3" t="s">
        <v>77</v>
      </c>
      <c r="R1760" s="5">
        <v>12</v>
      </c>
      <c r="S1760" s="15">
        <v>362942.1</v>
      </c>
      <c r="T1760" s="11">
        <f t="shared" si="190"/>
        <v>1209039.6200000001</v>
      </c>
      <c r="U1760" s="12">
        <f t="shared" si="191"/>
        <v>60451.981000000007</v>
      </c>
      <c r="V1760" s="12">
        <f t="shared" si="192"/>
        <v>1148587.6390000002</v>
      </c>
      <c r="W1760" s="17">
        <f t="shared" si="193"/>
        <v>0.31598990593002535</v>
      </c>
      <c r="X1760" s="19">
        <f t="shared" si="194"/>
        <v>0</v>
      </c>
      <c r="Y1760" s="17">
        <f t="shared" si="195"/>
        <v>0.31598990593002535</v>
      </c>
      <c r="Z1760" s="25">
        <f t="shared" si="189"/>
        <v>5.2631578947368418E-2</v>
      </c>
    </row>
    <row r="1761" spans="1:26" ht="14.4" x14ac:dyDescent="0.3">
      <c r="A1761" s="24" t="s">
        <v>2647</v>
      </c>
      <c r="B1761" s="4">
        <v>45735</v>
      </c>
      <c r="C1761" s="3" t="s">
        <v>31</v>
      </c>
      <c r="D1761" s="3" t="s">
        <v>21</v>
      </c>
      <c r="E1761" s="3" t="s">
        <v>32</v>
      </c>
      <c r="F1761" s="3" t="s">
        <v>33</v>
      </c>
      <c r="G1761" s="3" t="s">
        <v>899</v>
      </c>
      <c r="H1761" s="3" t="s">
        <v>44</v>
      </c>
      <c r="I1761" s="3" t="s">
        <v>45</v>
      </c>
      <c r="J1761" s="3" t="s">
        <v>102</v>
      </c>
      <c r="K1761" s="3" t="s">
        <v>203</v>
      </c>
      <c r="L1761" s="5">
        <v>44</v>
      </c>
      <c r="M1761" s="5">
        <v>15661.12</v>
      </c>
      <c r="N1761" s="5">
        <v>21884.76</v>
      </c>
      <c r="O1761" s="5">
        <v>0.15</v>
      </c>
      <c r="P1761" s="3" t="s">
        <v>28</v>
      </c>
      <c r="Q1761" s="3" t="s">
        <v>29</v>
      </c>
      <c r="R1761" s="5">
        <v>18</v>
      </c>
      <c r="S1761" s="15">
        <v>232764.1</v>
      </c>
      <c r="T1761" s="11">
        <f t="shared" si="190"/>
        <v>962929.44</v>
      </c>
      <c r="U1761" s="12">
        <f t="shared" si="191"/>
        <v>144439.416</v>
      </c>
      <c r="V1761" s="12">
        <f t="shared" si="192"/>
        <v>818490.02399999998</v>
      </c>
      <c r="W1761" s="17">
        <f t="shared" si="193"/>
        <v>0.28438232986942308</v>
      </c>
      <c r="X1761" s="19">
        <f t="shared" si="194"/>
        <v>0</v>
      </c>
      <c r="Y1761" s="17">
        <f t="shared" si="195"/>
        <v>0.28438232986942308</v>
      </c>
      <c r="Z1761" s="25">
        <f t="shared" si="189"/>
        <v>0.17647058823529413</v>
      </c>
    </row>
    <row r="1762" spans="1:26" ht="14.4" x14ac:dyDescent="0.3">
      <c r="A1762" s="24" t="s">
        <v>2648</v>
      </c>
      <c r="B1762" s="4">
        <v>45680</v>
      </c>
      <c r="C1762" s="3" t="s">
        <v>49</v>
      </c>
      <c r="D1762" s="3" t="s">
        <v>57</v>
      </c>
      <c r="E1762" s="3" t="s">
        <v>58</v>
      </c>
      <c r="F1762" s="3" t="s">
        <v>59</v>
      </c>
      <c r="G1762" s="3" t="s">
        <v>1978</v>
      </c>
      <c r="H1762" s="3" t="s">
        <v>87</v>
      </c>
      <c r="I1762" s="3" t="s">
        <v>25</v>
      </c>
      <c r="J1762" s="3" t="s">
        <v>36</v>
      </c>
      <c r="K1762" s="3" t="s">
        <v>169</v>
      </c>
      <c r="L1762" s="5">
        <v>16</v>
      </c>
      <c r="M1762" s="5">
        <v>424.74</v>
      </c>
      <c r="N1762" s="5">
        <v>546.62</v>
      </c>
      <c r="O1762" s="5">
        <v>0</v>
      </c>
      <c r="P1762" s="3" t="s">
        <v>28</v>
      </c>
      <c r="Q1762" s="3" t="s">
        <v>38</v>
      </c>
      <c r="R1762" s="5">
        <v>1</v>
      </c>
      <c r="S1762" s="15">
        <v>1950.08</v>
      </c>
      <c r="T1762" s="11">
        <f t="shared" si="190"/>
        <v>8745.92</v>
      </c>
      <c r="U1762" s="12">
        <f t="shared" si="191"/>
        <v>0</v>
      </c>
      <c r="V1762" s="12">
        <f t="shared" si="192"/>
        <v>8745.92</v>
      </c>
      <c r="W1762" s="17">
        <f t="shared" si="193"/>
        <v>0.22297025355823058</v>
      </c>
      <c r="X1762" s="19">
        <f t="shared" si="194"/>
        <v>0</v>
      </c>
      <c r="Y1762" s="17">
        <f t="shared" si="195"/>
        <v>0.22297025355823058</v>
      </c>
      <c r="Z1762" s="25">
        <f t="shared" si="189"/>
        <v>0</v>
      </c>
    </row>
    <row r="1763" spans="1:26" ht="14.4" x14ac:dyDescent="0.3">
      <c r="A1763" s="24" t="s">
        <v>2649</v>
      </c>
      <c r="B1763" s="4">
        <v>45727</v>
      </c>
      <c r="C1763" s="3" t="s">
        <v>31</v>
      </c>
      <c r="D1763" s="3" t="s">
        <v>21</v>
      </c>
      <c r="E1763" s="3" t="s">
        <v>105</v>
      </c>
      <c r="F1763" s="3" t="s">
        <v>106</v>
      </c>
      <c r="G1763" s="3" t="s">
        <v>293</v>
      </c>
      <c r="H1763" s="3" t="s">
        <v>44</v>
      </c>
      <c r="I1763" s="3" t="s">
        <v>45</v>
      </c>
      <c r="J1763" s="3" t="s">
        <v>67</v>
      </c>
      <c r="K1763" s="3" t="s">
        <v>83</v>
      </c>
      <c r="L1763" s="5">
        <v>29</v>
      </c>
      <c r="M1763" s="5">
        <v>55177.65</v>
      </c>
      <c r="N1763" s="5">
        <v>68954.77</v>
      </c>
      <c r="O1763" s="5">
        <v>0.1</v>
      </c>
      <c r="P1763" s="3" t="s">
        <v>55</v>
      </c>
      <c r="Q1763" s="3" t="s">
        <v>84</v>
      </c>
      <c r="R1763" s="5">
        <v>5</v>
      </c>
      <c r="S1763" s="15">
        <v>359582.8</v>
      </c>
      <c r="T1763" s="11">
        <f t="shared" si="190"/>
        <v>1999688.33</v>
      </c>
      <c r="U1763" s="12">
        <f t="shared" si="191"/>
        <v>199968.83300000001</v>
      </c>
      <c r="V1763" s="12">
        <f t="shared" si="192"/>
        <v>1799719.497</v>
      </c>
      <c r="W1763" s="17">
        <f t="shared" si="193"/>
        <v>0.19979935795516915</v>
      </c>
      <c r="X1763" s="19">
        <f t="shared" si="194"/>
        <v>1</v>
      </c>
      <c r="Y1763" s="17">
        <f t="shared" si="195"/>
        <v>0.19979935795516915</v>
      </c>
      <c r="Z1763" s="25">
        <f t="shared" si="189"/>
        <v>0.11111111111111112</v>
      </c>
    </row>
    <row r="1764" spans="1:26" ht="14.4" x14ac:dyDescent="0.3">
      <c r="A1764" s="24" t="s">
        <v>2650</v>
      </c>
      <c r="B1764" s="4">
        <v>45713</v>
      </c>
      <c r="C1764" s="3" t="s">
        <v>49</v>
      </c>
      <c r="D1764" s="3" t="s">
        <v>41</v>
      </c>
      <c r="E1764" s="3" t="s">
        <v>50</v>
      </c>
      <c r="F1764" s="3" t="s">
        <v>50</v>
      </c>
      <c r="G1764" s="3" t="s">
        <v>930</v>
      </c>
      <c r="H1764" s="3" t="s">
        <v>87</v>
      </c>
      <c r="I1764" s="3" t="s">
        <v>52</v>
      </c>
      <c r="J1764" s="3" t="s">
        <v>113</v>
      </c>
      <c r="K1764" s="3" t="s">
        <v>114</v>
      </c>
      <c r="L1764" s="5">
        <v>26</v>
      </c>
      <c r="M1764" s="5">
        <v>30009.119999999999</v>
      </c>
      <c r="N1764" s="5">
        <v>37733.699999999997</v>
      </c>
      <c r="O1764" s="5">
        <v>0</v>
      </c>
      <c r="P1764" s="3" t="s">
        <v>28</v>
      </c>
      <c r="Q1764" s="3" t="s">
        <v>77</v>
      </c>
      <c r="R1764" s="5">
        <v>19</v>
      </c>
      <c r="S1764" s="15">
        <v>200839.1</v>
      </c>
      <c r="T1764" s="11">
        <f t="shared" si="190"/>
        <v>981076.2</v>
      </c>
      <c r="U1764" s="12">
        <f t="shared" si="191"/>
        <v>0</v>
      </c>
      <c r="V1764" s="12">
        <f t="shared" si="192"/>
        <v>981076.2</v>
      </c>
      <c r="W1764" s="17">
        <f t="shared" si="193"/>
        <v>0.20471304879274416</v>
      </c>
      <c r="X1764" s="19">
        <f t="shared" si="194"/>
        <v>0</v>
      </c>
      <c r="Y1764" s="17">
        <f t="shared" si="195"/>
        <v>0.20471304879274416</v>
      </c>
      <c r="Z1764" s="25">
        <f t="shared" si="189"/>
        <v>0</v>
      </c>
    </row>
    <row r="1765" spans="1:26" ht="14.4" x14ac:dyDescent="0.3">
      <c r="A1765" s="24" t="s">
        <v>2651</v>
      </c>
      <c r="B1765" s="6">
        <v>45696</v>
      </c>
      <c r="C1765" s="3" t="s">
        <v>20</v>
      </c>
      <c r="D1765" s="3" t="s">
        <v>21</v>
      </c>
      <c r="E1765" s="3" t="s">
        <v>32</v>
      </c>
      <c r="F1765" s="3" t="s">
        <v>33</v>
      </c>
      <c r="G1765" s="3" t="s">
        <v>2153</v>
      </c>
      <c r="H1765" s="3" t="s">
        <v>87</v>
      </c>
      <c r="I1765" s="3" t="s">
        <v>45</v>
      </c>
      <c r="J1765" s="3" t="s">
        <v>67</v>
      </c>
      <c r="K1765" s="3" t="s">
        <v>199</v>
      </c>
      <c r="L1765" s="5">
        <v>24</v>
      </c>
      <c r="M1765" s="5">
        <v>37894.980000000003</v>
      </c>
      <c r="N1765" s="5">
        <v>54442.76</v>
      </c>
      <c r="O1765" s="5">
        <v>0.05</v>
      </c>
      <c r="P1765" s="3" t="s">
        <v>28</v>
      </c>
      <c r="Q1765" s="3" t="s">
        <v>84</v>
      </c>
      <c r="R1765" s="5">
        <v>16</v>
      </c>
      <c r="S1765" s="15">
        <v>377289.4</v>
      </c>
      <c r="T1765" s="11">
        <f t="shared" si="190"/>
        <v>1306626.24</v>
      </c>
      <c r="U1765" s="12">
        <f t="shared" si="191"/>
        <v>65331.312000000005</v>
      </c>
      <c r="V1765" s="12">
        <f t="shared" si="192"/>
        <v>1241294.9280000001</v>
      </c>
      <c r="W1765" s="17">
        <f t="shared" si="193"/>
        <v>0.30394823300204443</v>
      </c>
      <c r="X1765" s="19">
        <f t="shared" si="194"/>
        <v>0</v>
      </c>
      <c r="Y1765" s="17">
        <f t="shared" si="195"/>
        <v>0.30394823300204443</v>
      </c>
      <c r="Z1765" s="25">
        <f t="shared" si="189"/>
        <v>5.2631578947368425E-2</v>
      </c>
    </row>
    <row r="1766" spans="1:26" ht="14.4" x14ac:dyDescent="0.3">
      <c r="A1766" s="24" t="s">
        <v>2652</v>
      </c>
      <c r="B1766" s="6">
        <v>45689</v>
      </c>
      <c r="C1766" s="3" t="s">
        <v>40</v>
      </c>
      <c r="D1766" s="3" t="s">
        <v>41</v>
      </c>
      <c r="E1766" s="3" t="s">
        <v>50</v>
      </c>
      <c r="F1766" s="3" t="s">
        <v>50</v>
      </c>
      <c r="G1766" s="3" t="s">
        <v>341</v>
      </c>
      <c r="H1766" s="3" t="s">
        <v>87</v>
      </c>
      <c r="I1766" s="3" t="s">
        <v>45</v>
      </c>
      <c r="J1766" s="3" t="s">
        <v>132</v>
      </c>
      <c r="K1766" s="3" t="s">
        <v>248</v>
      </c>
      <c r="L1766" s="5">
        <v>20</v>
      </c>
      <c r="M1766" s="5">
        <v>21434.92</v>
      </c>
      <c r="N1766" s="5">
        <v>26256.240000000002</v>
      </c>
      <c r="O1766" s="5">
        <v>0.1</v>
      </c>
      <c r="P1766" s="3" t="s">
        <v>28</v>
      </c>
      <c r="Q1766" s="3" t="s">
        <v>77</v>
      </c>
      <c r="R1766" s="5">
        <v>15</v>
      </c>
      <c r="S1766" s="15">
        <v>86783.76</v>
      </c>
      <c r="T1766" s="11">
        <f t="shared" si="190"/>
        <v>525124.80000000005</v>
      </c>
      <c r="U1766" s="12">
        <f t="shared" si="191"/>
        <v>52512.48000000001</v>
      </c>
      <c r="V1766" s="12">
        <f t="shared" si="192"/>
        <v>472612.32000000007</v>
      </c>
      <c r="W1766" s="17">
        <f t="shared" si="193"/>
        <v>0.18362568288528741</v>
      </c>
      <c r="X1766" s="19">
        <f t="shared" si="194"/>
        <v>0</v>
      </c>
      <c r="Y1766" s="17">
        <f t="shared" si="195"/>
        <v>0.18362568288528741</v>
      </c>
      <c r="Z1766" s="25">
        <f t="shared" si="189"/>
        <v>0.11111111111111112</v>
      </c>
    </row>
    <row r="1767" spans="1:26" ht="14.4" x14ac:dyDescent="0.3">
      <c r="A1767" s="24" t="s">
        <v>2653</v>
      </c>
      <c r="B1767" s="6">
        <v>45906</v>
      </c>
      <c r="C1767" s="3" t="s">
        <v>20</v>
      </c>
      <c r="D1767" s="3" t="s">
        <v>41</v>
      </c>
      <c r="E1767" s="3" t="s">
        <v>42</v>
      </c>
      <c r="F1767" s="3" t="s">
        <v>42</v>
      </c>
      <c r="G1767" s="3" t="s">
        <v>1019</v>
      </c>
      <c r="H1767" s="3" t="s">
        <v>87</v>
      </c>
      <c r="I1767" s="3" t="s">
        <v>52</v>
      </c>
      <c r="J1767" s="3" t="s">
        <v>95</v>
      </c>
      <c r="K1767" s="3" t="s">
        <v>237</v>
      </c>
      <c r="L1767" s="5">
        <v>20</v>
      </c>
      <c r="M1767" s="5">
        <v>54540.52</v>
      </c>
      <c r="N1767" s="5">
        <v>74682.41</v>
      </c>
      <c r="O1767" s="5">
        <v>0</v>
      </c>
      <c r="P1767" s="3" t="s">
        <v>55</v>
      </c>
      <c r="Q1767" s="3" t="s">
        <v>77</v>
      </c>
      <c r="R1767" s="5">
        <v>11</v>
      </c>
      <c r="S1767" s="15">
        <v>402837.8</v>
      </c>
      <c r="T1767" s="11">
        <f t="shared" si="190"/>
        <v>1493648.2000000002</v>
      </c>
      <c r="U1767" s="12">
        <f t="shared" si="191"/>
        <v>0</v>
      </c>
      <c r="V1767" s="12">
        <f t="shared" si="192"/>
        <v>1493648.2000000002</v>
      </c>
      <c r="W1767" s="17">
        <f t="shared" si="193"/>
        <v>0.26970058946946135</v>
      </c>
      <c r="X1767" s="19">
        <f t="shared" si="194"/>
        <v>1</v>
      </c>
      <c r="Y1767" s="17">
        <f t="shared" si="195"/>
        <v>0.26970058946946135</v>
      </c>
      <c r="Z1767" s="25">
        <f t="shared" si="189"/>
        <v>0</v>
      </c>
    </row>
    <row r="1768" spans="1:26" ht="14.4" x14ac:dyDescent="0.3">
      <c r="A1768" s="24" t="s">
        <v>2654</v>
      </c>
      <c r="B1768" s="4">
        <v>45678</v>
      </c>
      <c r="C1768" s="3" t="s">
        <v>40</v>
      </c>
      <c r="D1768" s="3" t="s">
        <v>70</v>
      </c>
      <c r="E1768" s="3" t="s">
        <v>125</v>
      </c>
      <c r="F1768" s="3" t="s">
        <v>125</v>
      </c>
      <c r="G1768" s="3" t="s">
        <v>511</v>
      </c>
      <c r="H1768" s="3" t="s">
        <v>87</v>
      </c>
      <c r="I1768" s="3" t="s">
        <v>25</v>
      </c>
      <c r="J1768" s="3" t="s">
        <v>146</v>
      </c>
      <c r="K1768" s="3" t="s">
        <v>177</v>
      </c>
      <c r="L1768" s="5">
        <v>41</v>
      </c>
      <c r="M1768" s="5">
        <v>54398.42</v>
      </c>
      <c r="N1768" s="5">
        <v>66749.679999999993</v>
      </c>
      <c r="O1768" s="5">
        <v>0.05</v>
      </c>
      <c r="P1768" s="3" t="s">
        <v>28</v>
      </c>
      <c r="Q1768" s="3" t="s">
        <v>77</v>
      </c>
      <c r="R1768" s="5">
        <v>19</v>
      </c>
      <c r="S1768" s="15">
        <v>481081.59999999998</v>
      </c>
      <c r="T1768" s="11">
        <f t="shared" si="190"/>
        <v>2736736.88</v>
      </c>
      <c r="U1768" s="12">
        <f t="shared" si="191"/>
        <v>136836.84400000001</v>
      </c>
      <c r="V1768" s="12">
        <f t="shared" si="192"/>
        <v>2599900.0359999998</v>
      </c>
      <c r="W1768" s="17">
        <f t="shared" si="193"/>
        <v>0.18503849891865612</v>
      </c>
      <c r="X1768" s="19">
        <f t="shared" si="194"/>
        <v>0</v>
      </c>
      <c r="Y1768" s="17">
        <f t="shared" si="195"/>
        <v>0.18503849891865612</v>
      </c>
      <c r="Z1768" s="25">
        <f t="shared" si="189"/>
        <v>5.2631578947368432E-2</v>
      </c>
    </row>
    <row r="1769" spans="1:26" ht="14.4" x14ac:dyDescent="0.3">
      <c r="A1769" s="24" t="s">
        <v>2655</v>
      </c>
      <c r="B1769" s="4">
        <v>45761</v>
      </c>
      <c r="C1769" s="3" t="s">
        <v>20</v>
      </c>
      <c r="D1769" s="3" t="s">
        <v>70</v>
      </c>
      <c r="E1769" s="3" t="s">
        <v>125</v>
      </c>
      <c r="F1769" s="3" t="s">
        <v>125</v>
      </c>
      <c r="G1769" s="3" t="s">
        <v>1130</v>
      </c>
      <c r="H1769" s="3" t="s">
        <v>44</v>
      </c>
      <c r="I1769" s="3" t="s">
        <v>25</v>
      </c>
      <c r="J1769" s="3" t="s">
        <v>61</v>
      </c>
      <c r="K1769" s="3" t="s">
        <v>223</v>
      </c>
      <c r="L1769" s="5">
        <v>10</v>
      </c>
      <c r="M1769" s="5">
        <v>73504.58</v>
      </c>
      <c r="N1769" s="5">
        <v>84741.31</v>
      </c>
      <c r="O1769" s="5">
        <v>0.15</v>
      </c>
      <c r="P1769" s="3" t="s">
        <v>28</v>
      </c>
      <c r="Q1769" s="3" t="s">
        <v>38</v>
      </c>
      <c r="R1769" s="5">
        <v>14</v>
      </c>
      <c r="S1769" s="15">
        <v>95512.2</v>
      </c>
      <c r="T1769" s="11">
        <f t="shared" si="190"/>
        <v>847413.1</v>
      </c>
      <c r="U1769" s="12">
        <f t="shared" si="191"/>
        <v>127111.965</v>
      </c>
      <c r="V1769" s="12">
        <f t="shared" si="192"/>
        <v>720301.13500000001</v>
      </c>
      <c r="W1769" s="17">
        <f t="shared" si="193"/>
        <v>0.132600374147682</v>
      </c>
      <c r="X1769" s="19">
        <f t="shared" si="194"/>
        <v>0</v>
      </c>
      <c r="Y1769" s="17">
        <f t="shared" si="195"/>
        <v>0.132600374147682</v>
      </c>
      <c r="Z1769" s="25">
        <f t="shared" si="189"/>
        <v>0.1764705882352941</v>
      </c>
    </row>
    <row r="1770" spans="1:26" ht="14.4" x14ac:dyDescent="0.3">
      <c r="A1770" s="24" t="s">
        <v>2656</v>
      </c>
      <c r="B1770" s="6">
        <v>45812</v>
      </c>
      <c r="C1770" s="3" t="s">
        <v>40</v>
      </c>
      <c r="D1770" s="3" t="s">
        <v>41</v>
      </c>
      <c r="E1770" s="3" t="s">
        <v>42</v>
      </c>
      <c r="F1770" s="3" t="s">
        <v>42</v>
      </c>
      <c r="G1770" s="3" t="s">
        <v>631</v>
      </c>
      <c r="H1770" s="3" t="s">
        <v>87</v>
      </c>
      <c r="I1770" s="3" t="s">
        <v>45</v>
      </c>
      <c r="J1770" s="3" t="s">
        <v>132</v>
      </c>
      <c r="K1770" s="3" t="s">
        <v>133</v>
      </c>
      <c r="L1770" s="5">
        <v>1</v>
      </c>
      <c r="M1770" s="5">
        <v>35384.92</v>
      </c>
      <c r="N1770" s="5">
        <v>44349.71</v>
      </c>
      <c r="O1770" s="5">
        <v>0.15</v>
      </c>
      <c r="P1770" s="3" t="s">
        <v>28</v>
      </c>
      <c r="Q1770" s="3" t="s">
        <v>29</v>
      </c>
      <c r="R1770" s="5">
        <v>4</v>
      </c>
      <c r="S1770" s="15">
        <v>7620.07</v>
      </c>
      <c r="T1770" s="11">
        <f t="shared" si="190"/>
        <v>44349.71</v>
      </c>
      <c r="U1770" s="12">
        <f t="shared" si="191"/>
        <v>6652.4564999999993</v>
      </c>
      <c r="V1770" s="12">
        <f t="shared" si="192"/>
        <v>37697.253499999999</v>
      </c>
      <c r="W1770" s="17">
        <f t="shared" si="193"/>
        <v>0.20213859877086271</v>
      </c>
      <c r="X1770" s="19">
        <f t="shared" si="194"/>
        <v>0</v>
      </c>
      <c r="Y1770" s="17">
        <f t="shared" si="195"/>
        <v>0.20213859877086271</v>
      </c>
      <c r="Z1770" s="25">
        <f t="shared" si="189"/>
        <v>0.1764705882352941</v>
      </c>
    </row>
    <row r="1771" spans="1:26" ht="14.4" x14ac:dyDescent="0.3">
      <c r="A1771" s="24" t="s">
        <v>2657</v>
      </c>
      <c r="B1771" s="4">
        <v>45669</v>
      </c>
      <c r="C1771" s="3" t="s">
        <v>31</v>
      </c>
      <c r="D1771" s="3" t="s">
        <v>21</v>
      </c>
      <c r="E1771" s="3" t="s">
        <v>32</v>
      </c>
      <c r="F1771" s="3" t="s">
        <v>33</v>
      </c>
      <c r="G1771" s="3" t="s">
        <v>1161</v>
      </c>
      <c r="H1771" s="3" t="s">
        <v>44</v>
      </c>
      <c r="I1771" s="3" t="s">
        <v>25</v>
      </c>
      <c r="J1771" s="3" t="s">
        <v>61</v>
      </c>
      <c r="K1771" s="3" t="s">
        <v>154</v>
      </c>
      <c r="L1771" s="5">
        <v>28</v>
      </c>
      <c r="M1771" s="5">
        <v>10115.99</v>
      </c>
      <c r="N1771" s="5">
        <v>13949.52</v>
      </c>
      <c r="O1771" s="5">
        <v>0.05</v>
      </c>
      <c r="P1771" s="3" t="s">
        <v>28</v>
      </c>
      <c r="Q1771" s="3" t="s">
        <v>38</v>
      </c>
      <c r="R1771" s="5">
        <v>11</v>
      </c>
      <c r="S1771" s="15">
        <v>101971.9</v>
      </c>
      <c r="T1771" s="11">
        <f t="shared" si="190"/>
        <v>390586.56</v>
      </c>
      <c r="U1771" s="12">
        <f t="shared" si="191"/>
        <v>19529.328000000001</v>
      </c>
      <c r="V1771" s="12">
        <f t="shared" si="192"/>
        <v>371057.23200000002</v>
      </c>
      <c r="W1771" s="17">
        <f t="shared" si="193"/>
        <v>0.27481447929304875</v>
      </c>
      <c r="X1771" s="19">
        <f t="shared" si="194"/>
        <v>0</v>
      </c>
      <c r="Y1771" s="17">
        <f t="shared" si="195"/>
        <v>0.27481447929304875</v>
      </c>
      <c r="Z1771" s="25">
        <f t="shared" si="189"/>
        <v>5.2631578947368425E-2</v>
      </c>
    </row>
    <row r="1772" spans="1:26" ht="14.4" x14ac:dyDescent="0.3">
      <c r="A1772" s="24" t="s">
        <v>2658</v>
      </c>
      <c r="B1772" s="6">
        <v>45720</v>
      </c>
      <c r="C1772" s="3" t="s">
        <v>20</v>
      </c>
      <c r="D1772" s="3" t="s">
        <v>21</v>
      </c>
      <c r="E1772" s="3" t="s">
        <v>32</v>
      </c>
      <c r="F1772" s="3" t="s">
        <v>33</v>
      </c>
      <c r="G1772" s="3" t="s">
        <v>1650</v>
      </c>
      <c r="H1772" s="3" t="s">
        <v>87</v>
      </c>
      <c r="I1772" s="3" t="s">
        <v>45</v>
      </c>
      <c r="J1772" s="3" t="s">
        <v>46</v>
      </c>
      <c r="K1772" s="3" t="s">
        <v>117</v>
      </c>
      <c r="L1772" s="5">
        <v>3</v>
      </c>
      <c r="M1772" s="5">
        <v>43586.14</v>
      </c>
      <c r="N1772" s="5">
        <v>60808.4</v>
      </c>
      <c r="O1772" s="5">
        <v>0.05</v>
      </c>
      <c r="P1772" s="3" t="s">
        <v>28</v>
      </c>
      <c r="Q1772" s="3" t="s">
        <v>84</v>
      </c>
      <c r="R1772" s="5">
        <v>5</v>
      </c>
      <c r="S1772" s="15">
        <v>49083.44</v>
      </c>
      <c r="T1772" s="11">
        <f t="shared" si="190"/>
        <v>182425.2</v>
      </c>
      <c r="U1772" s="12">
        <f t="shared" si="191"/>
        <v>9121.26</v>
      </c>
      <c r="V1772" s="12">
        <f t="shared" si="192"/>
        <v>173303.94</v>
      </c>
      <c r="W1772" s="17">
        <f t="shared" si="193"/>
        <v>0.28322172017554825</v>
      </c>
      <c r="X1772" s="19">
        <f t="shared" si="194"/>
        <v>0</v>
      </c>
      <c r="Y1772" s="17">
        <f t="shared" si="195"/>
        <v>0.28322172017554825</v>
      </c>
      <c r="Z1772" s="25">
        <f t="shared" si="189"/>
        <v>5.2631578947368425E-2</v>
      </c>
    </row>
    <row r="1773" spans="1:26" ht="14.4" x14ac:dyDescent="0.3">
      <c r="A1773" s="24" t="s">
        <v>2659</v>
      </c>
      <c r="B1773" s="4">
        <v>45776</v>
      </c>
      <c r="C1773" s="3" t="s">
        <v>49</v>
      </c>
      <c r="D1773" s="3" t="s">
        <v>21</v>
      </c>
      <c r="E1773" s="3" t="s">
        <v>105</v>
      </c>
      <c r="F1773" s="3" t="s">
        <v>106</v>
      </c>
      <c r="G1773" s="3" t="s">
        <v>2660</v>
      </c>
      <c r="H1773" s="3" t="s">
        <v>44</v>
      </c>
      <c r="I1773" s="3" t="s">
        <v>52</v>
      </c>
      <c r="J1773" s="3" t="s">
        <v>95</v>
      </c>
      <c r="K1773" s="3" t="s">
        <v>182</v>
      </c>
      <c r="L1773" s="5">
        <v>21</v>
      </c>
      <c r="M1773" s="5">
        <v>11603.59</v>
      </c>
      <c r="N1773" s="5">
        <v>17141.66</v>
      </c>
      <c r="O1773" s="5">
        <v>0.1</v>
      </c>
      <c r="P1773" s="3" t="s">
        <v>28</v>
      </c>
      <c r="Q1773" s="3" t="s">
        <v>84</v>
      </c>
      <c r="R1773" s="5">
        <v>1</v>
      </c>
      <c r="S1773" s="15">
        <v>104669.5</v>
      </c>
      <c r="T1773" s="11">
        <f t="shared" si="190"/>
        <v>359974.86</v>
      </c>
      <c r="U1773" s="12">
        <f t="shared" si="191"/>
        <v>35997.485999999997</v>
      </c>
      <c r="V1773" s="12">
        <f t="shared" si="192"/>
        <v>323977.37400000001</v>
      </c>
      <c r="W1773" s="17">
        <f t="shared" si="193"/>
        <v>0.32307657385975352</v>
      </c>
      <c r="X1773" s="19">
        <f t="shared" si="194"/>
        <v>0</v>
      </c>
      <c r="Y1773" s="17">
        <f t="shared" si="195"/>
        <v>0.32307657385975352</v>
      </c>
      <c r="Z1773" s="25">
        <f t="shared" si="189"/>
        <v>0.1111111111111111</v>
      </c>
    </row>
    <row r="1774" spans="1:26" ht="14.4" x14ac:dyDescent="0.3">
      <c r="A1774" s="24" t="s">
        <v>2661</v>
      </c>
      <c r="B1774" s="4">
        <v>45893</v>
      </c>
      <c r="C1774" s="3" t="s">
        <v>49</v>
      </c>
      <c r="D1774" s="3" t="s">
        <v>70</v>
      </c>
      <c r="E1774" s="3" t="s">
        <v>125</v>
      </c>
      <c r="F1774" s="3" t="s">
        <v>125</v>
      </c>
      <c r="G1774" s="3" t="s">
        <v>1220</v>
      </c>
      <c r="H1774" s="3" t="s">
        <v>44</v>
      </c>
      <c r="I1774" s="3" t="s">
        <v>52</v>
      </c>
      <c r="J1774" s="3" t="s">
        <v>113</v>
      </c>
      <c r="K1774" s="3" t="s">
        <v>114</v>
      </c>
      <c r="L1774" s="5">
        <v>44</v>
      </c>
      <c r="M1774" s="5">
        <v>47556.639999999999</v>
      </c>
      <c r="N1774" s="5">
        <v>70431.259999999995</v>
      </c>
      <c r="O1774" s="5">
        <v>0.15</v>
      </c>
      <c r="P1774" s="3" t="s">
        <v>55</v>
      </c>
      <c r="Q1774" s="3" t="s">
        <v>38</v>
      </c>
      <c r="R1774" s="5">
        <v>3</v>
      </c>
      <c r="S1774" s="15">
        <v>855510.8</v>
      </c>
      <c r="T1774" s="11">
        <f t="shared" si="190"/>
        <v>3098975.44</v>
      </c>
      <c r="U1774" s="12">
        <f t="shared" si="191"/>
        <v>464846.31599999999</v>
      </c>
      <c r="V1774" s="12">
        <f t="shared" si="192"/>
        <v>2634129.1239999998</v>
      </c>
      <c r="W1774" s="17">
        <f t="shared" si="193"/>
        <v>0.32477937099031906</v>
      </c>
      <c r="X1774" s="19">
        <f t="shared" si="194"/>
        <v>1</v>
      </c>
      <c r="Y1774" s="17">
        <f t="shared" si="195"/>
        <v>0.32477937099031906</v>
      </c>
      <c r="Z1774" s="25">
        <f t="shared" si="189"/>
        <v>0.17647058823529413</v>
      </c>
    </row>
    <row r="1775" spans="1:26" ht="14.4" x14ac:dyDescent="0.3">
      <c r="A1775" s="24" t="s">
        <v>2662</v>
      </c>
      <c r="B1775" s="4">
        <v>45881</v>
      </c>
      <c r="C1775" s="3" t="s">
        <v>40</v>
      </c>
      <c r="D1775" s="3" t="s">
        <v>21</v>
      </c>
      <c r="E1775" s="3" t="s">
        <v>22</v>
      </c>
      <c r="F1775" s="3" t="s">
        <v>22</v>
      </c>
      <c r="G1775" s="3" t="s">
        <v>511</v>
      </c>
      <c r="H1775" s="3" t="s">
        <v>24</v>
      </c>
      <c r="I1775" s="3" t="s">
        <v>52</v>
      </c>
      <c r="J1775" s="3" t="s">
        <v>95</v>
      </c>
      <c r="K1775" s="3" t="s">
        <v>96</v>
      </c>
      <c r="L1775" s="5">
        <v>18</v>
      </c>
      <c r="M1775" s="5">
        <v>62724.68</v>
      </c>
      <c r="N1775" s="5">
        <v>72284.960000000006</v>
      </c>
      <c r="O1775" s="5">
        <v>0</v>
      </c>
      <c r="P1775" s="3" t="s">
        <v>55</v>
      </c>
      <c r="Q1775" s="3" t="s">
        <v>29</v>
      </c>
      <c r="R1775" s="5">
        <v>10</v>
      </c>
      <c r="S1775" s="15">
        <v>172085</v>
      </c>
      <c r="T1775" s="11">
        <f t="shared" si="190"/>
        <v>1301129.28</v>
      </c>
      <c r="U1775" s="12">
        <f t="shared" si="191"/>
        <v>0</v>
      </c>
      <c r="V1775" s="12">
        <f t="shared" si="192"/>
        <v>1301129.28</v>
      </c>
      <c r="W1775" s="17">
        <f t="shared" si="193"/>
        <v>0.13225818728789193</v>
      </c>
      <c r="X1775" s="19">
        <f t="shared" si="194"/>
        <v>1</v>
      </c>
      <c r="Y1775" s="17">
        <f t="shared" si="195"/>
        <v>0.13225818728789193</v>
      </c>
      <c r="Z1775" s="25">
        <f t="shared" si="189"/>
        <v>0</v>
      </c>
    </row>
    <row r="1776" spans="1:26" ht="14.4" x14ac:dyDescent="0.3">
      <c r="A1776" s="24" t="s">
        <v>2663</v>
      </c>
      <c r="B1776" s="6">
        <v>45663</v>
      </c>
      <c r="C1776" s="3" t="s">
        <v>31</v>
      </c>
      <c r="D1776" s="3" t="s">
        <v>41</v>
      </c>
      <c r="E1776" s="3" t="s">
        <v>42</v>
      </c>
      <c r="F1776" s="3" t="s">
        <v>42</v>
      </c>
      <c r="G1776" s="3" t="s">
        <v>2299</v>
      </c>
      <c r="H1776" s="3" t="s">
        <v>24</v>
      </c>
      <c r="I1776" s="3" t="s">
        <v>52</v>
      </c>
      <c r="J1776" s="3" t="s">
        <v>113</v>
      </c>
      <c r="K1776" s="3" t="s">
        <v>557</v>
      </c>
      <c r="L1776" s="5">
        <v>19</v>
      </c>
      <c r="M1776" s="5">
        <v>19981.939999999999</v>
      </c>
      <c r="N1776" s="5">
        <v>28728.34</v>
      </c>
      <c r="O1776" s="5">
        <v>0</v>
      </c>
      <c r="P1776" s="3" t="s">
        <v>28</v>
      </c>
      <c r="Q1776" s="3" t="s">
        <v>29</v>
      </c>
      <c r="R1776" s="5">
        <v>4</v>
      </c>
      <c r="S1776" s="15">
        <v>166181.6</v>
      </c>
      <c r="T1776" s="11">
        <f t="shared" si="190"/>
        <v>545838.46</v>
      </c>
      <c r="U1776" s="12">
        <f t="shared" si="191"/>
        <v>0</v>
      </c>
      <c r="V1776" s="12">
        <f t="shared" si="192"/>
        <v>545838.46</v>
      </c>
      <c r="W1776" s="17">
        <f t="shared" si="193"/>
        <v>0.30445198017010383</v>
      </c>
      <c r="X1776" s="19">
        <f t="shared" si="194"/>
        <v>0</v>
      </c>
      <c r="Y1776" s="17">
        <f t="shared" si="195"/>
        <v>0.30445198017010383</v>
      </c>
      <c r="Z1776" s="25">
        <f t="shared" si="189"/>
        <v>0</v>
      </c>
    </row>
    <row r="1777" spans="1:26" ht="14.4" x14ac:dyDescent="0.3">
      <c r="A1777" s="24" t="s">
        <v>2664</v>
      </c>
      <c r="B1777" s="4">
        <v>45738</v>
      </c>
      <c r="C1777" s="3" t="s">
        <v>49</v>
      </c>
      <c r="D1777" s="3" t="s">
        <v>41</v>
      </c>
      <c r="E1777" s="3" t="s">
        <v>42</v>
      </c>
      <c r="F1777" s="3" t="s">
        <v>42</v>
      </c>
      <c r="G1777" s="3" t="s">
        <v>934</v>
      </c>
      <c r="H1777" s="3" t="s">
        <v>24</v>
      </c>
      <c r="I1777" s="3" t="s">
        <v>25</v>
      </c>
      <c r="J1777" s="3" t="s">
        <v>36</v>
      </c>
      <c r="K1777" s="3" t="s">
        <v>280</v>
      </c>
      <c r="L1777" s="5">
        <v>13</v>
      </c>
      <c r="M1777" s="5">
        <v>36211.06</v>
      </c>
      <c r="N1777" s="5">
        <v>46981.69</v>
      </c>
      <c r="O1777" s="5">
        <v>0.1</v>
      </c>
      <c r="P1777" s="3" t="s">
        <v>55</v>
      </c>
      <c r="Q1777" s="3" t="s">
        <v>84</v>
      </c>
      <c r="R1777" s="5">
        <v>7</v>
      </c>
      <c r="S1777" s="15">
        <v>126016.4</v>
      </c>
      <c r="T1777" s="11">
        <f t="shared" si="190"/>
        <v>610761.97</v>
      </c>
      <c r="U1777" s="12">
        <f t="shared" si="191"/>
        <v>61076.197</v>
      </c>
      <c r="V1777" s="12">
        <f t="shared" si="192"/>
        <v>549685.77299999993</v>
      </c>
      <c r="W1777" s="17">
        <f t="shared" si="193"/>
        <v>0.22925170377294812</v>
      </c>
      <c r="X1777" s="19">
        <f t="shared" si="194"/>
        <v>1</v>
      </c>
      <c r="Y1777" s="17">
        <f t="shared" si="195"/>
        <v>0.22925170377294812</v>
      </c>
      <c r="Z1777" s="25">
        <f t="shared" si="189"/>
        <v>0.11111111111111113</v>
      </c>
    </row>
    <row r="1778" spans="1:26" ht="14.4" x14ac:dyDescent="0.3">
      <c r="A1778" s="24" t="s">
        <v>2665</v>
      </c>
      <c r="B1778" s="4">
        <v>45714</v>
      </c>
      <c r="C1778" s="3" t="s">
        <v>40</v>
      </c>
      <c r="D1778" s="3" t="s">
        <v>41</v>
      </c>
      <c r="E1778" s="3" t="s">
        <v>42</v>
      </c>
      <c r="F1778" s="3" t="s">
        <v>42</v>
      </c>
      <c r="G1778" s="3" t="s">
        <v>66</v>
      </c>
      <c r="H1778" s="3" t="s">
        <v>24</v>
      </c>
      <c r="I1778" s="3" t="s">
        <v>52</v>
      </c>
      <c r="J1778" s="3" t="s">
        <v>95</v>
      </c>
      <c r="K1778" s="3" t="s">
        <v>298</v>
      </c>
      <c r="L1778" s="5">
        <v>50</v>
      </c>
      <c r="M1778" s="5">
        <v>78805.710000000006</v>
      </c>
      <c r="N1778" s="5">
        <v>95961.08</v>
      </c>
      <c r="O1778" s="5">
        <v>0</v>
      </c>
      <c r="P1778" s="3" t="s">
        <v>28</v>
      </c>
      <c r="Q1778" s="3" t="s">
        <v>84</v>
      </c>
      <c r="R1778" s="5">
        <v>9</v>
      </c>
      <c r="S1778" s="15">
        <v>857768.5</v>
      </c>
      <c r="T1778" s="11">
        <f t="shared" si="190"/>
        <v>4798054</v>
      </c>
      <c r="U1778" s="12">
        <f t="shared" si="191"/>
        <v>0</v>
      </c>
      <c r="V1778" s="12">
        <f t="shared" si="192"/>
        <v>4798054</v>
      </c>
      <c r="W1778" s="17">
        <f t="shared" si="193"/>
        <v>0.17877424889340554</v>
      </c>
      <c r="X1778" s="19">
        <f t="shared" si="194"/>
        <v>0</v>
      </c>
      <c r="Y1778" s="17">
        <f t="shared" si="195"/>
        <v>0.17877424889340554</v>
      </c>
      <c r="Z1778" s="25">
        <f t="shared" si="189"/>
        <v>0</v>
      </c>
    </row>
    <row r="1779" spans="1:26" ht="14.4" x14ac:dyDescent="0.3">
      <c r="A1779" s="24" t="s">
        <v>2666</v>
      </c>
      <c r="B1779" s="4">
        <v>45701</v>
      </c>
      <c r="C1779" s="3" t="s">
        <v>31</v>
      </c>
      <c r="D1779" s="3" t="s">
        <v>70</v>
      </c>
      <c r="E1779" s="3" t="s">
        <v>71</v>
      </c>
      <c r="F1779" s="3" t="s">
        <v>72</v>
      </c>
      <c r="G1779" s="3" t="s">
        <v>1510</v>
      </c>
      <c r="H1779" s="3" t="s">
        <v>35</v>
      </c>
      <c r="I1779" s="3" t="s">
        <v>52</v>
      </c>
      <c r="J1779" s="3" t="s">
        <v>95</v>
      </c>
      <c r="K1779" s="3" t="s">
        <v>182</v>
      </c>
      <c r="L1779" s="5">
        <v>5</v>
      </c>
      <c r="M1779" s="5">
        <v>75583.94</v>
      </c>
      <c r="N1779" s="5">
        <v>113200.3</v>
      </c>
      <c r="O1779" s="5">
        <v>0</v>
      </c>
      <c r="P1779" s="3" t="s">
        <v>28</v>
      </c>
      <c r="Q1779" s="3" t="s">
        <v>29</v>
      </c>
      <c r="R1779" s="5">
        <v>12</v>
      </c>
      <c r="S1779" s="15">
        <v>188081.6</v>
      </c>
      <c r="T1779" s="11">
        <f t="shared" si="190"/>
        <v>566001.5</v>
      </c>
      <c r="U1779" s="12">
        <f t="shared" si="191"/>
        <v>0</v>
      </c>
      <c r="V1779" s="12">
        <f t="shared" si="192"/>
        <v>566001.5</v>
      </c>
      <c r="W1779" s="17">
        <f t="shared" si="193"/>
        <v>0.33229876599266966</v>
      </c>
      <c r="X1779" s="19">
        <f t="shared" si="194"/>
        <v>0</v>
      </c>
      <c r="Y1779" s="17">
        <f t="shared" si="195"/>
        <v>0.33229876599266966</v>
      </c>
      <c r="Z1779" s="25">
        <f t="shared" si="189"/>
        <v>0</v>
      </c>
    </row>
    <row r="1780" spans="1:26" ht="14.4" x14ac:dyDescent="0.3">
      <c r="A1780" s="24" t="s">
        <v>2667</v>
      </c>
      <c r="B1780" s="4">
        <v>45671</v>
      </c>
      <c r="C1780" s="3" t="s">
        <v>40</v>
      </c>
      <c r="D1780" s="3" t="s">
        <v>70</v>
      </c>
      <c r="E1780" s="3" t="s">
        <v>71</v>
      </c>
      <c r="F1780" s="3" t="s">
        <v>72</v>
      </c>
      <c r="G1780" s="3" t="s">
        <v>1421</v>
      </c>
      <c r="H1780" s="3" t="s">
        <v>24</v>
      </c>
      <c r="I1780" s="3" t="s">
        <v>52</v>
      </c>
      <c r="J1780" s="3" t="s">
        <v>53</v>
      </c>
      <c r="K1780" s="3" t="s">
        <v>110</v>
      </c>
      <c r="L1780" s="5">
        <v>32</v>
      </c>
      <c r="M1780" s="5">
        <v>48190.13</v>
      </c>
      <c r="N1780" s="5">
        <v>58058.1</v>
      </c>
      <c r="O1780" s="5">
        <v>0.05</v>
      </c>
      <c r="P1780" s="3" t="s">
        <v>28</v>
      </c>
      <c r="Q1780" s="3" t="s">
        <v>84</v>
      </c>
      <c r="R1780" s="5">
        <v>8</v>
      </c>
      <c r="S1780" s="15">
        <v>299986.3</v>
      </c>
      <c r="T1780" s="11">
        <f t="shared" si="190"/>
        <v>1857859.2</v>
      </c>
      <c r="U1780" s="12">
        <f t="shared" si="191"/>
        <v>92892.96</v>
      </c>
      <c r="V1780" s="12">
        <f t="shared" si="192"/>
        <v>1764966.24</v>
      </c>
      <c r="W1780" s="17">
        <f t="shared" si="193"/>
        <v>0.1699671603916911</v>
      </c>
      <c r="X1780" s="19">
        <f t="shared" si="194"/>
        <v>0</v>
      </c>
      <c r="Y1780" s="17">
        <f t="shared" si="195"/>
        <v>0.1699671603916911</v>
      </c>
      <c r="Z1780" s="25">
        <f t="shared" si="189"/>
        <v>5.2631578947368425E-2</v>
      </c>
    </row>
    <row r="1781" spans="1:26" ht="14.4" x14ac:dyDescent="0.3">
      <c r="A1781" s="24" t="s">
        <v>2668</v>
      </c>
      <c r="B1781" s="4">
        <v>45705</v>
      </c>
      <c r="C1781" s="3" t="s">
        <v>31</v>
      </c>
      <c r="D1781" s="3" t="s">
        <v>57</v>
      </c>
      <c r="E1781" s="3" t="s">
        <v>64</v>
      </c>
      <c r="F1781" s="3" t="s">
        <v>65</v>
      </c>
      <c r="G1781" s="3" t="s">
        <v>2075</v>
      </c>
      <c r="H1781" s="3" t="s">
        <v>44</v>
      </c>
      <c r="I1781" s="3" t="s">
        <v>25</v>
      </c>
      <c r="J1781" s="3" t="s">
        <v>36</v>
      </c>
      <c r="K1781" s="3" t="s">
        <v>136</v>
      </c>
      <c r="L1781" s="5">
        <v>24</v>
      </c>
      <c r="M1781" s="5">
        <v>22116.7</v>
      </c>
      <c r="N1781" s="5">
        <v>24805.19</v>
      </c>
      <c r="O1781" s="5">
        <v>0.05</v>
      </c>
      <c r="P1781" s="3" t="s">
        <v>55</v>
      </c>
      <c r="Q1781" s="3" t="s">
        <v>77</v>
      </c>
      <c r="R1781" s="5">
        <v>12</v>
      </c>
      <c r="S1781" s="15">
        <v>61297.57</v>
      </c>
      <c r="T1781" s="11">
        <f t="shared" si="190"/>
        <v>595324.55999999994</v>
      </c>
      <c r="U1781" s="12">
        <f t="shared" si="191"/>
        <v>29766.227999999999</v>
      </c>
      <c r="V1781" s="12">
        <f t="shared" si="192"/>
        <v>565558.33199999994</v>
      </c>
      <c r="W1781" s="17">
        <f t="shared" si="193"/>
        <v>0.10838416929201922</v>
      </c>
      <c r="X1781" s="19">
        <f t="shared" si="194"/>
        <v>1</v>
      </c>
      <c r="Y1781" s="17">
        <f t="shared" si="195"/>
        <v>0.10838416929201922</v>
      </c>
      <c r="Z1781" s="25">
        <f t="shared" si="189"/>
        <v>5.2631578947368425E-2</v>
      </c>
    </row>
    <row r="1782" spans="1:26" ht="14.4" x14ac:dyDescent="0.3">
      <c r="A1782" s="24" t="s">
        <v>2669</v>
      </c>
      <c r="B1782" s="4">
        <v>45733</v>
      </c>
      <c r="C1782" s="3" t="s">
        <v>20</v>
      </c>
      <c r="D1782" s="3" t="s">
        <v>70</v>
      </c>
      <c r="E1782" s="3" t="s">
        <v>125</v>
      </c>
      <c r="F1782" s="3" t="s">
        <v>125</v>
      </c>
      <c r="G1782" s="3" t="s">
        <v>1067</v>
      </c>
      <c r="H1782" s="3" t="s">
        <v>24</v>
      </c>
      <c r="I1782" s="3" t="s">
        <v>25</v>
      </c>
      <c r="J1782" s="3" t="s">
        <v>61</v>
      </c>
      <c r="K1782" s="3" t="s">
        <v>62</v>
      </c>
      <c r="L1782" s="5">
        <v>11</v>
      </c>
      <c r="M1782" s="5">
        <v>13822.03</v>
      </c>
      <c r="N1782" s="5">
        <v>18134.54</v>
      </c>
      <c r="O1782" s="5">
        <v>0.15</v>
      </c>
      <c r="P1782" s="3" t="s">
        <v>28</v>
      </c>
      <c r="Q1782" s="3" t="s">
        <v>84</v>
      </c>
      <c r="R1782" s="5">
        <v>6</v>
      </c>
      <c r="S1782" s="15">
        <v>40321.97</v>
      </c>
      <c r="T1782" s="11">
        <f t="shared" si="190"/>
        <v>199479.94</v>
      </c>
      <c r="U1782" s="12">
        <f t="shared" si="191"/>
        <v>29921.990999999998</v>
      </c>
      <c r="V1782" s="12">
        <f t="shared" si="192"/>
        <v>169557.94899999999</v>
      </c>
      <c r="W1782" s="17">
        <f t="shared" si="193"/>
        <v>0.23780642687533335</v>
      </c>
      <c r="X1782" s="19">
        <f t="shared" si="194"/>
        <v>0</v>
      </c>
      <c r="Y1782" s="17">
        <f t="shared" si="195"/>
        <v>0.23780642687533335</v>
      </c>
      <c r="Z1782" s="25">
        <f t="shared" si="189"/>
        <v>0.1764705882352941</v>
      </c>
    </row>
    <row r="1783" spans="1:26" ht="14.4" x14ac:dyDescent="0.3">
      <c r="A1783" s="24" t="s">
        <v>2670</v>
      </c>
      <c r="B1783" s="7">
        <v>45794</v>
      </c>
      <c r="C1783" s="3" t="s">
        <v>31</v>
      </c>
      <c r="D1783" s="3" t="s">
        <v>70</v>
      </c>
      <c r="E1783" s="3" t="s">
        <v>125</v>
      </c>
      <c r="F1783" s="3" t="s">
        <v>125</v>
      </c>
      <c r="G1783" s="3" t="s">
        <v>1758</v>
      </c>
      <c r="H1783" s="3" t="s">
        <v>24</v>
      </c>
      <c r="I1783" s="3" t="s">
        <v>25</v>
      </c>
      <c r="J1783" s="3" t="s">
        <v>26</v>
      </c>
      <c r="K1783" s="3" t="s">
        <v>127</v>
      </c>
      <c r="L1783" s="5">
        <v>34</v>
      </c>
      <c r="M1783" s="5">
        <v>32426.22</v>
      </c>
      <c r="N1783" s="5">
        <v>45023.93</v>
      </c>
      <c r="O1783" s="5">
        <v>0.05</v>
      </c>
      <c r="P1783" s="3" t="s">
        <v>28</v>
      </c>
      <c r="Q1783" s="3" t="s">
        <v>84</v>
      </c>
      <c r="R1783" s="5">
        <v>4</v>
      </c>
      <c r="S1783" s="15">
        <v>406906</v>
      </c>
      <c r="T1783" s="11">
        <f t="shared" si="190"/>
        <v>1530813.62</v>
      </c>
      <c r="U1783" s="12">
        <f t="shared" si="191"/>
        <v>76540.681000000011</v>
      </c>
      <c r="V1783" s="12">
        <f t="shared" si="192"/>
        <v>1454272.939</v>
      </c>
      <c r="W1783" s="17">
        <f t="shared" si="193"/>
        <v>0.2798002968272244</v>
      </c>
      <c r="X1783" s="19">
        <f t="shared" si="194"/>
        <v>0</v>
      </c>
      <c r="Y1783" s="17">
        <f t="shared" si="195"/>
        <v>0.2798002968272244</v>
      </c>
      <c r="Z1783" s="25">
        <f t="shared" si="189"/>
        <v>5.2631578947368425E-2</v>
      </c>
    </row>
    <row r="1784" spans="1:26" ht="14.4" x14ac:dyDescent="0.3">
      <c r="A1784" s="24" t="s">
        <v>2671</v>
      </c>
      <c r="B1784" s="7">
        <v>45794</v>
      </c>
      <c r="C1784" s="3" t="s">
        <v>20</v>
      </c>
      <c r="D1784" s="3" t="s">
        <v>70</v>
      </c>
      <c r="E1784" s="3" t="s">
        <v>71</v>
      </c>
      <c r="F1784" s="3" t="s">
        <v>72</v>
      </c>
      <c r="G1784" s="3" t="s">
        <v>988</v>
      </c>
      <c r="H1784" s="3" t="s">
        <v>35</v>
      </c>
      <c r="I1784" s="3" t="s">
        <v>25</v>
      </c>
      <c r="J1784" s="3" t="s">
        <v>146</v>
      </c>
      <c r="K1784" s="3" t="s">
        <v>411</v>
      </c>
      <c r="L1784" s="5">
        <v>45</v>
      </c>
      <c r="M1784" s="5">
        <v>34353.410000000003</v>
      </c>
      <c r="N1784" s="5">
        <v>45324.38</v>
      </c>
      <c r="O1784" s="5">
        <v>0</v>
      </c>
      <c r="P1784" s="3" t="s">
        <v>55</v>
      </c>
      <c r="Q1784" s="3" t="s">
        <v>84</v>
      </c>
      <c r="R1784" s="5">
        <v>13</v>
      </c>
      <c r="S1784" s="15">
        <v>493693.7</v>
      </c>
      <c r="T1784" s="11">
        <f t="shared" si="190"/>
        <v>2039597.0999999999</v>
      </c>
      <c r="U1784" s="12">
        <f t="shared" si="191"/>
        <v>0</v>
      </c>
      <c r="V1784" s="12">
        <f t="shared" si="192"/>
        <v>2039597.0999999999</v>
      </c>
      <c r="W1784" s="17">
        <f t="shared" si="193"/>
        <v>0.24205452145426176</v>
      </c>
      <c r="X1784" s="19">
        <f t="shared" si="194"/>
        <v>1</v>
      </c>
      <c r="Y1784" s="17">
        <f t="shared" si="195"/>
        <v>0.24205452145426176</v>
      </c>
      <c r="Z1784" s="25">
        <f t="shared" si="189"/>
        <v>0</v>
      </c>
    </row>
    <row r="1785" spans="1:26" ht="14.4" x14ac:dyDescent="0.3">
      <c r="A1785" s="24" t="s">
        <v>2672</v>
      </c>
      <c r="B1785" s="4">
        <v>45834</v>
      </c>
      <c r="C1785" s="3" t="s">
        <v>31</v>
      </c>
      <c r="D1785" s="3" t="s">
        <v>41</v>
      </c>
      <c r="E1785" s="3" t="s">
        <v>50</v>
      </c>
      <c r="F1785" s="3" t="s">
        <v>50</v>
      </c>
      <c r="G1785" s="3" t="s">
        <v>1100</v>
      </c>
      <c r="H1785" s="3" t="s">
        <v>87</v>
      </c>
      <c r="I1785" s="3" t="s">
        <v>45</v>
      </c>
      <c r="J1785" s="3" t="s">
        <v>132</v>
      </c>
      <c r="K1785" s="3" t="s">
        <v>206</v>
      </c>
      <c r="L1785" s="5">
        <v>29</v>
      </c>
      <c r="M1785" s="5">
        <v>12462.23</v>
      </c>
      <c r="N1785" s="5">
        <v>18446.72</v>
      </c>
      <c r="O1785" s="5">
        <v>0.1</v>
      </c>
      <c r="P1785" s="3" t="s">
        <v>28</v>
      </c>
      <c r="Q1785" s="3" t="s">
        <v>77</v>
      </c>
      <c r="R1785" s="5">
        <v>10</v>
      </c>
      <c r="S1785" s="15">
        <v>156195.20000000001</v>
      </c>
      <c r="T1785" s="11">
        <f t="shared" si="190"/>
        <v>534954.88</v>
      </c>
      <c r="U1785" s="12">
        <f t="shared" si="191"/>
        <v>53495.488000000005</v>
      </c>
      <c r="V1785" s="12">
        <f t="shared" si="192"/>
        <v>481459.39199999999</v>
      </c>
      <c r="W1785" s="17">
        <f t="shared" si="193"/>
        <v>0.32442029918901244</v>
      </c>
      <c r="X1785" s="19">
        <f t="shared" si="194"/>
        <v>0</v>
      </c>
      <c r="Y1785" s="17">
        <f t="shared" si="195"/>
        <v>0.32442029918901244</v>
      </c>
      <c r="Z1785" s="25">
        <f t="shared" si="189"/>
        <v>0.11111111111111112</v>
      </c>
    </row>
    <row r="1786" spans="1:26" ht="14.4" x14ac:dyDescent="0.3">
      <c r="A1786" s="24" t="s">
        <v>2673</v>
      </c>
      <c r="B1786" s="4">
        <v>45834</v>
      </c>
      <c r="C1786" s="3" t="s">
        <v>40</v>
      </c>
      <c r="D1786" s="3" t="s">
        <v>41</v>
      </c>
      <c r="E1786" s="3" t="s">
        <v>50</v>
      </c>
      <c r="F1786" s="3" t="s">
        <v>50</v>
      </c>
      <c r="G1786" s="3" t="s">
        <v>844</v>
      </c>
      <c r="H1786" s="3" t="s">
        <v>44</v>
      </c>
      <c r="I1786" s="3" t="s">
        <v>52</v>
      </c>
      <c r="J1786" s="3" t="s">
        <v>157</v>
      </c>
      <c r="K1786" s="3" t="s">
        <v>285</v>
      </c>
      <c r="L1786" s="5">
        <v>19</v>
      </c>
      <c r="M1786" s="5">
        <v>59914.61</v>
      </c>
      <c r="N1786" s="5">
        <v>78061.94</v>
      </c>
      <c r="O1786" s="5">
        <v>0</v>
      </c>
      <c r="P1786" s="3" t="s">
        <v>28</v>
      </c>
      <c r="Q1786" s="3" t="s">
        <v>84</v>
      </c>
      <c r="R1786" s="5">
        <v>17</v>
      </c>
      <c r="S1786" s="15">
        <v>344799.3</v>
      </c>
      <c r="T1786" s="11">
        <f t="shared" si="190"/>
        <v>1483176.86</v>
      </c>
      <c r="U1786" s="12">
        <f t="shared" si="191"/>
        <v>0</v>
      </c>
      <c r="V1786" s="12">
        <f t="shared" si="192"/>
        <v>1483176.86</v>
      </c>
      <c r="W1786" s="17">
        <f t="shared" si="193"/>
        <v>0.23247348937199572</v>
      </c>
      <c r="X1786" s="19">
        <f t="shared" si="194"/>
        <v>0</v>
      </c>
      <c r="Y1786" s="17">
        <f t="shared" si="195"/>
        <v>0.23247348937199572</v>
      </c>
      <c r="Z1786" s="25">
        <f t="shared" si="189"/>
        <v>0</v>
      </c>
    </row>
    <row r="1787" spans="1:26" ht="14.4" x14ac:dyDescent="0.3">
      <c r="A1787" s="24" t="s">
        <v>2674</v>
      </c>
      <c r="B1787" s="4">
        <v>45867</v>
      </c>
      <c r="C1787" s="3" t="s">
        <v>49</v>
      </c>
      <c r="D1787" s="3" t="s">
        <v>21</v>
      </c>
      <c r="E1787" s="3" t="s">
        <v>22</v>
      </c>
      <c r="F1787" s="3" t="s">
        <v>22</v>
      </c>
      <c r="G1787" s="3" t="s">
        <v>1172</v>
      </c>
      <c r="H1787" s="3" t="s">
        <v>35</v>
      </c>
      <c r="I1787" s="3" t="s">
        <v>45</v>
      </c>
      <c r="J1787" s="3" t="s">
        <v>67</v>
      </c>
      <c r="K1787" s="3" t="s">
        <v>68</v>
      </c>
      <c r="L1787" s="5">
        <v>21</v>
      </c>
      <c r="M1787" s="5">
        <v>54753.72</v>
      </c>
      <c r="N1787" s="5">
        <v>62505.73</v>
      </c>
      <c r="O1787" s="5">
        <v>0</v>
      </c>
      <c r="P1787" s="3" t="s">
        <v>55</v>
      </c>
      <c r="Q1787" s="3" t="s">
        <v>29</v>
      </c>
      <c r="R1787" s="5">
        <v>13</v>
      </c>
      <c r="S1787" s="15">
        <v>162792.20000000001</v>
      </c>
      <c r="T1787" s="11">
        <f t="shared" si="190"/>
        <v>1312620.33</v>
      </c>
      <c r="U1787" s="12">
        <f t="shared" si="191"/>
        <v>0</v>
      </c>
      <c r="V1787" s="12">
        <f t="shared" si="192"/>
        <v>1312620.33</v>
      </c>
      <c r="W1787" s="17">
        <f t="shared" si="193"/>
        <v>0.12402078215564435</v>
      </c>
      <c r="X1787" s="19">
        <f t="shared" si="194"/>
        <v>1</v>
      </c>
      <c r="Y1787" s="17">
        <f t="shared" si="195"/>
        <v>0.12402078215564435</v>
      </c>
      <c r="Z1787" s="25">
        <f t="shared" si="189"/>
        <v>0</v>
      </c>
    </row>
    <row r="1788" spans="1:26" ht="14.4" x14ac:dyDescent="0.3">
      <c r="A1788" s="24" t="s">
        <v>2675</v>
      </c>
      <c r="B1788" s="4">
        <v>45772</v>
      </c>
      <c r="C1788" s="3" t="s">
        <v>31</v>
      </c>
      <c r="D1788" s="3" t="s">
        <v>70</v>
      </c>
      <c r="E1788" s="3" t="s">
        <v>71</v>
      </c>
      <c r="F1788" s="3" t="s">
        <v>72</v>
      </c>
      <c r="G1788" s="3" t="s">
        <v>1744</v>
      </c>
      <c r="H1788" s="3" t="s">
        <v>44</v>
      </c>
      <c r="I1788" s="3" t="s">
        <v>45</v>
      </c>
      <c r="J1788" s="3" t="s">
        <v>67</v>
      </c>
      <c r="K1788" s="3" t="s">
        <v>74</v>
      </c>
      <c r="L1788" s="5">
        <v>25</v>
      </c>
      <c r="M1788" s="5">
        <v>33467.96</v>
      </c>
      <c r="N1788" s="5">
        <v>47079.27</v>
      </c>
      <c r="O1788" s="5">
        <v>0</v>
      </c>
      <c r="P1788" s="3" t="s">
        <v>55</v>
      </c>
      <c r="Q1788" s="3" t="s">
        <v>38</v>
      </c>
      <c r="R1788" s="5">
        <v>2</v>
      </c>
      <c r="S1788" s="15">
        <v>340282.8</v>
      </c>
      <c r="T1788" s="11">
        <f t="shared" si="190"/>
        <v>1176981.75</v>
      </c>
      <c r="U1788" s="12">
        <f t="shared" si="191"/>
        <v>0</v>
      </c>
      <c r="V1788" s="12">
        <f t="shared" si="192"/>
        <v>1176981.75</v>
      </c>
      <c r="W1788" s="17">
        <f t="shared" si="193"/>
        <v>0.28911476324930269</v>
      </c>
      <c r="X1788" s="19">
        <f t="shared" si="194"/>
        <v>1</v>
      </c>
      <c r="Y1788" s="17">
        <f t="shared" si="195"/>
        <v>0.28911476324930269</v>
      </c>
      <c r="Z1788" s="25">
        <f t="shared" si="189"/>
        <v>0</v>
      </c>
    </row>
    <row r="1789" spans="1:26" ht="14.4" x14ac:dyDescent="0.3">
      <c r="A1789" s="24" t="s">
        <v>2676</v>
      </c>
      <c r="B1789" s="4">
        <v>45867</v>
      </c>
      <c r="C1789" s="3" t="s">
        <v>31</v>
      </c>
      <c r="D1789" s="3" t="s">
        <v>57</v>
      </c>
      <c r="E1789" s="3" t="s">
        <v>92</v>
      </c>
      <c r="F1789" s="3" t="s">
        <v>93</v>
      </c>
      <c r="G1789" s="3" t="s">
        <v>2677</v>
      </c>
      <c r="H1789" s="3" t="s">
        <v>24</v>
      </c>
      <c r="I1789" s="3" t="s">
        <v>45</v>
      </c>
      <c r="J1789" s="3" t="s">
        <v>46</v>
      </c>
      <c r="K1789" s="3" t="s">
        <v>333</v>
      </c>
      <c r="L1789" s="5">
        <v>40</v>
      </c>
      <c r="M1789" s="5">
        <v>2381.9899999999998</v>
      </c>
      <c r="N1789" s="5">
        <v>3454.57</v>
      </c>
      <c r="O1789" s="5">
        <v>0</v>
      </c>
      <c r="P1789" s="3" t="s">
        <v>28</v>
      </c>
      <c r="Q1789" s="3" t="s">
        <v>29</v>
      </c>
      <c r="R1789" s="5">
        <v>15</v>
      </c>
      <c r="S1789" s="15">
        <v>42903.199999999997</v>
      </c>
      <c r="T1789" s="11">
        <f t="shared" si="190"/>
        <v>138182.80000000002</v>
      </c>
      <c r="U1789" s="12">
        <f t="shared" si="191"/>
        <v>0</v>
      </c>
      <c r="V1789" s="12">
        <f t="shared" si="192"/>
        <v>138182.80000000002</v>
      </c>
      <c r="W1789" s="17">
        <f t="shared" si="193"/>
        <v>0.31048147815791827</v>
      </c>
      <c r="X1789" s="19">
        <f t="shared" si="194"/>
        <v>0</v>
      </c>
      <c r="Y1789" s="17">
        <f t="shared" si="195"/>
        <v>0.31048147815791827</v>
      </c>
      <c r="Z1789" s="25">
        <f t="shared" si="189"/>
        <v>0</v>
      </c>
    </row>
    <row r="1790" spans="1:26" ht="14.4" x14ac:dyDescent="0.3">
      <c r="A1790" s="24" t="s">
        <v>2678</v>
      </c>
      <c r="B1790" s="4">
        <v>45882</v>
      </c>
      <c r="C1790" s="3" t="s">
        <v>40</v>
      </c>
      <c r="D1790" s="3" t="s">
        <v>21</v>
      </c>
      <c r="E1790" s="3" t="s">
        <v>22</v>
      </c>
      <c r="F1790" s="3" t="s">
        <v>22</v>
      </c>
      <c r="G1790" s="3" t="s">
        <v>2644</v>
      </c>
      <c r="H1790" s="3" t="s">
        <v>87</v>
      </c>
      <c r="I1790" s="3" t="s">
        <v>25</v>
      </c>
      <c r="J1790" s="3" t="s">
        <v>36</v>
      </c>
      <c r="K1790" s="3" t="s">
        <v>169</v>
      </c>
      <c r="L1790" s="5">
        <v>38</v>
      </c>
      <c r="M1790" s="5">
        <v>52112.94</v>
      </c>
      <c r="N1790" s="5">
        <v>62240.45</v>
      </c>
      <c r="O1790" s="5">
        <v>0</v>
      </c>
      <c r="P1790" s="3" t="s">
        <v>55</v>
      </c>
      <c r="Q1790" s="3" t="s">
        <v>84</v>
      </c>
      <c r="R1790" s="5">
        <v>17</v>
      </c>
      <c r="S1790" s="15">
        <v>384845.4</v>
      </c>
      <c r="T1790" s="11">
        <f t="shared" si="190"/>
        <v>2365137.1</v>
      </c>
      <c r="U1790" s="12">
        <f t="shared" si="191"/>
        <v>0</v>
      </c>
      <c r="V1790" s="12">
        <f t="shared" si="192"/>
        <v>2365137.1</v>
      </c>
      <c r="W1790" s="17">
        <f t="shared" si="193"/>
        <v>0.16271589498976613</v>
      </c>
      <c r="X1790" s="19">
        <f t="shared" si="194"/>
        <v>1</v>
      </c>
      <c r="Y1790" s="17">
        <f t="shared" si="195"/>
        <v>0.16271589498976613</v>
      </c>
      <c r="Z1790" s="25">
        <f t="shared" si="189"/>
        <v>0</v>
      </c>
    </row>
    <row r="1791" spans="1:26" ht="14.4" x14ac:dyDescent="0.3">
      <c r="A1791" s="24" t="s">
        <v>2679</v>
      </c>
      <c r="B1791" s="6">
        <v>45753</v>
      </c>
      <c r="C1791" s="3" t="s">
        <v>31</v>
      </c>
      <c r="D1791" s="3" t="s">
        <v>41</v>
      </c>
      <c r="E1791" s="3" t="s">
        <v>42</v>
      </c>
      <c r="F1791" s="3" t="s">
        <v>42</v>
      </c>
      <c r="G1791" s="3" t="s">
        <v>1763</v>
      </c>
      <c r="H1791" s="3" t="s">
        <v>44</v>
      </c>
      <c r="I1791" s="3" t="s">
        <v>52</v>
      </c>
      <c r="J1791" s="3" t="s">
        <v>53</v>
      </c>
      <c r="K1791" s="3" t="s">
        <v>54</v>
      </c>
      <c r="L1791" s="5">
        <v>39</v>
      </c>
      <c r="M1791" s="5">
        <v>76671.8</v>
      </c>
      <c r="N1791" s="5">
        <v>100712.3</v>
      </c>
      <c r="O1791" s="5">
        <v>0.05</v>
      </c>
      <c r="P1791" s="3" t="s">
        <v>55</v>
      </c>
      <c r="Q1791" s="3" t="s">
        <v>84</v>
      </c>
      <c r="R1791" s="5">
        <v>17</v>
      </c>
      <c r="S1791" s="15">
        <v>890698.7</v>
      </c>
      <c r="T1791" s="11">
        <f t="shared" si="190"/>
        <v>3927779.7</v>
      </c>
      <c r="U1791" s="12">
        <f t="shared" si="191"/>
        <v>196388.98500000002</v>
      </c>
      <c r="V1791" s="12">
        <f t="shared" si="192"/>
        <v>3731390.7150000003</v>
      </c>
      <c r="W1791" s="17">
        <f t="shared" si="193"/>
        <v>0.23870421728269747</v>
      </c>
      <c r="X1791" s="19">
        <f t="shared" si="194"/>
        <v>1</v>
      </c>
      <c r="Y1791" s="17">
        <f t="shared" si="195"/>
        <v>0.23870421728269747</v>
      </c>
      <c r="Z1791" s="25">
        <f t="shared" si="189"/>
        <v>5.2631578947368418E-2</v>
      </c>
    </row>
    <row r="1792" spans="1:26" ht="14.4" x14ac:dyDescent="0.3">
      <c r="A1792" s="24" t="s">
        <v>2680</v>
      </c>
      <c r="B1792" s="6">
        <v>45693</v>
      </c>
      <c r="C1792" s="3" t="s">
        <v>49</v>
      </c>
      <c r="D1792" s="3" t="s">
        <v>41</v>
      </c>
      <c r="E1792" s="3" t="s">
        <v>42</v>
      </c>
      <c r="F1792" s="3" t="s">
        <v>42</v>
      </c>
      <c r="G1792" s="3" t="s">
        <v>2681</v>
      </c>
      <c r="H1792" s="3" t="s">
        <v>87</v>
      </c>
      <c r="I1792" s="3" t="s">
        <v>52</v>
      </c>
      <c r="J1792" s="3" t="s">
        <v>113</v>
      </c>
      <c r="K1792" s="3" t="s">
        <v>557</v>
      </c>
      <c r="L1792" s="5">
        <v>2</v>
      </c>
      <c r="M1792" s="5">
        <v>14852.82</v>
      </c>
      <c r="N1792" s="5">
        <v>19908.02</v>
      </c>
      <c r="O1792" s="5">
        <v>0</v>
      </c>
      <c r="P1792" s="3" t="s">
        <v>28</v>
      </c>
      <c r="Q1792" s="3" t="s">
        <v>29</v>
      </c>
      <c r="R1792" s="5">
        <v>9</v>
      </c>
      <c r="S1792" s="15">
        <v>10110.4</v>
      </c>
      <c r="T1792" s="11">
        <f t="shared" si="190"/>
        <v>39816.04</v>
      </c>
      <c r="U1792" s="12">
        <f t="shared" si="191"/>
        <v>0</v>
      </c>
      <c r="V1792" s="12">
        <f t="shared" si="192"/>
        <v>39816.04</v>
      </c>
      <c r="W1792" s="17">
        <f t="shared" si="193"/>
        <v>0.25392781401666259</v>
      </c>
      <c r="X1792" s="19">
        <f t="shared" si="194"/>
        <v>0</v>
      </c>
      <c r="Y1792" s="17">
        <f t="shared" si="195"/>
        <v>0.25392781401666259</v>
      </c>
      <c r="Z1792" s="25">
        <f t="shared" si="189"/>
        <v>0</v>
      </c>
    </row>
    <row r="1793" spans="1:26" ht="14.4" x14ac:dyDescent="0.3">
      <c r="A1793" s="24" t="s">
        <v>2682</v>
      </c>
      <c r="B1793" s="4">
        <v>45732</v>
      </c>
      <c r="C1793" s="3" t="s">
        <v>40</v>
      </c>
      <c r="D1793" s="3" t="s">
        <v>41</v>
      </c>
      <c r="E1793" s="3" t="s">
        <v>50</v>
      </c>
      <c r="F1793" s="3" t="s">
        <v>50</v>
      </c>
      <c r="G1793" s="3" t="s">
        <v>1241</v>
      </c>
      <c r="H1793" s="3" t="s">
        <v>24</v>
      </c>
      <c r="I1793" s="3" t="s">
        <v>25</v>
      </c>
      <c r="J1793" s="3" t="s">
        <v>146</v>
      </c>
      <c r="K1793" s="3" t="s">
        <v>177</v>
      </c>
      <c r="L1793" s="5">
        <v>8</v>
      </c>
      <c r="M1793" s="5">
        <v>75697.41</v>
      </c>
      <c r="N1793" s="5">
        <v>88088.92</v>
      </c>
      <c r="O1793" s="5">
        <v>0.15</v>
      </c>
      <c r="P1793" s="3" t="s">
        <v>28</v>
      </c>
      <c r="Q1793" s="3" t="s">
        <v>38</v>
      </c>
      <c r="R1793" s="5">
        <v>12</v>
      </c>
      <c r="S1793" s="15">
        <v>84262.27</v>
      </c>
      <c r="T1793" s="11">
        <f t="shared" si="190"/>
        <v>704711.36</v>
      </c>
      <c r="U1793" s="12">
        <f t="shared" si="191"/>
        <v>105706.704</v>
      </c>
      <c r="V1793" s="12">
        <f t="shared" si="192"/>
        <v>599004.65599999996</v>
      </c>
      <c r="W1793" s="17">
        <f t="shared" si="193"/>
        <v>0.14067047585686882</v>
      </c>
      <c r="X1793" s="19">
        <f t="shared" si="194"/>
        <v>0</v>
      </c>
      <c r="Y1793" s="17">
        <f t="shared" si="195"/>
        <v>0.14067047585686882</v>
      </c>
      <c r="Z1793" s="25">
        <f t="shared" si="189"/>
        <v>0.17647058823529413</v>
      </c>
    </row>
    <row r="1794" spans="1:26" ht="14.4" x14ac:dyDescent="0.3">
      <c r="A1794" s="24" t="s">
        <v>2683</v>
      </c>
      <c r="B1794" s="4">
        <v>45757</v>
      </c>
      <c r="C1794" s="3" t="s">
        <v>20</v>
      </c>
      <c r="D1794" s="3" t="s">
        <v>21</v>
      </c>
      <c r="E1794" s="3" t="s">
        <v>105</v>
      </c>
      <c r="F1794" s="3" t="s">
        <v>106</v>
      </c>
      <c r="G1794" s="3" t="s">
        <v>1077</v>
      </c>
      <c r="H1794" s="3" t="s">
        <v>24</v>
      </c>
      <c r="I1794" s="3" t="s">
        <v>45</v>
      </c>
      <c r="J1794" s="3" t="s">
        <v>132</v>
      </c>
      <c r="K1794" s="3" t="s">
        <v>241</v>
      </c>
      <c r="L1794" s="5">
        <v>18</v>
      </c>
      <c r="M1794" s="5">
        <v>41906.53</v>
      </c>
      <c r="N1794" s="5">
        <v>49322.239999999998</v>
      </c>
      <c r="O1794" s="5">
        <v>0.15</v>
      </c>
      <c r="P1794" s="3" t="s">
        <v>28</v>
      </c>
      <c r="Q1794" s="3" t="s">
        <v>77</v>
      </c>
      <c r="R1794" s="5">
        <v>17</v>
      </c>
      <c r="S1794" s="15">
        <v>113460.4</v>
      </c>
      <c r="T1794" s="11">
        <f t="shared" si="190"/>
        <v>887800.31999999995</v>
      </c>
      <c r="U1794" s="12">
        <f t="shared" si="191"/>
        <v>133170.04799999998</v>
      </c>
      <c r="V1794" s="12">
        <f t="shared" si="192"/>
        <v>754630.272</v>
      </c>
      <c r="W1794" s="17">
        <f t="shared" si="193"/>
        <v>0.15035230391605597</v>
      </c>
      <c r="X1794" s="19">
        <f t="shared" si="194"/>
        <v>0</v>
      </c>
      <c r="Y1794" s="17">
        <f t="shared" si="195"/>
        <v>0.15035230391605597</v>
      </c>
      <c r="Z1794" s="25">
        <f t="shared" ref="Z1794:Z1857" si="196">U1794/V1794</f>
        <v>0.1764705882352941</v>
      </c>
    </row>
    <row r="1795" spans="1:26" ht="14.4" x14ac:dyDescent="0.3">
      <c r="A1795" s="24" t="s">
        <v>2684</v>
      </c>
      <c r="B1795" s="7">
        <v>45804</v>
      </c>
      <c r="C1795" s="3" t="s">
        <v>49</v>
      </c>
      <c r="D1795" s="3" t="s">
        <v>70</v>
      </c>
      <c r="E1795" s="3" t="s">
        <v>125</v>
      </c>
      <c r="F1795" s="3" t="s">
        <v>125</v>
      </c>
      <c r="G1795" s="3" t="s">
        <v>2685</v>
      </c>
      <c r="H1795" s="3" t="s">
        <v>24</v>
      </c>
      <c r="I1795" s="3" t="s">
        <v>45</v>
      </c>
      <c r="J1795" s="3" t="s">
        <v>46</v>
      </c>
      <c r="K1795" s="3" t="s">
        <v>47</v>
      </c>
      <c r="L1795" s="5">
        <v>13</v>
      </c>
      <c r="M1795" s="5">
        <v>28798.31</v>
      </c>
      <c r="N1795" s="5">
        <v>32249.83</v>
      </c>
      <c r="O1795" s="5">
        <v>0.1</v>
      </c>
      <c r="P1795" s="3" t="s">
        <v>28</v>
      </c>
      <c r="Q1795" s="3" t="s">
        <v>38</v>
      </c>
      <c r="R1795" s="5">
        <v>20</v>
      </c>
      <c r="S1795" s="15">
        <v>40382.78</v>
      </c>
      <c r="T1795" s="11">
        <f t="shared" ref="T1795:T1858" si="197">L1795*N1795</f>
        <v>419247.79000000004</v>
      </c>
      <c r="U1795" s="12">
        <f t="shared" ref="U1795:U1858" si="198">IF(O1795="","", (L1795 * N1795) * (O1795))</f>
        <v>41924.77900000001</v>
      </c>
      <c r="V1795" s="12">
        <f t="shared" ref="V1795:V1858" si="199">IF(T1795="","", T1795 - U1795)</f>
        <v>377323.01100000006</v>
      </c>
      <c r="W1795" s="17">
        <f t="shared" ref="W1795:W1858" si="200">IF(V1795=0,"", S1795 / V1795)</f>
        <v>0.10702442952783495</v>
      </c>
      <c r="X1795" s="19">
        <f t="shared" ref="X1795:X1858" si="201">IF(TRIM(P1795)="Returned",1,0)</f>
        <v>0</v>
      </c>
      <c r="Y1795" s="17">
        <f t="shared" ref="Y1795:Y1858" si="202">S1795/V1795</f>
        <v>0.10702442952783495</v>
      </c>
      <c r="Z1795" s="25">
        <f t="shared" si="196"/>
        <v>0.11111111111111112</v>
      </c>
    </row>
    <row r="1796" spans="1:26" ht="14.4" x14ac:dyDescent="0.3">
      <c r="A1796" s="24" t="s">
        <v>2686</v>
      </c>
      <c r="B1796" s="4">
        <v>45866</v>
      </c>
      <c r="C1796" s="3" t="s">
        <v>20</v>
      </c>
      <c r="D1796" s="3" t="s">
        <v>57</v>
      </c>
      <c r="E1796" s="3" t="s">
        <v>58</v>
      </c>
      <c r="F1796" s="3" t="s">
        <v>59</v>
      </c>
      <c r="G1796" s="3" t="s">
        <v>1918</v>
      </c>
      <c r="H1796" s="3" t="s">
        <v>87</v>
      </c>
      <c r="I1796" s="3" t="s">
        <v>52</v>
      </c>
      <c r="J1796" s="3" t="s">
        <v>113</v>
      </c>
      <c r="K1796" s="3" t="s">
        <v>557</v>
      </c>
      <c r="L1796" s="5">
        <v>1</v>
      </c>
      <c r="M1796" s="5">
        <v>51780.71</v>
      </c>
      <c r="N1796" s="5">
        <v>64000.31</v>
      </c>
      <c r="O1796" s="5">
        <v>0.05</v>
      </c>
      <c r="P1796" s="3" t="s">
        <v>55</v>
      </c>
      <c r="Q1796" s="3" t="s">
        <v>38</v>
      </c>
      <c r="R1796" s="5">
        <v>8</v>
      </c>
      <c r="S1796" s="15">
        <v>11608.62</v>
      </c>
      <c r="T1796" s="11">
        <f t="shared" si="197"/>
        <v>64000.31</v>
      </c>
      <c r="U1796" s="12">
        <f t="shared" si="198"/>
        <v>3200.0155</v>
      </c>
      <c r="V1796" s="12">
        <f t="shared" si="199"/>
        <v>60800.294499999996</v>
      </c>
      <c r="W1796" s="17">
        <f t="shared" si="200"/>
        <v>0.19093032518123743</v>
      </c>
      <c r="X1796" s="19">
        <f t="shared" si="201"/>
        <v>1</v>
      </c>
      <c r="Y1796" s="17">
        <f t="shared" si="202"/>
        <v>0.19093032518123743</v>
      </c>
      <c r="Z1796" s="25">
        <f t="shared" si="196"/>
        <v>5.2631578947368425E-2</v>
      </c>
    </row>
    <row r="1797" spans="1:26" ht="14.4" x14ac:dyDescent="0.3">
      <c r="A1797" s="24" t="s">
        <v>2687</v>
      </c>
      <c r="B1797" s="7">
        <v>45804</v>
      </c>
      <c r="C1797" s="3" t="s">
        <v>20</v>
      </c>
      <c r="D1797" s="3" t="s">
        <v>41</v>
      </c>
      <c r="E1797" s="3" t="s">
        <v>50</v>
      </c>
      <c r="F1797" s="3" t="s">
        <v>50</v>
      </c>
      <c r="G1797" s="3" t="s">
        <v>2688</v>
      </c>
      <c r="H1797" s="3" t="s">
        <v>44</v>
      </c>
      <c r="I1797" s="3" t="s">
        <v>52</v>
      </c>
      <c r="J1797" s="3" t="s">
        <v>157</v>
      </c>
      <c r="K1797" s="3" t="s">
        <v>158</v>
      </c>
      <c r="L1797" s="5">
        <v>6</v>
      </c>
      <c r="M1797" s="5">
        <v>39522.199999999997</v>
      </c>
      <c r="N1797" s="5">
        <v>56523.09</v>
      </c>
      <c r="O1797" s="5">
        <v>0</v>
      </c>
      <c r="P1797" s="3" t="s">
        <v>55</v>
      </c>
      <c r="Q1797" s="3" t="s">
        <v>77</v>
      </c>
      <c r="R1797" s="5">
        <v>17</v>
      </c>
      <c r="S1797" s="15">
        <v>102005.3</v>
      </c>
      <c r="T1797" s="11">
        <f t="shared" si="197"/>
        <v>339138.54</v>
      </c>
      <c r="U1797" s="12">
        <f t="shared" si="198"/>
        <v>0</v>
      </c>
      <c r="V1797" s="12">
        <f t="shared" si="199"/>
        <v>339138.54</v>
      </c>
      <c r="W1797" s="17">
        <f t="shared" si="200"/>
        <v>0.30077767038803671</v>
      </c>
      <c r="X1797" s="19">
        <f t="shared" si="201"/>
        <v>1</v>
      </c>
      <c r="Y1797" s="17">
        <f t="shared" si="202"/>
        <v>0.30077767038803671</v>
      </c>
      <c r="Z1797" s="25">
        <f t="shared" si="196"/>
        <v>0</v>
      </c>
    </row>
    <row r="1798" spans="1:26" ht="14.4" x14ac:dyDescent="0.3">
      <c r="A1798" s="24" t="s">
        <v>2689</v>
      </c>
      <c r="B1798" s="4">
        <v>45672</v>
      </c>
      <c r="C1798" s="3" t="s">
        <v>40</v>
      </c>
      <c r="D1798" s="3" t="s">
        <v>57</v>
      </c>
      <c r="E1798" s="3" t="s">
        <v>64</v>
      </c>
      <c r="F1798" s="3" t="s">
        <v>65</v>
      </c>
      <c r="G1798" s="3" t="s">
        <v>284</v>
      </c>
      <c r="H1798" s="3" t="s">
        <v>44</v>
      </c>
      <c r="I1798" s="3" t="s">
        <v>45</v>
      </c>
      <c r="J1798" s="3" t="s">
        <v>67</v>
      </c>
      <c r="K1798" s="3" t="s">
        <v>68</v>
      </c>
      <c r="L1798" s="5">
        <v>11</v>
      </c>
      <c r="M1798" s="5">
        <v>43769.91</v>
      </c>
      <c r="N1798" s="5">
        <v>64761.97</v>
      </c>
      <c r="O1798" s="5">
        <v>0.1</v>
      </c>
      <c r="P1798" s="3" t="s">
        <v>55</v>
      </c>
      <c r="Q1798" s="3" t="s">
        <v>29</v>
      </c>
      <c r="R1798" s="5">
        <v>2</v>
      </c>
      <c r="S1798" s="15">
        <v>207821.4</v>
      </c>
      <c r="T1798" s="11">
        <f t="shared" si="197"/>
        <v>712381.67</v>
      </c>
      <c r="U1798" s="12">
        <f t="shared" si="198"/>
        <v>71238.167000000001</v>
      </c>
      <c r="V1798" s="12">
        <f t="shared" si="199"/>
        <v>641143.50300000003</v>
      </c>
      <c r="W1798" s="17">
        <f t="shared" si="200"/>
        <v>0.32414178577428399</v>
      </c>
      <c r="X1798" s="19">
        <f t="shared" si="201"/>
        <v>1</v>
      </c>
      <c r="Y1798" s="17">
        <f t="shared" si="202"/>
        <v>0.32414178577428399</v>
      </c>
      <c r="Z1798" s="25">
        <f t="shared" si="196"/>
        <v>0.1111111111111111</v>
      </c>
    </row>
    <row r="1799" spans="1:26" ht="14.4" x14ac:dyDescent="0.3">
      <c r="A1799" s="24" t="s">
        <v>2690</v>
      </c>
      <c r="B1799" s="4">
        <v>45711</v>
      </c>
      <c r="C1799" s="3" t="s">
        <v>31</v>
      </c>
      <c r="D1799" s="3" t="s">
        <v>57</v>
      </c>
      <c r="E1799" s="3" t="s">
        <v>58</v>
      </c>
      <c r="F1799" s="3" t="s">
        <v>59</v>
      </c>
      <c r="G1799" s="3" t="s">
        <v>2470</v>
      </c>
      <c r="H1799" s="3" t="s">
        <v>44</v>
      </c>
      <c r="I1799" s="3" t="s">
        <v>52</v>
      </c>
      <c r="J1799" s="3" t="s">
        <v>113</v>
      </c>
      <c r="K1799" s="3" t="s">
        <v>139</v>
      </c>
      <c r="L1799" s="5">
        <v>28</v>
      </c>
      <c r="M1799" s="5">
        <v>55436.88</v>
      </c>
      <c r="N1799" s="5">
        <v>64522.27</v>
      </c>
      <c r="O1799" s="5">
        <v>0.1</v>
      </c>
      <c r="P1799" s="3" t="s">
        <v>28</v>
      </c>
      <c r="Q1799" s="3" t="s">
        <v>29</v>
      </c>
      <c r="R1799" s="5">
        <v>4</v>
      </c>
      <c r="S1799" s="15">
        <v>228951.8</v>
      </c>
      <c r="T1799" s="11">
        <f t="shared" si="197"/>
        <v>1806623.5599999998</v>
      </c>
      <c r="U1799" s="12">
        <f t="shared" si="198"/>
        <v>180662.356</v>
      </c>
      <c r="V1799" s="12">
        <f t="shared" si="199"/>
        <v>1625961.2039999999</v>
      </c>
      <c r="W1799" s="17">
        <f t="shared" si="200"/>
        <v>0.14081012476605193</v>
      </c>
      <c r="X1799" s="19">
        <f t="shared" si="201"/>
        <v>0</v>
      </c>
      <c r="Y1799" s="17">
        <f t="shared" si="202"/>
        <v>0.14081012476605193</v>
      </c>
      <c r="Z1799" s="25">
        <f t="shared" si="196"/>
        <v>0.11111111111111112</v>
      </c>
    </row>
    <row r="1800" spans="1:26" ht="14.4" x14ac:dyDescent="0.3">
      <c r="A1800" s="24" t="s">
        <v>2691</v>
      </c>
      <c r="B1800" s="4">
        <v>45881</v>
      </c>
      <c r="C1800" s="3" t="s">
        <v>31</v>
      </c>
      <c r="D1800" s="3" t="s">
        <v>41</v>
      </c>
      <c r="E1800" s="3" t="s">
        <v>42</v>
      </c>
      <c r="F1800" s="3" t="s">
        <v>42</v>
      </c>
      <c r="G1800" s="3" t="s">
        <v>2660</v>
      </c>
      <c r="H1800" s="3" t="s">
        <v>87</v>
      </c>
      <c r="I1800" s="3" t="s">
        <v>52</v>
      </c>
      <c r="J1800" s="3" t="s">
        <v>157</v>
      </c>
      <c r="K1800" s="3" t="s">
        <v>285</v>
      </c>
      <c r="L1800" s="5">
        <v>3</v>
      </c>
      <c r="M1800" s="5">
        <v>34138.14</v>
      </c>
      <c r="N1800" s="5">
        <v>48950.03</v>
      </c>
      <c r="O1800" s="5">
        <v>0.05</v>
      </c>
      <c r="P1800" s="3" t="s">
        <v>28</v>
      </c>
      <c r="Q1800" s="3" t="s">
        <v>38</v>
      </c>
      <c r="R1800" s="5">
        <v>14</v>
      </c>
      <c r="S1800" s="15">
        <v>42213.89</v>
      </c>
      <c r="T1800" s="11">
        <f t="shared" si="197"/>
        <v>146850.09</v>
      </c>
      <c r="U1800" s="12">
        <f t="shared" si="198"/>
        <v>7342.5045</v>
      </c>
      <c r="V1800" s="12">
        <f t="shared" si="199"/>
        <v>139507.58549999999</v>
      </c>
      <c r="W1800" s="17">
        <f t="shared" si="200"/>
        <v>0.30259207661507415</v>
      </c>
      <c r="X1800" s="19">
        <f t="shared" si="201"/>
        <v>0</v>
      </c>
      <c r="Y1800" s="17">
        <f t="shared" si="202"/>
        <v>0.30259207661507415</v>
      </c>
      <c r="Z1800" s="25">
        <f t="shared" si="196"/>
        <v>5.2631578947368425E-2</v>
      </c>
    </row>
    <row r="1801" spans="1:26" ht="14.4" x14ac:dyDescent="0.3">
      <c r="A1801" s="24" t="s">
        <v>2692</v>
      </c>
      <c r="B1801" s="4">
        <v>45837</v>
      </c>
      <c r="C1801" s="3" t="s">
        <v>49</v>
      </c>
      <c r="D1801" s="3" t="s">
        <v>70</v>
      </c>
      <c r="E1801" s="3" t="s">
        <v>71</v>
      </c>
      <c r="F1801" s="3" t="s">
        <v>72</v>
      </c>
      <c r="G1801" s="3" t="s">
        <v>644</v>
      </c>
      <c r="H1801" s="3" t="s">
        <v>87</v>
      </c>
      <c r="I1801" s="3" t="s">
        <v>45</v>
      </c>
      <c r="J1801" s="3" t="s">
        <v>132</v>
      </c>
      <c r="K1801" s="3" t="s">
        <v>133</v>
      </c>
      <c r="L1801" s="5">
        <v>47</v>
      </c>
      <c r="M1801" s="5">
        <v>23109.26</v>
      </c>
      <c r="N1801" s="5">
        <v>33174.639999999999</v>
      </c>
      <c r="O1801" s="5">
        <v>0</v>
      </c>
      <c r="P1801" s="3" t="s">
        <v>55</v>
      </c>
      <c r="Q1801" s="3" t="s">
        <v>29</v>
      </c>
      <c r="R1801" s="5">
        <v>6</v>
      </c>
      <c r="S1801" s="15">
        <v>473072.9</v>
      </c>
      <c r="T1801" s="11">
        <f t="shared" si="197"/>
        <v>1559208.08</v>
      </c>
      <c r="U1801" s="12">
        <f t="shared" si="198"/>
        <v>0</v>
      </c>
      <c r="V1801" s="12">
        <f t="shared" si="199"/>
        <v>1559208.08</v>
      </c>
      <c r="W1801" s="17">
        <f t="shared" si="200"/>
        <v>0.30340588024659287</v>
      </c>
      <c r="X1801" s="19">
        <f t="shared" si="201"/>
        <v>1</v>
      </c>
      <c r="Y1801" s="17">
        <f t="shared" si="202"/>
        <v>0.30340588024659287</v>
      </c>
      <c r="Z1801" s="25">
        <f t="shared" si="196"/>
        <v>0</v>
      </c>
    </row>
    <row r="1802" spans="1:26" ht="14.4" x14ac:dyDescent="0.3">
      <c r="A1802" s="24" t="s">
        <v>2693</v>
      </c>
      <c r="B1802" s="4">
        <v>45859</v>
      </c>
      <c r="C1802" s="3" t="s">
        <v>49</v>
      </c>
      <c r="D1802" s="3" t="s">
        <v>57</v>
      </c>
      <c r="E1802" s="3" t="s">
        <v>64</v>
      </c>
      <c r="F1802" s="3" t="s">
        <v>65</v>
      </c>
      <c r="G1802" s="3" t="s">
        <v>1380</v>
      </c>
      <c r="H1802" s="3" t="s">
        <v>44</v>
      </c>
      <c r="I1802" s="3" t="s">
        <v>52</v>
      </c>
      <c r="J1802" s="3" t="s">
        <v>157</v>
      </c>
      <c r="K1802" s="3" t="s">
        <v>285</v>
      </c>
      <c r="L1802" s="5">
        <v>34</v>
      </c>
      <c r="M1802" s="5">
        <v>52830.7</v>
      </c>
      <c r="N1802" s="5">
        <v>67949.47</v>
      </c>
      <c r="O1802" s="5">
        <v>0.15</v>
      </c>
      <c r="P1802" s="3" t="s">
        <v>28</v>
      </c>
      <c r="Q1802" s="3" t="s">
        <v>84</v>
      </c>
      <c r="R1802" s="5">
        <v>17</v>
      </c>
      <c r="S1802" s="15">
        <v>436932.5</v>
      </c>
      <c r="T1802" s="11">
        <f t="shared" si="197"/>
        <v>2310281.98</v>
      </c>
      <c r="U1802" s="12">
        <f t="shared" si="198"/>
        <v>346542.29699999996</v>
      </c>
      <c r="V1802" s="12">
        <f t="shared" si="199"/>
        <v>1963739.683</v>
      </c>
      <c r="W1802" s="17">
        <f t="shared" si="200"/>
        <v>0.22250021414880172</v>
      </c>
      <c r="X1802" s="19">
        <f t="shared" si="201"/>
        <v>0</v>
      </c>
      <c r="Y1802" s="17">
        <f t="shared" si="202"/>
        <v>0.22250021414880172</v>
      </c>
      <c r="Z1802" s="25">
        <f t="shared" si="196"/>
        <v>0.1764705882352941</v>
      </c>
    </row>
    <row r="1803" spans="1:26" ht="14.4" x14ac:dyDescent="0.3">
      <c r="A1803" s="24" t="s">
        <v>2694</v>
      </c>
      <c r="B1803" s="4">
        <v>45772</v>
      </c>
      <c r="C1803" s="3" t="s">
        <v>40</v>
      </c>
      <c r="D1803" s="3" t="s">
        <v>21</v>
      </c>
      <c r="E1803" s="3" t="s">
        <v>32</v>
      </c>
      <c r="F1803" s="3" t="s">
        <v>33</v>
      </c>
      <c r="G1803" s="3" t="s">
        <v>277</v>
      </c>
      <c r="H1803" s="3" t="s">
        <v>87</v>
      </c>
      <c r="I1803" s="3" t="s">
        <v>52</v>
      </c>
      <c r="J1803" s="3" t="s">
        <v>113</v>
      </c>
      <c r="K1803" s="3" t="s">
        <v>257</v>
      </c>
      <c r="L1803" s="5">
        <v>25</v>
      </c>
      <c r="M1803" s="5">
        <v>30404.61</v>
      </c>
      <c r="N1803" s="5">
        <v>37376.339999999997</v>
      </c>
      <c r="O1803" s="5">
        <v>0.1</v>
      </c>
      <c r="P1803" s="3" t="s">
        <v>55</v>
      </c>
      <c r="Q1803" s="3" t="s">
        <v>29</v>
      </c>
      <c r="R1803" s="5">
        <v>6</v>
      </c>
      <c r="S1803" s="15">
        <v>156863.9</v>
      </c>
      <c r="T1803" s="11">
        <f t="shared" si="197"/>
        <v>934408.49999999988</v>
      </c>
      <c r="U1803" s="12">
        <f t="shared" si="198"/>
        <v>93440.849999999991</v>
      </c>
      <c r="V1803" s="12">
        <f t="shared" si="199"/>
        <v>840967.64999999991</v>
      </c>
      <c r="W1803" s="17">
        <f t="shared" si="200"/>
        <v>0.18652786465686286</v>
      </c>
      <c r="X1803" s="19">
        <f t="shared" si="201"/>
        <v>1</v>
      </c>
      <c r="Y1803" s="17">
        <f t="shared" si="202"/>
        <v>0.18652786465686286</v>
      </c>
      <c r="Z1803" s="25">
        <f t="shared" si="196"/>
        <v>0.11111111111111112</v>
      </c>
    </row>
    <row r="1804" spans="1:26" ht="14.4" x14ac:dyDescent="0.3">
      <c r="A1804" s="24" t="s">
        <v>2695</v>
      </c>
      <c r="B1804" s="6">
        <v>45846</v>
      </c>
      <c r="C1804" s="3" t="s">
        <v>49</v>
      </c>
      <c r="D1804" s="3" t="s">
        <v>41</v>
      </c>
      <c r="E1804" s="3" t="s">
        <v>50</v>
      </c>
      <c r="F1804" s="3" t="s">
        <v>50</v>
      </c>
      <c r="G1804" s="3" t="s">
        <v>599</v>
      </c>
      <c r="H1804" s="3" t="s">
        <v>87</v>
      </c>
      <c r="I1804" s="3" t="s">
        <v>45</v>
      </c>
      <c r="J1804" s="3" t="s">
        <v>132</v>
      </c>
      <c r="K1804" s="3" t="s">
        <v>133</v>
      </c>
      <c r="L1804" s="5">
        <v>13</v>
      </c>
      <c r="M1804" s="5">
        <v>55208.18</v>
      </c>
      <c r="N1804" s="5">
        <v>80613.23</v>
      </c>
      <c r="O1804" s="5">
        <v>0.15</v>
      </c>
      <c r="P1804" s="3" t="s">
        <v>55</v>
      </c>
      <c r="Q1804" s="3" t="s">
        <v>77</v>
      </c>
      <c r="R1804" s="5">
        <v>6</v>
      </c>
      <c r="S1804" s="15">
        <v>280725.8</v>
      </c>
      <c r="T1804" s="11">
        <f t="shared" si="197"/>
        <v>1047971.99</v>
      </c>
      <c r="U1804" s="12">
        <f t="shared" si="198"/>
        <v>157195.7985</v>
      </c>
      <c r="V1804" s="12">
        <f t="shared" si="199"/>
        <v>890776.19149999996</v>
      </c>
      <c r="W1804" s="17">
        <f t="shared" si="200"/>
        <v>0.31514739917697948</v>
      </c>
      <c r="X1804" s="19">
        <f t="shared" si="201"/>
        <v>1</v>
      </c>
      <c r="Y1804" s="17">
        <f t="shared" si="202"/>
        <v>0.31514739917697948</v>
      </c>
      <c r="Z1804" s="25">
        <f t="shared" si="196"/>
        <v>0.17647058823529413</v>
      </c>
    </row>
    <row r="1805" spans="1:26" ht="14.4" x14ac:dyDescent="0.3">
      <c r="A1805" s="24" t="s">
        <v>2696</v>
      </c>
      <c r="B1805" s="4">
        <v>45775</v>
      </c>
      <c r="C1805" s="3" t="s">
        <v>49</v>
      </c>
      <c r="D1805" s="3" t="s">
        <v>57</v>
      </c>
      <c r="E1805" s="3" t="s">
        <v>58</v>
      </c>
      <c r="F1805" s="3" t="s">
        <v>59</v>
      </c>
      <c r="G1805" s="3" t="s">
        <v>1213</v>
      </c>
      <c r="H1805" s="3" t="s">
        <v>24</v>
      </c>
      <c r="I1805" s="3" t="s">
        <v>52</v>
      </c>
      <c r="J1805" s="3" t="s">
        <v>95</v>
      </c>
      <c r="K1805" s="3" t="s">
        <v>298</v>
      </c>
      <c r="L1805" s="5">
        <v>49</v>
      </c>
      <c r="M1805" s="5">
        <v>21844.35</v>
      </c>
      <c r="N1805" s="5">
        <v>30347.75</v>
      </c>
      <c r="O1805" s="5">
        <v>0.05</v>
      </c>
      <c r="P1805" s="3" t="s">
        <v>28</v>
      </c>
      <c r="Q1805" s="3" t="s">
        <v>84</v>
      </c>
      <c r="R1805" s="5">
        <v>13</v>
      </c>
      <c r="S1805" s="15">
        <v>395833.3</v>
      </c>
      <c r="T1805" s="11">
        <f t="shared" si="197"/>
        <v>1487039.75</v>
      </c>
      <c r="U1805" s="12">
        <f t="shared" si="198"/>
        <v>74351.987500000003</v>
      </c>
      <c r="V1805" s="12">
        <f t="shared" si="199"/>
        <v>1412687.7625</v>
      </c>
      <c r="W1805" s="17">
        <f t="shared" si="200"/>
        <v>0.28019871800935203</v>
      </c>
      <c r="X1805" s="19">
        <f t="shared" si="201"/>
        <v>0</v>
      </c>
      <c r="Y1805" s="17">
        <f t="shared" si="202"/>
        <v>0.28019871800935203</v>
      </c>
      <c r="Z1805" s="25">
        <f t="shared" si="196"/>
        <v>5.2631578947368425E-2</v>
      </c>
    </row>
    <row r="1806" spans="1:26" ht="14.4" x14ac:dyDescent="0.3">
      <c r="A1806" s="24" t="s">
        <v>2697</v>
      </c>
      <c r="B1806" s="6">
        <v>45870</v>
      </c>
      <c r="C1806" s="3" t="s">
        <v>31</v>
      </c>
      <c r="D1806" s="3" t="s">
        <v>21</v>
      </c>
      <c r="E1806" s="3" t="s">
        <v>32</v>
      </c>
      <c r="F1806" s="3" t="s">
        <v>33</v>
      </c>
      <c r="G1806" s="3" t="s">
        <v>1529</v>
      </c>
      <c r="H1806" s="3" t="s">
        <v>24</v>
      </c>
      <c r="I1806" s="3" t="s">
        <v>45</v>
      </c>
      <c r="J1806" s="3" t="s">
        <v>67</v>
      </c>
      <c r="K1806" s="3" t="s">
        <v>74</v>
      </c>
      <c r="L1806" s="5">
        <v>26</v>
      </c>
      <c r="M1806" s="5">
        <v>17258.38</v>
      </c>
      <c r="N1806" s="5">
        <v>24141.97</v>
      </c>
      <c r="O1806" s="5">
        <v>0.05</v>
      </c>
      <c r="P1806" s="3" t="s">
        <v>28</v>
      </c>
      <c r="Q1806" s="3" t="s">
        <v>38</v>
      </c>
      <c r="R1806" s="5">
        <v>17</v>
      </c>
      <c r="S1806" s="15">
        <v>170024.7</v>
      </c>
      <c r="T1806" s="11">
        <f t="shared" si="197"/>
        <v>627691.22</v>
      </c>
      <c r="U1806" s="12">
        <f t="shared" si="198"/>
        <v>31384.561000000002</v>
      </c>
      <c r="V1806" s="12">
        <f t="shared" si="199"/>
        <v>596306.65899999999</v>
      </c>
      <c r="W1806" s="17">
        <f t="shared" si="200"/>
        <v>0.28512963495180427</v>
      </c>
      <c r="X1806" s="19">
        <f t="shared" si="201"/>
        <v>0</v>
      </c>
      <c r="Y1806" s="17">
        <f t="shared" si="202"/>
        <v>0.28512963495180427</v>
      </c>
      <c r="Z1806" s="25">
        <f t="shared" si="196"/>
        <v>5.2631578947368425E-2</v>
      </c>
    </row>
    <row r="1807" spans="1:26" ht="14.4" x14ac:dyDescent="0.3">
      <c r="A1807" s="24" t="s">
        <v>2698</v>
      </c>
      <c r="B1807" s="4">
        <v>45772</v>
      </c>
      <c r="C1807" s="3" t="s">
        <v>20</v>
      </c>
      <c r="D1807" s="3" t="s">
        <v>21</v>
      </c>
      <c r="E1807" s="3" t="s">
        <v>32</v>
      </c>
      <c r="F1807" s="3" t="s">
        <v>33</v>
      </c>
      <c r="G1807" s="3" t="s">
        <v>345</v>
      </c>
      <c r="H1807" s="3" t="s">
        <v>87</v>
      </c>
      <c r="I1807" s="3" t="s">
        <v>45</v>
      </c>
      <c r="J1807" s="3" t="s">
        <v>46</v>
      </c>
      <c r="K1807" s="3" t="s">
        <v>161</v>
      </c>
      <c r="L1807" s="5">
        <v>7</v>
      </c>
      <c r="M1807" s="5">
        <v>39319.730000000003</v>
      </c>
      <c r="N1807" s="5">
        <v>53108.43</v>
      </c>
      <c r="O1807" s="5">
        <v>0</v>
      </c>
      <c r="P1807" s="3" t="s">
        <v>55</v>
      </c>
      <c r="Q1807" s="3" t="s">
        <v>29</v>
      </c>
      <c r="R1807" s="5">
        <v>1</v>
      </c>
      <c r="S1807" s="15">
        <v>96520.9</v>
      </c>
      <c r="T1807" s="11">
        <f t="shared" si="197"/>
        <v>371759.01</v>
      </c>
      <c r="U1807" s="12">
        <f t="shared" si="198"/>
        <v>0</v>
      </c>
      <c r="V1807" s="12">
        <f t="shared" si="199"/>
        <v>371759.01</v>
      </c>
      <c r="W1807" s="17">
        <f t="shared" si="200"/>
        <v>0.25963298105404359</v>
      </c>
      <c r="X1807" s="19">
        <f t="shared" si="201"/>
        <v>1</v>
      </c>
      <c r="Y1807" s="17">
        <f t="shared" si="202"/>
        <v>0.25963298105404359</v>
      </c>
      <c r="Z1807" s="25">
        <f t="shared" si="196"/>
        <v>0</v>
      </c>
    </row>
    <row r="1808" spans="1:26" ht="14.4" x14ac:dyDescent="0.3">
      <c r="A1808" s="24" t="s">
        <v>2699</v>
      </c>
      <c r="B1808" s="4">
        <v>45759</v>
      </c>
      <c r="C1808" s="3" t="s">
        <v>40</v>
      </c>
      <c r="D1808" s="3" t="s">
        <v>57</v>
      </c>
      <c r="E1808" s="3" t="s">
        <v>92</v>
      </c>
      <c r="F1808" s="3" t="s">
        <v>93</v>
      </c>
      <c r="G1808" s="3" t="s">
        <v>2700</v>
      </c>
      <c r="H1808" s="3" t="s">
        <v>44</v>
      </c>
      <c r="I1808" s="3" t="s">
        <v>45</v>
      </c>
      <c r="J1808" s="3" t="s">
        <v>67</v>
      </c>
      <c r="K1808" s="3" t="s">
        <v>74</v>
      </c>
      <c r="L1808" s="5">
        <v>1</v>
      </c>
      <c r="M1808" s="5">
        <v>36509.58</v>
      </c>
      <c r="N1808" s="5">
        <v>48750.86</v>
      </c>
      <c r="O1808" s="5">
        <v>0.1</v>
      </c>
      <c r="P1808" s="3" t="s">
        <v>55</v>
      </c>
      <c r="Q1808" s="3" t="s">
        <v>77</v>
      </c>
      <c r="R1808" s="5">
        <v>9</v>
      </c>
      <c r="S1808" s="15">
        <v>11017.15</v>
      </c>
      <c r="T1808" s="11">
        <f t="shared" si="197"/>
        <v>48750.86</v>
      </c>
      <c r="U1808" s="12">
        <f t="shared" si="198"/>
        <v>4875.0860000000002</v>
      </c>
      <c r="V1808" s="12">
        <f t="shared" si="199"/>
        <v>43875.773999999998</v>
      </c>
      <c r="W1808" s="17">
        <f t="shared" si="200"/>
        <v>0.25109870426445358</v>
      </c>
      <c r="X1808" s="19">
        <f t="shared" si="201"/>
        <v>1</v>
      </c>
      <c r="Y1808" s="17">
        <f t="shared" si="202"/>
        <v>0.25109870426445358</v>
      </c>
      <c r="Z1808" s="25">
        <f t="shared" si="196"/>
        <v>0.11111111111111112</v>
      </c>
    </row>
    <row r="1809" spans="1:26" ht="14.4" x14ac:dyDescent="0.3">
      <c r="A1809" s="24" t="s">
        <v>2701</v>
      </c>
      <c r="B1809" s="6">
        <v>45903</v>
      </c>
      <c r="C1809" s="3" t="s">
        <v>49</v>
      </c>
      <c r="D1809" s="3" t="s">
        <v>57</v>
      </c>
      <c r="E1809" s="3" t="s">
        <v>92</v>
      </c>
      <c r="F1809" s="3" t="s">
        <v>93</v>
      </c>
      <c r="G1809" s="3" t="s">
        <v>1705</v>
      </c>
      <c r="H1809" s="3" t="s">
        <v>87</v>
      </c>
      <c r="I1809" s="3" t="s">
        <v>52</v>
      </c>
      <c r="J1809" s="3" t="s">
        <v>95</v>
      </c>
      <c r="K1809" s="3" t="s">
        <v>96</v>
      </c>
      <c r="L1809" s="5">
        <v>10</v>
      </c>
      <c r="M1809" s="5">
        <v>61968.82</v>
      </c>
      <c r="N1809" s="5">
        <v>83348.59</v>
      </c>
      <c r="O1809" s="5">
        <v>0</v>
      </c>
      <c r="P1809" s="3" t="s">
        <v>28</v>
      </c>
      <c r="Q1809" s="3" t="s">
        <v>84</v>
      </c>
      <c r="R1809" s="5">
        <v>6</v>
      </c>
      <c r="S1809" s="15">
        <v>213797.7</v>
      </c>
      <c r="T1809" s="11">
        <f t="shared" si="197"/>
        <v>833485.89999999991</v>
      </c>
      <c r="U1809" s="12">
        <f t="shared" si="198"/>
        <v>0</v>
      </c>
      <c r="V1809" s="12">
        <f t="shared" si="199"/>
        <v>833485.89999999991</v>
      </c>
      <c r="W1809" s="17">
        <f t="shared" si="200"/>
        <v>0.2565102780982858</v>
      </c>
      <c r="X1809" s="19">
        <f t="shared" si="201"/>
        <v>0</v>
      </c>
      <c r="Y1809" s="17">
        <f t="shared" si="202"/>
        <v>0.2565102780982858</v>
      </c>
      <c r="Z1809" s="25">
        <f t="shared" si="196"/>
        <v>0</v>
      </c>
    </row>
    <row r="1810" spans="1:26" ht="14.4" x14ac:dyDescent="0.3">
      <c r="A1810" s="24" t="s">
        <v>2702</v>
      </c>
      <c r="B1810" s="6">
        <v>45870</v>
      </c>
      <c r="C1810" s="3" t="s">
        <v>40</v>
      </c>
      <c r="D1810" s="3" t="s">
        <v>70</v>
      </c>
      <c r="E1810" s="3" t="s">
        <v>125</v>
      </c>
      <c r="F1810" s="3" t="s">
        <v>125</v>
      </c>
      <c r="G1810" s="3" t="s">
        <v>941</v>
      </c>
      <c r="H1810" s="3" t="s">
        <v>44</v>
      </c>
      <c r="I1810" s="3" t="s">
        <v>25</v>
      </c>
      <c r="J1810" s="3" t="s">
        <v>36</v>
      </c>
      <c r="K1810" s="3" t="s">
        <v>169</v>
      </c>
      <c r="L1810" s="5">
        <v>31</v>
      </c>
      <c r="M1810" s="5">
        <v>52930.92</v>
      </c>
      <c r="N1810" s="5">
        <v>78643.92</v>
      </c>
      <c r="O1810" s="5">
        <v>0</v>
      </c>
      <c r="P1810" s="3" t="s">
        <v>55</v>
      </c>
      <c r="Q1810" s="3" t="s">
        <v>84</v>
      </c>
      <c r="R1810" s="5">
        <v>2</v>
      </c>
      <c r="S1810" s="15">
        <v>797103</v>
      </c>
      <c r="T1810" s="11">
        <f t="shared" si="197"/>
        <v>2437961.52</v>
      </c>
      <c r="U1810" s="12">
        <f t="shared" si="198"/>
        <v>0</v>
      </c>
      <c r="V1810" s="12">
        <f t="shared" si="199"/>
        <v>2437961.52</v>
      </c>
      <c r="W1810" s="17">
        <f t="shared" si="200"/>
        <v>0.32695470927695364</v>
      </c>
      <c r="X1810" s="19">
        <f t="shared" si="201"/>
        <v>1</v>
      </c>
      <c r="Y1810" s="17">
        <f t="shared" si="202"/>
        <v>0.32695470927695364</v>
      </c>
      <c r="Z1810" s="25">
        <f t="shared" si="196"/>
        <v>0</v>
      </c>
    </row>
    <row r="1811" spans="1:26" ht="14.4" x14ac:dyDescent="0.3">
      <c r="A1811" s="24" t="s">
        <v>2703</v>
      </c>
      <c r="B1811" s="7">
        <v>45796</v>
      </c>
      <c r="C1811" s="3" t="s">
        <v>20</v>
      </c>
      <c r="D1811" s="3" t="s">
        <v>41</v>
      </c>
      <c r="E1811" s="3" t="s">
        <v>42</v>
      </c>
      <c r="F1811" s="3" t="s">
        <v>42</v>
      </c>
      <c r="G1811" s="3" t="s">
        <v>2102</v>
      </c>
      <c r="H1811" s="3" t="s">
        <v>87</v>
      </c>
      <c r="I1811" s="3" t="s">
        <v>25</v>
      </c>
      <c r="J1811" s="3" t="s">
        <v>36</v>
      </c>
      <c r="K1811" s="3" t="s">
        <v>280</v>
      </c>
      <c r="L1811" s="5">
        <v>29</v>
      </c>
      <c r="M1811" s="5">
        <v>388.17</v>
      </c>
      <c r="N1811" s="5">
        <v>562</v>
      </c>
      <c r="O1811" s="5">
        <v>0.1</v>
      </c>
      <c r="P1811" s="3" t="s">
        <v>28</v>
      </c>
      <c r="Q1811" s="3" t="s">
        <v>29</v>
      </c>
      <c r="R1811" s="5">
        <v>11</v>
      </c>
      <c r="S1811" s="15">
        <v>4536.96</v>
      </c>
      <c r="T1811" s="11">
        <f t="shared" si="197"/>
        <v>16298</v>
      </c>
      <c r="U1811" s="12">
        <f t="shared" si="198"/>
        <v>1629.8000000000002</v>
      </c>
      <c r="V1811" s="12">
        <f t="shared" si="199"/>
        <v>14668.2</v>
      </c>
      <c r="W1811" s="17">
        <f t="shared" si="200"/>
        <v>0.30930584529799154</v>
      </c>
      <c r="X1811" s="19">
        <f t="shared" si="201"/>
        <v>0</v>
      </c>
      <c r="Y1811" s="17">
        <f t="shared" si="202"/>
        <v>0.30930584529799154</v>
      </c>
      <c r="Z1811" s="25">
        <f t="shared" si="196"/>
        <v>0.11111111111111112</v>
      </c>
    </row>
    <row r="1812" spans="1:26" ht="14.4" x14ac:dyDescent="0.3">
      <c r="A1812" s="24" t="s">
        <v>2704</v>
      </c>
      <c r="B1812" s="6">
        <v>45901</v>
      </c>
      <c r="C1812" s="3" t="s">
        <v>40</v>
      </c>
      <c r="D1812" s="3" t="s">
        <v>57</v>
      </c>
      <c r="E1812" s="3" t="s">
        <v>58</v>
      </c>
      <c r="F1812" s="3" t="s">
        <v>59</v>
      </c>
      <c r="G1812" s="3" t="s">
        <v>1088</v>
      </c>
      <c r="H1812" s="3" t="s">
        <v>35</v>
      </c>
      <c r="I1812" s="3" t="s">
        <v>25</v>
      </c>
      <c r="J1812" s="3" t="s">
        <v>26</v>
      </c>
      <c r="K1812" s="3" t="s">
        <v>216</v>
      </c>
      <c r="L1812" s="5">
        <v>28</v>
      </c>
      <c r="M1812" s="5">
        <v>55488.57</v>
      </c>
      <c r="N1812" s="5">
        <v>79024.47</v>
      </c>
      <c r="O1812" s="5">
        <v>0.1</v>
      </c>
      <c r="P1812" s="3" t="s">
        <v>28</v>
      </c>
      <c r="Q1812" s="3" t="s">
        <v>29</v>
      </c>
      <c r="R1812" s="5">
        <v>7</v>
      </c>
      <c r="S1812" s="15">
        <v>593104.69999999995</v>
      </c>
      <c r="T1812" s="11">
        <f t="shared" si="197"/>
        <v>2212685.16</v>
      </c>
      <c r="U1812" s="12">
        <f t="shared" si="198"/>
        <v>221268.51600000003</v>
      </c>
      <c r="V1812" s="12">
        <f t="shared" si="199"/>
        <v>1991416.6440000001</v>
      </c>
      <c r="W1812" s="17">
        <f t="shared" si="200"/>
        <v>0.29783054278821219</v>
      </c>
      <c r="X1812" s="19">
        <f t="shared" si="201"/>
        <v>0</v>
      </c>
      <c r="Y1812" s="17">
        <f t="shared" si="202"/>
        <v>0.29783054278821219</v>
      </c>
      <c r="Z1812" s="25">
        <f t="shared" si="196"/>
        <v>0.11111111111111112</v>
      </c>
    </row>
    <row r="1813" spans="1:26" ht="14.4" x14ac:dyDescent="0.3">
      <c r="A1813" s="24" t="s">
        <v>2705</v>
      </c>
      <c r="B1813" s="6">
        <v>45662</v>
      </c>
      <c r="C1813" s="3" t="s">
        <v>20</v>
      </c>
      <c r="D1813" s="3" t="s">
        <v>41</v>
      </c>
      <c r="E1813" s="3" t="s">
        <v>42</v>
      </c>
      <c r="F1813" s="3" t="s">
        <v>42</v>
      </c>
      <c r="G1813" s="3" t="s">
        <v>2706</v>
      </c>
      <c r="H1813" s="3" t="s">
        <v>35</v>
      </c>
      <c r="I1813" s="3" t="s">
        <v>25</v>
      </c>
      <c r="J1813" s="3" t="s">
        <v>146</v>
      </c>
      <c r="K1813" s="3" t="s">
        <v>177</v>
      </c>
      <c r="L1813" s="5">
        <v>11</v>
      </c>
      <c r="M1813" s="5">
        <v>39099.269999999997</v>
      </c>
      <c r="N1813" s="5">
        <v>52102.13</v>
      </c>
      <c r="O1813" s="5">
        <v>0.15</v>
      </c>
      <c r="P1813" s="3" t="s">
        <v>28</v>
      </c>
      <c r="Q1813" s="3" t="s">
        <v>38</v>
      </c>
      <c r="R1813" s="5">
        <v>16</v>
      </c>
      <c r="S1813" s="15">
        <v>121576.7</v>
      </c>
      <c r="T1813" s="11">
        <f t="shared" si="197"/>
        <v>573123.42999999993</v>
      </c>
      <c r="U1813" s="12">
        <f t="shared" si="198"/>
        <v>85968.51449999999</v>
      </c>
      <c r="V1813" s="12">
        <f t="shared" si="199"/>
        <v>487154.91549999994</v>
      </c>
      <c r="W1813" s="17">
        <f t="shared" si="200"/>
        <v>0.24956476088354282</v>
      </c>
      <c r="X1813" s="19">
        <f t="shared" si="201"/>
        <v>0</v>
      </c>
      <c r="Y1813" s="17">
        <f t="shared" si="202"/>
        <v>0.24956476088354282</v>
      </c>
      <c r="Z1813" s="25">
        <f t="shared" si="196"/>
        <v>0.17647058823529413</v>
      </c>
    </row>
    <row r="1814" spans="1:26" ht="14.4" x14ac:dyDescent="0.3">
      <c r="A1814" s="24" t="s">
        <v>2707</v>
      </c>
      <c r="B1814" s="4">
        <v>45826</v>
      </c>
      <c r="C1814" s="3" t="s">
        <v>31</v>
      </c>
      <c r="D1814" s="3" t="s">
        <v>41</v>
      </c>
      <c r="E1814" s="3" t="s">
        <v>50</v>
      </c>
      <c r="F1814" s="3" t="s">
        <v>50</v>
      </c>
      <c r="G1814" s="3" t="s">
        <v>2261</v>
      </c>
      <c r="H1814" s="3" t="s">
        <v>24</v>
      </c>
      <c r="I1814" s="3" t="s">
        <v>25</v>
      </c>
      <c r="J1814" s="3" t="s">
        <v>61</v>
      </c>
      <c r="K1814" s="3" t="s">
        <v>223</v>
      </c>
      <c r="L1814" s="5">
        <v>35</v>
      </c>
      <c r="M1814" s="5">
        <v>18532.009999999998</v>
      </c>
      <c r="N1814" s="5">
        <v>27768.42</v>
      </c>
      <c r="O1814" s="5">
        <v>0.05</v>
      </c>
      <c r="P1814" s="3" t="s">
        <v>28</v>
      </c>
      <c r="Q1814" s="3" t="s">
        <v>29</v>
      </c>
      <c r="R1814" s="5">
        <v>5</v>
      </c>
      <c r="S1814" s="15">
        <v>307110.59999999998</v>
      </c>
      <c r="T1814" s="11">
        <f t="shared" si="197"/>
        <v>971894.7</v>
      </c>
      <c r="U1814" s="12">
        <f t="shared" si="198"/>
        <v>48594.735000000001</v>
      </c>
      <c r="V1814" s="12">
        <f t="shared" si="199"/>
        <v>923299.96499999997</v>
      </c>
      <c r="W1814" s="17">
        <f t="shared" si="200"/>
        <v>0.33262277877374335</v>
      </c>
      <c r="X1814" s="19">
        <f t="shared" si="201"/>
        <v>0</v>
      </c>
      <c r="Y1814" s="17">
        <f t="shared" si="202"/>
        <v>0.33262277877374335</v>
      </c>
      <c r="Z1814" s="25">
        <f t="shared" si="196"/>
        <v>5.2631578947368425E-2</v>
      </c>
    </row>
    <row r="1815" spans="1:26" ht="14.4" x14ac:dyDescent="0.3">
      <c r="A1815" s="24" t="s">
        <v>2708</v>
      </c>
      <c r="B1815" s="4">
        <v>45758</v>
      </c>
      <c r="C1815" s="3" t="s">
        <v>31</v>
      </c>
      <c r="D1815" s="3" t="s">
        <v>70</v>
      </c>
      <c r="E1815" s="3" t="s">
        <v>125</v>
      </c>
      <c r="F1815" s="3" t="s">
        <v>125</v>
      </c>
      <c r="G1815" s="3" t="s">
        <v>326</v>
      </c>
      <c r="H1815" s="3" t="s">
        <v>35</v>
      </c>
      <c r="I1815" s="3" t="s">
        <v>45</v>
      </c>
      <c r="J1815" s="3" t="s">
        <v>46</v>
      </c>
      <c r="K1815" s="3" t="s">
        <v>333</v>
      </c>
      <c r="L1815" s="5">
        <v>2</v>
      </c>
      <c r="M1815" s="5">
        <v>22159.55</v>
      </c>
      <c r="N1815" s="5">
        <v>25716.35</v>
      </c>
      <c r="O1815" s="5">
        <v>0.15</v>
      </c>
      <c r="P1815" s="3" t="s">
        <v>28</v>
      </c>
      <c r="Q1815" s="3" t="s">
        <v>77</v>
      </c>
      <c r="R1815" s="5">
        <v>18</v>
      </c>
      <c r="S1815" s="15">
        <v>6046.56</v>
      </c>
      <c r="T1815" s="11">
        <f t="shared" si="197"/>
        <v>51432.7</v>
      </c>
      <c r="U1815" s="12">
        <f t="shared" si="198"/>
        <v>7714.9049999999988</v>
      </c>
      <c r="V1815" s="12">
        <f t="shared" si="199"/>
        <v>43717.794999999998</v>
      </c>
      <c r="W1815" s="17">
        <f t="shared" si="200"/>
        <v>0.13830889686911246</v>
      </c>
      <c r="X1815" s="19">
        <f t="shared" si="201"/>
        <v>0</v>
      </c>
      <c r="Y1815" s="17">
        <f t="shared" si="202"/>
        <v>0.13830889686911246</v>
      </c>
      <c r="Z1815" s="25">
        <f t="shared" si="196"/>
        <v>0.1764705882352941</v>
      </c>
    </row>
    <row r="1816" spans="1:26" ht="14.4" x14ac:dyDescent="0.3">
      <c r="A1816" s="24" t="s">
        <v>2709</v>
      </c>
      <c r="B1816" s="6">
        <v>45661</v>
      </c>
      <c r="C1816" s="3" t="s">
        <v>20</v>
      </c>
      <c r="D1816" s="3" t="s">
        <v>70</v>
      </c>
      <c r="E1816" s="3" t="s">
        <v>125</v>
      </c>
      <c r="F1816" s="3" t="s">
        <v>125</v>
      </c>
      <c r="G1816" s="3" t="s">
        <v>1186</v>
      </c>
      <c r="H1816" s="3" t="s">
        <v>24</v>
      </c>
      <c r="I1816" s="3" t="s">
        <v>52</v>
      </c>
      <c r="J1816" s="3" t="s">
        <v>95</v>
      </c>
      <c r="K1816" s="3" t="s">
        <v>298</v>
      </c>
      <c r="L1816" s="5">
        <v>34</v>
      </c>
      <c r="M1816" s="5">
        <v>5222.25</v>
      </c>
      <c r="N1816" s="5">
        <v>6855.06</v>
      </c>
      <c r="O1816" s="5">
        <v>0.15</v>
      </c>
      <c r="P1816" s="3" t="s">
        <v>55</v>
      </c>
      <c r="Q1816" s="3" t="s">
        <v>77</v>
      </c>
      <c r="R1816" s="5">
        <v>1</v>
      </c>
      <c r="S1816" s="15">
        <v>47188.21</v>
      </c>
      <c r="T1816" s="11">
        <f t="shared" si="197"/>
        <v>233072.04</v>
      </c>
      <c r="U1816" s="12">
        <f t="shared" si="198"/>
        <v>34960.805999999997</v>
      </c>
      <c r="V1816" s="12">
        <f t="shared" si="199"/>
        <v>198111.234</v>
      </c>
      <c r="W1816" s="17">
        <f t="shared" si="200"/>
        <v>0.23819048040455898</v>
      </c>
      <c r="X1816" s="19">
        <f t="shared" si="201"/>
        <v>1</v>
      </c>
      <c r="Y1816" s="17">
        <f t="shared" si="202"/>
        <v>0.23819048040455898</v>
      </c>
      <c r="Z1816" s="25">
        <f t="shared" si="196"/>
        <v>0.1764705882352941</v>
      </c>
    </row>
    <row r="1817" spans="1:26" ht="14.4" x14ac:dyDescent="0.3">
      <c r="A1817" s="24" t="s">
        <v>2710</v>
      </c>
      <c r="B1817" s="4">
        <v>45731</v>
      </c>
      <c r="C1817" s="3" t="s">
        <v>40</v>
      </c>
      <c r="D1817" s="3" t="s">
        <v>41</v>
      </c>
      <c r="E1817" s="3" t="s">
        <v>50</v>
      </c>
      <c r="F1817" s="3" t="s">
        <v>50</v>
      </c>
      <c r="G1817" s="3" t="s">
        <v>2403</v>
      </c>
      <c r="H1817" s="3" t="s">
        <v>44</v>
      </c>
      <c r="I1817" s="3" t="s">
        <v>25</v>
      </c>
      <c r="J1817" s="3" t="s">
        <v>26</v>
      </c>
      <c r="K1817" s="3" t="s">
        <v>27</v>
      </c>
      <c r="L1817" s="5">
        <v>12</v>
      </c>
      <c r="M1817" s="5">
        <v>55188.19</v>
      </c>
      <c r="N1817" s="5">
        <v>73465.33</v>
      </c>
      <c r="O1817" s="5">
        <v>0.1</v>
      </c>
      <c r="P1817" s="3" t="s">
        <v>55</v>
      </c>
      <c r="Q1817" s="3" t="s">
        <v>77</v>
      </c>
      <c r="R1817" s="5">
        <v>7</v>
      </c>
      <c r="S1817" s="15">
        <v>197393.1</v>
      </c>
      <c r="T1817" s="11">
        <f t="shared" si="197"/>
        <v>881583.96</v>
      </c>
      <c r="U1817" s="12">
        <f t="shared" si="198"/>
        <v>88158.396000000008</v>
      </c>
      <c r="V1817" s="12">
        <f t="shared" si="199"/>
        <v>793425.56400000001</v>
      </c>
      <c r="W1817" s="17">
        <f t="shared" si="200"/>
        <v>0.24878590879383361</v>
      </c>
      <c r="X1817" s="19">
        <f t="shared" si="201"/>
        <v>1</v>
      </c>
      <c r="Y1817" s="17">
        <f t="shared" si="202"/>
        <v>0.24878590879383361</v>
      </c>
      <c r="Z1817" s="25">
        <f t="shared" si="196"/>
        <v>0.11111111111111112</v>
      </c>
    </row>
    <row r="1818" spans="1:26" ht="14.4" x14ac:dyDescent="0.3">
      <c r="A1818" s="24" t="s">
        <v>2711</v>
      </c>
      <c r="B1818" s="7">
        <v>45791</v>
      </c>
      <c r="C1818" s="3" t="s">
        <v>49</v>
      </c>
      <c r="D1818" s="3" t="s">
        <v>21</v>
      </c>
      <c r="E1818" s="3" t="s">
        <v>22</v>
      </c>
      <c r="F1818" s="3" t="s">
        <v>22</v>
      </c>
      <c r="G1818" s="3" t="s">
        <v>448</v>
      </c>
      <c r="H1818" s="3" t="s">
        <v>35</v>
      </c>
      <c r="I1818" s="3" t="s">
        <v>52</v>
      </c>
      <c r="J1818" s="3" t="s">
        <v>53</v>
      </c>
      <c r="K1818" s="3" t="s">
        <v>110</v>
      </c>
      <c r="L1818" s="5">
        <v>31</v>
      </c>
      <c r="M1818" s="5">
        <v>65313.66</v>
      </c>
      <c r="N1818" s="5">
        <v>97061.61</v>
      </c>
      <c r="O1818" s="5">
        <v>0</v>
      </c>
      <c r="P1818" s="3" t="s">
        <v>55</v>
      </c>
      <c r="Q1818" s="3" t="s">
        <v>29</v>
      </c>
      <c r="R1818" s="5">
        <v>8</v>
      </c>
      <c r="S1818" s="15">
        <v>984186.5</v>
      </c>
      <c r="T1818" s="11">
        <f t="shared" si="197"/>
        <v>3008909.91</v>
      </c>
      <c r="U1818" s="12">
        <f t="shared" si="198"/>
        <v>0</v>
      </c>
      <c r="V1818" s="12">
        <f t="shared" si="199"/>
        <v>3008909.91</v>
      </c>
      <c r="W1818" s="17">
        <f t="shared" si="200"/>
        <v>0.3270907170497504</v>
      </c>
      <c r="X1818" s="19">
        <f t="shared" si="201"/>
        <v>1</v>
      </c>
      <c r="Y1818" s="17">
        <f t="shared" si="202"/>
        <v>0.3270907170497504</v>
      </c>
      <c r="Z1818" s="25">
        <f t="shared" si="196"/>
        <v>0</v>
      </c>
    </row>
    <row r="1819" spans="1:26" ht="14.4" x14ac:dyDescent="0.3">
      <c r="A1819" s="24" t="s">
        <v>2712</v>
      </c>
      <c r="B1819" s="4">
        <v>45835</v>
      </c>
      <c r="C1819" s="3" t="s">
        <v>20</v>
      </c>
      <c r="D1819" s="3" t="s">
        <v>21</v>
      </c>
      <c r="E1819" s="3" t="s">
        <v>32</v>
      </c>
      <c r="F1819" s="3" t="s">
        <v>33</v>
      </c>
      <c r="G1819" s="3" t="s">
        <v>615</v>
      </c>
      <c r="H1819" s="3" t="s">
        <v>24</v>
      </c>
      <c r="I1819" s="3" t="s">
        <v>45</v>
      </c>
      <c r="J1819" s="3" t="s">
        <v>102</v>
      </c>
      <c r="K1819" s="3" t="s">
        <v>103</v>
      </c>
      <c r="L1819" s="5">
        <v>1</v>
      </c>
      <c r="M1819" s="5">
        <v>9433.2800000000007</v>
      </c>
      <c r="N1819" s="5">
        <v>12185.82</v>
      </c>
      <c r="O1819" s="5">
        <v>0.05</v>
      </c>
      <c r="P1819" s="3" t="s">
        <v>55</v>
      </c>
      <c r="Q1819" s="3" t="s">
        <v>77</v>
      </c>
      <c r="R1819" s="5">
        <v>4</v>
      </c>
      <c r="S1819" s="15">
        <v>2614.91</v>
      </c>
      <c r="T1819" s="11">
        <f t="shared" si="197"/>
        <v>12185.82</v>
      </c>
      <c r="U1819" s="12">
        <f t="shared" si="198"/>
        <v>609.29100000000005</v>
      </c>
      <c r="V1819" s="12">
        <f t="shared" si="199"/>
        <v>11576.529</v>
      </c>
      <c r="W1819" s="17">
        <f t="shared" si="200"/>
        <v>0.2258803135205725</v>
      </c>
      <c r="X1819" s="19">
        <f t="shared" si="201"/>
        <v>1</v>
      </c>
      <c r="Y1819" s="17">
        <f t="shared" si="202"/>
        <v>0.2258803135205725</v>
      </c>
      <c r="Z1819" s="25">
        <f t="shared" si="196"/>
        <v>5.2631578947368425E-2</v>
      </c>
    </row>
    <row r="1820" spans="1:26" ht="14.4" x14ac:dyDescent="0.3">
      <c r="A1820" s="24" t="s">
        <v>2713</v>
      </c>
      <c r="B1820" s="8">
        <v>45783</v>
      </c>
      <c r="C1820" s="3" t="s">
        <v>40</v>
      </c>
      <c r="D1820" s="3" t="s">
        <v>41</v>
      </c>
      <c r="E1820" s="3" t="s">
        <v>42</v>
      </c>
      <c r="F1820" s="3" t="s">
        <v>42</v>
      </c>
      <c r="G1820" s="3" t="s">
        <v>1612</v>
      </c>
      <c r="H1820" s="3" t="s">
        <v>44</v>
      </c>
      <c r="I1820" s="3" t="s">
        <v>25</v>
      </c>
      <c r="J1820" s="3" t="s">
        <v>146</v>
      </c>
      <c r="K1820" s="3" t="s">
        <v>147</v>
      </c>
      <c r="L1820" s="5">
        <v>48</v>
      </c>
      <c r="M1820" s="5">
        <v>23257.39</v>
      </c>
      <c r="N1820" s="5">
        <v>27463.3</v>
      </c>
      <c r="O1820" s="5">
        <v>0</v>
      </c>
      <c r="P1820" s="3" t="s">
        <v>55</v>
      </c>
      <c r="Q1820" s="3" t="s">
        <v>38</v>
      </c>
      <c r="R1820" s="5">
        <v>7</v>
      </c>
      <c r="S1820" s="15">
        <v>201883.7</v>
      </c>
      <c r="T1820" s="11">
        <f t="shared" si="197"/>
        <v>1318238.3999999999</v>
      </c>
      <c r="U1820" s="12">
        <f t="shared" si="198"/>
        <v>0</v>
      </c>
      <c r="V1820" s="12">
        <f t="shared" si="199"/>
        <v>1318238.3999999999</v>
      </c>
      <c r="W1820" s="17">
        <f t="shared" si="200"/>
        <v>0.15314657803929851</v>
      </c>
      <c r="X1820" s="19">
        <f t="shared" si="201"/>
        <v>1</v>
      </c>
      <c r="Y1820" s="17">
        <f t="shared" si="202"/>
        <v>0.15314657803929851</v>
      </c>
      <c r="Z1820" s="25">
        <f t="shared" si="196"/>
        <v>0</v>
      </c>
    </row>
    <row r="1821" spans="1:26" ht="14.4" x14ac:dyDescent="0.3">
      <c r="A1821" s="24" t="s">
        <v>2714</v>
      </c>
      <c r="B1821" s="4">
        <v>45731</v>
      </c>
      <c r="C1821" s="3" t="s">
        <v>49</v>
      </c>
      <c r="D1821" s="3" t="s">
        <v>70</v>
      </c>
      <c r="E1821" s="3" t="s">
        <v>125</v>
      </c>
      <c r="F1821" s="3" t="s">
        <v>125</v>
      </c>
      <c r="G1821" s="3" t="s">
        <v>635</v>
      </c>
      <c r="H1821" s="3" t="s">
        <v>24</v>
      </c>
      <c r="I1821" s="3" t="s">
        <v>45</v>
      </c>
      <c r="J1821" s="3" t="s">
        <v>102</v>
      </c>
      <c r="K1821" s="3" t="s">
        <v>203</v>
      </c>
      <c r="L1821" s="5">
        <v>32</v>
      </c>
      <c r="M1821" s="5">
        <v>2513.65</v>
      </c>
      <c r="N1821" s="5">
        <v>3055.46</v>
      </c>
      <c r="O1821" s="5">
        <v>0.1</v>
      </c>
      <c r="P1821" s="3" t="s">
        <v>55</v>
      </c>
      <c r="Q1821" s="3" t="s">
        <v>84</v>
      </c>
      <c r="R1821" s="5">
        <v>9</v>
      </c>
      <c r="S1821" s="15">
        <v>15604.13</v>
      </c>
      <c r="T1821" s="11">
        <f t="shared" si="197"/>
        <v>97774.720000000001</v>
      </c>
      <c r="U1821" s="12">
        <f t="shared" si="198"/>
        <v>9777.4719999999998</v>
      </c>
      <c r="V1821" s="12">
        <f t="shared" si="199"/>
        <v>87997.248000000007</v>
      </c>
      <c r="W1821" s="17">
        <f t="shared" si="200"/>
        <v>0.17732520453366904</v>
      </c>
      <c r="X1821" s="19">
        <f t="shared" si="201"/>
        <v>1</v>
      </c>
      <c r="Y1821" s="17">
        <f t="shared" si="202"/>
        <v>0.17732520453366904</v>
      </c>
      <c r="Z1821" s="25">
        <f t="shared" si="196"/>
        <v>0.1111111111111111</v>
      </c>
    </row>
    <row r="1822" spans="1:26" ht="14.4" x14ac:dyDescent="0.3">
      <c r="A1822" s="24" t="s">
        <v>2715</v>
      </c>
      <c r="B1822" s="6">
        <v>45753</v>
      </c>
      <c r="C1822" s="3" t="s">
        <v>31</v>
      </c>
      <c r="D1822" s="3" t="s">
        <v>41</v>
      </c>
      <c r="E1822" s="3" t="s">
        <v>42</v>
      </c>
      <c r="F1822" s="3" t="s">
        <v>42</v>
      </c>
      <c r="G1822" s="3" t="s">
        <v>290</v>
      </c>
      <c r="H1822" s="3" t="s">
        <v>35</v>
      </c>
      <c r="I1822" s="3" t="s">
        <v>45</v>
      </c>
      <c r="J1822" s="3" t="s">
        <v>102</v>
      </c>
      <c r="K1822" s="3" t="s">
        <v>226</v>
      </c>
      <c r="L1822" s="5">
        <v>14</v>
      </c>
      <c r="M1822" s="5">
        <v>66647.61</v>
      </c>
      <c r="N1822" s="5">
        <v>93455.43</v>
      </c>
      <c r="O1822" s="5">
        <v>0</v>
      </c>
      <c r="P1822" s="3" t="s">
        <v>28</v>
      </c>
      <c r="Q1822" s="3" t="s">
        <v>38</v>
      </c>
      <c r="R1822" s="5">
        <v>7</v>
      </c>
      <c r="S1822" s="15">
        <v>375309.5</v>
      </c>
      <c r="T1822" s="11">
        <f t="shared" si="197"/>
        <v>1308376.02</v>
      </c>
      <c r="U1822" s="12">
        <f t="shared" si="198"/>
        <v>0</v>
      </c>
      <c r="V1822" s="12">
        <f t="shared" si="199"/>
        <v>1308376.02</v>
      </c>
      <c r="W1822" s="17">
        <f t="shared" si="200"/>
        <v>0.28685140530166547</v>
      </c>
      <c r="X1822" s="19">
        <f t="shared" si="201"/>
        <v>0</v>
      </c>
      <c r="Y1822" s="17">
        <f t="shared" si="202"/>
        <v>0.28685140530166547</v>
      </c>
      <c r="Z1822" s="25">
        <f t="shared" si="196"/>
        <v>0</v>
      </c>
    </row>
    <row r="1823" spans="1:26" ht="14.4" x14ac:dyDescent="0.3">
      <c r="A1823" s="24" t="s">
        <v>2716</v>
      </c>
      <c r="B1823" s="7">
        <v>45800</v>
      </c>
      <c r="C1823" s="3" t="s">
        <v>20</v>
      </c>
      <c r="D1823" s="3" t="s">
        <v>70</v>
      </c>
      <c r="E1823" s="3" t="s">
        <v>125</v>
      </c>
      <c r="F1823" s="3" t="s">
        <v>125</v>
      </c>
      <c r="G1823" s="3" t="s">
        <v>905</v>
      </c>
      <c r="H1823" s="3" t="s">
        <v>35</v>
      </c>
      <c r="I1823" s="3" t="s">
        <v>52</v>
      </c>
      <c r="J1823" s="3" t="s">
        <v>53</v>
      </c>
      <c r="K1823" s="3" t="s">
        <v>90</v>
      </c>
      <c r="L1823" s="5">
        <v>33</v>
      </c>
      <c r="M1823" s="5">
        <v>78797.27</v>
      </c>
      <c r="N1823" s="5">
        <v>96039.55</v>
      </c>
      <c r="O1823" s="5">
        <v>0.1</v>
      </c>
      <c r="P1823" s="3" t="s">
        <v>55</v>
      </c>
      <c r="Q1823" s="3" t="s">
        <v>38</v>
      </c>
      <c r="R1823" s="5">
        <v>6</v>
      </c>
      <c r="S1823" s="15">
        <v>512095.7</v>
      </c>
      <c r="T1823" s="11">
        <f t="shared" si="197"/>
        <v>3169305.15</v>
      </c>
      <c r="U1823" s="12">
        <f t="shared" si="198"/>
        <v>316930.51500000001</v>
      </c>
      <c r="V1823" s="12">
        <f t="shared" si="199"/>
        <v>2852374.6349999998</v>
      </c>
      <c r="W1823" s="17">
        <f t="shared" si="200"/>
        <v>0.17953311381904083</v>
      </c>
      <c r="X1823" s="19">
        <f t="shared" si="201"/>
        <v>1</v>
      </c>
      <c r="Y1823" s="17">
        <f t="shared" si="202"/>
        <v>0.17953311381904083</v>
      </c>
      <c r="Z1823" s="25">
        <f t="shared" si="196"/>
        <v>0.11111111111111112</v>
      </c>
    </row>
    <row r="1824" spans="1:26" ht="14.4" x14ac:dyDescent="0.3">
      <c r="A1824" s="24" t="s">
        <v>2717</v>
      </c>
      <c r="B1824" s="4">
        <v>45728</v>
      </c>
      <c r="C1824" s="3" t="s">
        <v>31</v>
      </c>
      <c r="D1824" s="3" t="s">
        <v>70</v>
      </c>
      <c r="E1824" s="3" t="s">
        <v>125</v>
      </c>
      <c r="F1824" s="3" t="s">
        <v>125</v>
      </c>
      <c r="G1824" s="3" t="s">
        <v>143</v>
      </c>
      <c r="H1824" s="3" t="s">
        <v>24</v>
      </c>
      <c r="I1824" s="3" t="s">
        <v>25</v>
      </c>
      <c r="J1824" s="3" t="s">
        <v>26</v>
      </c>
      <c r="K1824" s="3" t="s">
        <v>127</v>
      </c>
      <c r="L1824" s="5">
        <v>46</v>
      </c>
      <c r="M1824" s="5">
        <v>25247.47</v>
      </c>
      <c r="N1824" s="5">
        <v>31671.37</v>
      </c>
      <c r="O1824" s="5">
        <v>0</v>
      </c>
      <c r="P1824" s="3" t="s">
        <v>55</v>
      </c>
      <c r="Q1824" s="3" t="s">
        <v>38</v>
      </c>
      <c r="R1824" s="5">
        <v>17</v>
      </c>
      <c r="S1824" s="15">
        <v>295499.40000000002</v>
      </c>
      <c r="T1824" s="11">
        <f t="shared" si="197"/>
        <v>1456883.02</v>
      </c>
      <c r="U1824" s="12">
        <f t="shared" si="198"/>
        <v>0</v>
      </c>
      <c r="V1824" s="12">
        <f t="shared" si="199"/>
        <v>1456883.02</v>
      </c>
      <c r="W1824" s="17">
        <f t="shared" si="200"/>
        <v>0.20282987442601946</v>
      </c>
      <c r="X1824" s="19">
        <f t="shared" si="201"/>
        <v>1</v>
      </c>
      <c r="Y1824" s="17">
        <f t="shared" si="202"/>
        <v>0.20282987442601946</v>
      </c>
      <c r="Z1824" s="25">
        <f t="shared" si="196"/>
        <v>0</v>
      </c>
    </row>
    <row r="1825" spans="1:26" ht="14.4" x14ac:dyDescent="0.3">
      <c r="A1825" s="24" t="s">
        <v>2718</v>
      </c>
      <c r="B1825" s="4">
        <v>45764</v>
      </c>
      <c r="C1825" s="3" t="s">
        <v>31</v>
      </c>
      <c r="D1825" s="3" t="s">
        <v>21</v>
      </c>
      <c r="E1825" s="3" t="s">
        <v>105</v>
      </c>
      <c r="F1825" s="3" t="s">
        <v>106</v>
      </c>
      <c r="G1825" s="3" t="s">
        <v>768</v>
      </c>
      <c r="H1825" s="3" t="s">
        <v>35</v>
      </c>
      <c r="I1825" s="3" t="s">
        <v>25</v>
      </c>
      <c r="J1825" s="3" t="s">
        <v>26</v>
      </c>
      <c r="K1825" s="3" t="s">
        <v>80</v>
      </c>
      <c r="L1825" s="5">
        <v>9</v>
      </c>
      <c r="M1825" s="5">
        <v>51370.48</v>
      </c>
      <c r="N1825" s="5">
        <v>73756.490000000005</v>
      </c>
      <c r="O1825" s="5">
        <v>0.15</v>
      </c>
      <c r="P1825" s="3" t="s">
        <v>55</v>
      </c>
      <c r="Q1825" s="3" t="s">
        <v>84</v>
      </c>
      <c r="R1825" s="5">
        <v>4</v>
      </c>
      <c r="S1825" s="15">
        <v>171253</v>
      </c>
      <c r="T1825" s="11">
        <f t="shared" si="197"/>
        <v>663808.41</v>
      </c>
      <c r="U1825" s="12">
        <f t="shared" si="198"/>
        <v>99571.261500000008</v>
      </c>
      <c r="V1825" s="12">
        <f t="shared" si="199"/>
        <v>564237.14850000001</v>
      </c>
      <c r="W1825" s="17">
        <f t="shared" si="200"/>
        <v>0.30351245120118142</v>
      </c>
      <c r="X1825" s="19">
        <f t="shared" si="201"/>
        <v>1</v>
      </c>
      <c r="Y1825" s="17">
        <f t="shared" si="202"/>
        <v>0.30351245120118142</v>
      </c>
      <c r="Z1825" s="25">
        <f t="shared" si="196"/>
        <v>0.17647058823529413</v>
      </c>
    </row>
    <row r="1826" spans="1:26" ht="14.4" x14ac:dyDescent="0.3">
      <c r="A1826" s="24" t="s">
        <v>2719</v>
      </c>
      <c r="B1826" s="6">
        <v>45722</v>
      </c>
      <c r="C1826" s="3" t="s">
        <v>40</v>
      </c>
      <c r="D1826" s="3" t="s">
        <v>70</v>
      </c>
      <c r="E1826" s="3" t="s">
        <v>71</v>
      </c>
      <c r="F1826" s="3" t="s">
        <v>72</v>
      </c>
      <c r="G1826" s="3" t="s">
        <v>1552</v>
      </c>
      <c r="H1826" s="3" t="s">
        <v>87</v>
      </c>
      <c r="I1826" s="3" t="s">
        <v>52</v>
      </c>
      <c r="J1826" s="3" t="s">
        <v>95</v>
      </c>
      <c r="K1826" s="3" t="s">
        <v>96</v>
      </c>
      <c r="L1826" s="5">
        <v>33</v>
      </c>
      <c r="M1826" s="5">
        <v>45598.1</v>
      </c>
      <c r="N1826" s="5">
        <v>66538.320000000007</v>
      </c>
      <c r="O1826" s="5">
        <v>0.1</v>
      </c>
      <c r="P1826" s="3" t="s">
        <v>28</v>
      </c>
      <c r="Q1826" s="3" t="s">
        <v>77</v>
      </c>
      <c r="R1826" s="5">
        <v>20</v>
      </c>
      <c r="S1826" s="15">
        <v>621924.5</v>
      </c>
      <c r="T1826" s="11">
        <f t="shared" si="197"/>
        <v>2195764.56</v>
      </c>
      <c r="U1826" s="12">
        <f t="shared" si="198"/>
        <v>219576.45600000001</v>
      </c>
      <c r="V1826" s="12">
        <f t="shared" si="199"/>
        <v>1976188.1040000001</v>
      </c>
      <c r="W1826" s="17">
        <f t="shared" si="200"/>
        <v>0.31470916090485684</v>
      </c>
      <c r="X1826" s="19">
        <f t="shared" si="201"/>
        <v>0</v>
      </c>
      <c r="Y1826" s="17">
        <f t="shared" si="202"/>
        <v>0.31470916090485684</v>
      </c>
      <c r="Z1826" s="25">
        <f t="shared" si="196"/>
        <v>0.1111111111111111</v>
      </c>
    </row>
    <row r="1827" spans="1:26" ht="14.4" x14ac:dyDescent="0.3">
      <c r="A1827" s="24" t="s">
        <v>2720</v>
      </c>
      <c r="B1827" s="4">
        <v>45698</v>
      </c>
      <c r="C1827" s="3" t="s">
        <v>20</v>
      </c>
      <c r="D1827" s="3" t="s">
        <v>41</v>
      </c>
      <c r="E1827" s="3" t="s">
        <v>42</v>
      </c>
      <c r="F1827" s="3" t="s">
        <v>42</v>
      </c>
      <c r="G1827" s="3" t="s">
        <v>123</v>
      </c>
      <c r="H1827" s="3" t="s">
        <v>44</v>
      </c>
      <c r="I1827" s="3" t="s">
        <v>45</v>
      </c>
      <c r="J1827" s="3" t="s">
        <v>132</v>
      </c>
      <c r="K1827" s="3" t="s">
        <v>133</v>
      </c>
      <c r="L1827" s="5">
        <v>9</v>
      </c>
      <c r="M1827" s="5">
        <v>59593.52</v>
      </c>
      <c r="N1827" s="5">
        <v>83291.399999999994</v>
      </c>
      <c r="O1827" s="5">
        <v>0.1</v>
      </c>
      <c r="P1827" s="3" t="s">
        <v>55</v>
      </c>
      <c r="Q1827" s="3" t="s">
        <v>29</v>
      </c>
      <c r="R1827" s="5">
        <v>12</v>
      </c>
      <c r="S1827" s="15">
        <v>191952.8</v>
      </c>
      <c r="T1827" s="11">
        <f t="shared" si="197"/>
        <v>749622.6</v>
      </c>
      <c r="U1827" s="12">
        <f t="shared" si="198"/>
        <v>74962.259999999995</v>
      </c>
      <c r="V1827" s="12">
        <f t="shared" si="199"/>
        <v>674660.34</v>
      </c>
      <c r="W1827" s="17">
        <f t="shared" si="200"/>
        <v>0.28451768781902903</v>
      </c>
      <c r="X1827" s="19">
        <f t="shared" si="201"/>
        <v>1</v>
      </c>
      <c r="Y1827" s="17">
        <f t="shared" si="202"/>
        <v>0.28451768781902903</v>
      </c>
      <c r="Z1827" s="25">
        <f t="shared" si="196"/>
        <v>0.1111111111111111</v>
      </c>
    </row>
    <row r="1828" spans="1:26" ht="14.4" x14ac:dyDescent="0.3">
      <c r="A1828" s="24" t="s">
        <v>2721</v>
      </c>
      <c r="B1828" s="4">
        <v>45827</v>
      </c>
      <c r="C1828" s="3" t="s">
        <v>31</v>
      </c>
      <c r="D1828" s="3" t="s">
        <v>57</v>
      </c>
      <c r="E1828" s="3" t="s">
        <v>64</v>
      </c>
      <c r="F1828" s="3" t="s">
        <v>65</v>
      </c>
      <c r="G1828" s="3" t="s">
        <v>1143</v>
      </c>
      <c r="H1828" s="3" t="s">
        <v>24</v>
      </c>
      <c r="I1828" s="3" t="s">
        <v>45</v>
      </c>
      <c r="J1828" s="3" t="s">
        <v>102</v>
      </c>
      <c r="K1828" s="3" t="s">
        <v>226</v>
      </c>
      <c r="L1828" s="5">
        <v>15</v>
      </c>
      <c r="M1828" s="5">
        <v>31114.94</v>
      </c>
      <c r="N1828" s="5">
        <v>41383.480000000003</v>
      </c>
      <c r="O1828" s="5">
        <v>0.05</v>
      </c>
      <c r="P1828" s="3" t="s">
        <v>55</v>
      </c>
      <c r="Q1828" s="3" t="s">
        <v>29</v>
      </c>
      <c r="R1828" s="5">
        <v>8</v>
      </c>
      <c r="S1828" s="15">
        <v>146326.70000000001</v>
      </c>
      <c r="T1828" s="11">
        <f t="shared" si="197"/>
        <v>620752.20000000007</v>
      </c>
      <c r="U1828" s="12">
        <f t="shared" si="198"/>
        <v>31037.610000000004</v>
      </c>
      <c r="V1828" s="12">
        <f t="shared" si="199"/>
        <v>589714.59000000008</v>
      </c>
      <c r="W1828" s="17">
        <f t="shared" si="200"/>
        <v>0.24813138843995702</v>
      </c>
      <c r="X1828" s="19">
        <f t="shared" si="201"/>
        <v>1</v>
      </c>
      <c r="Y1828" s="17">
        <f t="shared" si="202"/>
        <v>0.24813138843995702</v>
      </c>
      <c r="Z1828" s="25">
        <f t="shared" si="196"/>
        <v>5.2631578947368418E-2</v>
      </c>
    </row>
    <row r="1829" spans="1:26" ht="14.4" x14ac:dyDescent="0.3">
      <c r="A1829" s="24" t="s">
        <v>2722</v>
      </c>
      <c r="B1829" s="4">
        <v>45760</v>
      </c>
      <c r="C1829" s="3" t="s">
        <v>49</v>
      </c>
      <c r="D1829" s="3" t="s">
        <v>21</v>
      </c>
      <c r="E1829" s="3" t="s">
        <v>22</v>
      </c>
      <c r="F1829" s="3" t="s">
        <v>22</v>
      </c>
      <c r="G1829" s="3" t="s">
        <v>143</v>
      </c>
      <c r="H1829" s="3" t="s">
        <v>87</v>
      </c>
      <c r="I1829" s="3" t="s">
        <v>52</v>
      </c>
      <c r="J1829" s="3" t="s">
        <v>95</v>
      </c>
      <c r="K1829" s="3" t="s">
        <v>237</v>
      </c>
      <c r="L1829" s="5">
        <v>19</v>
      </c>
      <c r="M1829" s="5">
        <v>1326.74</v>
      </c>
      <c r="N1829" s="5">
        <v>1821.87</v>
      </c>
      <c r="O1829" s="5">
        <v>0</v>
      </c>
      <c r="P1829" s="3" t="s">
        <v>55</v>
      </c>
      <c r="Q1829" s="3" t="s">
        <v>84</v>
      </c>
      <c r="R1829" s="5">
        <v>8</v>
      </c>
      <c r="S1829" s="15">
        <v>9407.4699999999993</v>
      </c>
      <c r="T1829" s="11">
        <f t="shared" si="197"/>
        <v>34615.53</v>
      </c>
      <c r="U1829" s="12">
        <f t="shared" si="198"/>
        <v>0</v>
      </c>
      <c r="V1829" s="12">
        <f t="shared" si="199"/>
        <v>34615.53</v>
      </c>
      <c r="W1829" s="17">
        <f t="shared" si="200"/>
        <v>0.27177021412065622</v>
      </c>
      <c r="X1829" s="19">
        <f t="shared" si="201"/>
        <v>1</v>
      </c>
      <c r="Y1829" s="17">
        <f t="shared" si="202"/>
        <v>0.27177021412065622</v>
      </c>
      <c r="Z1829" s="25">
        <f t="shared" si="196"/>
        <v>0</v>
      </c>
    </row>
    <row r="1830" spans="1:26" ht="14.4" x14ac:dyDescent="0.3">
      <c r="A1830" s="24" t="s">
        <v>2723</v>
      </c>
      <c r="B1830" s="4">
        <v>45848</v>
      </c>
      <c r="C1830" s="3" t="s">
        <v>49</v>
      </c>
      <c r="D1830" s="3" t="s">
        <v>21</v>
      </c>
      <c r="E1830" s="3" t="s">
        <v>22</v>
      </c>
      <c r="F1830" s="3" t="s">
        <v>22</v>
      </c>
      <c r="G1830" s="3" t="s">
        <v>2724</v>
      </c>
      <c r="H1830" s="3" t="s">
        <v>87</v>
      </c>
      <c r="I1830" s="3" t="s">
        <v>52</v>
      </c>
      <c r="J1830" s="3" t="s">
        <v>113</v>
      </c>
      <c r="K1830" s="3" t="s">
        <v>139</v>
      </c>
      <c r="L1830" s="5">
        <v>29</v>
      </c>
      <c r="M1830" s="5">
        <v>41803.160000000003</v>
      </c>
      <c r="N1830" s="5">
        <v>54866.83</v>
      </c>
      <c r="O1830" s="5">
        <v>0</v>
      </c>
      <c r="P1830" s="3" t="s">
        <v>55</v>
      </c>
      <c r="Q1830" s="3" t="s">
        <v>84</v>
      </c>
      <c r="R1830" s="5">
        <v>3</v>
      </c>
      <c r="S1830" s="15">
        <v>378846.4</v>
      </c>
      <c r="T1830" s="11">
        <f t="shared" si="197"/>
        <v>1591138.07</v>
      </c>
      <c r="U1830" s="12">
        <f t="shared" si="198"/>
        <v>0</v>
      </c>
      <c r="V1830" s="12">
        <f t="shared" si="199"/>
        <v>1591138.07</v>
      </c>
      <c r="W1830" s="17">
        <f t="shared" si="200"/>
        <v>0.2380977535155073</v>
      </c>
      <c r="X1830" s="19">
        <f t="shared" si="201"/>
        <v>1</v>
      </c>
      <c r="Y1830" s="17">
        <f t="shared" si="202"/>
        <v>0.2380977535155073</v>
      </c>
      <c r="Z1830" s="25">
        <f t="shared" si="196"/>
        <v>0</v>
      </c>
    </row>
    <row r="1831" spans="1:26" ht="14.4" x14ac:dyDescent="0.3">
      <c r="A1831" s="24" t="s">
        <v>2725</v>
      </c>
      <c r="B1831" s="4">
        <v>45674</v>
      </c>
      <c r="C1831" s="3" t="s">
        <v>49</v>
      </c>
      <c r="D1831" s="3" t="s">
        <v>41</v>
      </c>
      <c r="E1831" s="3" t="s">
        <v>50</v>
      </c>
      <c r="F1831" s="3" t="s">
        <v>50</v>
      </c>
      <c r="G1831" s="3" t="s">
        <v>1249</v>
      </c>
      <c r="H1831" s="3" t="s">
        <v>24</v>
      </c>
      <c r="I1831" s="3" t="s">
        <v>45</v>
      </c>
      <c r="J1831" s="3" t="s">
        <v>132</v>
      </c>
      <c r="K1831" s="3" t="s">
        <v>241</v>
      </c>
      <c r="L1831" s="5">
        <v>26</v>
      </c>
      <c r="M1831" s="5">
        <v>46282.83</v>
      </c>
      <c r="N1831" s="5">
        <v>57945.72</v>
      </c>
      <c r="O1831" s="5">
        <v>0.1</v>
      </c>
      <c r="P1831" s="3" t="s">
        <v>55</v>
      </c>
      <c r="Q1831" s="3" t="s">
        <v>84</v>
      </c>
      <c r="R1831" s="5">
        <v>19</v>
      </c>
      <c r="S1831" s="15">
        <v>272911.59999999998</v>
      </c>
      <c r="T1831" s="11">
        <f t="shared" si="197"/>
        <v>1506588.72</v>
      </c>
      <c r="U1831" s="12">
        <f t="shared" si="198"/>
        <v>150658.872</v>
      </c>
      <c r="V1831" s="12">
        <f t="shared" si="199"/>
        <v>1355929.848</v>
      </c>
      <c r="W1831" s="17">
        <f t="shared" si="200"/>
        <v>0.20127265463072835</v>
      </c>
      <c r="X1831" s="19">
        <f t="shared" si="201"/>
        <v>1</v>
      </c>
      <c r="Y1831" s="17">
        <f t="shared" si="202"/>
        <v>0.20127265463072835</v>
      </c>
      <c r="Z1831" s="25">
        <f t="shared" si="196"/>
        <v>0.11111111111111112</v>
      </c>
    </row>
    <row r="1832" spans="1:26" ht="14.4" x14ac:dyDescent="0.3">
      <c r="A1832" s="24" t="s">
        <v>2726</v>
      </c>
      <c r="B1832" s="4">
        <v>45850</v>
      </c>
      <c r="C1832" s="3" t="s">
        <v>31</v>
      </c>
      <c r="D1832" s="3" t="s">
        <v>57</v>
      </c>
      <c r="E1832" s="3" t="s">
        <v>58</v>
      </c>
      <c r="F1832" s="3" t="s">
        <v>59</v>
      </c>
      <c r="G1832" s="3" t="s">
        <v>579</v>
      </c>
      <c r="H1832" s="3" t="s">
        <v>87</v>
      </c>
      <c r="I1832" s="3" t="s">
        <v>45</v>
      </c>
      <c r="J1832" s="3" t="s">
        <v>132</v>
      </c>
      <c r="K1832" s="3" t="s">
        <v>241</v>
      </c>
      <c r="L1832" s="5">
        <v>16</v>
      </c>
      <c r="M1832" s="5">
        <v>61206.39</v>
      </c>
      <c r="N1832" s="5">
        <v>73205.23</v>
      </c>
      <c r="O1832" s="5">
        <v>0.05</v>
      </c>
      <c r="P1832" s="3" t="s">
        <v>55</v>
      </c>
      <c r="Q1832" s="3" t="s">
        <v>38</v>
      </c>
      <c r="R1832" s="5">
        <v>15</v>
      </c>
      <c r="S1832" s="15">
        <v>182382.4</v>
      </c>
      <c r="T1832" s="11">
        <f t="shared" si="197"/>
        <v>1171283.68</v>
      </c>
      <c r="U1832" s="12">
        <f t="shared" si="198"/>
        <v>58564.184000000001</v>
      </c>
      <c r="V1832" s="12">
        <f t="shared" si="199"/>
        <v>1112719.496</v>
      </c>
      <c r="W1832" s="17">
        <f t="shared" si="200"/>
        <v>0.16390689716107928</v>
      </c>
      <c r="X1832" s="19">
        <f t="shared" si="201"/>
        <v>1</v>
      </c>
      <c r="Y1832" s="17">
        <f t="shared" si="202"/>
        <v>0.16390689716107928</v>
      </c>
      <c r="Z1832" s="25">
        <f t="shared" si="196"/>
        <v>5.2631578947368418E-2</v>
      </c>
    </row>
    <row r="1833" spans="1:26" ht="14.4" x14ac:dyDescent="0.3">
      <c r="A1833" s="24" t="s">
        <v>2727</v>
      </c>
      <c r="B1833" s="4">
        <v>45774</v>
      </c>
      <c r="C1833" s="3" t="s">
        <v>31</v>
      </c>
      <c r="D1833" s="3" t="s">
        <v>57</v>
      </c>
      <c r="E1833" s="3" t="s">
        <v>92</v>
      </c>
      <c r="F1833" s="3" t="s">
        <v>93</v>
      </c>
      <c r="G1833" s="3" t="s">
        <v>603</v>
      </c>
      <c r="H1833" s="3" t="s">
        <v>44</v>
      </c>
      <c r="I1833" s="3" t="s">
        <v>52</v>
      </c>
      <c r="J1833" s="3" t="s">
        <v>95</v>
      </c>
      <c r="K1833" s="3" t="s">
        <v>182</v>
      </c>
      <c r="L1833" s="5">
        <v>38</v>
      </c>
      <c r="M1833" s="5">
        <v>33383.08</v>
      </c>
      <c r="N1833" s="5">
        <v>39193.83</v>
      </c>
      <c r="O1833" s="5">
        <v>0.1</v>
      </c>
      <c r="P1833" s="3" t="s">
        <v>55</v>
      </c>
      <c r="Q1833" s="3" t="s">
        <v>77</v>
      </c>
      <c r="R1833" s="5">
        <v>8</v>
      </c>
      <c r="S1833" s="15">
        <v>198727.7</v>
      </c>
      <c r="T1833" s="11">
        <f t="shared" si="197"/>
        <v>1489365.54</v>
      </c>
      <c r="U1833" s="12">
        <f t="shared" si="198"/>
        <v>148936.554</v>
      </c>
      <c r="V1833" s="12">
        <f t="shared" si="199"/>
        <v>1340428.986</v>
      </c>
      <c r="W1833" s="17">
        <f t="shared" si="200"/>
        <v>0.14825679097930222</v>
      </c>
      <c r="X1833" s="19">
        <f t="shared" si="201"/>
        <v>1</v>
      </c>
      <c r="Y1833" s="17">
        <f t="shared" si="202"/>
        <v>0.14825679097930222</v>
      </c>
      <c r="Z1833" s="25">
        <f t="shared" si="196"/>
        <v>0.1111111111111111</v>
      </c>
    </row>
    <row r="1834" spans="1:26" ht="14.4" x14ac:dyDescent="0.3">
      <c r="A1834" s="24" t="s">
        <v>2728</v>
      </c>
      <c r="B1834" s="7">
        <v>45807</v>
      </c>
      <c r="C1834" s="3" t="s">
        <v>31</v>
      </c>
      <c r="D1834" s="3" t="s">
        <v>21</v>
      </c>
      <c r="E1834" s="3" t="s">
        <v>105</v>
      </c>
      <c r="F1834" s="3" t="s">
        <v>106</v>
      </c>
      <c r="G1834" s="3" t="s">
        <v>2289</v>
      </c>
      <c r="H1834" s="3" t="s">
        <v>35</v>
      </c>
      <c r="I1834" s="3" t="s">
        <v>45</v>
      </c>
      <c r="J1834" s="3" t="s">
        <v>132</v>
      </c>
      <c r="K1834" s="3" t="s">
        <v>133</v>
      </c>
      <c r="L1834" s="5">
        <v>33</v>
      </c>
      <c r="M1834" s="5">
        <v>13435.92</v>
      </c>
      <c r="N1834" s="5">
        <v>15948.13</v>
      </c>
      <c r="O1834" s="5">
        <v>0.1</v>
      </c>
      <c r="P1834" s="3" t="s">
        <v>55</v>
      </c>
      <c r="Q1834" s="3" t="s">
        <v>77</v>
      </c>
      <c r="R1834" s="5">
        <v>12</v>
      </c>
      <c r="S1834" s="15">
        <v>74612.639999999999</v>
      </c>
      <c r="T1834" s="11">
        <f t="shared" si="197"/>
        <v>526288.28999999992</v>
      </c>
      <c r="U1834" s="12">
        <f t="shared" si="198"/>
        <v>52628.828999999998</v>
      </c>
      <c r="V1834" s="12">
        <f t="shared" si="199"/>
        <v>473659.46099999989</v>
      </c>
      <c r="W1834" s="17">
        <f t="shared" si="200"/>
        <v>0.15752380379455783</v>
      </c>
      <c r="X1834" s="19">
        <f t="shared" si="201"/>
        <v>1</v>
      </c>
      <c r="Y1834" s="17">
        <f t="shared" si="202"/>
        <v>0.15752380379455783</v>
      </c>
      <c r="Z1834" s="25">
        <f t="shared" si="196"/>
        <v>0.11111111111111113</v>
      </c>
    </row>
    <row r="1835" spans="1:26" ht="14.4" x14ac:dyDescent="0.3">
      <c r="A1835" s="24" t="s">
        <v>2729</v>
      </c>
      <c r="B1835" s="4">
        <v>45891</v>
      </c>
      <c r="C1835" s="3" t="s">
        <v>20</v>
      </c>
      <c r="D1835" s="3" t="s">
        <v>70</v>
      </c>
      <c r="E1835" s="3" t="s">
        <v>125</v>
      </c>
      <c r="F1835" s="3" t="s">
        <v>125</v>
      </c>
      <c r="G1835" s="3" t="s">
        <v>245</v>
      </c>
      <c r="H1835" s="3" t="s">
        <v>35</v>
      </c>
      <c r="I1835" s="3" t="s">
        <v>25</v>
      </c>
      <c r="J1835" s="3" t="s">
        <v>146</v>
      </c>
      <c r="K1835" s="3" t="s">
        <v>416</v>
      </c>
      <c r="L1835" s="5">
        <v>21</v>
      </c>
      <c r="M1835" s="5">
        <v>2087.2800000000002</v>
      </c>
      <c r="N1835" s="5">
        <v>2746.68</v>
      </c>
      <c r="O1835" s="5">
        <v>0.15</v>
      </c>
      <c r="P1835" s="3" t="s">
        <v>28</v>
      </c>
      <c r="Q1835" s="3" t="s">
        <v>29</v>
      </c>
      <c r="R1835" s="5">
        <v>8</v>
      </c>
      <c r="S1835" s="15">
        <v>11770.29</v>
      </c>
      <c r="T1835" s="11">
        <f t="shared" si="197"/>
        <v>57680.28</v>
      </c>
      <c r="U1835" s="12">
        <f t="shared" si="198"/>
        <v>8652.0419999999995</v>
      </c>
      <c r="V1835" s="12">
        <f t="shared" si="199"/>
        <v>49028.237999999998</v>
      </c>
      <c r="W1835" s="17">
        <f t="shared" si="200"/>
        <v>0.24007165013762072</v>
      </c>
      <c r="X1835" s="19">
        <f t="shared" si="201"/>
        <v>0</v>
      </c>
      <c r="Y1835" s="17">
        <f t="shared" si="202"/>
        <v>0.24007165013762072</v>
      </c>
      <c r="Z1835" s="25">
        <f t="shared" si="196"/>
        <v>0.17647058823529413</v>
      </c>
    </row>
    <row r="1836" spans="1:26" ht="14.4" x14ac:dyDescent="0.3">
      <c r="A1836" s="24" t="s">
        <v>2730</v>
      </c>
      <c r="B1836" s="4">
        <v>45727</v>
      </c>
      <c r="C1836" s="3" t="s">
        <v>20</v>
      </c>
      <c r="D1836" s="3" t="s">
        <v>70</v>
      </c>
      <c r="E1836" s="3" t="s">
        <v>125</v>
      </c>
      <c r="F1836" s="3" t="s">
        <v>125</v>
      </c>
      <c r="G1836" s="3" t="s">
        <v>2731</v>
      </c>
      <c r="H1836" s="3" t="s">
        <v>87</v>
      </c>
      <c r="I1836" s="3" t="s">
        <v>52</v>
      </c>
      <c r="J1836" s="3" t="s">
        <v>113</v>
      </c>
      <c r="K1836" s="3" t="s">
        <v>139</v>
      </c>
      <c r="L1836" s="5">
        <v>10</v>
      </c>
      <c r="M1836" s="5">
        <v>31139.22</v>
      </c>
      <c r="N1836" s="5">
        <v>42424.78</v>
      </c>
      <c r="O1836" s="5">
        <v>0</v>
      </c>
      <c r="P1836" s="3" t="s">
        <v>55</v>
      </c>
      <c r="Q1836" s="3" t="s">
        <v>38</v>
      </c>
      <c r="R1836" s="5">
        <v>8</v>
      </c>
      <c r="S1836" s="15">
        <v>112855.6</v>
      </c>
      <c r="T1836" s="11">
        <f t="shared" si="197"/>
        <v>424247.8</v>
      </c>
      <c r="U1836" s="12">
        <f t="shared" si="198"/>
        <v>0</v>
      </c>
      <c r="V1836" s="12">
        <f t="shared" si="199"/>
        <v>424247.8</v>
      </c>
      <c r="W1836" s="17">
        <f t="shared" si="200"/>
        <v>0.26601340065876594</v>
      </c>
      <c r="X1836" s="19">
        <f t="shared" si="201"/>
        <v>1</v>
      </c>
      <c r="Y1836" s="17">
        <f t="shared" si="202"/>
        <v>0.26601340065876594</v>
      </c>
      <c r="Z1836" s="25">
        <f t="shared" si="196"/>
        <v>0</v>
      </c>
    </row>
    <row r="1837" spans="1:26" ht="14.4" x14ac:dyDescent="0.3">
      <c r="A1837" s="24" t="s">
        <v>2732</v>
      </c>
      <c r="B1837" s="6">
        <v>45722</v>
      </c>
      <c r="C1837" s="3" t="s">
        <v>20</v>
      </c>
      <c r="D1837" s="3" t="s">
        <v>57</v>
      </c>
      <c r="E1837" s="3" t="s">
        <v>92</v>
      </c>
      <c r="F1837" s="3" t="s">
        <v>93</v>
      </c>
      <c r="G1837" s="3" t="s">
        <v>471</v>
      </c>
      <c r="H1837" s="3" t="s">
        <v>44</v>
      </c>
      <c r="I1837" s="3" t="s">
        <v>45</v>
      </c>
      <c r="J1837" s="3" t="s">
        <v>132</v>
      </c>
      <c r="K1837" s="3" t="s">
        <v>133</v>
      </c>
      <c r="L1837" s="5">
        <v>15</v>
      </c>
      <c r="M1837" s="5">
        <v>5246.27</v>
      </c>
      <c r="N1837" s="5">
        <v>7629.77</v>
      </c>
      <c r="O1837" s="5">
        <v>0.05</v>
      </c>
      <c r="P1837" s="3" t="s">
        <v>28</v>
      </c>
      <c r="Q1837" s="3" t="s">
        <v>84</v>
      </c>
      <c r="R1837" s="5">
        <v>15</v>
      </c>
      <c r="S1837" s="15">
        <v>33964.879999999997</v>
      </c>
      <c r="T1837" s="11">
        <f t="shared" si="197"/>
        <v>114446.55</v>
      </c>
      <c r="U1837" s="12">
        <f t="shared" si="198"/>
        <v>5722.3275000000003</v>
      </c>
      <c r="V1837" s="12">
        <f t="shared" si="199"/>
        <v>108724.2225</v>
      </c>
      <c r="W1837" s="17">
        <f t="shared" si="200"/>
        <v>0.31239478396821829</v>
      </c>
      <c r="X1837" s="19">
        <f t="shared" si="201"/>
        <v>0</v>
      </c>
      <c r="Y1837" s="17">
        <f t="shared" si="202"/>
        <v>0.31239478396821829</v>
      </c>
      <c r="Z1837" s="25">
        <f t="shared" si="196"/>
        <v>5.2631578947368425E-2</v>
      </c>
    </row>
    <row r="1838" spans="1:26" ht="14.4" x14ac:dyDescent="0.3">
      <c r="A1838" s="24" t="s">
        <v>2733</v>
      </c>
      <c r="B1838" s="4">
        <v>45726</v>
      </c>
      <c r="C1838" s="3" t="s">
        <v>40</v>
      </c>
      <c r="D1838" s="3" t="s">
        <v>57</v>
      </c>
      <c r="E1838" s="3" t="s">
        <v>92</v>
      </c>
      <c r="F1838" s="3" t="s">
        <v>93</v>
      </c>
      <c r="G1838" s="3" t="s">
        <v>738</v>
      </c>
      <c r="H1838" s="3" t="s">
        <v>87</v>
      </c>
      <c r="I1838" s="3" t="s">
        <v>52</v>
      </c>
      <c r="J1838" s="3" t="s">
        <v>95</v>
      </c>
      <c r="K1838" s="3" t="s">
        <v>96</v>
      </c>
      <c r="L1838" s="5">
        <v>46</v>
      </c>
      <c r="M1838" s="5">
        <v>29256.67</v>
      </c>
      <c r="N1838" s="5">
        <v>33192.870000000003</v>
      </c>
      <c r="O1838" s="5">
        <v>0.05</v>
      </c>
      <c r="P1838" s="3" t="s">
        <v>28</v>
      </c>
      <c r="Q1838" s="3" t="s">
        <v>84</v>
      </c>
      <c r="R1838" s="5">
        <v>16</v>
      </c>
      <c r="S1838" s="15">
        <v>172011.9</v>
      </c>
      <c r="T1838" s="11">
        <f t="shared" si="197"/>
        <v>1526872.02</v>
      </c>
      <c r="U1838" s="12">
        <f t="shared" si="198"/>
        <v>76343.60100000001</v>
      </c>
      <c r="V1838" s="12">
        <f t="shared" si="199"/>
        <v>1450528.419</v>
      </c>
      <c r="W1838" s="17">
        <f t="shared" si="200"/>
        <v>0.11858568074011654</v>
      </c>
      <c r="X1838" s="19">
        <f t="shared" si="201"/>
        <v>0</v>
      </c>
      <c r="Y1838" s="17">
        <f t="shared" si="202"/>
        <v>0.11858568074011654</v>
      </c>
      <c r="Z1838" s="25">
        <f t="shared" si="196"/>
        <v>5.2631578947368425E-2</v>
      </c>
    </row>
    <row r="1839" spans="1:26" ht="14.4" x14ac:dyDescent="0.3">
      <c r="A1839" s="24" t="s">
        <v>2734</v>
      </c>
      <c r="B1839" s="4">
        <v>45830</v>
      </c>
      <c r="C1839" s="3" t="s">
        <v>20</v>
      </c>
      <c r="D1839" s="3" t="s">
        <v>41</v>
      </c>
      <c r="E1839" s="3" t="s">
        <v>50</v>
      </c>
      <c r="F1839" s="3" t="s">
        <v>50</v>
      </c>
      <c r="G1839" s="3" t="s">
        <v>1568</v>
      </c>
      <c r="H1839" s="3" t="s">
        <v>87</v>
      </c>
      <c r="I1839" s="3" t="s">
        <v>25</v>
      </c>
      <c r="J1839" s="3" t="s">
        <v>26</v>
      </c>
      <c r="K1839" s="3" t="s">
        <v>127</v>
      </c>
      <c r="L1839" s="5">
        <v>41</v>
      </c>
      <c r="M1839" s="5">
        <v>7483.62</v>
      </c>
      <c r="N1839" s="5">
        <v>10700.69</v>
      </c>
      <c r="O1839" s="5">
        <v>0.1</v>
      </c>
      <c r="P1839" s="3" t="s">
        <v>55</v>
      </c>
      <c r="Q1839" s="3" t="s">
        <v>84</v>
      </c>
      <c r="R1839" s="5">
        <v>9</v>
      </c>
      <c r="S1839" s="15">
        <v>118709.9</v>
      </c>
      <c r="T1839" s="11">
        <f t="shared" si="197"/>
        <v>438728.29000000004</v>
      </c>
      <c r="U1839" s="12">
        <f t="shared" si="198"/>
        <v>43872.829000000005</v>
      </c>
      <c r="V1839" s="12">
        <f t="shared" si="199"/>
        <v>394855.46100000001</v>
      </c>
      <c r="W1839" s="17">
        <f t="shared" si="200"/>
        <v>0.30064140356412594</v>
      </c>
      <c r="X1839" s="19">
        <f t="shared" si="201"/>
        <v>1</v>
      </c>
      <c r="Y1839" s="17">
        <f t="shared" si="202"/>
        <v>0.30064140356412594</v>
      </c>
      <c r="Z1839" s="25">
        <f t="shared" si="196"/>
        <v>0.11111111111111112</v>
      </c>
    </row>
    <row r="1840" spans="1:26" ht="14.4" x14ac:dyDescent="0.3">
      <c r="A1840" s="24" t="s">
        <v>2735</v>
      </c>
      <c r="B1840" s="7">
        <v>45798</v>
      </c>
      <c r="C1840" s="3" t="s">
        <v>31</v>
      </c>
      <c r="D1840" s="3" t="s">
        <v>57</v>
      </c>
      <c r="E1840" s="3" t="s">
        <v>58</v>
      </c>
      <c r="F1840" s="3" t="s">
        <v>59</v>
      </c>
      <c r="G1840" s="3" t="s">
        <v>262</v>
      </c>
      <c r="H1840" s="3" t="s">
        <v>44</v>
      </c>
      <c r="I1840" s="3" t="s">
        <v>45</v>
      </c>
      <c r="J1840" s="3" t="s">
        <v>46</v>
      </c>
      <c r="K1840" s="3" t="s">
        <v>333</v>
      </c>
      <c r="L1840" s="5">
        <v>5</v>
      </c>
      <c r="M1840" s="5">
        <v>31686.55</v>
      </c>
      <c r="N1840" s="5">
        <v>38274.03</v>
      </c>
      <c r="O1840" s="5">
        <v>0.1</v>
      </c>
      <c r="P1840" s="3" t="s">
        <v>28</v>
      </c>
      <c r="Q1840" s="3" t="s">
        <v>29</v>
      </c>
      <c r="R1840" s="5">
        <v>3</v>
      </c>
      <c r="S1840" s="15">
        <v>29643.66</v>
      </c>
      <c r="T1840" s="11">
        <f t="shared" si="197"/>
        <v>191370.15</v>
      </c>
      <c r="U1840" s="12">
        <f t="shared" si="198"/>
        <v>19137.014999999999</v>
      </c>
      <c r="V1840" s="12">
        <f t="shared" si="199"/>
        <v>172233.13500000001</v>
      </c>
      <c r="W1840" s="17">
        <f t="shared" si="200"/>
        <v>0.17211357152617585</v>
      </c>
      <c r="X1840" s="19">
        <f t="shared" si="201"/>
        <v>0</v>
      </c>
      <c r="Y1840" s="17">
        <f t="shared" si="202"/>
        <v>0.17211357152617585</v>
      </c>
      <c r="Z1840" s="25">
        <f t="shared" si="196"/>
        <v>0.1111111111111111</v>
      </c>
    </row>
    <row r="1841" spans="1:26" ht="14.4" x14ac:dyDescent="0.3">
      <c r="A1841" s="24" t="s">
        <v>2736</v>
      </c>
      <c r="B1841" s="4">
        <v>45823</v>
      </c>
      <c r="C1841" s="3" t="s">
        <v>20</v>
      </c>
      <c r="D1841" s="3" t="s">
        <v>57</v>
      </c>
      <c r="E1841" s="3" t="s">
        <v>92</v>
      </c>
      <c r="F1841" s="3" t="s">
        <v>93</v>
      </c>
      <c r="G1841" s="3" t="s">
        <v>456</v>
      </c>
      <c r="H1841" s="3" t="s">
        <v>35</v>
      </c>
      <c r="I1841" s="3" t="s">
        <v>25</v>
      </c>
      <c r="J1841" s="3" t="s">
        <v>26</v>
      </c>
      <c r="K1841" s="3" t="s">
        <v>80</v>
      </c>
      <c r="L1841" s="5">
        <v>41</v>
      </c>
      <c r="M1841" s="5">
        <v>69138.039999999994</v>
      </c>
      <c r="N1841" s="5">
        <v>89986.84</v>
      </c>
      <c r="O1841" s="5">
        <v>0.15</v>
      </c>
      <c r="P1841" s="3" t="s">
        <v>28</v>
      </c>
      <c r="Q1841" s="3" t="s">
        <v>84</v>
      </c>
      <c r="R1841" s="5">
        <v>10</v>
      </c>
      <c r="S1841" s="15">
        <v>726580.7</v>
      </c>
      <c r="T1841" s="11">
        <f t="shared" si="197"/>
        <v>3689460.44</v>
      </c>
      <c r="U1841" s="12">
        <f t="shared" si="198"/>
        <v>553419.06599999999</v>
      </c>
      <c r="V1841" s="12">
        <f t="shared" si="199"/>
        <v>3136041.3739999998</v>
      </c>
      <c r="W1841" s="17">
        <f t="shared" si="200"/>
        <v>0.23168721752967536</v>
      </c>
      <c r="X1841" s="19">
        <f t="shared" si="201"/>
        <v>0</v>
      </c>
      <c r="Y1841" s="17">
        <f t="shared" si="202"/>
        <v>0.23168721752967536</v>
      </c>
      <c r="Z1841" s="25">
        <f t="shared" si="196"/>
        <v>0.17647058823529413</v>
      </c>
    </row>
    <row r="1842" spans="1:26" ht="14.4" x14ac:dyDescent="0.3">
      <c r="A1842" s="24" t="s">
        <v>2737</v>
      </c>
      <c r="B1842" s="4">
        <v>45865</v>
      </c>
      <c r="C1842" s="3" t="s">
        <v>31</v>
      </c>
      <c r="D1842" s="3" t="s">
        <v>21</v>
      </c>
      <c r="E1842" s="3" t="s">
        <v>22</v>
      </c>
      <c r="F1842" s="3" t="s">
        <v>22</v>
      </c>
      <c r="G1842" s="3" t="s">
        <v>446</v>
      </c>
      <c r="H1842" s="3" t="s">
        <v>44</v>
      </c>
      <c r="I1842" s="3" t="s">
        <v>25</v>
      </c>
      <c r="J1842" s="3" t="s">
        <v>26</v>
      </c>
      <c r="K1842" s="3" t="s">
        <v>127</v>
      </c>
      <c r="L1842" s="5">
        <v>46</v>
      </c>
      <c r="M1842" s="5">
        <v>15680.22</v>
      </c>
      <c r="N1842" s="5">
        <v>19485.71</v>
      </c>
      <c r="O1842" s="5">
        <v>0.15</v>
      </c>
      <c r="P1842" s="3" t="s">
        <v>28</v>
      </c>
      <c r="Q1842" s="3" t="s">
        <v>84</v>
      </c>
      <c r="R1842" s="5">
        <v>3</v>
      </c>
      <c r="S1842" s="15">
        <v>148794.70000000001</v>
      </c>
      <c r="T1842" s="11">
        <f t="shared" si="197"/>
        <v>896342.65999999992</v>
      </c>
      <c r="U1842" s="12">
        <f t="shared" si="198"/>
        <v>134451.39899999998</v>
      </c>
      <c r="V1842" s="12">
        <f t="shared" si="199"/>
        <v>761891.26099999994</v>
      </c>
      <c r="W1842" s="17">
        <f t="shared" si="200"/>
        <v>0.19529650439185181</v>
      </c>
      <c r="X1842" s="19">
        <f t="shared" si="201"/>
        <v>0</v>
      </c>
      <c r="Y1842" s="17">
        <f t="shared" si="202"/>
        <v>0.19529650439185181</v>
      </c>
      <c r="Z1842" s="25">
        <f t="shared" si="196"/>
        <v>0.1764705882352941</v>
      </c>
    </row>
    <row r="1843" spans="1:26" ht="14.4" x14ac:dyDescent="0.3">
      <c r="A1843" s="24" t="s">
        <v>2738</v>
      </c>
      <c r="B1843" s="4">
        <v>45711</v>
      </c>
      <c r="C1843" s="3" t="s">
        <v>40</v>
      </c>
      <c r="D1843" s="3" t="s">
        <v>21</v>
      </c>
      <c r="E1843" s="3" t="s">
        <v>22</v>
      </c>
      <c r="F1843" s="3" t="s">
        <v>22</v>
      </c>
      <c r="G1843" s="3" t="s">
        <v>764</v>
      </c>
      <c r="H1843" s="3" t="s">
        <v>87</v>
      </c>
      <c r="I1843" s="3" t="s">
        <v>45</v>
      </c>
      <c r="J1843" s="3" t="s">
        <v>67</v>
      </c>
      <c r="K1843" s="3" t="s">
        <v>199</v>
      </c>
      <c r="L1843" s="5">
        <v>49</v>
      </c>
      <c r="M1843" s="5">
        <v>35474.480000000003</v>
      </c>
      <c r="N1843" s="5">
        <v>52124.639999999999</v>
      </c>
      <c r="O1843" s="5">
        <v>0</v>
      </c>
      <c r="P1843" s="3" t="s">
        <v>28</v>
      </c>
      <c r="Q1843" s="3" t="s">
        <v>77</v>
      </c>
      <c r="R1843" s="5">
        <v>1</v>
      </c>
      <c r="S1843" s="15">
        <v>815857.8</v>
      </c>
      <c r="T1843" s="11">
        <f t="shared" si="197"/>
        <v>2554107.36</v>
      </c>
      <c r="U1843" s="12">
        <f t="shared" si="198"/>
        <v>0</v>
      </c>
      <c r="V1843" s="12">
        <f t="shared" si="199"/>
        <v>2554107.36</v>
      </c>
      <c r="W1843" s="17">
        <f t="shared" si="200"/>
        <v>0.31942972044839968</v>
      </c>
      <c r="X1843" s="19">
        <f t="shared" si="201"/>
        <v>0</v>
      </c>
      <c r="Y1843" s="17">
        <f t="shared" si="202"/>
        <v>0.31942972044839968</v>
      </c>
      <c r="Z1843" s="25">
        <f t="shared" si="196"/>
        <v>0</v>
      </c>
    </row>
    <row r="1844" spans="1:26" ht="14.4" x14ac:dyDescent="0.3">
      <c r="A1844" s="24" t="s">
        <v>2739</v>
      </c>
      <c r="B1844" s="4">
        <v>45712</v>
      </c>
      <c r="C1844" s="3" t="s">
        <v>40</v>
      </c>
      <c r="D1844" s="3" t="s">
        <v>70</v>
      </c>
      <c r="E1844" s="3" t="s">
        <v>125</v>
      </c>
      <c r="F1844" s="3" t="s">
        <v>125</v>
      </c>
      <c r="G1844" s="3" t="s">
        <v>2008</v>
      </c>
      <c r="H1844" s="3" t="s">
        <v>35</v>
      </c>
      <c r="I1844" s="3" t="s">
        <v>45</v>
      </c>
      <c r="J1844" s="3" t="s">
        <v>132</v>
      </c>
      <c r="K1844" s="3" t="s">
        <v>206</v>
      </c>
      <c r="L1844" s="5">
        <v>3</v>
      </c>
      <c r="M1844" s="5">
        <v>53372.08</v>
      </c>
      <c r="N1844" s="5">
        <v>79433.84</v>
      </c>
      <c r="O1844" s="5">
        <v>0.1</v>
      </c>
      <c r="P1844" s="3" t="s">
        <v>28</v>
      </c>
      <c r="Q1844" s="3" t="s">
        <v>29</v>
      </c>
      <c r="R1844" s="5">
        <v>9</v>
      </c>
      <c r="S1844" s="15">
        <v>70366.75</v>
      </c>
      <c r="T1844" s="11">
        <f t="shared" si="197"/>
        <v>238301.52</v>
      </c>
      <c r="U1844" s="12">
        <f t="shared" si="198"/>
        <v>23830.152000000002</v>
      </c>
      <c r="V1844" s="12">
        <f t="shared" si="199"/>
        <v>214471.36799999999</v>
      </c>
      <c r="W1844" s="17">
        <f t="shared" si="200"/>
        <v>0.32809391135137445</v>
      </c>
      <c r="X1844" s="19">
        <f t="shared" si="201"/>
        <v>0</v>
      </c>
      <c r="Y1844" s="17">
        <f t="shared" si="202"/>
        <v>0.32809391135137445</v>
      </c>
      <c r="Z1844" s="25">
        <f t="shared" si="196"/>
        <v>0.11111111111111113</v>
      </c>
    </row>
    <row r="1845" spans="1:26" ht="14.4" x14ac:dyDescent="0.3">
      <c r="A1845" s="24" t="s">
        <v>2740</v>
      </c>
      <c r="B1845" s="6">
        <v>45720</v>
      </c>
      <c r="C1845" s="3" t="s">
        <v>31</v>
      </c>
      <c r="D1845" s="3" t="s">
        <v>57</v>
      </c>
      <c r="E1845" s="3" t="s">
        <v>92</v>
      </c>
      <c r="F1845" s="3" t="s">
        <v>93</v>
      </c>
      <c r="G1845" s="3" t="s">
        <v>107</v>
      </c>
      <c r="H1845" s="3" t="s">
        <v>87</v>
      </c>
      <c r="I1845" s="3" t="s">
        <v>25</v>
      </c>
      <c r="J1845" s="3" t="s">
        <v>146</v>
      </c>
      <c r="K1845" s="3" t="s">
        <v>411</v>
      </c>
      <c r="L1845" s="5">
        <v>38</v>
      </c>
      <c r="M1845" s="5">
        <v>479.23</v>
      </c>
      <c r="N1845" s="5">
        <v>596.21</v>
      </c>
      <c r="O1845" s="5">
        <v>0</v>
      </c>
      <c r="P1845" s="3" t="s">
        <v>28</v>
      </c>
      <c r="Q1845" s="3" t="s">
        <v>84</v>
      </c>
      <c r="R1845" s="5">
        <v>17</v>
      </c>
      <c r="S1845" s="15">
        <v>4445.24</v>
      </c>
      <c r="T1845" s="11">
        <f t="shared" si="197"/>
        <v>22655.980000000003</v>
      </c>
      <c r="U1845" s="12">
        <f t="shared" si="198"/>
        <v>0</v>
      </c>
      <c r="V1845" s="12">
        <f t="shared" si="199"/>
        <v>22655.980000000003</v>
      </c>
      <c r="W1845" s="17">
        <f t="shared" si="200"/>
        <v>0.19620603478640072</v>
      </c>
      <c r="X1845" s="19">
        <f t="shared" si="201"/>
        <v>0</v>
      </c>
      <c r="Y1845" s="17">
        <f t="shared" si="202"/>
        <v>0.19620603478640072</v>
      </c>
      <c r="Z1845" s="25">
        <f t="shared" si="196"/>
        <v>0</v>
      </c>
    </row>
    <row r="1846" spans="1:26" ht="14.4" x14ac:dyDescent="0.3">
      <c r="A1846" s="24" t="s">
        <v>2741</v>
      </c>
      <c r="B1846" s="4">
        <v>45879</v>
      </c>
      <c r="C1846" s="3" t="s">
        <v>49</v>
      </c>
      <c r="D1846" s="3" t="s">
        <v>41</v>
      </c>
      <c r="E1846" s="3" t="s">
        <v>50</v>
      </c>
      <c r="F1846" s="3" t="s">
        <v>50</v>
      </c>
      <c r="G1846" s="3" t="s">
        <v>2447</v>
      </c>
      <c r="H1846" s="3" t="s">
        <v>44</v>
      </c>
      <c r="I1846" s="3" t="s">
        <v>25</v>
      </c>
      <c r="J1846" s="3" t="s">
        <v>146</v>
      </c>
      <c r="K1846" s="3" t="s">
        <v>411</v>
      </c>
      <c r="L1846" s="5">
        <v>47</v>
      </c>
      <c r="M1846" s="5">
        <v>61400.5</v>
      </c>
      <c r="N1846" s="5">
        <v>90575.51</v>
      </c>
      <c r="O1846" s="5">
        <v>0.1</v>
      </c>
      <c r="P1846" s="3" t="s">
        <v>55</v>
      </c>
      <c r="Q1846" s="3" t="s">
        <v>29</v>
      </c>
      <c r="R1846" s="5">
        <v>19</v>
      </c>
      <c r="S1846" s="15">
        <v>1234103</v>
      </c>
      <c r="T1846" s="11">
        <f t="shared" si="197"/>
        <v>4257048.97</v>
      </c>
      <c r="U1846" s="12">
        <f t="shared" si="198"/>
        <v>425704.897</v>
      </c>
      <c r="V1846" s="12">
        <f t="shared" si="199"/>
        <v>3831344.0729999999</v>
      </c>
      <c r="W1846" s="17">
        <f t="shared" si="200"/>
        <v>0.32210706647228343</v>
      </c>
      <c r="X1846" s="19">
        <f t="shared" si="201"/>
        <v>1</v>
      </c>
      <c r="Y1846" s="17">
        <f t="shared" si="202"/>
        <v>0.32210706647228343</v>
      </c>
      <c r="Z1846" s="25">
        <f t="shared" si="196"/>
        <v>0.11111111111111112</v>
      </c>
    </row>
    <row r="1847" spans="1:26" ht="14.4" x14ac:dyDescent="0.3">
      <c r="A1847" s="24" t="s">
        <v>2742</v>
      </c>
      <c r="B1847" s="4">
        <v>45867</v>
      </c>
      <c r="C1847" s="3" t="s">
        <v>31</v>
      </c>
      <c r="D1847" s="3" t="s">
        <v>70</v>
      </c>
      <c r="E1847" s="3" t="s">
        <v>125</v>
      </c>
      <c r="F1847" s="3" t="s">
        <v>125</v>
      </c>
      <c r="G1847" s="3" t="s">
        <v>1377</v>
      </c>
      <c r="H1847" s="3" t="s">
        <v>24</v>
      </c>
      <c r="I1847" s="3" t="s">
        <v>25</v>
      </c>
      <c r="J1847" s="3" t="s">
        <v>36</v>
      </c>
      <c r="K1847" s="3" t="s">
        <v>169</v>
      </c>
      <c r="L1847" s="5">
        <v>12</v>
      </c>
      <c r="M1847" s="5">
        <v>19793.78</v>
      </c>
      <c r="N1847" s="5">
        <v>27282.16</v>
      </c>
      <c r="O1847" s="5">
        <v>0.05</v>
      </c>
      <c r="P1847" s="3" t="s">
        <v>28</v>
      </c>
      <c r="Q1847" s="3" t="s">
        <v>29</v>
      </c>
      <c r="R1847" s="5">
        <v>8</v>
      </c>
      <c r="S1847" s="15">
        <v>85367.53</v>
      </c>
      <c r="T1847" s="11">
        <f t="shared" si="197"/>
        <v>327385.92</v>
      </c>
      <c r="U1847" s="12">
        <f t="shared" si="198"/>
        <v>16369.296</v>
      </c>
      <c r="V1847" s="12">
        <f t="shared" si="199"/>
        <v>311016.62400000001</v>
      </c>
      <c r="W1847" s="17">
        <f t="shared" si="200"/>
        <v>0.27447899376594093</v>
      </c>
      <c r="X1847" s="19">
        <f t="shared" si="201"/>
        <v>0</v>
      </c>
      <c r="Y1847" s="17">
        <f t="shared" si="202"/>
        <v>0.27447899376594093</v>
      </c>
      <c r="Z1847" s="25">
        <f t="shared" si="196"/>
        <v>5.2631578947368418E-2</v>
      </c>
    </row>
    <row r="1848" spans="1:26" ht="14.4" x14ac:dyDescent="0.3">
      <c r="A1848" s="24" t="s">
        <v>2743</v>
      </c>
      <c r="B1848" s="6">
        <v>45692</v>
      </c>
      <c r="C1848" s="3" t="s">
        <v>49</v>
      </c>
      <c r="D1848" s="3" t="s">
        <v>70</v>
      </c>
      <c r="E1848" s="3" t="s">
        <v>125</v>
      </c>
      <c r="F1848" s="3" t="s">
        <v>125</v>
      </c>
      <c r="G1848" s="3" t="s">
        <v>1193</v>
      </c>
      <c r="H1848" s="3" t="s">
        <v>44</v>
      </c>
      <c r="I1848" s="3" t="s">
        <v>25</v>
      </c>
      <c r="J1848" s="3" t="s">
        <v>36</v>
      </c>
      <c r="K1848" s="3" t="s">
        <v>37</v>
      </c>
      <c r="L1848" s="5">
        <v>7</v>
      </c>
      <c r="M1848" s="5">
        <v>24513.94</v>
      </c>
      <c r="N1848" s="5">
        <v>27384.33</v>
      </c>
      <c r="O1848" s="5">
        <v>0.15</v>
      </c>
      <c r="P1848" s="3" t="s">
        <v>55</v>
      </c>
      <c r="Q1848" s="3" t="s">
        <v>84</v>
      </c>
      <c r="R1848" s="5">
        <v>12</v>
      </c>
      <c r="S1848" s="15">
        <v>17078.82</v>
      </c>
      <c r="T1848" s="11">
        <f t="shared" si="197"/>
        <v>191690.31</v>
      </c>
      <c r="U1848" s="12">
        <f t="shared" si="198"/>
        <v>28753.5465</v>
      </c>
      <c r="V1848" s="12">
        <f t="shared" si="199"/>
        <v>162936.7635</v>
      </c>
      <c r="W1848" s="17">
        <f t="shared" si="200"/>
        <v>0.10481870164310708</v>
      </c>
      <c r="X1848" s="19">
        <f t="shared" si="201"/>
        <v>1</v>
      </c>
      <c r="Y1848" s="17">
        <f t="shared" si="202"/>
        <v>0.10481870164310708</v>
      </c>
      <c r="Z1848" s="25">
        <f t="shared" si="196"/>
        <v>0.17647058823529413</v>
      </c>
    </row>
    <row r="1849" spans="1:26" ht="14.4" x14ac:dyDescent="0.3">
      <c r="A1849" s="24" t="s">
        <v>2744</v>
      </c>
      <c r="B1849" s="4">
        <v>45743</v>
      </c>
      <c r="C1849" s="3" t="s">
        <v>49</v>
      </c>
      <c r="D1849" s="3" t="s">
        <v>57</v>
      </c>
      <c r="E1849" s="3" t="s">
        <v>64</v>
      </c>
      <c r="F1849" s="3" t="s">
        <v>65</v>
      </c>
      <c r="G1849" s="3" t="s">
        <v>1771</v>
      </c>
      <c r="H1849" s="3" t="s">
        <v>35</v>
      </c>
      <c r="I1849" s="3" t="s">
        <v>25</v>
      </c>
      <c r="J1849" s="3" t="s">
        <v>26</v>
      </c>
      <c r="K1849" s="3" t="s">
        <v>127</v>
      </c>
      <c r="L1849" s="5">
        <v>1</v>
      </c>
      <c r="M1849" s="5">
        <v>34145.11</v>
      </c>
      <c r="N1849" s="5">
        <v>48782.31</v>
      </c>
      <c r="O1849" s="5">
        <v>0.1</v>
      </c>
      <c r="P1849" s="3" t="s">
        <v>28</v>
      </c>
      <c r="Q1849" s="3" t="s">
        <v>38</v>
      </c>
      <c r="R1849" s="5">
        <v>1</v>
      </c>
      <c r="S1849" s="15">
        <v>13173.48</v>
      </c>
      <c r="T1849" s="11">
        <f t="shared" si="197"/>
        <v>48782.31</v>
      </c>
      <c r="U1849" s="12">
        <f t="shared" si="198"/>
        <v>4878.2309999999998</v>
      </c>
      <c r="V1849" s="12">
        <f t="shared" si="199"/>
        <v>43904.078999999998</v>
      </c>
      <c r="W1849" s="17">
        <f t="shared" si="200"/>
        <v>0.3000513915802675</v>
      </c>
      <c r="X1849" s="19">
        <f t="shared" si="201"/>
        <v>0</v>
      </c>
      <c r="Y1849" s="17">
        <f t="shared" si="202"/>
        <v>0.3000513915802675</v>
      </c>
      <c r="Z1849" s="25">
        <f t="shared" si="196"/>
        <v>0.1111111111111111</v>
      </c>
    </row>
    <row r="1850" spans="1:26" ht="14.4" x14ac:dyDescent="0.3">
      <c r="A1850" s="24" t="s">
        <v>2745</v>
      </c>
      <c r="B1850" s="4">
        <v>45761</v>
      </c>
      <c r="C1850" s="3" t="s">
        <v>49</v>
      </c>
      <c r="D1850" s="3" t="s">
        <v>41</v>
      </c>
      <c r="E1850" s="3" t="s">
        <v>50</v>
      </c>
      <c r="F1850" s="3" t="s">
        <v>50</v>
      </c>
      <c r="G1850" s="3" t="s">
        <v>764</v>
      </c>
      <c r="H1850" s="3" t="s">
        <v>35</v>
      </c>
      <c r="I1850" s="3" t="s">
        <v>52</v>
      </c>
      <c r="J1850" s="3" t="s">
        <v>157</v>
      </c>
      <c r="K1850" s="3" t="s">
        <v>188</v>
      </c>
      <c r="L1850" s="5">
        <v>46</v>
      </c>
      <c r="M1850" s="5">
        <v>6826.38</v>
      </c>
      <c r="N1850" s="5">
        <v>8414.52</v>
      </c>
      <c r="O1850" s="5">
        <v>0</v>
      </c>
      <c r="P1850" s="3" t="s">
        <v>28</v>
      </c>
      <c r="Q1850" s="3" t="s">
        <v>84</v>
      </c>
      <c r="R1850" s="5">
        <v>3</v>
      </c>
      <c r="S1850" s="15">
        <v>73054.44</v>
      </c>
      <c r="T1850" s="11">
        <f t="shared" si="197"/>
        <v>387067.92000000004</v>
      </c>
      <c r="U1850" s="12">
        <f t="shared" si="198"/>
        <v>0</v>
      </c>
      <c r="V1850" s="12">
        <f t="shared" si="199"/>
        <v>387067.92000000004</v>
      </c>
      <c r="W1850" s="17">
        <f t="shared" si="200"/>
        <v>0.18873803853339227</v>
      </c>
      <c r="X1850" s="19">
        <f t="shared" si="201"/>
        <v>0</v>
      </c>
      <c r="Y1850" s="17">
        <f t="shared" si="202"/>
        <v>0.18873803853339227</v>
      </c>
      <c r="Z1850" s="25">
        <f t="shared" si="196"/>
        <v>0</v>
      </c>
    </row>
    <row r="1851" spans="1:26" ht="14.4" x14ac:dyDescent="0.3">
      <c r="A1851" s="24" t="s">
        <v>2746</v>
      </c>
      <c r="B1851" s="4">
        <v>45773</v>
      </c>
      <c r="C1851" s="3" t="s">
        <v>49</v>
      </c>
      <c r="D1851" s="3" t="s">
        <v>57</v>
      </c>
      <c r="E1851" s="3" t="s">
        <v>58</v>
      </c>
      <c r="F1851" s="3" t="s">
        <v>59</v>
      </c>
      <c r="G1851" s="3" t="s">
        <v>707</v>
      </c>
      <c r="H1851" s="3" t="s">
        <v>87</v>
      </c>
      <c r="I1851" s="3" t="s">
        <v>45</v>
      </c>
      <c r="J1851" s="3" t="s">
        <v>67</v>
      </c>
      <c r="K1851" s="3" t="s">
        <v>199</v>
      </c>
      <c r="L1851" s="5">
        <v>43</v>
      </c>
      <c r="M1851" s="5">
        <v>29802.45</v>
      </c>
      <c r="N1851" s="5">
        <v>38593.42</v>
      </c>
      <c r="O1851" s="5">
        <v>0.05</v>
      </c>
      <c r="P1851" s="3" t="s">
        <v>28</v>
      </c>
      <c r="Q1851" s="3" t="s">
        <v>84</v>
      </c>
      <c r="R1851" s="5">
        <v>13</v>
      </c>
      <c r="S1851" s="15">
        <v>359111.1</v>
      </c>
      <c r="T1851" s="11">
        <f t="shared" si="197"/>
        <v>1659517.0599999998</v>
      </c>
      <c r="U1851" s="12">
        <f t="shared" si="198"/>
        <v>82975.853000000003</v>
      </c>
      <c r="V1851" s="12">
        <f t="shared" si="199"/>
        <v>1576541.2069999999</v>
      </c>
      <c r="W1851" s="17">
        <f t="shared" si="200"/>
        <v>0.2277841507760856</v>
      </c>
      <c r="X1851" s="19">
        <f t="shared" si="201"/>
        <v>0</v>
      </c>
      <c r="Y1851" s="17">
        <f t="shared" si="202"/>
        <v>0.2277841507760856</v>
      </c>
      <c r="Z1851" s="25">
        <f t="shared" si="196"/>
        <v>5.2631578947368425E-2</v>
      </c>
    </row>
    <row r="1852" spans="1:26" ht="14.4" x14ac:dyDescent="0.3">
      <c r="A1852" s="24" t="s">
        <v>2747</v>
      </c>
      <c r="B1852" s="4">
        <v>45688</v>
      </c>
      <c r="C1852" s="3" t="s">
        <v>31</v>
      </c>
      <c r="D1852" s="3" t="s">
        <v>57</v>
      </c>
      <c r="E1852" s="3" t="s">
        <v>58</v>
      </c>
      <c r="F1852" s="3" t="s">
        <v>59</v>
      </c>
      <c r="G1852" s="3" t="s">
        <v>73</v>
      </c>
      <c r="H1852" s="3" t="s">
        <v>87</v>
      </c>
      <c r="I1852" s="3" t="s">
        <v>52</v>
      </c>
      <c r="J1852" s="3" t="s">
        <v>157</v>
      </c>
      <c r="K1852" s="3" t="s">
        <v>285</v>
      </c>
      <c r="L1852" s="5">
        <v>42</v>
      </c>
      <c r="M1852" s="5">
        <v>16518.310000000001</v>
      </c>
      <c r="N1852" s="5">
        <v>21131.13</v>
      </c>
      <c r="O1852" s="5">
        <v>0.15</v>
      </c>
      <c r="P1852" s="3" t="s">
        <v>28</v>
      </c>
      <c r="Q1852" s="3" t="s">
        <v>29</v>
      </c>
      <c r="R1852" s="5">
        <v>12</v>
      </c>
      <c r="S1852" s="15">
        <v>164677.70000000001</v>
      </c>
      <c r="T1852" s="11">
        <f t="shared" si="197"/>
        <v>887507.46000000008</v>
      </c>
      <c r="U1852" s="12">
        <f t="shared" si="198"/>
        <v>133126.11900000001</v>
      </c>
      <c r="V1852" s="12">
        <f t="shared" si="199"/>
        <v>754381.34100000001</v>
      </c>
      <c r="W1852" s="17">
        <f t="shared" si="200"/>
        <v>0.21829503336032274</v>
      </c>
      <c r="X1852" s="19">
        <f t="shared" si="201"/>
        <v>0</v>
      </c>
      <c r="Y1852" s="17">
        <f t="shared" si="202"/>
        <v>0.21829503336032274</v>
      </c>
      <c r="Z1852" s="25">
        <f t="shared" si="196"/>
        <v>0.17647058823529413</v>
      </c>
    </row>
    <row r="1853" spans="1:26" ht="14.4" x14ac:dyDescent="0.3">
      <c r="A1853" s="24" t="s">
        <v>2748</v>
      </c>
      <c r="B1853" s="4">
        <v>45895</v>
      </c>
      <c r="C1853" s="3" t="s">
        <v>20</v>
      </c>
      <c r="D1853" s="3" t="s">
        <v>57</v>
      </c>
      <c r="E1853" s="3" t="s">
        <v>58</v>
      </c>
      <c r="F1853" s="3" t="s">
        <v>59</v>
      </c>
      <c r="G1853" s="3" t="s">
        <v>1612</v>
      </c>
      <c r="H1853" s="3" t="s">
        <v>87</v>
      </c>
      <c r="I1853" s="3" t="s">
        <v>45</v>
      </c>
      <c r="J1853" s="3" t="s">
        <v>67</v>
      </c>
      <c r="K1853" s="3" t="s">
        <v>199</v>
      </c>
      <c r="L1853" s="5">
        <v>44</v>
      </c>
      <c r="M1853" s="5">
        <v>23024.54</v>
      </c>
      <c r="N1853" s="5">
        <v>25429.67</v>
      </c>
      <c r="O1853" s="5">
        <v>0.1</v>
      </c>
      <c r="P1853" s="3" t="s">
        <v>28</v>
      </c>
      <c r="Q1853" s="3" t="s">
        <v>84</v>
      </c>
      <c r="R1853" s="5">
        <v>11</v>
      </c>
      <c r="S1853" s="15">
        <v>95243.15</v>
      </c>
      <c r="T1853" s="11">
        <f t="shared" si="197"/>
        <v>1118905.48</v>
      </c>
      <c r="U1853" s="12">
        <f t="shared" si="198"/>
        <v>111890.54800000001</v>
      </c>
      <c r="V1853" s="12">
        <f t="shared" si="199"/>
        <v>1007014.932</v>
      </c>
      <c r="W1853" s="17">
        <f t="shared" si="200"/>
        <v>9.457967997638389E-2</v>
      </c>
      <c r="X1853" s="19">
        <f t="shared" si="201"/>
        <v>0</v>
      </c>
      <c r="Y1853" s="17">
        <f t="shared" si="202"/>
        <v>9.457967997638389E-2</v>
      </c>
      <c r="Z1853" s="25">
        <f t="shared" si="196"/>
        <v>0.11111111111111112</v>
      </c>
    </row>
    <row r="1854" spans="1:26" ht="14.4" x14ac:dyDescent="0.3">
      <c r="A1854" s="24" t="s">
        <v>2749</v>
      </c>
      <c r="B1854" s="8">
        <v>45778</v>
      </c>
      <c r="C1854" s="3" t="s">
        <v>40</v>
      </c>
      <c r="D1854" s="3" t="s">
        <v>57</v>
      </c>
      <c r="E1854" s="3" t="s">
        <v>58</v>
      </c>
      <c r="F1854" s="3" t="s">
        <v>59</v>
      </c>
      <c r="G1854" s="3" t="s">
        <v>2750</v>
      </c>
      <c r="H1854" s="3" t="s">
        <v>87</v>
      </c>
      <c r="I1854" s="3" t="s">
        <v>45</v>
      </c>
      <c r="J1854" s="3" t="s">
        <v>132</v>
      </c>
      <c r="K1854" s="3" t="s">
        <v>241</v>
      </c>
      <c r="L1854" s="5">
        <v>30</v>
      </c>
      <c r="M1854" s="5">
        <v>16271.42</v>
      </c>
      <c r="N1854" s="5">
        <v>19465.77</v>
      </c>
      <c r="O1854" s="5">
        <v>0.15</v>
      </c>
      <c r="P1854" s="3" t="s">
        <v>55</v>
      </c>
      <c r="Q1854" s="3" t="s">
        <v>38</v>
      </c>
      <c r="R1854" s="5">
        <v>6</v>
      </c>
      <c r="S1854" s="15">
        <v>81455.929999999993</v>
      </c>
      <c r="T1854" s="11">
        <f t="shared" si="197"/>
        <v>583973.1</v>
      </c>
      <c r="U1854" s="12">
        <f t="shared" si="198"/>
        <v>87595.964999999997</v>
      </c>
      <c r="V1854" s="12">
        <f t="shared" si="199"/>
        <v>496377.13500000001</v>
      </c>
      <c r="W1854" s="17">
        <f t="shared" si="200"/>
        <v>0.16410089074711307</v>
      </c>
      <c r="X1854" s="19">
        <f t="shared" si="201"/>
        <v>1</v>
      </c>
      <c r="Y1854" s="17">
        <f t="shared" si="202"/>
        <v>0.16410089074711307</v>
      </c>
      <c r="Z1854" s="25">
        <f t="shared" si="196"/>
        <v>0.1764705882352941</v>
      </c>
    </row>
    <row r="1855" spans="1:26" ht="14.4" x14ac:dyDescent="0.3">
      <c r="A1855" s="24" t="s">
        <v>2751</v>
      </c>
      <c r="B1855" s="4">
        <v>45743</v>
      </c>
      <c r="C1855" s="3" t="s">
        <v>31</v>
      </c>
      <c r="D1855" s="3" t="s">
        <v>41</v>
      </c>
      <c r="E1855" s="3" t="s">
        <v>50</v>
      </c>
      <c r="F1855" s="3" t="s">
        <v>50</v>
      </c>
      <c r="G1855" s="3" t="s">
        <v>915</v>
      </c>
      <c r="H1855" s="3" t="s">
        <v>44</v>
      </c>
      <c r="I1855" s="3" t="s">
        <v>45</v>
      </c>
      <c r="J1855" s="3" t="s">
        <v>46</v>
      </c>
      <c r="K1855" s="3" t="s">
        <v>47</v>
      </c>
      <c r="L1855" s="5">
        <v>22</v>
      </c>
      <c r="M1855" s="5">
        <v>7475.31</v>
      </c>
      <c r="N1855" s="5">
        <v>10533.57</v>
      </c>
      <c r="O1855" s="5">
        <v>0</v>
      </c>
      <c r="P1855" s="3" t="s">
        <v>55</v>
      </c>
      <c r="Q1855" s="3" t="s">
        <v>29</v>
      </c>
      <c r="R1855" s="5">
        <v>2</v>
      </c>
      <c r="S1855" s="15">
        <v>67281.72</v>
      </c>
      <c r="T1855" s="11">
        <f t="shared" si="197"/>
        <v>231738.53999999998</v>
      </c>
      <c r="U1855" s="12">
        <f t="shared" si="198"/>
        <v>0</v>
      </c>
      <c r="V1855" s="12">
        <f t="shared" si="199"/>
        <v>231738.53999999998</v>
      </c>
      <c r="W1855" s="17">
        <f t="shared" si="200"/>
        <v>0.29033461589945292</v>
      </c>
      <c r="X1855" s="19">
        <f t="shared" si="201"/>
        <v>1</v>
      </c>
      <c r="Y1855" s="17">
        <f t="shared" si="202"/>
        <v>0.29033461589945292</v>
      </c>
      <c r="Z1855" s="25">
        <f t="shared" si="196"/>
        <v>0</v>
      </c>
    </row>
    <row r="1856" spans="1:26" ht="14.4" x14ac:dyDescent="0.3">
      <c r="A1856" s="24" t="s">
        <v>2752</v>
      </c>
      <c r="B1856" s="4">
        <v>45669</v>
      </c>
      <c r="C1856" s="3" t="s">
        <v>40</v>
      </c>
      <c r="D1856" s="3" t="s">
        <v>70</v>
      </c>
      <c r="E1856" s="3" t="s">
        <v>71</v>
      </c>
      <c r="F1856" s="3" t="s">
        <v>72</v>
      </c>
      <c r="G1856" s="3" t="s">
        <v>2753</v>
      </c>
      <c r="H1856" s="3" t="s">
        <v>24</v>
      </c>
      <c r="I1856" s="3" t="s">
        <v>45</v>
      </c>
      <c r="J1856" s="3" t="s">
        <v>46</v>
      </c>
      <c r="K1856" s="3" t="s">
        <v>117</v>
      </c>
      <c r="L1856" s="5">
        <v>8</v>
      </c>
      <c r="M1856" s="5">
        <v>59074.15</v>
      </c>
      <c r="N1856" s="5">
        <v>82959.87</v>
      </c>
      <c r="O1856" s="5">
        <v>0.1</v>
      </c>
      <c r="P1856" s="3" t="s">
        <v>55</v>
      </c>
      <c r="Q1856" s="3" t="s">
        <v>84</v>
      </c>
      <c r="R1856" s="5">
        <v>9</v>
      </c>
      <c r="S1856" s="15">
        <v>171977.2</v>
      </c>
      <c r="T1856" s="11">
        <f t="shared" si="197"/>
        <v>663678.96</v>
      </c>
      <c r="U1856" s="12">
        <f t="shared" si="198"/>
        <v>66367.895999999993</v>
      </c>
      <c r="V1856" s="12">
        <f t="shared" si="199"/>
        <v>597311.06400000001</v>
      </c>
      <c r="W1856" s="17">
        <f t="shared" si="200"/>
        <v>0.28791899290852579</v>
      </c>
      <c r="X1856" s="19">
        <f t="shared" si="201"/>
        <v>1</v>
      </c>
      <c r="Y1856" s="17">
        <f t="shared" si="202"/>
        <v>0.28791899290852579</v>
      </c>
      <c r="Z1856" s="25">
        <f t="shared" si="196"/>
        <v>0.11111111111111109</v>
      </c>
    </row>
    <row r="1857" spans="1:26" ht="14.4" x14ac:dyDescent="0.3">
      <c r="A1857" s="24" t="s">
        <v>2754</v>
      </c>
      <c r="B1857" s="4">
        <v>45899</v>
      </c>
      <c r="C1857" s="3" t="s">
        <v>40</v>
      </c>
      <c r="D1857" s="3" t="s">
        <v>70</v>
      </c>
      <c r="E1857" s="3" t="s">
        <v>71</v>
      </c>
      <c r="F1857" s="3" t="s">
        <v>72</v>
      </c>
      <c r="G1857" s="3" t="s">
        <v>1375</v>
      </c>
      <c r="H1857" s="3" t="s">
        <v>24</v>
      </c>
      <c r="I1857" s="3" t="s">
        <v>52</v>
      </c>
      <c r="J1857" s="3" t="s">
        <v>113</v>
      </c>
      <c r="K1857" s="3" t="s">
        <v>114</v>
      </c>
      <c r="L1857" s="5">
        <v>28</v>
      </c>
      <c r="M1857" s="5">
        <v>22992.400000000001</v>
      </c>
      <c r="N1857" s="5">
        <v>31689.81</v>
      </c>
      <c r="O1857" s="5">
        <v>0.1</v>
      </c>
      <c r="P1857" s="3" t="s">
        <v>28</v>
      </c>
      <c r="Q1857" s="3" t="s">
        <v>77</v>
      </c>
      <c r="R1857" s="5">
        <v>11</v>
      </c>
      <c r="S1857" s="15">
        <v>219174.7</v>
      </c>
      <c r="T1857" s="11">
        <f t="shared" si="197"/>
        <v>887314.68</v>
      </c>
      <c r="U1857" s="12">
        <f t="shared" si="198"/>
        <v>88731.468000000008</v>
      </c>
      <c r="V1857" s="12">
        <f t="shared" si="199"/>
        <v>798583.21200000006</v>
      </c>
      <c r="W1857" s="17">
        <f t="shared" si="200"/>
        <v>0.27445442967814354</v>
      </c>
      <c r="X1857" s="19">
        <f t="shared" si="201"/>
        <v>0</v>
      </c>
      <c r="Y1857" s="17">
        <f t="shared" si="202"/>
        <v>0.27445442967814354</v>
      </c>
      <c r="Z1857" s="25">
        <f t="shared" si="196"/>
        <v>0.11111111111111112</v>
      </c>
    </row>
    <row r="1858" spans="1:26" ht="14.4" x14ac:dyDescent="0.3">
      <c r="A1858" s="24" t="s">
        <v>2755</v>
      </c>
      <c r="B1858" s="6">
        <v>45871</v>
      </c>
      <c r="C1858" s="3" t="s">
        <v>20</v>
      </c>
      <c r="D1858" s="3" t="s">
        <v>70</v>
      </c>
      <c r="E1858" s="3" t="s">
        <v>71</v>
      </c>
      <c r="F1858" s="3" t="s">
        <v>72</v>
      </c>
      <c r="G1858" s="3" t="s">
        <v>1159</v>
      </c>
      <c r="H1858" s="3" t="s">
        <v>24</v>
      </c>
      <c r="I1858" s="3" t="s">
        <v>45</v>
      </c>
      <c r="J1858" s="3" t="s">
        <v>132</v>
      </c>
      <c r="K1858" s="3" t="s">
        <v>241</v>
      </c>
      <c r="L1858" s="5">
        <v>9</v>
      </c>
      <c r="M1858" s="5">
        <v>37084.199999999997</v>
      </c>
      <c r="N1858" s="5">
        <v>45970.63</v>
      </c>
      <c r="O1858" s="5">
        <v>0</v>
      </c>
      <c r="P1858" s="3" t="s">
        <v>28</v>
      </c>
      <c r="Q1858" s="3" t="s">
        <v>84</v>
      </c>
      <c r="R1858" s="5">
        <v>20</v>
      </c>
      <c r="S1858" s="15">
        <v>79977.87</v>
      </c>
      <c r="T1858" s="11">
        <f t="shared" si="197"/>
        <v>413735.67</v>
      </c>
      <c r="U1858" s="12">
        <f t="shared" si="198"/>
        <v>0</v>
      </c>
      <c r="V1858" s="12">
        <f t="shared" si="199"/>
        <v>413735.67</v>
      </c>
      <c r="W1858" s="17">
        <f t="shared" si="200"/>
        <v>0.19330668298433151</v>
      </c>
      <c r="X1858" s="19">
        <f t="shared" si="201"/>
        <v>0</v>
      </c>
      <c r="Y1858" s="17">
        <f t="shared" si="202"/>
        <v>0.19330668298433151</v>
      </c>
      <c r="Z1858" s="25">
        <f t="shared" ref="Z1858:Z1921" si="203">U1858/V1858</f>
        <v>0</v>
      </c>
    </row>
    <row r="1859" spans="1:26" ht="14.4" x14ac:dyDescent="0.3">
      <c r="A1859" s="24" t="s">
        <v>2756</v>
      </c>
      <c r="B1859" s="4">
        <v>45699</v>
      </c>
      <c r="C1859" s="3" t="s">
        <v>20</v>
      </c>
      <c r="D1859" s="3" t="s">
        <v>21</v>
      </c>
      <c r="E1859" s="3" t="s">
        <v>32</v>
      </c>
      <c r="F1859" s="3" t="s">
        <v>33</v>
      </c>
      <c r="G1859" s="3" t="s">
        <v>460</v>
      </c>
      <c r="H1859" s="3" t="s">
        <v>44</v>
      </c>
      <c r="I1859" s="3" t="s">
        <v>52</v>
      </c>
      <c r="J1859" s="3" t="s">
        <v>113</v>
      </c>
      <c r="K1859" s="3" t="s">
        <v>257</v>
      </c>
      <c r="L1859" s="5">
        <v>27</v>
      </c>
      <c r="M1859" s="5">
        <v>55934.78</v>
      </c>
      <c r="N1859" s="5">
        <v>67073.47</v>
      </c>
      <c r="O1859" s="5">
        <v>0.15</v>
      </c>
      <c r="P1859" s="3" t="s">
        <v>55</v>
      </c>
      <c r="Q1859" s="3" t="s">
        <v>38</v>
      </c>
      <c r="R1859" s="5">
        <v>9</v>
      </c>
      <c r="S1859" s="15">
        <v>255632.9</v>
      </c>
      <c r="T1859" s="11">
        <f t="shared" ref="T1859:T1922" si="204">L1859*N1859</f>
        <v>1810983.69</v>
      </c>
      <c r="U1859" s="12">
        <f t="shared" ref="U1859:U1922" si="205">IF(O1859="","", (L1859 * N1859) * (O1859))</f>
        <v>271647.55349999998</v>
      </c>
      <c r="V1859" s="12">
        <f t="shared" ref="V1859:V1922" si="206">IF(T1859="","", T1859 - U1859)</f>
        <v>1539336.1365</v>
      </c>
      <c r="W1859" s="17">
        <f t="shared" ref="W1859:W1922" si="207">IF(V1859=0,"", S1859 / V1859)</f>
        <v>0.1660669777955284</v>
      </c>
      <c r="X1859" s="19">
        <f t="shared" ref="X1859:X1922" si="208">IF(TRIM(P1859)="Returned",1,0)</f>
        <v>1</v>
      </c>
      <c r="Y1859" s="17">
        <f t="shared" ref="Y1859:Y1922" si="209">S1859/V1859</f>
        <v>0.1660669777955284</v>
      </c>
      <c r="Z1859" s="25">
        <f t="shared" si="203"/>
        <v>0.1764705882352941</v>
      </c>
    </row>
    <row r="1860" spans="1:26" ht="14.4" x14ac:dyDescent="0.3">
      <c r="A1860" s="24" t="s">
        <v>2757</v>
      </c>
      <c r="B1860" s="4">
        <v>45702</v>
      </c>
      <c r="C1860" s="3" t="s">
        <v>20</v>
      </c>
      <c r="D1860" s="3" t="s">
        <v>57</v>
      </c>
      <c r="E1860" s="3" t="s">
        <v>58</v>
      </c>
      <c r="F1860" s="3" t="s">
        <v>59</v>
      </c>
      <c r="G1860" s="3" t="s">
        <v>1348</v>
      </c>
      <c r="H1860" s="3" t="s">
        <v>24</v>
      </c>
      <c r="I1860" s="3" t="s">
        <v>45</v>
      </c>
      <c r="J1860" s="3" t="s">
        <v>132</v>
      </c>
      <c r="K1860" s="3" t="s">
        <v>133</v>
      </c>
      <c r="L1860" s="5">
        <v>50</v>
      </c>
      <c r="M1860" s="5">
        <v>3786.1</v>
      </c>
      <c r="N1860" s="5">
        <v>4327.1099999999997</v>
      </c>
      <c r="O1860" s="5">
        <v>0.05</v>
      </c>
      <c r="P1860" s="3" t="s">
        <v>55</v>
      </c>
      <c r="Q1860" s="3" t="s">
        <v>77</v>
      </c>
      <c r="R1860" s="5">
        <v>14</v>
      </c>
      <c r="S1860" s="15">
        <v>25697.97</v>
      </c>
      <c r="T1860" s="11">
        <f t="shared" si="204"/>
        <v>216355.49999999997</v>
      </c>
      <c r="U1860" s="12">
        <f t="shared" si="205"/>
        <v>10817.775</v>
      </c>
      <c r="V1860" s="12">
        <f t="shared" si="206"/>
        <v>205537.72499999998</v>
      </c>
      <c r="W1860" s="17">
        <f t="shared" si="207"/>
        <v>0.12502799668528006</v>
      </c>
      <c r="X1860" s="19">
        <f t="shared" si="208"/>
        <v>1</v>
      </c>
      <c r="Y1860" s="17">
        <f t="shared" si="209"/>
        <v>0.12502799668528006</v>
      </c>
      <c r="Z1860" s="25">
        <f t="shared" si="203"/>
        <v>5.2631578947368425E-2</v>
      </c>
    </row>
    <row r="1861" spans="1:26" ht="14.4" x14ac:dyDescent="0.3">
      <c r="A1861" s="24" t="s">
        <v>2758</v>
      </c>
      <c r="B1861" s="4">
        <v>45730</v>
      </c>
      <c r="C1861" s="3" t="s">
        <v>20</v>
      </c>
      <c r="D1861" s="3" t="s">
        <v>41</v>
      </c>
      <c r="E1861" s="3" t="s">
        <v>50</v>
      </c>
      <c r="F1861" s="3" t="s">
        <v>50</v>
      </c>
      <c r="G1861" s="3" t="s">
        <v>1161</v>
      </c>
      <c r="H1861" s="3" t="s">
        <v>24</v>
      </c>
      <c r="I1861" s="3" t="s">
        <v>52</v>
      </c>
      <c r="J1861" s="3" t="s">
        <v>53</v>
      </c>
      <c r="K1861" s="3" t="s">
        <v>99</v>
      </c>
      <c r="L1861" s="5">
        <v>26</v>
      </c>
      <c r="M1861" s="5">
        <v>26638.59</v>
      </c>
      <c r="N1861" s="5">
        <v>39933.800000000003</v>
      </c>
      <c r="O1861" s="5">
        <v>0.05</v>
      </c>
      <c r="P1861" s="3" t="s">
        <v>28</v>
      </c>
      <c r="Q1861" s="3" t="s">
        <v>84</v>
      </c>
      <c r="R1861" s="5">
        <v>8</v>
      </c>
      <c r="S1861" s="15">
        <v>328391.7</v>
      </c>
      <c r="T1861" s="11">
        <f t="shared" si="204"/>
        <v>1038278.8</v>
      </c>
      <c r="U1861" s="12">
        <f t="shared" si="205"/>
        <v>51913.94</v>
      </c>
      <c r="V1861" s="12">
        <f t="shared" si="206"/>
        <v>986364.8600000001</v>
      </c>
      <c r="W1861" s="17">
        <f t="shared" si="207"/>
        <v>0.33293126440047749</v>
      </c>
      <c r="X1861" s="19">
        <f t="shared" si="208"/>
        <v>0</v>
      </c>
      <c r="Y1861" s="17">
        <f t="shared" si="209"/>
        <v>0.33293126440047749</v>
      </c>
      <c r="Z1861" s="25">
        <f t="shared" si="203"/>
        <v>5.2631578947368418E-2</v>
      </c>
    </row>
    <row r="1862" spans="1:26" ht="14.4" x14ac:dyDescent="0.3">
      <c r="A1862" s="24" t="s">
        <v>2759</v>
      </c>
      <c r="B1862" s="4">
        <v>45746</v>
      </c>
      <c r="C1862" s="3" t="s">
        <v>40</v>
      </c>
      <c r="D1862" s="3" t="s">
        <v>70</v>
      </c>
      <c r="E1862" s="3" t="s">
        <v>125</v>
      </c>
      <c r="F1862" s="3" t="s">
        <v>125</v>
      </c>
      <c r="G1862" s="3" t="s">
        <v>766</v>
      </c>
      <c r="H1862" s="3" t="s">
        <v>35</v>
      </c>
      <c r="I1862" s="3" t="s">
        <v>52</v>
      </c>
      <c r="J1862" s="3" t="s">
        <v>113</v>
      </c>
      <c r="K1862" s="3" t="s">
        <v>257</v>
      </c>
      <c r="L1862" s="5">
        <v>35</v>
      </c>
      <c r="M1862" s="5">
        <v>29948.1</v>
      </c>
      <c r="N1862" s="5">
        <v>41156.97</v>
      </c>
      <c r="O1862" s="5">
        <v>0.05</v>
      </c>
      <c r="P1862" s="3" t="s">
        <v>28</v>
      </c>
      <c r="Q1862" s="3" t="s">
        <v>84</v>
      </c>
      <c r="R1862" s="5">
        <v>5</v>
      </c>
      <c r="S1862" s="15">
        <v>372694.9</v>
      </c>
      <c r="T1862" s="11">
        <f t="shared" si="204"/>
        <v>1440493.95</v>
      </c>
      <c r="U1862" s="12">
        <f t="shared" si="205"/>
        <v>72024.697499999995</v>
      </c>
      <c r="V1862" s="12">
        <f t="shared" si="206"/>
        <v>1368469.2524999999</v>
      </c>
      <c r="W1862" s="17">
        <f t="shared" si="207"/>
        <v>0.27234437260401656</v>
      </c>
      <c r="X1862" s="19">
        <f t="shared" si="208"/>
        <v>0</v>
      </c>
      <c r="Y1862" s="17">
        <f t="shared" si="209"/>
        <v>0.27234437260401656</v>
      </c>
      <c r="Z1862" s="25">
        <f t="shared" si="203"/>
        <v>5.2631578947368418E-2</v>
      </c>
    </row>
    <row r="1863" spans="1:26" ht="14.4" x14ac:dyDescent="0.3">
      <c r="A1863" s="24" t="s">
        <v>2760</v>
      </c>
      <c r="B1863" s="8">
        <v>45786</v>
      </c>
      <c r="C1863" s="3" t="s">
        <v>31</v>
      </c>
      <c r="D1863" s="3" t="s">
        <v>57</v>
      </c>
      <c r="E1863" s="3" t="s">
        <v>58</v>
      </c>
      <c r="F1863" s="3" t="s">
        <v>59</v>
      </c>
      <c r="G1863" s="3" t="s">
        <v>2761</v>
      </c>
      <c r="H1863" s="3" t="s">
        <v>35</v>
      </c>
      <c r="I1863" s="3" t="s">
        <v>25</v>
      </c>
      <c r="J1863" s="3" t="s">
        <v>146</v>
      </c>
      <c r="K1863" s="3" t="s">
        <v>177</v>
      </c>
      <c r="L1863" s="5">
        <v>20</v>
      </c>
      <c r="M1863" s="5">
        <v>2907.27</v>
      </c>
      <c r="N1863" s="5">
        <v>3217.12</v>
      </c>
      <c r="O1863" s="5">
        <v>0</v>
      </c>
      <c r="P1863" s="3" t="s">
        <v>55</v>
      </c>
      <c r="Q1863" s="3" t="s">
        <v>84</v>
      </c>
      <c r="R1863" s="5">
        <v>4</v>
      </c>
      <c r="S1863" s="15">
        <v>6197</v>
      </c>
      <c r="T1863" s="11">
        <f t="shared" si="204"/>
        <v>64342.399999999994</v>
      </c>
      <c r="U1863" s="12">
        <f t="shared" si="205"/>
        <v>0</v>
      </c>
      <c r="V1863" s="12">
        <f t="shared" si="206"/>
        <v>64342.399999999994</v>
      </c>
      <c r="W1863" s="17">
        <f t="shared" si="207"/>
        <v>9.6312851245834788E-2</v>
      </c>
      <c r="X1863" s="19">
        <f t="shared" si="208"/>
        <v>1</v>
      </c>
      <c r="Y1863" s="17">
        <f t="shared" si="209"/>
        <v>9.6312851245834788E-2</v>
      </c>
      <c r="Z1863" s="25">
        <f t="shared" si="203"/>
        <v>0</v>
      </c>
    </row>
    <row r="1864" spans="1:26" ht="14.4" x14ac:dyDescent="0.3">
      <c r="A1864" s="24" t="s">
        <v>2762</v>
      </c>
      <c r="B1864" s="4">
        <v>45672</v>
      </c>
      <c r="C1864" s="3" t="s">
        <v>49</v>
      </c>
      <c r="D1864" s="3" t="s">
        <v>21</v>
      </c>
      <c r="E1864" s="3" t="s">
        <v>32</v>
      </c>
      <c r="F1864" s="3" t="s">
        <v>33</v>
      </c>
      <c r="G1864" s="3" t="s">
        <v>2763</v>
      </c>
      <c r="H1864" s="3" t="s">
        <v>24</v>
      </c>
      <c r="I1864" s="3" t="s">
        <v>45</v>
      </c>
      <c r="J1864" s="3" t="s">
        <v>102</v>
      </c>
      <c r="K1864" s="3" t="s">
        <v>203</v>
      </c>
      <c r="L1864" s="5">
        <v>27</v>
      </c>
      <c r="M1864" s="5">
        <v>64639.85</v>
      </c>
      <c r="N1864" s="5">
        <v>76912.3</v>
      </c>
      <c r="O1864" s="5">
        <v>0.05</v>
      </c>
      <c r="P1864" s="3" t="s">
        <v>55</v>
      </c>
      <c r="Q1864" s="3" t="s">
        <v>77</v>
      </c>
      <c r="R1864" s="5">
        <v>18</v>
      </c>
      <c r="S1864" s="15">
        <v>314788.3</v>
      </c>
      <c r="T1864" s="11">
        <f t="shared" si="204"/>
        <v>2076632.1</v>
      </c>
      <c r="U1864" s="12">
        <f t="shared" si="205"/>
        <v>103831.60500000001</v>
      </c>
      <c r="V1864" s="12">
        <f t="shared" si="206"/>
        <v>1972800.4950000001</v>
      </c>
      <c r="W1864" s="17">
        <f t="shared" si="207"/>
        <v>0.1595641834021336</v>
      </c>
      <c r="X1864" s="19">
        <f t="shared" si="208"/>
        <v>1</v>
      </c>
      <c r="Y1864" s="17">
        <f t="shared" si="209"/>
        <v>0.1595641834021336</v>
      </c>
      <c r="Z1864" s="25">
        <f t="shared" si="203"/>
        <v>5.2631578947368425E-2</v>
      </c>
    </row>
    <row r="1865" spans="1:26" ht="14.4" x14ac:dyDescent="0.3">
      <c r="A1865" s="24" t="s">
        <v>2764</v>
      </c>
      <c r="B1865" s="8">
        <v>45782</v>
      </c>
      <c r="C1865" s="3" t="s">
        <v>40</v>
      </c>
      <c r="D1865" s="3" t="s">
        <v>57</v>
      </c>
      <c r="E1865" s="3" t="s">
        <v>92</v>
      </c>
      <c r="F1865" s="3" t="s">
        <v>93</v>
      </c>
      <c r="G1865" s="3" t="s">
        <v>846</v>
      </c>
      <c r="H1865" s="3" t="s">
        <v>35</v>
      </c>
      <c r="I1865" s="3" t="s">
        <v>45</v>
      </c>
      <c r="J1865" s="3" t="s">
        <v>102</v>
      </c>
      <c r="K1865" s="3" t="s">
        <v>203</v>
      </c>
      <c r="L1865" s="5">
        <v>5</v>
      </c>
      <c r="M1865" s="5">
        <v>32450.7</v>
      </c>
      <c r="N1865" s="5">
        <v>43138.84</v>
      </c>
      <c r="O1865" s="5">
        <v>0.05</v>
      </c>
      <c r="P1865" s="3" t="s">
        <v>28</v>
      </c>
      <c r="Q1865" s="3" t="s">
        <v>84</v>
      </c>
      <c r="R1865" s="5">
        <v>1</v>
      </c>
      <c r="S1865" s="15">
        <v>50768.66</v>
      </c>
      <c r="T1865" s="11">
        <f t="shared" si="204"/>
        <v>215694.19999999998</v>
      </c>
      <c r="U1865" s="12">
        <f t="shared" si="205"/>
        <v>10784.71</v>
      </c>
      <c r="V1865" s="12">
        <f t="shared" si="206"/>
        <v>204909.49</v>
      </c>
      <c r="W1865" s="17">
        <f t="shared" si="207"/>
        <v>0.24776138967502193</v>
      </c>
      <c r="X1865" s="19">
        <f t="shared" si="208"/>
        <v>0</v>
      </c>
      <c r="Y1865" s="17">
        <f t="shared" si="209"/>
        <v>0.24776138967502193</v>
      </c>
      <c r="Z1865" s="25">
        <f t="shared" si="203"/>
        <v>5.2631578947368418E-2</v>
      </c>
    </row>
    <row r="1866" spans="1:26" ht="14.4" x14ac:dyDescent="0.3">
      <c r="A1866" s="24" t="s">
        <v>2765</v>
      </c>
      <c r="B1866" s="4">
        <v>45735</v>
      </c>
      <c r="C1866" s="3" t="s">
        <v>49</v>
      </c>
      <c r="D1866" s="3" t="s">
        <v>70</v>
      </c>
      <c r="E1866" s="3" t="s">
        <v>71</v>
      </c>
      <c r="F1866" s="3" t="s">
        <v>72</v>
      </c>
      <c r="G1866" s="3" t="s">
        <v>1605</v>
      </c>
      <c r="H1866" s="3" t="s">
        <v>24</v>
      </c>
      <c r="I1866" s="3" t="s">
        <v>45</v>
      </c>
      <c r="J1866" s="3" t="s">
        <v>132</v>
      </c>
      <c r="K1866" s="3" t="s">
        <v>206</v>
      </c>
      <c r="L1866" s="5">
        <v>7</v>
      </c>
      <c r="M1866" s="5">
        <v>2212.23</v>
      </c>
      <c r="N1866" s="5">
        <v>3064.83</v>
      </c>
      <c r="O1866" s="5">
        <v>0.1</v>
      </c>
      <c r="P1866" s="3" t="s">
        <v>55</v>
      </c>
      <c r="Q1866" s="3" t="s">
        <v>29</v>
      </c>
      <c r="R1866" s="5">
        <v>2</v>
      </c>
      <c r="S1866" s="15">
        <v>5371.38</v>
      </c>
      <c r="T1866" s="11">
        <f t="shared" si="204"/>
        <v>21453.809999999998</v>
      </c>
      <c r="U1866" s="12">
        <f t="shared" si="205"/>
        <v>2145.3809999999999</v>
      </c>
      <c r="V1866" s="12">
        <f t="shared" si="206"/>
        <v>19308.428999999996</v>
      </c>
      <c r="W1866" s="17">
        <f t="shared" si="207"/>
        <v>0.2781883497616508</v>
      </c>
      <c r="X1866" s="19">
        <f t="shared" si="208"/>
        <v>1</v>
      </c>
      <c r="Y1866" s="17">
        <f t="shared" si="209"/>
        <v>0.2781883497616508</v>
      </c>
      <c r="Z1866" s="25">
        <f t="shared" si="203"/>
        <v>0.11111111111111112</v>
      </c>
    </row>
    <row r="1867" spans="1:26" ht="14.4" x14ac:dyDescent="0.3">
      <c r="A1867" s="24" t="s">
        <v>2766</v>
      </c>
      <c r="B1867" s="4">
        <v>45823</v>
      </c>
      <c r="C1867" s="3" t="s">
        <v>20</v>
      </c>
      <c r="D1867" s="3" t="s">
        <v>41</v>
      </c>
      <c r="E1867" s="3" t="s">
        <v>50</v>
      </c>
      <c r="F1867" s="3" t="s">
        <v>50</v>
      </c>
      <c r="G1867" s="3" t="s">
        <v>607</v>
      </c>
      <c r="H1867" s="3" t="s">
        <v>87</v>
      </c>
      <c r="I1867" s="3" t="s">
        <v>25</v>
      </c>
      <c r="J1867" s="3" t="s">
        <v>26</v>
      </c>
      <c r="K1867" s="3" t="s">
        <v>27</v>
      </c>
      <c r="L1867" s="5">
        <v>47</v>
      </c>
      <c r="M1867" s="5">
        <v>76789.42</v>
      </c>
      <c r="N1867" s="5">
        <v>95540.83</v>
      </c>
      <c r="O1867" s="5">
        <v>0</v>
      </c>
      <c r="P1867" s="3" t="s">
        <v>28</v>
      </c>
      <c r="Q1867" s="3" t="s">
        <v>84</v>
      </c>
      <c r="R1867" s="5">
        <v>4</v>
      </c>
      <c r="S1867" s="15">
        <v>881316.3</v>
      </c>
      <c r="T1867" s="11">
        <f t="shared" si="204"/>
        <v>4490419.01</v>
      </c>
      <c r="U1867" s="12">
        <f t="shared" si="205"/>
        <v>0</v>
      </c>
      <c r="V1867" s="12">
        <f t="shared" si="206"/>
        <v>4490419.01</v>
      </c>
      <c r="W1867" s="17">
        <f t="shared" si="207"/>
        <v>0.19626593822031768</v>
      </c>
      <c r="X1867" s="19">
        <f t="shared" si="208"/>
        <v>0</v>
      </c>
      <c r="Y1867" s="17">
        <f t="shared" si="209"/>
        <v>0.19626593822031768</v>
      </c>
      <c r="Z1867" s="25">
        <f t="shared" si="203"/>
        <v>0</v>
      </c>
    </row>
    <row r="1868" spans="1:26" ht="14.4" x14ac:dyDescent="0.3">
      <c r="A1868" s="24" t="s">
        <v>2767</v>
      </c>
      <c r="B1868" s="4">
        <v>45761</v>
      </c>
      <c r="C1868" s="3" t="s">
        <v>20</v>
      </c>
      <c r="D1868" s="3" t="s">
        <v>21</v>
      </c>
      <c r="E1868" s="3" t="s">
        <v>32</v>
      </c>
      <c r="F1868" s="3" t="s">
        <v>33</v>
      </c>
      <c r="G1868" s="3" t="s">
        <v>1156</v>
      </c>
      <c r="H1868" s="3" t="s">
        <v>24</v>
      </c>
      <c r="I1868" s="3" t="s">
        <v>25</v>
      </c>
      <c r="J1868" s="3" t="s">
        <v>26</v>
      </c>
      <c r="K1868" s="3" t="s">
        <v>27</v>
      </c>
      <c r="L1868" s="5">
        <v>41</v>
      </c>
      <c r="M1868" s="5">
        <v>45014.91</v>
      </c>
      <c r="N1868" s="5">
        <v>63887.55</v>
      </c>
      <c r="O1868" s="5">
        <v>0.1</v>
      </c>
      <c r="P1868" s="3" t="s">
        <v>55</v>
      </c>
      <c r="Q1868" s="3" t="s">
        <v>38</v>
      </c>
      <c r="R1868" s="5">
        <v>13</v>
      </c>
      <c r="S1868" s="15">
        <v>696400.4</v>
      </c>
      <c r="T1868" s="11">
        <f t="shared" si="204"/>
        <v>2619389.5500000003</v>
      </c>
      <c r="U1868" s="12">
        <f t="shared" si="205"/>
        <v>261938.95500000005</v>
      </c>
      <c r="V1868" s="12">
        <f t="shared" si="206"/>
        <v>2357450.5950000002</v>
      </c>
      <c r="W1868" s="17">
        <f t="shared" si="207"/>
        <v>0.29540402733233101</v>
      </c>
      <c r="X1868" s="19">
        <f t="shared" si="208"/>
        <v>1</v>
      </c>
      <c r="Y1868" s="17">
        <f t="shared" si="209"/>
        <v>0.29540402733233101</v>
      </c>
      <c r="Z1868" s="25">
        <f t="shared" si="203"/>
        <v>0.11111111111111112</v>
      </c>
    </row>
    <row r="1869" spans="1:26" ht="14.4" x14ac:dyDescent="0.3">
      <c r="A1869" s="24" t="s">
        <v>2768</v>
      </c>
      <c r="B1869" s="4">
        <v>45767</v>
      </c>
      <c r="C1869" s="3" t="s">
        <v>40</v>
      </c>
      <c r="D1869" s="3" t="s">
        <v>41</v>
      </c>
      <c r="E1869" s="3" t="s">
        <v>50</v>
      </c>
      <c r="F1869" s="3" t="s">
        <v>50</v>
      </c>
      <c r="G1869" s="3" t="s">
        <v>2100</v>
      </c>
      <c r="H1869" s="3" t="s">
        <v>35</v>
      </c>
      <c r="I1869" s="3" t="s">
        <v>25</v>
      </c>
      <c r="J1869" s="3" t="s">
        <v>36</v>
      </c>
      <c r="K1869" s="3" t="s">
        <v>37</v>
      </c>
      <c r="L1869" s="5">
        <v>36</v>
      </c>
      <c r="M1869" s="5">
        <v>51063.93</v>
      </c>
      <c r="N1869" s="5">
        <v>64361.88</v>
      </c>
      <c r="O1869" s="5">
        <v>0.05</v>
      </c>
      <c r="P1869" s="3" t="s">
        <v>28</v>
      </c>
      <c r="Q1869" s="3" t="s">
        <v>84</v>
      </c>
      <c r="R1869" s="5">
        <v>19</v>
      </c>
      <c r="S1869" s="15">
        <v>454789.9</v>
      </c>
      <c r="T1869" s="11">
        <f t="shared" si="204"/>
        <v>2317027.6799999997</v>
      </c>
      <c r="U1869" s="12">
        <f t="shared" si="205"/>
        <v>115851.38399999999</v>
      </c>
      <c r="V1869" s="12">
        <f t="shared" si="206"/>
        <v>2201176.2959999996</v>
      </c>
      <c r="W1869" s="17">
        <f t="shared" si="207"/>
        <v>0.20661221040152439</v>
      </c>
      <c r="X1869" s="19">
        <f t="shared" si="208"/>
        <v>0</v>
      </c>
      <c r="Y1869" s="17">
        <f t="shared" si="209"/>
        <v>0.20661221040152439</v>
      </c>
      <c r="Z1869" s="25">
        <f t="shared" si="203"/>
        <v>5.2631578947368425E-2</v>
      </c>
    </row>
    <row r="1870" spans="1:26" ht="14.4" x14ac:dyDescent="0.3">
      <c r="A1870" s="24" t="s">
        <v>2769</v>
      </c>
      <c r="B1870" s="6">
        <v>45815</v>
      </c>
      <c r="C1870" s="3" t="s">
        <v>49</v>
      </c>
      <c r="D1870" s="3" t="s">
        <v>21</v>
      </c>
      <c r="E1870" s="3" t="s">
        <v>105</v>
      </c>
      <c r="F1870" s="3" t="s">
        <v>106</v>
      </c>
      <c r="G1870" s="3" t="s">
        <v>1676</v>
      </c>
      <c r="H1870" s="3" t="s">
        <v>87</v>
      </c>
      <c r="I1870" s="3" t="s">
        <v>45</v>
      </c>
      <c r="J1870" s="3" t="s">
        <v>46</v>
      </c>
      <c r="K1870" s="3" t="s">
        <v>333</v>
      </c>
      <c r="L1870" s="5">
        <v>38</v>
      </c>
      <c r="M1870" s="5">
        <v>10771.09</v>
      </c>
      <c r="N1870" s="5">
        <v>12779.58</v>
      </c>
      <c r="O1870" s="5">
        <v>0.1</v>
      </c>
      <c r="P1870" s="3" t="s">
        <v>28</v>
      </c>
      <c r="Q1870" s="3" t="s">
        <v>84</v>
      </c>
      <c r="R1870" s="5">
        <v>20</v>
      </c>
      <c r="S1870" s="15">
        <v>68690.36</v>
      </c>
      <c r="T1870" s="11">
        <f t="shared" si="204"/>
        <v>485624.04</v>
      </c>
      <c r="U1870" s="12">
        <f t="shared" si="205"/>
        <v>48562.404000000002</v>
      </c>
      <c r="V1870" s="12">
        <f t="shared" si="206"/>
        <v>437061.636</v>
      </c>
      <c r="W1870" s="17">
        <f t="shared" si="207"/>
        <v>0.15716401153085877</v>
      </c>
      <c r="X1870" s="19">
        <f t="shared" si="208"/>
        <v>0</v>
      </c>
      <c r="Y1870" s="17">
        <f t="shared" si="209"/>
        <v>0.15716401153085877</v>
      </c>
      <c r="Z1870" s="25">
        <f t="shared" si="203"/>
        <v>0.11111111111111112</v>
      </c>
    </row>
    <row r="1871" spans="1:26" ht="14.4" x14ac:dyDescent="0.3">
      <c r="A1871" s="24" t="s">
        <v>2770</v>
      </c>
      <c r="B1871" s="4">
        <v>45776</v>
      </c>
      <c r="C1871" s="3" t="s">
        <v>40</v>
      </c>
      <c r="D1871" s="3" t="s">
        <v>41</v>
      </c>
      <c r="E1871" s="3" t="s">
        <v>42</v>
      </c>
      <c r="F1871" s="3" t="s">
        <v>42</v>
      </c>
      <c r="G1871" s="3" t="s">
        <v>1040</v>
      </c>
      <c r="H1871" s="3" t="s">
        <v>35</v>
      </c>
      <c r="I1871" s="3" t="s">
        <v>45</v>
      </c>
      <c r="J1871" s="3" t="s">
        <v>46</v>
      </c>
      <c r="K1871" s="3" t="s">
        <v>161</v>
      </c>
      <c r="L1871" s="5">
        <v>37</v>
      </c>
      <c r="M1871" s="5">
        <v>24046.28</v>
      </c>
      <c r="N1871" s="5">
        <v>29939.57</v>
      </c>
      <c r="O1871" s="5">
        <v>0</v>
      </c>
      <c r="P1871" s="3" t="s">
        <v>28</v>
      </c>
      <c r="Q1871" s="3" t="s">
        <v>77</v>
      </c>
      <c r="R1871" s="5">
        <v>18</v>
      </c>
      <c r="S1871" s="15">
        <v>218051.7</v>
      </c>
      <c r="T1871" s="11">
        <f t="shared" si="204"/>
        <v>1107764.0900000001</v>
      </c>
      <c r="U1871" s="12">
        <f t="shared" si="205"/>
        <v>0</v>
      </c>
      <c r="V1871" s="12">
        <f t="shared" si="206"/>
        <v>1107764.0900000001</v>
      </c>
      <c r="W1871" s="17">
        <f t="shared" si="207"/>
        <v>0.19683947328532739</v>
      </c>
      <c r="X1871" s="19">
        <f t="shared" si="208"/>
        <v>0</v>
      </c>
      <c r="Y1871" s="17">
        <f t="shared" si="209"/>
        <v>0.19683947328532739</v>
      </c>
      <c r="Z1871" s="25">
        <f t="shared" si="203"/>
        <v>0</v>
      </c>
    </row>
    <row r="1872" spans="1:26" ht="14.4" x14ac:dyDescent="0.3">
      <c r="A1872" s="24" t="s">
        <v>2771</v>
      </c>
      <c r="B1872" s="4">
        <v>45771</v>
      </c>
      <c r="C1872" s="3" t="s">
        <v>49</v>
      </c>
      <c r="D1872" s="3" t="s">
        <v>70</v>
      </c>
      <c r="E1872" s="3" t="s">
        <v>71</v>
      </c>
      <c r="F1872" s="3" t="s">
        <v>72</v>
      </c>
      <c r="G1872" s="3" t="s">
        <v>1503</v>
      </c>
      <c r="H1872" s="3" t="s">
        <v>24</v>
      </c>
      <c r="I1872" s="3" t="s">
        <v>45</v>
      </c>
      <c r="J1872" s="3" t="s">
        <v>67</v>
      </c>
      <c r="K1872" s="3" t="s">
        <v>199</v>
      </c>
      <c r="L1872" s="5">
        <v>43</v>
      </c>
      <c r="M1872" s="5">
        <v>67627.5</v>
      </c>
      <c r="N1872" s="5">
        <v>84896</v>
      </c>
      <c r="O1872" s="5">
        <v>0</v>
      </c>
      <c r="P1872" s="3" t="s">
        <v>28</v>
      </c>
      <c r="Q1872" s="3" t="s">
        <v>29</v>
      </c>
      <c r="R1872" s="5">
        <v>7</v>
      </c>
      <c r="S1872" s="15">
        <v>742545.5</v>
      </c>
      <c r="T1872" s="11">
        <f t="shared" si="204"/>
        <v>3650528</v>
      </c>
      <c r="U1872" s="12">
        <f t="shared" si="205"/>
        <v>0</v>
      </c>
      <c r="V1872" s="12">
        <f t="shared" si="206"/>
        <v>3650528</v>
      </c>
      <c r="W1872" s="17">
        <f t="shared" si="207"/>
        <v>0.2034076988315115</v>
      </c>
      <c r="X1872" s="19">
        <f t="shared" si="208"/>
        <v>0</v>
      </c>
      <c r="Y1872" s="17">
        <f t="shared" si="209"/>
        <v>0.2034076988315115</v>
      </c>
      <c r="Z1872" s="25">
        <f t="shared" si="203"/>
        <v>0</v>
      </c>
    </row>
    <row r="1873" spans="1:26" ht="14.4" x14ac:dyDescent="0.3">
      <c r="A1873" s="24" t="s">
        <v>2772</v>
      </c>
      <c r="B1873" s="4">
        <v>45890</v>
      </c>
      <c r="C1873" s="3" t="s">
        <v>31</v>
      </c>
      <c r="D1873" s="3" t="s">
        <v>41</v>
      </c>
      <c r="E1873" s="3" t="s">
        <v>50</v>
      </c>
      <c r="F1873" s="3" t="s">
        <v>50</v>
      </c>
      <c r="G1873" s="3" t="s">
        <v>2447</v>
      </c>
      <c r="H1873" s="3" t="s">
        <v>87</v>
      </c>
      <c r="I1873" s="3" t="s">
        <v>25</v>
      </c>
      <c r="J1873" s="3" t="s">
        <v>61</v>
      </c>
      <c r="K1873" s="3" t="s">
        <v>154</v>
      </c>
      <c r="L1873" s="5">
        <v>22</v>
      </c>
      <c r="M1873" s="5">
        <v>55765.7</v>
      </c>
      <c r="N1873" s="5">
        <v>64161</v>
      </c>
      <c r="O1873" s="5">
        <v>0.05</v>
      </c>
      <c r="P1873" s="3" t="s">
        <v>55</v>
      </c>
      <c r="Q1873" s="3" t="s">
        <v>29</v>
      </c>
      <c r="R1873" s="5">
        <v>3</v>
      </c>
      <c r="S1873" s="15">
        <v>175461.8</v>
      </c>
      <c r="T1873" s="11">
        <f t="shared" si="204"/>
        <v>1411542</v>
      </c>
      <c r="U1873" s="12">
        <f t="shared" si="205"/>
        <v>70577.100000000006</v>
      </c>
      <c r="V1873" s="12">
        <f t="shared" si="206"/>
        <v>1340964.8999999999</v>
      </c>
      <c r="W1873" s="17">
        <f t="shared" si="207"/>
        <v>0.13084742188255635</v>
      </c>
      <c r="X1873" s="19">
        <f t="shared" si="208"/>
        <v>1</v>
      </c>
      <c r="Y1873" s="17">
        <f t="shared" si="209"/>
        <v>0.13084742188255635</v>
      </c>
      <c r="Z1873" s="25">
        <f t="shared" si="203"/>
        <v>5.2631578947368432E-2</v>
      </c>
    </row>
    <row r="1874" spans="1:26" ht="14.4" x14ac:dyDescent="0.3">
      <c r="A1874" s="24" t="s">
        <v>2773</v>
      </c>
      <c r="B1874" s="6">
        <v>45721</v>
      </c>
      <c r="C1874" s="3" t="s">
        <v>31</v>
      </c>
      <c r="D1874" s="3" t="s">
        <v>70</v>
      </c>
      <c r="E1874" s="3" t="s">
        <v>71</v>
      </c>
      <c r="F1874" s="3" t="s">
        <v>72</v>
      </c>
      <c r="G1874" s="3" t="s">
        <v>1738</v>
      </c>
      <c r="H1874" s="3" t="s">
        <v>44</v>
      </c>
      <c r="I1874" s="3" t="s">
        <v>52</v>
      </c>
      <c r="J1874" s="3" t="s">
        <v>53</v>
      </c>
      <c r="K1874" s="3" t="s">
        <v>54</v>
      </c>
      <c r="L1874" s="5">
        <v>19</v>
      </c>
      <c r="M1874" s="5">
        <v>73625.02</v>
      </c>
      <c r="N1874" s="5">
        <v>85963.11</v>
      </c>
      <c r="O1874" s="5">
        <v>0.05</v>
      </c>
      <c r="P1874" s="3" t="s">
        <v>28</v>
      </c>
      <c r="Q1874" s="3" t="s">
        <v>29</v>
      </c>
      <c r="R1874" s="5">
        <v>18</v>
      </c>
      <c r="S1874" s="15">
        <v>222702.5</v>
      </c>
      <c r="T1874" s="11">
        <f t="shared" si="204"/>
        <v>1633299.09</v>
      </c>
      <c r="U1874" s="12">
        <f t="shared" si="205"/>
        <v>81664.954500000007</v>
      </c>
      <c r="V1874" s="12">
        <f t="shared" si="206"/>
        <v>1551634.1355000001</v>
      </c>
      <c r="W1874" s="17">
        <f t="shared" si="207"/>
        <v>0.14352771372114478</v>
      </c>
      <c r="X1874" s="19">
        <f t="shared" si="208"/>
        <v>0</v>
      </c>
      <c r="Y1874" s="17">
        <f t="shared" si="209"/>
        <v>0.14352771372114478</v>
      </c>
      <c r="Z1874" s="25">
        <f t="shared" si="203"/>
        <v>5.2631578947368425E-2</v>
      </c>
    </row>
    <row r="1875" spans="1:26" ht="14.4" x14ac:dyDescent="0.3">
      <c r="A1875" s="24" t="s">
        <v>2774</v>
      </c>
      <c r="B1875" s="4">
        <v>45671</v>
      </c>
      <c r="C1875" s="3" t="s">
        <v>20</v>
      </c>
      <c r="D1875" s="3" t="s">
        <v>57</v>
      </c>
      <c r="E1875" s="3" t="s">
        <v>92</v>
      </c>
      <c r="F1875" s="3" t="s">
        <v>93</v>
      </c>
      <c r="G1875" s="3" t="s">
        <v>997</v>
      </c>
      <c r="H1875" s="3" t="s">
        <v>24</v>
      </c>
      <c r="I1875" s="3" t="s">
        <v>25</v>
      </c>
      <c r="J1875" s="3" t="s">
        <v>36</v>
      </c>
      <c r="K1875" s="3" t="s">
        <v>169</v>
      </c>
      <c r="L1875" s="5">
        <v>39</v>
      </c>
      <c r="M1875" s="5">
        <v>77506.73</v>
      </c>
      <c r="N1875" s="5">
        <v>91232.18</v>
      </c>
      <c r="O1875" s="5">
        <v>0.1</v>
      </c>
      <c r="P1875" s="3" t="s">
        <v>55</v>
      </c>
      <c r="Q1875" s="3" t="s">
        <v>29</v>
      </c>
      <c r="R1875" s="5">
        <v>15</v>
      </c>
      <c r="S1875" s="15">
        <v>481763.3</v>
      </c>
      <c r="T1875" s="11">
        <f t="shared" si="204"/>
        <v>3558055.0199999996</v>
      </c>
      <c r="U1875" s="12">
        <f t="shared" si="205"/>
        <v>355805.50199999998</v>
      </c>
      <c r="V1875" s="12">
        <f t="shared" si="206"/>
        <v>3202249.5179999997</v>
      </c>
      <c r="W1875" s="17">
        <f t="shared" si="207"/>
        <v>0.15044527207888864</v>
      </c>
      <c r="X1875" s="19">
        <f t="shared" si="208"/>
        <v>1</v>
      </c>
      <c r="Y1875" s="17">
        <f t="shared" si="209"/>
        <v>0.15044527207888864</v>
      </c>
      <c r="Z1875" s="25">
        <f t="shared" si="203"/>
        <v>0.11111111111111112</v>
      </c>
    </row>
    <row r="1876" spans="1:26" ht="14.4" x14ac:dyDescent="0.3">
      <c r="A1876" s="24" t="s">
        <v>2775</v>
      </c>
      <c r="B1876" s="6">
        <v>45658</v>
      </c>
      <c r="C1876" s="3" t="s">
        <v>20</v>
      </c>
      <c r="D1876" s="3" t="s">
        <v>21</v>
      </c>
      <c r="E1876" s="3" t="s">
        <v>32</v>
      </c>
      <c r="F1876" s="3" t="s">
        <v>33</v>
      </c>
      <c r="G1876" s="3" t="s">
        <v>1916</v>
      </c>
      <c r="H1876" s="3" t="s">
        <v>44</v>
      </c>
      <c r="I1876" s="3" t="s">
        <v>45</v>
      </c>
      <c r="J1876" s="3" t="s">
        <v>102</v>
      </c>
      <c r="K1876" s="3" t="s">
        <v>191</v>
      </c>
      <c r="L1876" s="5">
        <v>50</v>
      </c>
      <c r="M1876" s="5">
        <v>56841.02</v>
      </c>
      <c r="N1876" s="5">
        <v>73081.960000000006</v>
      </c>
      <c r="O1876" s="5">
        <v>0.05</v>
      </c>
      <c r="P1876" s="3" t="s">
        <v>28</v>
      </c>
      <c r="Q1876" s="3" t="s">
        <v>29</v>
      </c>
      <c r="R1876" s="5">
        <v>15</v>
      </c>
      <c r="S1876" s="15">
        <v>771444.7</v>
      </c>
      <c r="T1876" s="11">
        <f t="shared" si="204"/>
        <v>3654098.0000000005</v>
      </c>
      <c r="U1876" s="12">
        <f t="shared" si="205"/>
        <v>182704.90000000002</v>
      </c>
      <c r="V1876" s="12">
        <f t="shared" si="206"/>
        <v>3471393.1000000006</v>
      </c>
      <c r="W1876" s="17">
        <f t="shared" si="207"/>
        <v>0.22222913907387781</v>
      </c>
      <c r="X1876" s="19">
        <f t="shared" si="208"/>
        <v>0</v>
      </c>
      <c r="Y1876" s="17">
        <f t="shared" si="209"/>
        <v>0.22222913907387781</v>
      </c>
      <c r="Z1876" s="25">
        <f t="shared" si="203"/>
        <v>5.2631578947368418E-2</v>
      </c>
    </row>
    <row r="1877" spans="1:26" ht="14.4" x14ac:dyDescent="0.3">
      <c r="A1877" s="24" t="s">
        <v>2776</v>
      </c>
      <c r="B1877" s="6">
        <v>45664</v>
      </c>
      <c r="C1877" s="3" t="s">
        <v>31</v>
      </c>
      <c r="D1877" s="3" t="s">
        <v>41</v>
      </c>
      <c r="E1877" s="3" t="s">
        <v>42</v>
      </c>
      <c r="F1877" s="3" t="s">
        <v>42</v>
      </c>
      <c r="G1877" s="3" t="s">
        <v>1145</v>
      </c>
      <c r="H1877" s="3" t="s">
        <v>87</v>
      </c>
      <c r="I1877" s="3" t="s">
        <v>52</v>
      </c>
      <c r="J1877" s="3" t="s">
        <v>53</v>
      </c>
      <c r="K1877" s="3" t="s">
        <v>90</v>
      </c>
      <c r="L1877" s="5">
        <v>34</v>
      </c>
      <c r="M1877" s="5">
        <v>42209.95</v>
      </c>
      <c r="N1877" s="5">
        <v>62950.19</v>
      </c>
      <c r="O1877" s="5">
        <v>0.05</v>
      </c>
      <c r="P1877" s="3" t="s">
        <v>28</v>
      </c>
      <c r="Q1877" s="3" t="s">
        <v>84</v>
      </c>
      <c r="R1877" s="5">
        <v>14</v>
      </c>
      <c r="S1877" s="15">
        <v>669909.80000000005</v>
      </c>
      <c r="T1877" s="11">
        <f t="shared" si="204"/>
        <v>2140306.46</v>
      </c>
      <c r="U1877" s="12">
        <f t="shared" si="205"/>
        <v>107015.323</v>
      </c>
      <c r="V1877" s="12">
        <f t="shared" si="206"/>
        <v>2033291.1369999999</v>
      </c>
      <c r="W1877" s="17">
        <f t="shared" si="207"/>
        <v>0.32947067333820779</v>
      </c>
      <c r="X1877" s="19">
        <f t="shared" si="208"/>
        <v>0</v>
      </c>
      <c r="Y1877" s="17">
        <f t="shared" si="209"/>
        <v>0.32947067333820779</v>
      </c>
      <c r="Z1877" s="25">
        <f t="shared" si="203"/>
        <v>5.2631578947368425E-2</v>
      </c>
    </row>
    <row r="1878" spans="1:26" ht="14.4" x14ac:dyDescent="0.3">
      <c r="A1878" s="24" t="s">
        <v>2777</v>
      </c>
      <c r="B1878" s="4">
        <v>45702</v>
      </c>
      <c r="C1878" s="3" t="s">
        <v>49</v>
      </c>
      <c r="D1878" s="3" t="s">
        <v>21</v>
      </c>
      <c r="E1878" s="3" t="s">
        <v>105</v>
      </c>
      <c r="F1878" s="3" t="s">
        <v>106</v>
      </c>
      <c r="G1878" s="3" t="s">
        <v>364</v>
      </c>
      <c r="H1878" s="3" t="s">
        <v>35</v>
      </c>
      <c r="I1878" s="3" t="s">
        <v>52</v>
      </c>
      <c r="J1878" s="3" t="s">
        <v>157</v>
      </c>
      <c r="K1878" s="3" t="s">
        <v>285</v>
      </c>
      <c r="L1878" s="5">
        <v>3</v>
      </c>
      <c r="M1878" s="5">
        <v>11814.09</v>
      </c>
      <c r="N1878" s="5">
        <v>17690.93</v>
      </c>
      <c r="O1878" s="5">
        <v>0.15</v>
      </c>
      <c r="P1878" s="3" t="s">
        <v>55</v>
      </c>
      <c r="Q1878" s="3" t="s">
        <v>29</v>
      </c>
      <c r="R1878" s="5">
        <v>15</v>
      </c>
      <c r="S1878" s="15">
        <v>14985.94</v>
      </c>
      <c r="T1878" s="11">
        <f t="shared" si="204"/>
        <v>53072.79</v>
      </c>
      <c r="U1878" s="12">
        <f t="shared" si="205"/>
        <v>7960.9184999999998</v>
      </c>
      <c r="V1878" s="12">
        <f t="shared" si="206"/>
        <v>45111.871500000001</v>
      </c>
      <c r="W1878" s="17">
        <f t="shared" si="207"/>
        <v>0.33219504094393426</v>
      </c>
      <c r="X1878" s="19">
        <f t="shared" si="208"/>
        <v>1</v>
      </c>
      <c r="Y1878" s="17">
        <f t="shared" si="209"/>
        <v>0.33219504094393426</v>
      </c>
      <c r="Z1878" s="25">
        <f t="shared" si="203"/>
        <v>0.1764705882352941</v>
      </c>
    </row>
    <row r="1879" spans="1:26" ht="14.4" x14ac:dyDescent="0.3">
      <c r="A1879" s="24" t="s">
        <v>2778</v>
      </c>
      <c r="B1879" s="4">
        <v>45703</v>
      </c>
      <c r="C1879" s="3" t="s">
        <v>49</v>
      </c>
      <c r="D1879" s="3" t="s">
        <v>41</v>
      </c>
      <c r="E1879" s="3" t="s">
        <v>42</v>
      </c>
      <c r="F1879" s="3" t="s">
        <v>42</v>
      </c>
      <c r="G1879" s="3" t="s">
        <v>2061</v>
      </c>
      <c r="H1879" s="3" t="s">
        <v>44</v>
      </c>
      <c r="I1879" s="3" t="s">
        <v>52</v>
      </c>
      <c r="J1879" s="3" t="s">
        <v>157</v>
      </c>
      <c r="K1879" s="3" t="s">
        <v>188</v>
      </c>
      <c r="L1879" s="5">
        <v>16</v>
      </c>
      <c r="M1879" s="5">
        <v>37782.269999999997</v>
      </c>
      <c r="N1879" s="5">
        <v>43822.41</v>
      </c>
      <c r="O1879" s="5">
        <v>0.15</v>
      </c>
      <c r="P1879" s="3" t="s">
        <v>28</v>
      </c>
      <c r="Q1879" s="3" t="s">
        <v>29</v>
      </c>
      <c r="R1879" s="5">
        <v>13</v>
      </c>
      <c r="S1879" s="15">
        <v>82145.899999999994</v>
      </c>
      <c r="T1879" s="11">
        <f t="shared" si="204"/>
        <v>701158.56</v>
      </c>
      <c r="U1879" s="12">
        <f t="shared" si="205"/>
        <v>105173.784</v>
      </c>
      <c r="V1879" s="12">
        <f t="shared" si="206"/>
        <v>595984.77600000007</v>
      </c>
      <c r="W1879" s="17">
        <f t="shared" si="207"/>
        <v>0.13783221200938861</v>
      </c>
      <c r="X1879" s="19">
        <f t="shared" si="208"/>
        <v>0</v>
      </c>
      <c r="Y1879" s="17">
        <f t="shared" si="209"/>
        <v>0.13783221200938861</v>
      </c>
      <c r="Z1879" s="25">
        <f t="shared" si="203"/>
        <v>0.1764705882352941</v>
      </c>
    </row>
    <row r="1880" spans="1:26" ht="14.4" x14ac:dyDescent="0.3">
      <c r="A1880" s="24" t="s">
        <v>2779</v>
      </c>
      <c r="B1880" s="4">
        <v>45667</v>
      </c>
      <c r="C1880" s="3" t="s">
        <v>40</v>
      </c>
      <c r="D1880" s="3" t="s">
        <v>57</v>
      </c>
      <c r="E1880" s="3" t="s">
        <v>58</v>
      </c>
      <c r="F1880" s="3" t="s">
        <v>59</v>
      </c>
      <c r="G1880" s="3" t="s">
        <v>2149</v>
      </c>
      <c r="H1880" s="3" t="s">
        <v>24</v>
      </c>
      <c r="I1880" s="3" t="s">
        <v>52</v>
      </c>
      <c r="J1880" s="3" t="s">
        <v>113</v>
      </c>
      <c r="K1880" s="3" t="s">
        <v>139</v>
      </c>
      <c r="L1880" s="5">
        <v>6</v>
      </c>
      <c r="M1880" s="5">
        <v>76584.75</v>
      </c>
      <c r="N1880" s="5">
        <v>86524.41</v>
      </c>
      <c r="O1880" s="5">
        <v>0.15</v>
      </c>
      <c r="P1880" s="3" t="s">
        <v>28</v>
      </c>
      <c r="Q1880" s="3" t="s">
        <v>29</v>
      </c>
      <c r="R1880" s="5">
        <v>2</v>
      </c>
      <c r="S1880" s="15">
        <v>50692.27</v>
      </c>
      <c r="T1880" s="11">
        <f t="shared" si="204"/>
        <v>519146.46</v>
      </c>
      <c r="U1880" s="12">
        <f t="shared" si="205"/>
        <v>77871.968999999997</v>
      </c>
      <c r="V1880" s="12">
        <f t="shared" si="206"/>
        <v>441274.49100000004</v>
      </c>
      <c r="W1880" s="17">
        <f t="shared" si="207"/>
        <v>0.11487695535067761</v>
      </c>
      <c r="X1880" s="19">
        <f t="shared" si="208"/>
        <v>0</v>
      </c>
      <c r="Y1880" s="17">
        <f t="shared" si="209"/>
        <v>0.11487695535067761</v>
      </c>
      <c r="Z1880" s="25">
        <f t="shared" si="203"/>
        <v>0.1764705882352941</v>
      </c>
    </row>
    <row r="1881" spans="1:26" ht="14.4" x14ac:dyDescent="0.3">
      <c r="A1881" s="24" t="s">
        <v>2780</v>
      </c>
      <c r="B1881" s="4">
        <v>45818</v>
      </c>
      <c r="C1881" s="3" t="s">
        <v>49</v>
      </c>
      <c r="D1881" s="3" t="s">
        <v>70</v>
      </c>
      <c r="E1881" s="3" t="s">
        <v>71</v>
      </c>
      <c r="F1881" s="3" t="s">
        <v>72</v>
      </c>
      <c r="G1881" s="3" t="s">
        <v>1484</v>
      </c>
      <c r="H1881" s="3" t="s">
        <v>87</v>
      </c>
      <c r="I1881" s="3" t="s">
        <v>45</v>
      </c>
      <c r="J1881" s="3" t="s">
        <v>67</v>
      </c>
      <c r="K1881" s="3" t="s">
        <v>74</v>
      </c>
      <c r="L1881" s="5">
        <v>27</v>
      </c>
      <c r="M1881" s="5">
        <v>36893.89</v>
      </c>
      <c r="N1881" s="5">
        <v>44614.52</v>
      </c>
      <c r="O1881" s="5">
        <v>0.1</v>
      </c>
      <c r="P1881" s="3" t="s">
        <v>28</v>
      </c>
      <c r="Q1881" s="3" t="s">
        <v>38</v>
      </c>
      <c r="R1881" s="5">
        <v>9</v>
      </c>
      <c r="S1881" s="15">
        <v>187611.3</v>
      </c>
      <c r="T1881" s="11">
        <f t="shared" si="204"/>
        <v>1204592.0399999998</v>
      </c>
      <c r="U1881" s="12">
        <f t="shared" si="205"/>
        <v>120459.20399999998</v>
      </c>
      <c r="V1881" s="12">
        <f t="shared" si="206"/>
        <v>1084132.8359999999</v>
      </c>
      <c r="W1881" s="17">
        <f t="shared" si="207"/>
        <v>0.17305194877429209</v>
      </c>
      <c r="X1881" s="19">
        <f t="shared" si="208"/>
        <v>0</v>
      </c>
      <c r="Y1881" s="17">
        <f t="shared" si="209"/>
        <v>0.17305194877429209</v>
      </c>
      <c r="Z1881" s="25">
        <f t="shared" si="203"/>
        <v>0.1111111111111111</v>
      </c>
    </row>
    <row r="1882" spans="1:26" ht="14.4" x14ac:dyDescent="0.3">
      <c r="A1882" s="24" t="s">
        <v>2781</v>
      </c>
      <c r="B1882" s="4">
        <v>45868</v>
      </c>
      <c r="C1882" s="3" t="s">
        <v>31</v>
      </c>
      <c r="D1882" s="3" t="s">
        <v>21</v>
      </c>
      <c r="E1882" s="3" t="s">
        <v>32</v>
      </c>
      <c r="F1882" s="3" t="s">
        <v>33</v>
      </c>
      <c r="G1882" s="3" t="s">
        <v>542</v>
      </c>
      <c r="H1882" s="3" t="s">
        <v>24</v>
      </c>
      <c r="I1882" s="3" t="s">
        <v>45</v>
      </c>
      <c r="J1882" s="3" t="s">
        <v>46</v>
      </c>
      <c r="K1882" s="3" t="s">
        <v>333</v>
      </c>
      <c r="L1882" s="5">
        <v>50</v>
      </c>
      <c r="M1882" s="5">
        <v>74742.95</v>
      </c>
      <c r="N1882" s="5">
        <v>106906.6</v>
      </c>
      <c r="O1882" s="5">
        <v>0</v>
      </c>
      <c r="P1882" s="3" t="s">
        <v>55</v>
      </c>
      <c r="Q1882" s="3" t="s">
        <v>29</v>
      </c>
      <c r="R1882" s="5">
        <v>4</v>
      </c>
      <c r="S1882" s="15">
        <v>1608183</v>
      </c>
      <c r="T1882" s="11">
        <f t="shared" si="204"/>
        <v>5345330</v>
      </c>
      <c r="U1882" s="12">
        <f t="shared" si="205"/>
        <v>0</v>
      </c>
      <c r="V1882" s="12">
        <f t="shared" si="206"/>
        <v>5345330</v>
      </c>
      <c r="W1882" s="17">
        <f t="shared" si="207"/>
        <v>0.30085757100122912</v>
      </c>
      <c r="X1882" s="19">
        <f t="shared" si="208"/>
        <v>1</v>
      </c>
      <c r="Y1882" s="17">
        <f t="shared" si="209"/>
        <v>0.30085757100122912</v>
      </c>
      <c r="Z1882" s="25">
        <f t="shared" si="203"/>
        <v>0</v>
      </c>
    </row>
    <row r="1883" spans="1:26" ht="14.4" x14ac:dyDescent="0.3">
      <c r="A1883" s="24" t="s">
        <v>2782</v>
      </c>
      <c r="B1883" s="4">
        <v>45680</v>
      </c>
      <c r="C1883" s="3" t="s">
        <v>40</v>
      </c>
      <c r="D1883" s="3" t="s">
        <v>57</v>
      </c>
      <c r="E1883" s="3" t="s">
        <v>64</v>
      </c>
      <c r="F1883" s="3" t="s">
        <v>65</v>
      </c>
      <c r="G1883" s="3" t="s">
        <v>1393</v>
      </c>
      <c r="H1883" s="3" t="s">
        <v>24</v>
      </c>
      <c r="I1883" s="3" t="s">
        <v>45</v>
      </c>
      <c r="J1883" s="3" t="s">
        <v>132</v>
      </c>
      <c r="K1883" s="3" t="s">
        <v>248</v>
      </c>
      <c r="L1883" s="5">
        <v>9</v>
      </c>
      <c r="M1883" s="5">
        <v>78104.149999999994</v>
      </c>
      <c r="N1883" s="5">
        <v>110722.1</v>
      </c>
      <c r="O1883" s="5">
        <v>0</v>
      </c>
      <c r="P1883" s="3" t="s">
        <v>28</v>
      </c>
      <c r="Q1883" s="3" t="s">
        <v>38</v>
      </c>
      <c r="R1883" s="5">
        <v>15</v>
      </c>
      <c r="S1883" s="15">
        <v>293561.09999999998</v>
      </c>
      <c r="T1883" s="11">
        <f t="shared" si="204"/>
        <v>996498.9</v>
      </c>
      <c r="U1883" s="12">
        <f t="shared" si="205"/>
        <v>0</v>
      </c>
      <c r="V1883" s="12">
        <f t="shared" si="206"/>
        <v>996498.9</v>
      </c>
      <c r="W1883" s="17">
        <f t="shared" si="207"/>
        <v>0.29459249779402663</v>
      </c>
      <c r="X1883" s="19">
        <f t="shared" si="208"/>
        <v>0</v>
      </c>
      <c r="Y1883" s="17">
        <f t="shared" si="209"/>
        <v>0.29459249779402663</v>
      </c>
      <c r="Z1883" s="25">
        <f t="shared" si="203"/>
        <v>0</v>
      </c>
    </row>
    <row r="1884" spans="1:26" ht="14.4" x14ac:dyDescent="0.3">
      <c r="A1884" s="24" t="s">
        <v>2783</v>
      </c>
      <c r="B1884" s="4">
        <v>45765</v>
      </c>
      <c r="C1884" s="3" t="s">
        <v>20</v>
      </c>
      <c r="D1884" s="3" t="s">
        <v>21</v>
      </c>
      <c r="E1884" s="3" t="s">
        <v>32</v>
      </c>
      <c r="F1884" s="3" t="s">
        <v>33</v>
      </c>
      <c r="G1884" s="3" t="s">
        <v>2784</v>
      </c>
      <c r="H1884" s="3" t="s">
        <v>24</v>
      </c>
      <c r="I1884" s="3" t="s">
        <v>52</v>
      </c>
      <c r="J1884" s="3" t="s">
        <v>53</v>
      </c>
      <c r="K1884" s="3" t="s">
        <v>99</v>
      </c>
      <c r="L1884" s="5">
        <v>40</v>
      </c>
      <c r="M1884" s="5">
        <v>70094.58</v>
      </c>
      <c r="N1884" s="5">
        <v>100118</v>
      </c>
      <c r="O1884" s="5">
        <v>0.05</v>
      </c>
      <c r="P1884" s="3" t="s">
        <v>55</v>
      </c>
      <c r="Q1884" s="3" t="s">
        <v>38</v>
      </c>
      <c r="R1884" s="5">
        <v>11</v>
      </c>
      <c r="S1884" s="15">
        <v>1140890</v>
      </c>
      <c r="T1884" s="11">
        <f t="shared" si="204"/>
        <v>4004720</v>
      </c>
      <c r="U1884" s="12">
        <f t="shared" si="205"/>
        <v>200236</v>
      </c>
      <c r="V1884" s="12">
        <f t="shared" si="206"/>
        <v>3804484</v>
      </c>
      <c r="W1884" s="17">
        <f t="shared" si="207"/>
        <v>0.29988035171129646</v>
      </c>
      <c r="X1884" s="19">
        <f t="shared" si="208"/>
        <v>1</v>
      </c>
      <c r="Y1884" s="17">
        <f t="shared" si="209"/>
        <v>0.29988035171129646</v>
      </c>
      <c r="Z1884" s="25">
        <f t="shared" si="203"/>
        <v>5.2631578947368418E-2</v>
      </c>
    </row>
    <row r="1885" spans="1:26" ht="14.4" x14ac:dyDescent="0.3">
      <c r="A1885" s="24" t="s">
        <v>2785</v>
      </c>
      <c r="B1885" s="4">
        <v>45775</v>
      </c>
      <c r="C1885" s="3" t="s">
        <v>49</v>
      </c>
      <c r="D1885" s="3" t="s">
        <v>57</v>
      </c>
      <c r="E1885" s="3" t="s">
        <v>58</v>
      </c>
      <c r="F1885" s="3" t="s">
        <v>59</v>
      </c>
      <c r="G1885" s="3" t="s">
        <v>2234</v>
      </c>
      <c r="H1885" s="3" t="s">
        <v>24</v>
      </c>
      <c r="I1885" s="3" t="s">
        <v>25</v>
      </c>
      <c r="J1885" s="3" t="s">
        <v>61</v>
      </c>
      <c r="K1885" s="3" t="s">
        <v>62</v>
      </c>
      <c r="L1885" s="5">
        <v>25</v>
      </c>
      <c r="M1885" s="5">
        <v>56655.23</v>
      </c>
      <c r="N1885" s="5">
        <v>75579.899999999994</v>
      </c>
      <c r="O1885" s="5">
        <v>0</v>
      </c>
      <c r="P1885" s="3" t="s">
        <v>55</v>
      </c>
      <c r="Q1885" s="3" t="s">
        <v>38</v>
      </c>
      <c r="R1885" s="5">
        <v>1</v>
      </c>
      <c r="S1885" s="15">
        <v>473116.8</v>
      </c>
      <c r="T1885" s="11">
        <f t="shared" si="204"/>
        <v>1889497.4999999998</v>
      </c>
      <c r="U1885" s="12">
        <f t="shared" si="205"/>
        <v>0</v>
      </c>
      <c r="V1885" s="12">
        <f t="shared" si="206"/>
        <v>1889497.4999999998</v>
      </c>
      <c r="W1885" s="17">
        <f t="shared" si="207"/>
        <v>0.25039292192765539</v>
      </c>
      <c r="X1885" s="19">
        <f t="shared" si="208"/>
        <v>1</v>
      </c>
      <c r="Y1885" s="17">
        <f t="shared" si="209"/>
        <v>0.25039292192765539</v>
      </c>
      <c r="Z1885" s="25">
        <f t="shared" si="203"/>
        <v>0</v>
      </c>
    </row>
    <row r="1886" spans="1:26" ht="14.4" x14ac:dyDescent="0.3">
      <c r="A1886" s="24" t="s">
        <v>2786</v>
      </c>
      <c r="B1886" s="6">
        <v>45872</v>
      </c>
      <c r="C1886" s="3" t="s">
        <v>31</v>
      </c>
      <c r="D1886" s="3" t="s">
        <v>57</v>
      </c>
      <c r="E1886" s="3" t="s">
        <v>64</v>
      </c>
      <c r="F1886" s="3" t="s">
        <v>65</v>
      </c>
      <c r="G1886" s="3" t="s">
        <v>790</v>
      </c>
      <c r="H1886" s="3" t="s">
        <v>44</v>
      </c>
      <c r="I1886" s="3" t="s">
        <v>25</v>
      </c>
      <c r="J1886" s="3" t="s">
        <v>36</v>
      </c>
      <c r="K1886" s="3" t="s">
        <v>280</v>
      </c>
      <c r="L1886" s="5">
        <v>13</v>
      </c>
      <c r="M1886" s="5">
        <v>13620.95</v>
      </c>
      <c r="N1886" s="5">
        <v>18644.099999999999</v>
      </c>
      <c r="O1886" s="5">
        <v>0.1</v>
      </c>
      <c r="P1886" s="3" t="s">
        <v>28</v>
      </c>
      <c r="Q1886" s="3" t="s">
        <v>84</v>
      </c>
      <c r="R1886" s="5">
        <v>3</v>
      </c>
      <c r="S1886" s="15">
        <v>58770.85</v>
      </c>
      <c r="T1886" s="11">
        <f t="shared" si="204"/>
        <v>242373.3</v>
      </c>
      <c r="U1886" s="12">
        <f t="shared" si="205"/>
        <v>24237.33</v>
      </c>
      <c r="V1886" s="12">
        <f t="shared" si="206"/>
        <v>218135.96999999997</v>
      </c>
      <c r="W1886" s="17">
        <f t="shared" si="207"/>
        <v>0.26942301171145688</v>
      </c>
      <c r="X1886" s="19">
        <f t="shared" si="208"/>
        <v>0</v>
      </c>
      <c r="Y1886" s="17">
        <f t="shared" si="209"/>
        <v>0.26942301171145688</v>
      </c>
      <c r="Z1886" s="25">
        <f t="shared" si="203"/>
        <v>0.11111111111111113</v>
      </c>
    </row>
    <row r="1887" spans="1:26" ht="14.4" x14ac:dyDescent="0.3">
      <c r="A1887" s="24" t="s">
        <v>2787</v>
      </c>
      <c r="B1887" s="7">
        <v>45790</v>
      </c>
      <c r="C1887" s="3" t="s">
        <v>49</v>
      </c>
      <c r="D1887" s="3" t="s">
        <v>70</v>
      </c>
      <c r="E1887" s="3" t="s">
        <v>125</v>
      </c>
      <c r="F1887" s="3" t="s">
        <v>125</v>
      </c>
      <c r="G1887" s="3" t="s">
        <v>621</v>
      </c>
      <c r="H1887" s="3" t="s">
        <v>24</v>
      </c>
      <c r="I1887" s="3" t="s">
        <v>52</v>
      </c>
      <c r="J1887" s="3" t="s">
        <v>157</v>
      </c>
      <c r="K1887" s="3" t="s">
        <v>158</v>
      </c>
      <c r="L1887" s="5">
        <v>46</v>
      </c>
      <c r="M1887" s="5">
        <v>41946.7</v>
      </c>
      <c r="N1887" s="5">
        <v>53353.04</v>
      </c>
      <c r="O1887" s="5">
        <v>0.1</v>
      </c>
      <c r="P1887" s="3" t="s">
        <v>55</v>
      </c>
      <c r="Q1887" s="3" t="s">
        <v>84</v>
      </c>
      <c r="R1887" s="5">
        <v>19</v>
      </c>
      <c r="S1887" s="15">
        <v>472222.5</v>
      </c>
      <c r="T1887" s="11">
        <f t="shared" si="204"/>
        <v>2454239.84</v>
      </c>
      <c r="U1887" s="12">
        <f t="shared" si="205"/>
        <v>245423.984</v>
      </c>
      <c r="V1887" s="12">
        <f t="shared" si="206"/>
        <v>2208815.8559999997</v>
      </c>
      <c r="W1887" s="17">
        <f t="shared" si="207"/>
        <v>0.21378989050502364</v>
      </c>
      <c r="X1887" s="19">
        <f t="shared" si="208"/>
        <v>1</v>
      </c>
      <c r="Y1887" s="17">
        <f t="shared" si="209"/>
        <v>0.21378989050502364</v>
      </c>
      <c r="Z1887" s="25">
        <f t="shared" si="203"/>
        <v>0.11111111111111112</v>
      </c>
    </row>
    <row r="1888" spans="1:26" ht="14.4" x14ac:dyDescent="0.3">
      <c r="A1888" s="24" t="s">
        <v>2788</v>
      </c>
      <c r="B1888" s="4">
        <v>45864</v>
      </c>
      <c r="C1888" s="3" t="s">
        <v>20</v>
      </c>
      <c r="D1888" s="3" t="s">
        <v>21</v>
      </c>
      <c r="E1888" s="3" t="s">
        <v>22</v>
      </c>
      <c r="F1888" s="3" t="s">
        <v>22</v>
      </c>
      <c r="G1888" s="3" t="s">
        <v>2789</v>
      </c>
      <c r="H1888" s="3" t="s">
        <v>35</v>
      </c>
      <c r="I1888" s="3" t="s">
        <v>45</v>
      </c>
      <c r="J1888" s="3" t="s">
        <v>67</v>
      </c>
      <c r="K1888" s="3" t="s">
        <v>83</v>
      </c>
      <c r="L1888" s="5">
        <v>2</v>
      </c>
      <c r="M1888" s="5">
        <v>22757.98</v>
      </c>
      <c r="N1888" s="5">
        <v>31921.96</v>
      </c>
      <c r="O1888" s="5">
        <v>0.15</v>
      </c>
      <c r="P1888" s="3" t="s">
        <v>55</v>
      </c>
      <c r="Q1888" s="3" t="s">
        <v>84</v>
      </c>
      <c r="R1888" s="5">
        <v>19</v>
      </c>
      <c r="S1888" s="15">
        <v>15578.77</v>
      </c>
      <c r="T1888" s="11">
        <f t="shared" si="204"/>
        <v>63843.92</v>
      </c>
      <c r="U1888" s="12">
        <f t="shared" si="205"/>
        <v>9576.5879999999997</v>
      </c>
      <c r="V1888" s="12">
        <f t="shared" si="206"/>
        <v>54267.331999999995</v>
      </c>
      <c r="W1888" s="17">
        <f t="shared" si="207"/>
        <v>0.28707455159210704</v>
      </c>
      <c r="X1888" s="19">
        <f t="shared" si="208"/>
        <v>1</v>
      </c>
      <c r="Y1888" s="17">
        <f t="shared" si="209"/>
        <v>0.28707455159210704</v>
      </c>
      <c r="Z1888" s="25">
        <f t="shared" si="203"/>
        <v>0.17647058823529413</v>
      </c>
    </row>
    <row r="1889" spans="1:26" ht="14.4" x14ac:dyDescent="0.3">
      <c r="A1889" s="24" t="s">
        <v>2790</v>
      </c>
      <c r="B1889" s="4">
        <v>45775</v>
      </c>
      <c r="C1889" s="3" t="s">
        <v>49</v>
      </c>
      <c r="D1889" s="3" t="s">
        <v>21</v>
      </c>
      <c r="E1889" s="3" t="s">
        <v>32</v>
      </c>
      <c r="F1889" s="3" t="s">
        <v>33</v>
      </c>
      <c r="G1889" s="3" t="s">
        <v>2005</v>
      </c>
      <c r="H1889" s="3" t="s">
        <v>87</v>
      </c>
      <c r="I1889" s="3" t="s">
        <v>45</v>
      </c>
      <c r="J1889" s="3" t="s">
        <v>46</v>
      </c>
      <c r="K1889" s="3" t="s">
        <v>117</v>
      </c>
      <c r="L1889" s="5">
        <v>15</v>
      </c>
      <c r="M1889" s="5">
        <v>43165.56</v>
      </c>
      <c r="N1889" s="5">
        <v>53187.26</v>
      </c>
      <c r="O1889" s="5">
        <v>0.15</v>
      </c>
      <c r="P1889" s="3" t="s">
        <v>55</v>
      </c>
      <c r="Q1889" s="3" t="s">
        <v>29</v>
      </c>
      <c r="R1889" s="5">
        <v>3</v>
      </c>
      <c r="S1889" s="15">
        <v>127776.7</v>
      </c>
      <c r="T1889" s="11">
        <f t="shared" si="204"/>
        <v>797808.9</v>
      </c>
      <c r="U1889" s="12">
        <f t="shared" si="205"/>
        <v>119671.33499999999</v>
      </c>
      <c r="V1889" s="12">
        <f t="shared" si="206"/>
        <v>678137.56500000006</v>
      </c>
      <c r="W1889" s="17">
        <f t="shared" si="207"/>
        <v>0.18842297875063149</v>
      </c>
      <c r="X1889" s="19">
        <f t="shared" si="208"/>
        <v>1</v>
      </c>
      <c r="Y1889" s="17">
        <f t="shared" si="209"/>
        <v>0.18842297875063149</v>
      </c>
      <c r="Z1889" s="25">
        <f t="shared" si="203"/>
        <v>0.1764705882352941</v>
      </c>
    </row>
    <row r="1890" spans="1:26" ht="14.4" x14ac:dyDescent="0.3">
      <c r="A1890" s="24" t="s">
        <v>2791</v>
      </c>
      <c r="B1890" s="8">
        <v>45779</v>
      </c>
      <c r="C1890" s="3" t="s">
        <v>49</v>
      </c>
      <c r="D1890" s="3" t="s">
        <v>57</v>
      </c>
      <c r="E1890" s="3" t="s">
        <v>92</v>
      </c>
      <c r="F1890" s="3" t="s">
        <v>93</v>
      </c>
      <c r="G1890" s="3" t="s">
        <v>2792</v>
      </c>
      <c r="H1890" s="3" t="s">
        <v>44</v>
      </c>
      <c r="I1890" s="3" t="s">
        <v>52</v>
      </c>
      <c r="J1890" s="3" t="s">
        <v>53</v>
      </c>
      <c r="K1890" s="3" t="s">
        <v>110</v>
      </c>
      <c r="L1890" s="5">
        <v>8</v>
      </c>
      <c r="M1890" s="5">
        <v>67084.22</v>
      </c>
      <c r="N1890" s="5">
        <v>97296.05</v>
      </c>
      <c r="O1890" s="5">
        <v>0.15</v>
      </c>
      <c r="P1890" s="3" t="s">
        <v>55</v>
      </c>
      <c r="Q1890" s="3" t="s">
        <v>38</v>
      </c>
      <c r="R1890" s="5">
        <v>16</v>
      </c>
      <c r="S1890" s="15">
        <v>205440.4</v>
      </c>
      <c r="T1890" s="11">
        <f t="shared" si="204"/>
        <v>778368.4</v>
      </c>
      <c r="U1890" s="12">
        <f t="shared" si="205"/>
        <v>116755.26</v>
      </c>
      <c r="V1890" s="12">
        <f t="shared" si="206"/>
        <v>661613.14</v>
      </c>
      <c r="W1890" s="17">
        <f t="shared" si="207"/>
        <v>0.3105143891186925</v>
      </c>
      <c r="X1890" s="19">
        <f t="shared" si="208"/>
        <v>1</v>
      </c>
      <c r="Y1890" s="17">
        <f t="shared" si="209"/>
        <v>0.3105143891186925</v>
      </c>
      <c r="Z1890" s="25">
        <f t="shared" si="203"/>
        <v>0.1764705882352941</v>
      </c>
    </row>
    <row r="1891" spans="1:26" ht="14.4" x14ac:dyDescent="0.3">
      <c r="A1891" s="24" t="s">
        <v>2793</v>
      </c>
      <c r="B1891" s="4">
        <v>45851</v>
      </c>
      <c r="C1891" s="3" t="s">
        <v>40</v>
      </c>
      <c r="D1891" s="3" t="s">
        <v>41</v>
      </c>
      <c r="E1891" s="3" t="s">
        <v>42</v>
      </c>
      <c r="F1891" s="3" t="s">
        <v>42</v>
      </c>
      <c r="G1891" s="3" t="s">
        <v>849</v>
      </c>
      <c r="H1891" s="3" t="s">
        <v>44</v>
      </c>
      <c r="I1891" s="3" t="s">
        <v>52</v>
      </c>
      <c r="J1891" s="3" t="s">
        <v>113</v>
      </c>
      <c r="K1891" s="3" t="s">
        <v>557</v>
      </c>
      <c r="L1891" s="5">
        <v>32</v>
      </c>
      <c r="M1891" s="5">
        <v>51999.93</v>
      </c>
      <c r="N1891" s="5">
        <v>72112.61</v>
      </c>
      <c r="O1891" s="5">
        <v>0.05</v>
      </c>
      <c r="P1891" s="3" t="s">
        <v>28</v>
      </c>
      <c r="Q1891" s="3" t="s">
        <v>77</v>
      </c>
      <c r="R1891" s="5">
        <v>5</v>
      </c>
      <c r="S1891" s="15">
        <v>611425.5</v>
      </c>
      <c r="T1891" s="11">
        <f t="shared" si="204"/>
        <v>2307603.52</v>
      </c>
      <c r="U1891" s="12">
        <f t="shared" si="205"/>
        <v>115380.17600000001</v>
      </c>
      <c r="V1891" s="12">
        <f t="shared" si="206"/>
        <v>2192223.344</v>
      </c>
      <c r="W1891" s="17">
        <f t="shared" si="207"/>
        <v>0.27890657294268828</v>
      </c>
      <c r="X1891" s="19">
        <f t="shared" si="208"/>
        <v>0</v>
      </c>
      <c r="Y1891" s="17">
        <f t="shared" si="209"/>
        <v>0.27890657294268828</v>
      </c>
      <c r="Z1891" s="25">
        <f t="shared" si="203"/>
        <v>5.2631578947368425E-2</v>
      </c>
    </row>
    <row r="1892" spans="1:26" ht="14.4" x14ac:dyDescent="0.3">
      <c r="A1892" s="24" t="s">
        <v>2794</v>
      </c>
      <c r="B1892" s="7">
        <v>45807</v>
      </c>
      <c r="C1892" s="3" t="s">
        <v>31</v>
      </c>
      <c r="D1892" s="3" t="s">
        <v>41</v>
      </c>
      <c r="E1892" s="3" t="s">
        <v>50</v>
      </c>
      <c r="F1892" s="3" t="s">
        <v>50</v>
      </c>
      <c r="G1892" s="3" t="s">
        <v>2198</v>
      </c>
      <c r="H1892" s="3" t="s">
        <v>87</v>
      </c>
      <c r="I1892" s="3" t="s">
        <v>25</v>
      </c>
      <c r="J1892" s="3" t="s">
        <v>26</v>
      </c>
      <c r="K1892" s="3" t="s">
        <v>216</v>
      </c>
      <c r="L1892" s="5">
        <v>4</v>
      </c>
      <c r="M1892" s="5">
        <v>28730.63</v>
      </c>
      <c r="N1892" s="5">
        <v>33355.82</v>
      </c>
      <c r="O1892" s="5">
        <v>0</v>
      </c>
      <c r="P1892" s="3" t="s">
        <v>28</v>
      </c>
      <c r="Q1892" s="3" t="s">
        <v>84</v>
      </c>
      <c r="R1892" s="5">
        <v>6</v>
      </c>
      <c r="S1892" s="15">
        <v>18500.759999999998</v>
      </c>
      <c r="T1892" s="11">
        <f t="shared" si="204"/>
        <v>133423.28</v>
      </c>
      <c r="U1892" s="12">
        <f t="shared" si="205"/>
        <v>0</v>
      </c>
      <c r="V1892" s="12">
        <f t="shared" si="206"/>
        <v>133423.28</v>
      </c>
      <c r="W1892" s="17">
        <f t="shared" si="207"/>
        <v>0.13866215850787059</v>
      </c>
      <c r="X1892" s="19">
        <f t="shared" si="208"/>
        <v>0</v>
      </c>
      <c r="Y1892" s="17">
        <f t="shared" si="209"/>
        <v>0.13866215850787059</v>
      </c>
      <c r="Z1892" s="25">
        <f t="shared" si="203"/>
        <v>0</v>
      </c>
    </row>
    <row r="1893" spans="1:26" ht="14.4" x14ac:dyDescent="0.3">
      <c r="A1893" s="24" t="s">
        <v>2795</v>
      </c>
      <c r="B1893" s="6">
        <v>45816</v>
      </c>
      <c r="C1893" s="3" t="s">
        <v>31</v>
      </c>
      <c r="D1893" s="3" t="s">
        <v>41</v>
      </c>
      <c r="E1893" s="3" t="s">
        <v>50</v>
      </c>
      <c r="F1893" s="3" t="s">
        <v>50</v>
      </c>
      <c r="G1893" s="3" t="s">
        <v>228</v>
      </c>
      <c r="H1893" s="3" t="s">
        <v>44</v>
      </c>
      <c r="I1893" s="3" t="s">
        <v>45</v>
      </c>
      <c r="J1893" s="3" t="s">
        <v>67</v>
      </c>
      <c r="K1893" s="3" t="s">
        <v>83</v>
      </c>
      <c r="L1893" s="5">
        <v>24</v>
      </c>
      <c r="M1893" s="5">
        <v>54421.77</v>
      </c>
      <c r="N1893" s="5">
        <v>68009.72</v>
      </c>
      <c r="O1893" s="5">
        <v>0.15</v>
      </c>
      <c r="P1893" s="3" t="s">
        <v>55</v>
      </c>
      <c r="Q1893" s="3" t="s">
        <v>29</v>
      </c>
      <c r="R1893" s="5">
        <v>4</v>
      </c>
      <c r="S1893" s="15">
        <v>277194.2</v>
      </c>
      <c r="T1893" s="11">
        <f t="shared" si="204"/>
        <v>1632233.28</v>
      </c>
      <c r="U1893" s="12">
        <f t="shared" si="205"/>
        <v>244834.992</v>
      </c>
      <c r="V1893" s="12">
        <f t="shared" si="206"/>
        <v>1387398.2879999999</v>
      </c>
      <c r="W1893" s="17">
        <f t="shared" si="207"/>
        <v>0.19979424971007317</v>
      </c>
      <c r="X1893" s="19">
        <f t="shared" si="208"/>
        <v>1</v>
      </c>
      <c r="Y1893" s="17">
        <f t="shared" si="209"/>
        <v>0.19979424971007317</v>
      </c>
      <c r="Z1893" s="25">
        <f t="shared" si="203"/>
        <v>0.17647058823529413</v>
      </c>
    </row>
    <row r="1894" spans="1:26" ht="14.4" x14ac:dyDescent="0.3">
      <c r="A1894" s="24" t="s">
        <v>2796</v>
      </c>
      <c r="B1894" s="6">
        <v>45756</v>
      </c>
      <c r="C1894" s="3" t="s">
        <v>40</v>
      </c>
      <c r="D1894" s="3" t="s">
        <v>41</v>
      </c>
      <c r="E1894" s="3" t="s">
        <v>50</v>
      </c>
      <c r="F1894" s="3" t="s">
        <v>50</v>
      </c>
      <c r="G1894" s="3" t="s">
        <v>2797</v>
      </c>
      <c r="H1894" s="3" t="s">
        <v>35</v>
      </c>
      <c r="I1894" s="3" t="s">
        <v>25</v>
      </c>
      <c r="J1894" s="3" t="s">
        <v>36</v>
      </c>
      <c r="K1894" s="3" t="s">
        <v>169</v>
      </c>
      <c r="L1894" s="5">
        <v>26</v>
      </c>
      <c r="M1894" s="5">
        <v>5053.6000000000004</v>
      </c>
      <c r="N1894" s="5">
        <v>5950.45</v>
      </c>
      <c r="O1894" s="5">
        <v>0.05</v>
      </c>
      <c r="P1894" s="3" t="s">
        <v>55</v>
      </c>
      <c r="Q1894" s="3" t="s">
        <v>77</v>
      </c>
      <c r="R1894" s="5">
        <v>5</v>
      </c>
      <c r="S1894" s="15">
        <v>22152.19</v>
      </c>
      <c r="T1894" s="11">
        <f t="shared" si="204"/>
        <v>154711.69999999998</v>
      </c>
      <c r="U1894" s="12">
        <f t="shared" si="205"/>
        <v>7735.5849999999991</v>
      </c>
      <c r="V1894" s="12">
        <f t="shared" si="206"/>
        <v>146976.11499999999</v>
      </c>
      <c r="W1894" s="17">
        <f t="shared" si="207"/>
        <v>0.15071965944942822</v>
      </c>
      <c r="X1894" s="19">
        <f t="shared" si="208"/>
        <v>1</v>
      </c>
      <c r="Y1894" s="17">
        <f t="shared" si="209"/>
        <v>0.15071965944942822</v>
      </c>
      <c r="Z1894" s="25">
        <f t="shared" si="203"/>
        <v>5.2631578947368418E-2</v>
      </c>
    </row>
    <row r="1895" spans="1:26" ht="14.4" x14ac:dyDescent="0.3">
      <c r="A1895" s="24" t="s">
        <v>2798</v>
      </c>
      <c r="B1895" s="4">
        <v>45887</v>
      </c>
      <c r="C1895" s="3" t="s">
        <v>20</v>
      </c>
      <c r="D1895" s="3" t="s">
        <v>70</v>
      </c>
      <c r="E1895" s="3" t="s">
        <v>125</v>
      </c>
      <c r="F1895" s="3" t="s">
        <v>125</v>
      </c>
      <c r="G1895" s="3" t="s">
        <v>2799</v>
      </c>
      <c r="H1895" s="3" t="s">
        <v>24</v>
      </c>
      <c r="I1895" s="3" t="s">
        <v>45</v>
      </c>
      <c r="J1895" s="3" t="s">
        <v>132</v>
      </c>
      <c r="K1895" s="3" t="s">
        <v>241</v>
      </c>
      <c r="L1895" s="5">
        <v>31</v>
      </c>
      <c r="M1895" s="5">
        <v>67570.87</v>
      </c>
      <c r="N1895" s="5">
        <v>78466.5</v>
      </c>
      <c r="O1895" s="5">
        <v>0</v>
      </c>
      <c r="P1895" s="3" t="s">
        <v>28</v>
      </c>
      <c r="Q1895" s="3" t="s">
        <v>77</v>
      </c>
      <c r="R1895" s="5">
        <v>8</v>
      </c>
      <c r="S1895" s="15">
        <v>337764.5</v>
      </c>
      <c r="T1895" s="11">
        <f t="shared" si="204"/>
        <v>2432461.5</v>
      </c>
      <c r="U1895" s="12">
        <f t="shared" si="205"/>
        <v>0</v>
      </c>
      <c r="V1895" s="12">
        <f t="shared" si="206"/>
        <v>2432461.5</v>
      </c>
      <c r="W1895" s="17">
        <f t="shared" si="207"/>
        <v>0.1388570795467883</v>
      </c>
      <c r="X1895" s="19">
        <f t="shared" si="208"/>
        <v>0</v>
      </c>
      <c r="Y1895" s="17">
        <f t="shared" si="209"/>
        <v>0.1388570795467883</v>
      </c>
      <c r="Z1895" s="25">
        <f t="shared" si="203"/>
        <v>0</v>
      </c>
    </row>
    <row r="1896" spans="1:26" ht="14.4" x14ac:dyDescent="0.3">
      <c r="A1896" s="24" t="s">
        <v>2800</v>
      </c>
      <c r="B1896" s="6">
        <v>45907</v>
      </c>
      <c r="C1896" s="3" t="s">
        <v>31</v>
      </c>
      <c r="D1896" s="3" t="s">
        <v>21</v>
      </c>
      <c r="E1896" s="3" t="s">
        <v>105</v>
      </c>
      <c r="F1896" s="3" t="s">
        <v>106</v>
      </c>
      <c r="G1896" s="3" t="s">
        <v>2574</v>
      </c>
      <c r="H1896" s="3" t="s">
        <v>87</v>
      </c>
      <c r="I1896" s="3" t="s">
        <v>25</v>
      </c>
      <c r="J1896" s="3" t="s">
        <v>146</v>
      </c>
      <c r="K1896" s="3" t="s">
        <v>147</v>
      </c>
      <c r="L1896" s="5">
        <v>8</v>
      </c>
      <c r="M1896" s="5">
        <v>20294.46</v>
      </c>
      <c r="N1896" s="5">
        <v>25554.11</v>
      </c>
      <c r="O1896" s="5">
        <v>0.15</v>
      </c>
      <c r="P1896" s="3" t="s">
        <v>55</v>
      </c>
      <c r="Q1896" s="3" t="s">
        <v>29</v>
      </c>
      <c r="R1896" s="5">
        <v>14</v>
      </c>
      <c r="S1896" s="15">
        <v>35765.620000000003</v>
      </c>
      <c r="T1896" s="11">
        <f t="shared" si="204"/>
        <v>204432.88</v>
      </c>
      <c r="U1896" s="12">
        <f t="shared" si="205"/>
        <v>30664.932000000001</v>
      </c>
      <c r="V1896" s="12">
        <f t="shared" si="206"/>
        <v>173767.948</v>
      </c>
      <c r="W1896" s="17">
        <f t="shared" si="207"/>
        <v>0.20582403378556327</v>
      </c>
      <c r="X1896" s="19">
        <f t="shared" si="208"/>
        <v>1</v>
      </c>
      <c r="Y1896" s="17">
        <f t="shared" si="209"/>
        <v>0.20582403378556327</v>
      </c>
      <c r="Z1896" s="25">
        <f t="shared" si="203"/>
        <v>0.17647058823529413</v>
      </c>
    </row>
    <row r="1897" spans="1:26" ht="14.4" x14ac:dyDescent="0.3">
      <c r="A1897" s="24" t="s">
        <v>2801</v>
      </c>
      <c r="B1897" s="4">
        <v>45761</v>
      </c>
      <c r="C1897" s="3" t="s">
        <v>49</v>
      </c>
      <c r="D1897" s="3" t="s">
        <v>21</v>
      </c>
      <c r="E1897" s="3" t="s">
        <v>22</v>
      </c>
      <c r="F1897" s="3" t="s">
        <v>22</v>
      </c>
      <c r="G1897" s="3" t="s">
        <v>1361</v>
      </c>
      <c r="H1897" s="3" t="s">
        <v>87</v>
      </c>
      <c r="I1897" s="3" t="s">
        <v>45</v>
      </c>
      <c r="J1897" s="3" t="s">
        <v>132</v>
      </c>
      <c r="K1897" s="3" t="s">
        <v>133</v>
      </c>
      <c r="L1897" s="5">
        <v>29</v>
      </c>
      <c r="M1897" s="5">
        <v>30385.15</v>
      </c>
      <c r="N1897" s="5">
        <v>36532.15</v>
      </c>
      <c r="O1897" s="5">
        <v>0.1</v>
      </c>
      <c r="P1897" s="3" t="s">
        <v>55</v>
      </c>
      <c r="Q1897" s="3" t="s">
        <v>38</v>
      </c>
      <c r="R1897" s="5">
        <v>7</v>
      </c>
      <c r="S1897" s="15">
        <v>160436.70000000001</v>
      </c>
      <c r="T1897" s="11">
        <f t="shared" si="204"/>
        <v>1059432.3500000001</v>
      </c>
      <c r="U1897" s="12">
        <f t="shared" si="205"/>
        <v>105943.23500000002</v>
      </c>
      <c r="V1897" s="12">
        <f t="shared" si="206"/>
        <v>953489.11500000011</v>
      </c>
      <c r="W1897" s="17">
        <f t="shared" si="207"/>
        <v>0.16826274938649929</v>
      </c>
      <c r="X1897" s="19">
        <f t="shared" si="208"/>
        <v>1</v>
      </c>
      <c r="Y1897" s="17">
        <f t="shared" si="209"/>
        <v>0.16826274938649929</v>
      </c>
      <c r="Z1897" s="25">
        <f t="shared" si="203"/>
        <v>0.11111111111111112</v>
      </c>
    </row>
    <row r="1898" spans="1:26" ht="14.4" x14ac:dyDescent="0.3">
      <c r="A1898" s="24" t="s">
        <v>2802</v>
      </c>
      <c r="B1898" s="6">
        <v>45755</v>
      </c>
      <c r="C1898" s="3" t="s">
        <v>31</v>
      </c>
      <c r="D1898" s="3" t="s">
        <v>57</v>
      </c>
      <c r="E1898" s="3" t="s">
        <v>92</v>
      </c>
      <c r="F1898" s="3" t="s">
        <v>93</v>
      </c>
      <c r="G1898" s="3" t="s">
        <v>385</v>
      </c>
      <c r="H1898" s="3" t="s">
        <v>24</v>
      </c>
      <c r="I1898" s="3" t="s">
        <v>45</v>
      </c>
      <c r="J1898" s="3" t="s">
        <v>132</v>
      </c>
      <c r="K1898" s="3" t="s">
        <v>133</v>
      </c>
      <c r="L1898" s="5">
        <v>22</v>
      </c>
      <c r="M1898" s="5">
        <v>42667.23</v>
      </c>
      <c r="N1898" s="5">
        <v>61410.58</v>
      </c>
      <c r="O1898" s="5">
        <v>0.15</v>
      </c>
      <c r="P1898" s="3" t="s">
        <v>55</v>
      </c>
      <c r="Q1898" s="3" t="s">
        <v>77</v>
      </c>
      <c r="R1898" s="5">
        <v>10</v>
      </c>
      <c r="S1898" s="15">
        <v>350500.6</v>
      </c>
      <c r="T1898" s="11">
        <f t="shared" si="204"/>
        <v>1351032.76</v>
      </c>
      <c r="U1898" s="12">
        <f t="shared" si="205"/>
        <v>202654.91399999999</v>
      </c>
      <c r="V1898" s="12">
        <f t="shared" si="206"/>
        <v>1148377.8459999999</v>
      </c>
      <c r="W1898" s="17">
        <f t="shared" si="207"/>
        <v>0.30521365526238131</v>
      </c>
      <c r="X1898" s="19">
        <f t="shared" si="208"/>
        <v>1</v>
      </c>
      <c r="Y1898" s="17">
        <f t="shared" si="209"/>
        <v>0.30521365526238131</v>
      </c>
      <c r="Z1898" s="25">
        <f t="shared" si="203"/>
        <v>0.17647058823529413</v>
      </c>
    </row>
    <row r="1899" spans="1:26" ht="14.4" x14ac:dyDescent="0.3">
      <c r="A1899" s="24" t="s">
        <v>2803</v>
      </c>
      <c r="B1899" s="4">
        <v>45680</v>
      </c>
      <c r="C1899" s="3" t="s">
        <v>40</v>
      </c>
      <c r="D1899" s="3" t="s">
        <v>21</v>
      </c>
      <c r="E1899" s="3" t="s">
        <v>105</v>
      </c>
      <c r="F1899" s="3" t="s">
        <v>106</v>
      </c>
      <c r="G1899" s="3" t="s">
        <v>2804</v>
      </c>
      <c r="H1899" s="3" t="s">
        <v>87</v>
      </c>
      <c r="I1899" s="3" t="s">
        <v>52</v>
      </c>
      <c r="J1899" s="3" t="s">
        <v>53</v>
      </c>
      <c r="K1899" s="3" t="s">
        <v>110</v>
      </c>
      <c r="L1899" s="5">
        <v>14</v>
      </c>
      <c r="M1899" s="5">
        <v>30870.19</v>
      </c>
      <c r="N1899" s="5">
        <v>38743.120000000003</v>
      </c>
      <c r="O1899" s="5">
        <v>0.1</v>
      </c>
      <c r="P1899" s="3" t="s">
        <v>55</v>
      </c>
      <c r="Q1899" s="3" t="s">
        <v>38</v>
      </c>
      <c r="R1899" s="5">
        <v>5</v>
      </c>
      <c r="S1899" s="15">
        <v>99198.92</v>
      </c>
      <c r="T1899" s="11">
        <f t="shared" si="204"/>
        <v>542403.68000000005</v>
      </c>
      <c r="U1899" s="12">
        <f t="shared" si="205"/>
        <v>54240.368000000009</v>
      </c>
      <c r="V1899" s="12">
        <f t="shared" si="206"/>
        <v>488163.31200000003</v>
      </c>
      <c r="W1899" s="17">
        <f t="shared" si="207"/>
        <v>0.2032084705292232</v>
      </c>
      <c r="X1899" s="19">
        <f t="shared" si="208"/>
        <v>1</v>
      </c>
      <c r="Y1899" s="17">
        <f t="shared" si="209"/>
        <v>0.2032084705292232</v>
      </c>
      <c r="Z1899" s="25">
        <f t="shared" si="203"/>
        <v>0.11111111111111112</v>
      </c>
    </row>
    <row r="1900" spans="1:26" ht="14.4" x14ac:dyDescent="0.3">
      <c r="A1900" s="24" t="s">
        <v>2805</v>
      </c>
      <c r="B1900" s="4">
        <v>45832</v>
      </c>
      <c r="C1900" s="3" t="s">
        <v>49</v>
      </c>
      <c r="D1900" s="3" t="s">
        <v>70</v>
      </c>
      <c r="E1900" s="3" t="s">
        <v>125</v>
      </c>
      <c r="F1900" s="3" t="s">
        <v>125</v>
      </c>
      <c r="G1900" s="3" t="s">
        <v>2317</v>
      </c>
      <c r="H1900" s="3" t="s">
        <v>87</v>
      </c>
      <c r="I1900" s="3" t="s">
        <v>45</v>
      </c>
      <c r="J1900" s="3" t="s">
        <v>46</v>
      </c>
      <c r="K1900" s="3" t="s">
        <v>161</v>
      </c>
      <c r="L1900" s="5">
        <v>7</v>
      </c>
      <c r="M1900" s="5">
        <v>24674.92</v>
      </c>
      <c r="N1900" s="5">
        <v>28112.73</v>
      </c>
      <c r="O1900" s="5">
        <v>0.1</v>
      </c>
      <c r="P1900" s="3" t="s">
        <v>55</v>
      </c>
      <c r="Q1900" s="3" t="s">
        <v>38</v>
      </c>
      <c r="R1900" s="5">
        <v>3</v>
      </c>
      <c r="S1900" s="15">
        <v>21658.2</v>
      </c>
      <c r="T1900" s="11">
        <f t="shared" si="204"/>
        <v>196789.11</v>
      </c>
      <c r="U1900" s="12">
        <f t="shared" si="205"/>
        <v>19678.911</v>
      </c>
      <c r="V1900" s="12">
        <f t="shared" si="206"/>
        <v>177110.19899999999</v>
      </c>
      <c r="W1900" s="17">
        <f t="shared" si="207"/>
        <v>0.12228657707058418</v>
      </c>
      <c r="X1900" s="19">
        <f t="shared" si="208"/>
        <v>1</v>
      </c>
      <c r="Y1900" s="17">
        <f t="shared" si="209"/>
        <v>0.12228657707058418</v>
      </c>
      <c r="Z1900" s="25">
        <f t="shared" si="203"/>
        <v>0.11111111111111112</v>
      </c>
    </row>
    <row r="1901" spans="1:26" ht="14.4" x14ac:dyDescent="0.3">
      <c r="A1901" s="24" t="s">
        <v>2806</v>
      </c>
      <c r="B1901" s="4">
        <v>45741</v>
      </c>
      <c r="C1901" s="3" t="s">
        <v>40</v>
      </c>
      <c r="D1901" s="3" t="s">
        <v>57</v>
      </c>
      <c r="E1901" s="3" t="s">
        <v>92</v>
      </c>
      <c r="F1901" s="3" t="s">
        <v>93</v>
      </c>
      <c r="G1901" s="3" t="s">
        <v>697</v>
      </c>
      <c r="H1901" s="3" t="s">
        <v>24</v>
      </c>
      <c r="I1901" s="3" t="s">
        <v>45</v>
      </c>
      <c r="J1901" s="3" t="s">
        <v>67</v>
      </c>
      <c r="K1901" s="3" t="s">
        <v>68</v>
      </c>
      <c r="L1901" s="5">
        <v>6</v>
      </c>
      <c r="M1901" s="5">
        <v>23637.49</v>
      </c>
      <c r="N1901" s="5">
        <v>35035.629999999997</v>
      </c>
      <c r="O1901" s="5">
        <v>0.1</v>
      </c>
      <c r="P1901" s="3" t="s">
        <v>55</v>
      </c>
      <c r="Q1901" s="3" t="s">
        <v>84</v>
      </c>
      <c r="R1901" s="5">
        <v>1</v>
      </c>
      <c r="S1901" s="15">
        <v>61549.96</v>
      </c>
      <c r="T1901" s="11">
        <f t="shared" si="204"/>
        <v>210213.77999999997</v>
      </c>
      <c r="U1901" s="12">
        <f t="shared" si="205"/>
        <v>21021.377999999997</v>
      </c>
      <c r="V1901" s="12">
        <f t="shared" si="206"/>
        <v>189192.40199999997</v>
      </c>
      <c r="W1901" s="17">
        <f t="shared" si="207"/>
        <v>0.32532997810345476</v>
      </c>
      <c r="X1901" s="19">
        <f t="shared" si="208"/>
        <v>1</v>
      </c>
      <c r="Y1901" s="17">
        <f t="shared" si="209"/>
        <v>0.32532997810345476</v>
      </c>
      <c r="Z1901" s="25">
        <f t="shared" si="203"/>
        <v>0.1111111111111111</v>
      </c>
    </row>
    <row r="1902" spans="1:26" ht="14.4" x14ac:dyDescent="0.3">
      <c r="A1902" s="24" t="s">
        <v>2807</v>
      </c>
      <c r="B1902" s="6">
        <v>45847</v>
      </c>
      <c r="C1902" s="3" t="s">
        <v>20</v>
      </c>
      <c r="D1902" s="3" t="s">
        <v>41</v>
      </c>
      <c r="E1902" s="3" t="s">
        <v>50</v>
      </c>
      <c r="F1902" s="3" t="s">
        <v>50</v>
      </c>
      <c r="G1902" s="3" t="s">
        <v>748</v>
      </c>
      <c r="H1902" s="3" t="s">
        <v>87</v>
      </c>
      <c r="I1902" s="3" t="s">
        <v>25</v>
      </c>
      <c r="J1902" s="3" t="s">
        <v>26</v>
      </c>
      <c r="K1902" s="3" t="s">
        <v>27</v>
      </c>
      <c r="L1902" s="5">
        <v>38</v>
      </c>
      <c r="M1902" s="5">
        <v>11155.67</v>
      </c>
      <c r="N1902" s="5">
        <v>15043.28</v>
      </c>
      <c r="O1902" s="5">
        <v>0.05</v>
      </c>
      <c r="P1902" s="3" t="s">
        <v>28</v>
      </c>
      <c r="Q1902" s="3" t="s">
        <v>38</v>
      </c>
      <c r="R1902" s="5">
        <v>5</v>
      </c>
      <c r="S1902" s="15">
        <v>140342.70000000001</v>
      </c>
      <c r="T1902" s="11">
        <f t="shared" si="204"/>
        <v>571644.64</v>
      </c>
      <c r="U1902" s="12">
        <f t="shared" si="205"/>
        <v>28582.232000000004</v>
      </c>
      <c r="V1902" s="12">
        <f t="shared" si="206"/>
        <v>543062.40800000005</v>
      </c>
      <c r="W1902" s="17">
        <f t="shared" si="207"/>
        <v>0.25842830940343786</v>
      </c>
      <c r="X1902" s="19">
        <f t="shared" si="208"/>
        <v>0</v>
      </c>
      <c r="Y1902" s="17">
        <f t="shared" si="209"/>
        <v>0.25842830940343786</v>
      </c>
      <c r="Z1902" s="25">
        <f t="shared" si="203"/>
        <v>5.2631578947368425E-2</v>
      </c>
    </row>
    <row r="1903" spans="1:26" ht="14.4" x14ac:dyDescent="0.3">
      <c r="A1903" s="24" t="s">
        <v>2808</v>
      </c>
      <c r="B1903" s="6">
        <v>45720</v>
      </c>
      <c r="C1903" s="3" t="s">
        <v>31</v>
      </c>
      <c r="D1903" s="3" t="s">
        <v>57</v>
      </c>
      <c r="E1903" s="3" t="s">
        <v>92</v>
      </c>
      <c r="F1903" s="3" t="s">
        <v>93</v>
      </c>
      <c r="G1903" s="3" t="s">
        <v>1971</v>
      </c>
      <c r="H1903" s="3" t="s">
        <v>44</v>
      </c>
      <c r="I1903" s="3" t="s">
        <v>45</v>
      </c>
      <c r="J1903" s="3" t="s">
        <v>132</v>
      </c>
      <c r="K1903" s="3" t="s">
        <v>241</v>
      </c>
      <c r="L1903" s="5">
        <v>40</v>
      </c>
      <c r="M1903" s="5">
        <v>64730.12</v>
      </c>
      <c r="N1903" s="5">
        <v>83885.37</v>
      </c>
      <c r="O1903" s="5">
        <v>0.1</v>
      </c>
      <c r="P1903" s="3" t="s">
        <v>55</v>
      </c>
      <c r="Q1903" s="3" t="s">
        <v>77</v>
      </c>
      <c r="R1903" s="5">
        <v>16</v>
      </c>
      <c r="S1903" s="15">
        <v>689589</v>
      </c>
      <c r="T1903" s="11">
        <f t="shared" si="204"/>
        <v>3355414.8</v>
      </c>
      <c r="U1903" s="12">
        <f t="shared" si="205"/>
        <v>335541.48</v>
      </c>
      <c r="V1903" s="12">
        <f t="shared" si="206"/>
        <v>3019873.32</v>
      </c>
      <c r="W1903" s="17">
        <f t="shared" si="207"/>
        <v>0.22835030709168955</v>
      </c>
      <c r="X1903" s="19">
        <f t="shared" si="208"/>
        <v>1</v>
      </c>
      <c r="Y1903" s="17">
        <f t="shared" si="209"/>
        <v>0.22835030709168955</v>
      </c>
      <c r="Z1903" s="25">
        <f t="shared" si="203"/>
        <v>0.1111111111111111</v>
      </c>
    </row>
    <row r="1904" spans="1:26" ht="14.4" x14ac:dyDescent="0.3">
      <c r="A1904" s="24" t="s">
        <v>2809</v>
      </c>
      <c r="B1904" s="4">
        <v>45827</v>
      </c>
      <c r="C1904" s="3" t="s">
        <v>20</v>
      </c>
      <c r="D1904" s="3" t="s">
        <v>21</v>
      </c>
      <c r="E1904" s="3" t="s">
        <v>32</v>
      </c>
      <c r="F1904" s="3" t="s">
        <v>33</v>
      </c>
      <c r="G1904" s="3" t="s">
        <v>2213</v>
      </c>
      <c r="H1904" s="3" t="s">
        <v>35</v>
      </c>
      <c r="I1904" s="3" t="s">
        <v>25</v>
      </c>
      <c r="J1904" s="3" t="s">
        <v>146</v>
      </c>
      <c r="K1904" s="3" t="s">
        <v>411</v>
      </c>
      <c r="L1904" s="5">
        <v>18</v>
      </c>
      <c r="M1904" s="5">
        <v>70787.899999999994</v>
      </c>
      <c r="N1904" s="5">
        <v>83433.58</v>
      </c>
      <c r="O1904" s="5">
        <v>0.15</v>
      </c>
      <c r="P1904" s="3" t="s">
        <v>28</v>
      </c>
      <c r="Q1904" s="3" t="s">
        <v>29</v>
      </c>
      <c r="R1904" s="5">
        <v>7</v>
      </c>
      <c r="S1904" s="15">
        <v>193478.9</v>
      </c>
      <c r="T1904" s="11">
        <f t="shared" si="204"/>
        <v>1501804.44</v>
      </c>
      <c r="U1904" s="12">
        <f t="shared" si="205"/>
        <v>225270.666</v>
      </c>
      <c r="V1904" s="12">
        <f t="shared" si="206"/>
        <v>1276533.774</v>
      </c>
      <c r="W1904" s="17">
        <f t="shared" si="207"/>
        <v>0.1515658292328112</v>
      </c>
      <c r="X1904" s="19">
        <f t="shared" si="208"/>
        <v>0</v>
      </c>
      <c r="Y1904" s="17">
        <f t="shared" si="209"/>
        <v>0.1515658292328112</v>
      </c>
      <c r="Z1904" s="25">
        <f t="shared" si="203"/>
        <v>0.17647058823529413</v>
      </c>
    </row>
    <row r="1905" spans="1:26" ht="14.4" x14ac:dyDescent="0.3">
      <c r="A1905" s="24" t="s">
        <v>2810</v>
      </c>
      <c r="B1905" s="4">
        <v>45704</v>
      </c>
      <c r="C1905" s="3" t="s">
        <v>31</v>
      </c>
      <c r="D1905" s="3" t="s">
        <v>70</v>
      </c>
      <c r="E1905" s="3" t="s">
        <v>71</v>
      </c>
      <c r="F1905" s="3" t="s">
        <v>72</v>
      </c>
      <c r="G1905" s="3" t="s">
        <v>330</v>
      </c>
      <c r="H1905" s="3" t="s">
        <v>24</v>
      </c>
      <c r="I1905" s="3" t="s">
        <v>25</v>
      </c>
      <c r="J1905" s="3" t="s">
        <v>146</v>
      </c>
      <c r="K1905" s="3" t="s">
        <v>411</v>
      </c>
      <c r="L1905" s="5">
        <v>1</v>
      </c>
      <c r="M1905" s="5">
        <v>71635.73</v>
      </c>
      <c r="N1905" s="5">
        <v>102067.8</v>
      </c>
      <c r="O1905" s="5">
        <v>0.05</v>
      </c>
      <c r="P1905" s="3" t="s">
        <v>55</v>
      </c>
      <c r="Q1905" s="3" t="s">
        <v>77</v>
      </c>
      <c r="R1905" s="5">
        <v>7</v>
      </c>
      <c r="S1905" s="15">
        <v>28910.48</v>
      </c>
      <c r="T1905" s="11">
        <f t="shared" si="204"/>
        <v>102067.8</v>
      </c>
      <c r="U1905" s="12">
        <f t="shared" si="205"/>
        <v>5103.3900000000003</v>
      </c>
      <c r="V1905" s="12">
        <f t="shared" si="206"/>
        <v>96964.41</v>
      </c>
      <c r="W1905" s="17">
        <f t="shared" si="207"/>
        <v>0.29815558100131789</v>
      </c>
      <c r="X1905" s="19">
        <f t="shared" si="208"/>
        <v>1</v>
      </c>
      <c r="Y1905" s="17">
        <f t="shared" si="209"/>
        <v>0.29815558100131789</v>
      </c>
      <c r="Z1905" s="25">
        <f t="shared" si="203"/>
        <v>5.2631578947368425E-2</v>
      </c>
    </row>
    <row r="1906" spans="1:26" ht="14.4" x14ac:dyDescent="0.3">
      <c r="A1906" s="24" t="s">
        <v>2811</v>
      </c>
      <c r="B1906" s="4">
        <v>45762</v>
      </c>
      <c r="C1906" s="3" t="s">
        <v>20</v>
      </c>
      <c r="D1906" s="3" t="s">
        <v>70</v>
      </c>
      <c r="E1906" s="3" t="s">
        <v>71</v>
      </c>
      <c r="F1906" s="3" t="s">
        <v>72</v>
      </c>
      <c r="G1906" s="3" t="s">
        <v>1987</v>
      </c>
      <c r="H1906" s="3" t="s">
        <v>44</v>
      </c>
      <c r="I1906" s="3" t="s">
        <v>45</v>
      </c>
      <c r="J1906" s="3" t="s">
        <v>102</v>
      </c>
      <c r="K1906" s="3" t="s">
        <v>226</v>
      </c>
      <c r="L1906" s="5">
        <v>41</v>
      </c>
      <c r="M1906" s="5">
        <v>26260.41</v>
      </c>
      <c r="N1906" s="5">
        <v>34461.24</v>
      </c>
      <c r="O1906" s="5">
        <v>0</v>
      </c>
      <c r="P1906" s="3" t="s">
        <v>55</v>
      </c>
      <c r="Q1906" s="3" t="s">
        <v>77</v>
      </c>
      <c r="R1906" s="5">
        <v>8</v>
      </c>
      <c r="S1906" s="15">
        <v>336234</v>
      </c>
      <c r="T1906" s="11">
        <f t="shared" si="204"/>
        <v>1412910.8399999999</v>
      </c>
      <c r="U1906" s="12">
        <f t="shared" si="205"/>
        <v>0</v>
      </c>
      <c r="V1906" s="12">
        <f t="shared" si="206"/>
        <v>1412910.8399999999</v>
      </c>
      <c r="W1906" s="17">
        <f t="shared" si="207"/>
        <v>0.23797255317256963</v>
      </c>
      <c r="X1906" s="19">
        <f t="shared" si="208"/>
        <v>1</v>
      </c>
      <c r="Y1906" s="17">
        <f t="shared" si="209"/>
        <v>0.23797255317256963</v>
      </c>
      <c r="Z1906" s="25">
        <f t="shared" si="203"/>
        <v>0</v>
      </c>
    </row>
    <row r="1907" spans="1:26" ht="14.4" x14ac:dyDescent="0.3">
      <c r="A1907" s="24" t="s">
        <v>2812</v>
      </c>
      <c r="B1907" s="4">
        <v>45824</v>
      </c>
      <c r="C1907" s="3" t="s">
        <v>31</v>
      </c>
      <c r="D1907" s="3" t="s">
        <v>70</v>
      </c>
      <c r="E1907" s="3" t="s">
        <v>71</v>
      </c>
      <c r="F1907" s="3" t="s">
        <v>72</v>
      </c>
      <c r="G1907" s="3" t="s">
        <v>1777</v>
      </c>
      <c r="H1907" s="3" t="s">
        <v>35</v>
      </c>
      <c r="I1907" s="3" t="s">
        <v>25</v>
      </c>
      <c r="J1907" s="3" t="s">
        <v>61</v>
      </c>
      <c r="K1907" s="3" t="s">
        <v>223</v>
      </c>
      <c r="L1907" s="5">
        <v>7</v>
      </c>
      <c r="M1907" s="5">
        <v>24867.06</v>
      </c>
      <c r="N1907" s="5">
        <v>33736.339999999997</v>
      </c>
      <c r="O1907" s="5">
        <v>0</v>
      </c>
      <c r="P1907" s="3" t="s">
        <v>28</v>
      </c>
      <c r="Q1907" s="3" t="s">
        <v>77</v>
      </c>
      <c r="R1907" s="5">
        <v>19</v>
      </c>
      <c r="S1907" s="15">
        <v>62084.959999999999</v>
      </c>
      <c r="T1907" s="11">
        <f t="shared" si="204"/>
        <v>236154.37999999998</v>
      </c>
      <c r="U1907" s="12">
        <f t="shared" si="205"/>
        <v>0</v>
      </c>
      <c r="V1907" s="12">
        <f t="shared" si="206"/>
        <v>236154.37999999998</v>
      </c>
      <c r="W1907" s="17">
        <f t="shared" si="207"/>
        <v>0.26289988777680096</v>
      </c>
      <c r="X1907" s="19">
        <f t="shared" si="208"/>
        <v>0</v>
      </c>
      <c r="Y1907" s="17">
        <f t="shared" si="209"/>
        <v>0.26289988777680096</v>
      </c>
      <c r="Z1907" s="25">
        <f t="shared" si="203"/>
        <v>0</v>
      </c>
    </row>
    <row r="1908" spans="1:26" ht="14.4" x14ac:dyDescent="0.3">
      <c r="A1908" s="24" t="s">
        <v>2813</v>
      </c>
      <c r="B1908" s="6">
        <v>45753</v>
      </c>
      <c r="C1908" s="3" t="s">
        <v>40</v>
      </c>
      <c r="D1908" s="3" t="s">
        <v>21</v>
      </c>
      <c r="E1908" s="3" t="s">
        <v>32</v>
      </c>
      <c r="F1908" s="3" t="s">
        <v>33</v>
      </c>
      <c r="G1908" s="3" t="s">
        <v>611</v>
      </c>
      <c r="H1908" s="3" t="s">
        <v>87</v>
      </c>
      <c r="I1908" s="3" t="s">
        <v>52</v>
      </c>
      <c r="J1908" s="3" t="s">
        <v>113</v>
      </c>
      <c r="K1908" s="3" t="s">
        <v>139</v>
      </c>
      <c r="L1908" s="5">
        <v>49</v>
      </c>
      <c r="M1908" s="5">
        <v>78588.78</v>
      </c>
      <c r="N1908" s="5">
        <v>88512.29</v>
      </c>
      <c r="O1908" s="5">
        <v>0.1</v>
      </c>
      <c r="P1908" s="3" t="s">
        <v>55</v>
      </c>
      <c r="Q1908" s="3" t="s">
        <v>77</v>
      </c>
      <c r="R1908" s="5">
        <v>13</v>
      </c>
      <c r="S1908" s="15">
        <v>437626.8</v>
      </c>
      <c r="T1908" s="11">
        <f t="shared" si="204"/>
        <v>4337102.21</v>
      </c>
      <c r="U1908" s="12">
        <f t="shared" si="205"/>
        <v>433710.22100000002</v>
      </c>
      <c r="V1908" s="12">
        <f t="shared" si="206"/>
        <v>3903391.9890000001</v>
      </c>
      <c r="W1908" s="17">
        <f t="shared" si="207"/>
        <v>0.11211448945769714</v>
      </c>
      <c r="X1908" s="19">
        <f t="shared" si="208"/>
        <v>1</v>
      </c>
      <c r="Y1908" s="17">
        <f t="shared" si="209"/>
        <v>0.11211448945769714</v>
      </c>
      <c r="Z1908" s="25">
        <f t="shared" si="203"/>
        <v>0.11111111111111112</v>
      </c>
    </row>
    <row r="1909" spans="1:26" ht="14.4" x14ac:dyDescent="0.3">
      <c r="A1909" s="24" t="s">
        <v>2814</v>
      </c>
      <c r="B1909" s="4">
        <v>45832</v>
      </c>
      <c r="C1909" s="3" t="s">
        <v>20</v>
      </c>
      <c r="D1909" s="3" t="s">
        <v>70</v>
      </c>
      <c r="E1909" s="3" t="s">
        <v>125</v>
      </c>
      <c r="F1909" s="3" t="s">
        <v>125</v>
      </c>
      <c r="G1909" s="3" t="s">
        <v>1554</v>
      </c>
      <c r="H1909" s="3" t="s">
        <v>87</v>
      </c>
      <c r="I1909" s="3" t="s">
        <v>25</v>
      </c>
      <c r="J1909" s="3" t="s">
        <v>26</v>
      </c>
      <c r="K1909" s="3" t="s">
        <v>80</v>
      </c>
      <c r="L1909" s="5">
        <v>3</v>
      </c>
      <c r="M1909" s="5">
        <v>72541.39</v>
      </c>
      <c r="N1909" s="5">
        <v>101992</v>
      </c>
      <c r="O1909" s="5">
        <v>0</v>
      </c>
      <c r="P1909" s="3" t="s">
        <v>28</v>
      </c>
      <c r="Q1909" s="3" t="s">
        <v>77</v>
      </c>
      <c r="R1909" s="5">
        <v>16</v>
      </c>
      <c r="S1909" s="15">
        <v>88351.74</v>
      </c>
      <c r="T1909" s="11">
        <f t="shared" si="204"/>
        <v>305976</v>
      </c>
      <c r="U1909" s="12">
        <f t="shared" si="205"/>
        <v>0</v>
      </c>
      <c r="V1909" s="12">
        <f t="shared" si="206"/>
        <v>305976</v>
      </c>
      <c r="W1909" s="17">
        <f t="shared" si="207"/>
        <v>0.28875382382931997</v>
      </c>
      <c r="X1909" s="19">
        <f t="shared" si="208"/>
        <v>0</v>
      </c>
      <c r="Y1909" s="17">
        <f t="shared" si="209"/>
        <v>0.28875382382931997</v>
      </c>
      <c r="Z1909" s="25">
        <f t="shared" si="203"/>
        <v>0</v>
      </c>
    </row>
    <row r="1910" spans="1:26" ht="14.4" x14ac:dyDescent="0.3">
      <c r="A1910" s="24" t="s">
        <v>2815</v>
      </c>
      <c r="B1910" s="4">
        <v>45861</v>
      </c>
      <c r="C1910" s="3" t="s">
        <v>31</v>
      </c>
      <c r="D1910" s="3" t="s">
        <v>41</v>
      </c>
      <c r="E1910" s="3" t="s">
        <v>50</v>
      </c>
      <c r="F1910" s="3" t="s">
        <v>50</v>
      </c>
      <c r="G1910" s="3" t="s">
        <v>1328</v>
      </c>
      <c r="H1910" s="3" t="s">
        <v>24</v>
      </c>
      <c r="I1910" s="3" t="s">
        <v>45</v>
      </c>
      <c r="J1910" s="3" t="s">
        <v>67</v>
      </c>
      <c r="K1910" s="3" t="s">
        <v>68</v>
      </c>
      <c r="L1910" s="5">
        <v>36</v>
      </c>
      <c r="M1910" s="5">
        <v>16915.13</v>
      </c>
      <c r="N1910" s="5">
        <v>22628.44</v>
      </c>
      <c r="O1910" s="5">
        <v>0</v>
      </c>
      <c r="P1910" s="3" t="s">
        <v>28</v>
      </c>
      <c r="Q1910" s="3" t="s">
        <v>29</v>
      </c>
      <c r="R1910" s="5">
        <v>5</v>
      </c>
      <c r="S1910" s="15">
        <v>205679.2</v>
      </c>
      <c r="T1910" s="11">
        <f t="shared" si="204"/>
        <v>814623.84</v>
      </c>
      <c r="U1910" s="12">
        <f t="shared" si="205"/>
        <v>0</v>
      </c>
      <c r="V1910" s="12">
        <f t="shared" si="206"/>
        <v>814623.84</v>
      </c>
      <c r="W1910" s="17">
        <f t="shared" si="207"/>
        <v>0.25248364938595463</v>
      </c>
      <c r="X1910" s="19">
        <f t="shared" si="208"/>
        <v>0</v>
      </c>
      <c r="Y1910" s="17">
        <f t="shared" si="209"/>
        <v>0.25248364938595463</v>
      </c>
      <c r="Z1910" s="25">
        <f t="shared" si="203"/>
        <v>0</v>
      </c>
    </row>
    <row r="1911" spans="1:26" ht="14.4" x14ac:dyDescent="0.3">
      <c r="A1911" s="24" t="s">
        <v>2816</v>
      </c>
      <c r="B1911" s="4">
        <v>45705</v>
      </c>
      <c r="C1911" s="3" t="s">
        <v>40</v>
      </c>
      <c r="D1911" s="3" t="s">
        <v>57</v>
      </c>
      <c r="E1911" s="3" t="s">
        <v>92</v>
      </c>
      <c r="F1911" s="3" t="s">
        <v>93</v>
      </c>
      <c r="G1911" s="3" t="s">
        <v>1531</v>
      </c>
      <c r="H1911" s="3" t="s">
        <v>24</v>
      </c>
      <c r="I1911" s="3" t="s">
        <v>52</v>
      </c>
      <c r="J1911" s="3" t="s">
        <v>157</v>
      </c>
      <c r="K1911" s="3" t="s">
        <v>188</v>
      </c>
      <c r="L1911" s="5">
        <v>37</v>
      </c>
      <c r="M1911" s="5">
        <v>11087.82</v>
      </c>
      <c r="N1911" s="5">
        <v>16247.4</v>
      </c>
      <c r="O1911" s="5">
        <v>0</v>
      </c>
      <c r="P1911" s="3" t="s">
        <v>28</v>
      </c>
      <c r="Q1911" s="3" t="s">
        <v>38</v>
      </c>
      <c r="R1911" s="5">
        <v>9</v>
      </c>
      <c r="S1911" s="15">
        <v>190904.5</v>
      </c>
      <c r="T1911" s="11">
        <f t="shared" si="204"/>
        <v>601153.79999999993</v>
      </c>
      <c r="U1911" s="12">
        <f t="shared" si="205"/>
        <v>0</v>
      </c>
      <c r="V1911" s="12">
        <f t="shared" si="206"/>
        <v>601153.79999999993</v>
      </c>
      <c r="W1911" s="17">
        <f t="shared" si="207"/>
        <v>0.31756349207141338</v>
      </c>
      <c r="X1911" s="19">
        <f t="shared" si="208"/>
        <v>0</v>
      </c>
      <c r="Y1911" s="17">
        <f t="shared" si="209"/>
        <v>0.31756349207141338</v>
      </c>
      <c r="Z1911" s="25">
        <f t="shared" si="203"/>
        <v>0</v>
      </c>
    </row>
    <row r="1912" spans="1:26" ht="14.4" x14ac:dyDescent="0.3">
      <c r="A1912" s="24" t="s">
        <v>2817</v>
      </c>
      <c r="B1912" s="4">
        <v>45767</v>
      </c>
      <c r="C1912" s="3" t="s">
        <v>40</v>
      </c>
      <c r="D1912" s="3" t="s">
        <v>41</v>
      </c>
      <c r="E1912" s="3" t="s">
        <v>50</v>
      </c>
      <c r="F1912" s="3" t="s">
        <v>50</v>
      </c>
      <c r="G1912" s="3" t="s">
        <v>2149</v>
      </c>
      <c r="H1912" s="3" t="s">
        <v>44</v>
      </c>
      <c r="I1912" s="3" t="s">
        <v>52</v>
      </c>
      <c r="J1912" s="3" t="s">
        <v>113</v>
      </c>
      <c r="K1912" s="3" t="s">
        <v>139</v>
      </c>
      <c r="L1912" s="5">
        <v>9</v>
      </c>
      <c r="M1912" s="5">
        <v>13426.24</v>
      </c>
      <c r="N1912" s="5">
        <v>17371.82</v>
      </c>
      <c r="O1912" s="5">
        <v>0.15</v>
      </c>
      <c r="P1912" s="3" t="s">
        <v>28</v>
      </c>
      <c r="Q1912" s="3" t="s">
        <v>84</v>
      </c>
      <c r="R1912" s="5">
        <v>9</v>
      </c>
      <c r="S1912" s="15">
        <v>30183.69</v>
      </c>
      <c r="T1912" s="11">
        <f t="shared" si="204"/>
        <v>156346.38</v>
      </c>
      <c r="U1912" s="12">
        <f t="shared" si="205"/>
        <v>23451.956999999999</v>
      </c>
      <c r="V1912" s="12">
        <f t="shared" si="206"/>
        <v>132894.42300000001</v>
      </c>
      <c r="W1912" s="17">
        <f t="shared" si="207"/>
        <v>0.22712533241519095</v>
      </c>
      <c r="X1912" s="19">
        <f t="shared" si="208"/>
        <v>0</v>
      </c>
      <c r="Y1912" s="17">
        <f t="shared" si="209"/>
        <v>0.22712533241519095</v>
      </c>
      <c r="Z1912" s="25">
        <f t="shared" si="203"/>
        <v>0.1764705882352941</v>
      </c>
    </row>
    <row r="1913" spans="1:26" ht="14.4" x14ac:dyDescent="0.3">
      <c r="A1913" s="24" t="s">
        <v>2818</v>
      </c>
      <c r="B1913" s="4">
        <v>45832</v>
      </c>
      <c r="C1913" s="3" t="s">
        <v>49</v>
      </c>
      <c r="D1913" s="3" t="s">
        <v>57</v>
      </c>
      <c r="E1913" s="3" t="s">
        <v>58</v>
      </c>
      <c r="F1913" s="3" t="s">
        <v>59</v>
      </c>
      <c r="G1913" s="3" t="s">
        <v>554</v>
      </c>
      <c r="H1913" s="3" t="s">
        <v>87</v>
      </c>
      <c r="I1913" s="3" t="s">
        <v>25</v>
      </c>
      <c r="J1913" s="3" t="s">
        <v>146</v>
      </c>
      <c r="K1913" s="3" t="s">
        <v>177</v>
      </c>
      <c r="L1913" s="5">
        <v>46</v>
      </c>
      <c r="M1913" s="5">
        <v>1562.97</v>
      </c>
      <c r="N1913" s="5">
        <v>2296.1799999999998</v>
      </c>
      <c r="O1913" s="5">
        <v>0.05</v>
      </c>
      <c r="P1913" s="3" t="s">
        <v>28</v>
      </c>
      <c r="Q1913" s="3" t="s">
        <v>38</v>
      </c>
      <c r="R1913" s="5">
        <v>6</v>
      </c>
      <c r="S1913" s="15">
        <v>32041.279999999999</v>
      </c>
      <c r="T1913" s="11">
        <f t="shared" si="204"/>
        <v>105624.28</v>
      </c>
      <c r="U1913" s="12">
        <f t="shared" si="205"/>
        <v>5281.2139999999999</v>
      </c>
      <c r="V1913" s="12">
        <f t="shared" si="206"/>
        <v>100343.06599999999</v>
      </c>
      <c r="W1913" s="17">
        <f t="shared" si="207"/>
        <v>0.31931733080589747</v>
      </c>
      <c r="X1913" s="19">
        <f t="shared" si="208"/>
        <v>0</v>
      </c>
      <c r="Y1913" s="17">
        <f t="shared" si="209"/>
        <v>0.31931733080589747</v>
      </c>
      <c r="Z1913" s="25">
        <f t="shared" si="203"/>
        <v>5.2631578947368425E-2</v>
      </c>
    </row>
    <row r="1914" spans="1:26" ht="14.4" x14ac:dyDescent="0.3">
      <c r="A1914" s="24" t="s">
        <v>2819</v>
      </c>
      <c r="B1914" s="4">
        <v>45838</v>
      </c>
      <c r="C1914" s="3" t="s">
        <v>40</v>
      </c>
      <c r="D1914" s="3" t="s">
        <v>21</v>
      </c>
      <c r="E1914" s="3" t="s">
        <v>105</v>
      </c>
      <c r="F1914" s="3" t="s">
        <v>106</v>
      </c>
      <c r="G1914" s="3" t="s">
        <v>583</v>
      </c>
      <c r="H1914" s="3" t="s">
        <v>24</v>
      </c>
      <c r="I1914" s="3" t="s">
        <v>45</v>
      </c>
      <c r="J1914" s="3" t="s">
        <v>132</v>
      </c>
      <c r="K1914" s="3" t="s">
        <v>206</v>
      </c>
      <c r="L1914" s="5">
        <v>10</v>
      </c>
      <c r="M1914" s="5">
        <v>11239.93</v>
      </c>
      <c r="N1914" s="5">
        <v>12784.41</v>
      </c>
      <c r="O1914" s="5">
        <v>0.1</v>
      </c>
      <c r="P1914" s="3" t="s">
        <v>55</v>
      </c>
      <c r="Q1914" s="3" t="s">
        <v>84</v>
      </c>
      <c r="R1914" s="5">
        <v>15</v>
      </c>
      <c r="S1914" s="15">
        <v>13900.32</v>
      </c>
      <c r="T1914" s="11">
        <f t="shared" si="204"/>
        <v>127844.1</v>
      </c>
      <c r="U1914" s="12">
        <f t="shared" si="205"/>
        <v>12784.410000000002</v>
      </c>
      <c r="V1914" s="12">
        <f t="shared" si="206"/>
        <v>115059.69</v>
      </c>
      <c r="W1914" s="17">
        <f t="shared" si="207"/>
        <v>0.12080964236910424</v>
      </c>
      <c r="X1914" s="19">
        <f t="shared" si="208"/>
        <v>1</v>
      </c>
      <c r="Y1914" s="17">
        <f t="shared" si="209"/>
        <v>0.12080964236910424</v>
      </c>
      <c r="Z1914" s="25">
        <f t="shared" si="203"/>
        <v>0.11111111111111112</v>
      </c>
    </row>
    <row r="1915" spans="1:26" ht="14.4" x14ac:dyDescent="0.3">
      <c r="A1915" s="24" t="s">
        <v>2820</v>
      </c>
      <c r="B1915" s="4">
        <v>45706</v>
      </c>
      <c r="C1915" s="3" t="s">
        <v>40</v>
      </c>
      <c r="D1915" s="3" t="s">
        <v>57</v>
      </c>
      <c r="E1915" s="3" t="s">
        <v>64</v>
      </c>
      <c r="F1915" s="3" t="s">
        <v>65</v>
      </c>
      <c r="G1915" s="3" t="s">
        <v>66</v>
      </c>
      <c r="H1915" s="3" t="s">
        <v>87</v>
      </c>
      <c r="I1915" s="3" t="s">
        <v>52</v>
      </c>
      <c r="J1915" s="3" t="s">
        <v>95</v>
      </c>
      <c r="K1915" s="3" t="s">
        <v>298</v>
      </c>
      <c r="L1915" s="5">
        <v>40</v>
      </c>
      <c r="M1915" s="5">
        <v>19937.080000000002</v>
      </c>
      <c r="N1915" s="5">
        <v>27549.77</v>
      </c>
      <c r="O1915" s="5">
        <v>0.05</v>
      </c>
      <c r="P1915" s="3" t="s">
        <v>28</v>
      </c>
      <c r="Q1915" s="3" t="s">
        <v>29</v>
      </c>
      <c r="R1915" s="5">
        <v>18</v>
      </c>
      <c r="S1915" s="15">
        <v>289282.2</v>
      </c>
      <c r="T1915" s="11">
        <f t="shared" si="204"/>
        <v>1101990.8</v>
      </c>
      <c r="U1915" s="12">
        <f t="shared" si="205"/>
        <v>55099.540000000008</v>
      </c>
      <c r="V1915" s="12">
        <f t="shared" si="206"/>
        <v>1046891.26</v>
      </c>
      <c r="W1915" s="17">
        <f t="shared" si="207"/>
        <v>0.27632497380864562</v>
      </c>
      <c r="X1915" s="19">
        <f t="shared" si="208"/>
        <v>0</v>
      </c>
      <c r="Y1915" s="17">
        <f t="shared" si="209"/>
        <v>0.27632497380864562</v>
      </c>
      <c r="Z1915" s="25">
        <f t="shared" si="203"/>
        <v>5.2631578947368425E-2</v>
      </c>
    </row>
    <row r="1916" spans="1:26" ht="14.4" x14ac:dyDescent="0.3">
      <c r="A1916" s="24" t="s">
        <v>2821</v>
      </c>
      <c r="B1916" s="7">
        <v>45787</v>
      </c>
      <c r="C1916" s="3" t="s">
        <v>40</v>
      </c>
      <c r="D1916" s="3" t="s">
        <v>57</v>
      </c>
      <c r="E1916" s="3" t="s">
        <v>64</v>
      </c>
      <c r="F1916" s="3" t="s">
        <v>65</v>
      </c>
      <c r="G1916" s="3" t="s">
        <v>982</v>
      </c>
      <c r="H1916" s="3" t="s">
        <v>35</v>
      </c>
      <c r="I1916" s="3" t="s">
        <v>45</v>
      </c>
      <c r="J1916" s="3" t="s">
        <v>132</v>
      </c>
      <c r="K1916" s="3" t="s">
        <v>206</v>
      </c>
      <c r="L1916" s="5">
        <v>13</v>
      </c>
      <c r="M1916" s="5">
        <v>26750.29</v>
      </c>
      <c r="N1916" s="5">
        <v>39885.199999999997</v>
      </c>
      <c r="O1916" s="5">
        <v>0.05</v>
      </c>
      <c r="P1916" s="3" t="s">
        <v>28</v>
      </c>
      <c r="Q1916" s="3" t="s">
        <v>38</v>
      </c>
      <c r="R1916" s="5">
        <v>3</v>
      </c>
      <c r="S1916" s="15">
        <v>162216.1</v>
      </c>
      <c r="T1916" s="11">
        <f t="shared" si="204"/>
        <v>518507.6</v>
      </c>
      <c r="U1916" s="12">
        <f t="shared" si="205"/>
        <v>25925.38</v>
      </c>
      <c r="V1916" s="12">
        <f t="shared" si="206"/>
        <v>492582.22</v>
      </c>
      <c r="W1916" s="17">
        <f t="shared" si="207"/>
        <v>0.32931781419150696</v>
      </c>
      <c r="X1916" s="19">
        <f t="shared" si="208"/>
        <v>0</v>
      </c>
      <c r="Y1916" s="17">
        <f t="shared" si="209"/>
        <v>0.32931781419150696</v>
      </c>
      <c r="Z1916" s="25">
        <f t="shared" si="203"/>
        <v>5.2631578947368425E-2</v>
      </c>
    </row>
    <row r="1917" spans="1:26" ht="14.4" x14ac:dyDescent="0.3">
      <c r="A1917" s="24" t="s">
        <v>2822</v>
      </c>
      <c r="B1917" s="6">
        <v>45666</v>
      </c>
      <c r="C1917" s="3" t="s">
        <v>49</v>
      </c>
      <c r="D1917" s="3" t="s">
        <v>41</v>
      </c>
      <c r="E1917" s="3" t="s">
        <v>50</v>
      </c>
      <c r="F1917" s="3" t="s">
        <v>50</v>
      </c>
      <c r="G1917" s="3" t="s">
        <v>141</v>
      </c>
      <c r="H1917" s="3" t="s">
        <v>87</v>
      </c>
      <c r="I1917" s="3" t="s">
        <v>52</v>
      </c>
      <c r="J1917" s="3" t="s">
        <v>113</v>
      </c>
      <c r="K1917" s="3" t="s">
        <v>257</v>
      </c>
      <c r="L1917" s="5">
        <v>46</v>
      </c>
      <c r="M1917" s="5">
        <v>30939.98</v>
      </c>
      <c r="N1917" s="5">
        <v>41541.22</v>
      </c>
      <c r="O1917" s="5">
        <v>0</v>
      </c>
      <c r="P1917" s="3" t="s">
        <v>28</v>
      </c>
      <c r="Q1917" s="3" t="s">
        <v>84</v>
      </c>
      <c r="R1917" s="5">
        <v>17</v>
      </c>
      <c r="S1917" s="15">
        <v>487657</v>
      </c>
      <c r="T1917" s="11">
        <f t="shared" si="204"/>
        <v>1910896.12</v>
      </c>
      <c r="U1917" s="12">
        <f t="shared" si="205"/>
        <v>0</v>
      </c>
      <c r="V1917" s="12">
        <f t="shared" si="206"/>
        <v>1910896.12</v>
      </c>
      <c r="W1917" s="17">
        <f t="shared" si="207"/>
        <v>0.25519806906091785</v>
      </c>
      <c r="X1917" s="19">
        <f t="shared" si="208"/>
        <v>0</v>
      </c>
      <c r="Y1917" s="17">
        <f t="shared" si="209"/>
        <v>0.25519806906091785</v>
      </c>
      <c r="Z1917" s="25">
        <f t="shared" si="203"/>
        <v>0</v>
      </c>
    </row>
    <row r="1918" spans="1:26" ht="14.4" x14ac:dyDescent="0.3">
      <c r="A1918" s="24" t="s">
        <v>2823</v>
      </c>
      <c r="B1918" s="4">
        <v>45710</v>
      </c>
      <c r="C1918" s="3" t="s">
        <v>20</v>
      </c>
      <c r="D1918" s="3" t="s">
        <v>70</v>
      </c>
      <c r="E1918" s="3" t="s">
        <v>125</v>
      </c>
      <c r="F1918" s="3" t="s">
        <v>125</v>
      </c>
      <c r="G1918" s="3" t="s">
        <v>752</v>
      </c>
      <c r="H1918" s="3" t="s">
        <v>35</v>
      </c>
      <c r="I1918" s="3" t="s">
        <v>52</v>
      </c>
      <c r="J1918" s="3" t="s">
        <v>157</v>
      </c>
      <c r="K1918" s="3" t="s">
        <v>273</v>
      </c>
      <c r="L1918" s="5">
        <v>6</v>
      </c>
      <c r="M1918" s="5">
        <v>69896.210000000006</v>
      </c>
      <c r="N1918" s="5">
        <v>81864.960000000006</v>
      </c>
      <c r="O1918" s="5">
        <v>0.1</v>
      </c>
      <c r="P1918" s="3" t="s">
        <v>55</v>
      </c>
      <c r="Q1918" s="3" t="s">
        <v>84</v>
      </c>
      <c r="R1918" s="5">
        <v>14</v>
      </c>
      <c r="S1918" s="15">
        <v>64631.25</v>
      </c>
      <c r="T1918" s="11">
        <f t="shared" si="204"/>
        <v>491189.76000000001</v>
      </c>
      <c r="U1918" s="12">
        <f t="shared" si="205"/>
        <v>49118.976000000002</v>
      </c>
      <c r="V1918" s="12">
        <f t="shared" si="206"/>
        <v>442070.78399999999</v>
      </c>
      <c r="W1918" s="17">
        <f t="shared" si="207"/>
        <v>0.14620113416045155</v>
      </c>
      <c r="X1918" s="19">
        <f t="shared" si="208"/>
        <v>1</v>
      </c>
      <c r="Y1918" s="17">
        <f t="shared" si="209"/>
        <v>0.14620113416045155</v>
      </c>
      <c r="Z1918" s="25">
        <f t="shared" si="203"/>
        <v>0.11111111111111112</v>
      </c>
    </row>
    <row r="1919" spans="1:26" ht="14.4" x14ac:dyDescent="0.3">
      <c r="A1919" s="24" t="s">
        <v>2824</v>
      </c>
      <c r="B1919" s="6">
        <v>45692</v>
      </c>
      <c r="C1919" s="3" t="s">
        <v>49</v>
      </c>
      <c r="D1919" s="3" t="s">
        <v>21</v>
      </c>
      <c r="E1919" s="3" t="s">
        <v>105</v>
      </c>
      <c r="F1919" s="3" t="s">
        <v>106</v>
      </c>
      <c r="G1919" s="3" t="s">
        <v>939</v>
      </c>
      <c r="H1919" s="3" t="s">
        <v>24</v>
      </c>
      <c r="I1919" s="3" t="s">
        <v>25</v>
      </c>
      <c r="J1919" s="3" t="s">
        <v>146</v>
      </c>
      <c r="K1919" s="3" t="s">
        <v>416</v>
      </c>
      <c r="L1919" s="5">
        <v>18</v>
      </c>
      <c r="M1919" s="5">
        <v>65810.960000000006</v>
      </c>
      <c r="N1919" s="5">
        <v>74101.06</v>
      </c>
      <c r="O1919" s="5">
        <v>0.05</v>
      </c>
      <c r="P1919" s="3" t="s">
        <v>28</v>
      </c>
      <c r="Q1919" s="3" t="s">
        <v>84</v>
      </c>
      <c r="R1919" s="5">
        <v>7</v>
      </c>
      <c r="S1919" s="15">
        <v>141760.70000000001</v>
      </c>
      <c r="T1919" s="11">
        <f t="shared" si="204"/>
        <v>1333819.08</v>
      </c>
      <c r="U1919" s="12">
        <f t="shared" si="205"/>
        <v>66690.954000000012</v>
      </c>
      <c r="V1919" s="12">
        <f t="shared" si="206"/>
        <v>1267128.1260000002</v>
      </c>
      <c r="W1919" s="17">
        <f t="shared" si="207"/>
        <v>0.11187558471099709</v>
      </c>
      <c r="X1919" s="19">
        <f t="shared" si="208"/>
        <v>0</v>
      </c>
      <c r="Y1919" s="17">
        <f t="shared" si="209"/>
        <v>0.11187558471099709</v>
      </c>
      <c r="Z1919" s="25">
        <f t="shared" si="203"/>
        <v>5.2631578947368425E-2</v>
      </c>
    </row>
    <row r="1920" spans="1:26" ht="14.4" x14ac:dyDescent="0.3">
      <c r="A1920" s="24" t="s">
        <v>2825</v>
      </c>
      <c r="B1920" s="6">
        <v>45694</v>
      </c>
      <c r="C1920" s="3" t="s">
        <v>49</v>
      </c>
      <c r="D1920" s="3" t="s">
        <v>70</v>
      </c>
      <c r="E1920" s="3" t="s">
        <v>125</v>
      </c>
      <c r="F1920" s="3" t="s">
        <v>125</v>
      </c>
      <c r="G1920" s="3" t="s">
        <v>2677</v>
      </c>
      <c r="H1920" s="3" t="s">
        <v>24</v>
      </c>
      <c r="I1920" s="3" t="s">
        <v>45</v>
      </c>
      <c r="J1920" s="3" t="s">
        <v>67</v>
      </c>
      <c r="K1920" s="3" t="s">
        <v>74</v>
      </c>
      <c r="L1920" s="5">
        <v>41</v>
      </c>
      <c r="M1920" s="5">
        <v>66471.44</v>
      </c>
      <c r="N1920" s="5">
        <v>98001.84</v>
      </c>
      <c r="O1920" s="5">
        <v>0.05</v>
      </c>
      <c r="P1920" s="3" t="s">
        <v>55</v>
      </c>
      <c r="Q1920" s="3" t="s">
        <v>84</v>
      </c>
      <c r="R1920" s="5">
        <v>15</v>
      </c>
      <c r="S1920" s="15">
        <v>1228109</v>
      </c>
      <c r="T1920" s="11">
        <f t="shared" si="204"/>
        <v>4018075.44</v>
      </c>
      <c r="U1920" s="12">
        <f t="shared" si="205"/>
        <v>200903.772</v>
      </c>
      <c r="V1920" s="12">
        <f t="shared" si="206"/>
        <v>3817171.6680000001</v>
      </c>
      <c r="W1920" s="17">
        <f t="shared" si="207"/>
        <v>0.32173271385603297</v>
      </c>
      <c r="X1920" s="19">
        <f t="shared" si="208"/>
        <v>1</v>
      </c>
      <c r="Y1920" s="17">
        <f t="shared" si="209"/>
        <v>0.32173271385603297</v>
      </c>
      <c r="Z1920" s="25">
        <f t="shared" si="203"/>
        <v>5.2631578947368418E-2</v>
      </c>
    </row>
    <row r="1921" spans="1:26" ht="14.4" x14ac:dyDescent="0.3">
      <c r="A1921" s="24" t="s">
        <v>2826</v>
      </c>
      <c r="B1921" s="4">
        <v>45896</v>
      </c>
      <c r="C1921" s="3" t="s">
        <v>31</v>
      </c>
      <c r="D1921" s="3" t="s">
        <v>57</v>
      </c>
      <c r="E1921" s="3" t="s">
        <v>64</v>
      </c>
      <c r="F1921" s="3" t="s">
        <v>65</v>
      </c>
      <c r="G1921" s="3" t="s">
        <v>2538</v>
      </c>
      <c r="H1921" s="3" t="s">
        <v>35</v>
      </c>
      <c r="I1921" s="3" t="s">
        <v>52</v>
      </c>
      <c r="J1921" s="3" t="s">
        <v>95</v>
      </c>
      <c r="K1921" s="3" t="s">
        <v>237</v>
      </c>
      <c r="L1921" s="5">
        <v>27</v>
      </c>
      <c r="M1921" s="5">
        <v>29119.119999999999</v>
      </c>
      <c r="N1921" s="5">
        <v>41506.32</v>
      </c>
      <c r="O1921" s="5">
        <v>0.05</v>
      </c>
      <c r="P1921" s="3" t="s">
        <v>28</v>
      </c>
      <c r="Q1921" s="3" t="s">
        <v>29</v>
      </c>
      <c r="R1921" s="5">
        <v>14</v>
      </c>
      <c r="S1921" s="15">
        <v>317731.7</v>
      </c>
      <c r="T1921" s="11">
        <f t="shared" si="204"/>
        <v>1120670.6399999999</v>
      </c>
      <c r="U1921" s="12">
        <f t="shared" si="205"/>
        <v>56033.531999999999</v>
      </c>
      <c r="V1921" s="12">
        <f t="shared" si="206"/>
        <v>1064637.108</v>
      </c>
      <c r="W1921" s="17">
        <f t="shared" si="207"/>
        <v>0.29844131640017946</v>
      </c>
      <c r="X1921" s="19">
        <f t="shared" si="208"/>
        <v>0</v>
      </c>
      <c r="Y1921" s="17">
        <f t="shared" si="209"/>
        <v>0.29844131640017946</v>
      </c>
      <c r="Z1921" s="25">
        <f t="shared" si="203"/>
        <v>5.2631578947368418E-2</v>
      </c>
    </row>
    <row r="1922" spans="1:26" ht="14.4" x14ac:dyDescent="0.3">
      <c r="A1922" s="24" t="s">
        <v>2827</v>
      </c>
      <c r="B1922" s="4">
        <v>45868</v>
      </c>
      <c r="C1922" s="3" t="s">
        <v>49</v>
      </c>
      <c r="D1922" s="3" t="s">
        <v>21</v>
      </c>
      <c r="E1922" s="3" t="s">
        <v>105</v>
      </c>
      <c r="F1922" s="3" t="s">
        <v>106</v>
      </c>
      <c r="G1922" s="3" t="s">
        <v>362</v>
      </c>
      <c r="H1922" s="3" t="s">
        <v>24</v>
      </c>
      <c r="I1922" s="3" t="s">
        <v>45</v>
      </c>
      <c r="J1922" s="3" t="s">
        <v>102</v>
      </c>
      <c r="K1922" s="3" t="s">
        <v>226</v>
      </c>
      <c r="L1922" s="5">
        <v>42</v>
      </c>
      <c r="M1922" s="5">
        <v>37222.93</v>
      </c>
      <c r="N1922" s="5">
        <v>47793.93</v>
      </c>
      <c r="O1922" s="5">
        <v>0.05</v>
      </c>
      <c r="P1922" s="3" t="s">
        <v>28</v>
      </c>
      <c r="Q1922" s="3" t="s">
        <v>84</v>
      </c>
      <c r="R1922" s="5">
        <v>15</v>
      </c>
      <c r="S1922" s="15">
        <v>421782.9</v>
      </c>
      <c r="T1922" s="11">
        <f t="shared" si="204"/>
        <v>2007345.06</v>
      </c>
      <c r="U1922" s="12">
        <f t="shared" si="205"/>
        <v>100367.25300000001</v>
      </c>
      <c r="V1922" s="12">
        <f t="shared" si="206"/>
        <v>1906977.807</v>
      </c>
      <c r="W1922" s="17">
        <f t="shared" si="207"/>
        <v>0.22117871453550692</v>
      </c>
      <c r="X1922" s="19">
        <f t="shared" si="208"/>
        <v>0</v>
      </c>
      <c r="Y1922" s="17">
        <f t="shared" si="209"/>
        <v>0.22117871453550692</v>
      </c>
      <c r="Z1922" s="25">
        <f t="shared" ref="Z1922:Z1985" si="210">U1922/V1922</f>
        <v>5.2631578947368425E-2</v>
      </c>
    </row>
    <row r="1923" spans="1:26" ht="14.4" x14ac:dyDescent="0.3">
      <c r="A1923" s="24" t="s">
        <v>2828</v>
      </c>
      <c r="B1923" s="4">
        <v>45894</v>
      </c>
      <c r="C1923" s="3" t="s">
        <v>20</v>
      </c>
      <c r="D1923" s="3" t="s">
        <v>41</v>
      </c>
      <c r="E1923" s="3" t="s">
        <v>50</v>
      </c>
      <c r="F1923" s="3" t="s">
        <v>50</v>
      </c>
      <c r="G1923" s="3" t="s">
        <v>2470</v>
      </c>
      <c r="H1923" s="3" t="s">
        <v>24</v>
      </c>
      <c r="I1923" s="3" t="s">
        <v>25</v>
      </c>
      <c r="J1923" s="3" t="s">
        <v>36</v>
      </c>
      <c r="K1923" s="3" t="s">
        <v>169</v>
      </c>
      <c r="L1923" s="5">
        <v>9</v>
      </c>
      <c r="M1923" s="5">
        <v>42343.41</v>
      </c>
      <c r="N1923" s="5">
        <v>60877.15</v>
      </c>
      <c r="O1923" s="5">
        <v>0.15</v>
      </c>
      <c r="P1923" s="3" t="s">
        <v>55</v>
      </c>
      <c r="Q1923" s="3" t="s">
        <v>84</v>
      </c>
      <c r="R1923" s="5">
        <v>20</v>
      </c>
      <c r="S1923" s="15">
        <v>141783.1</v>
      </c>
      <c r="T1923" s="11">
        <f t="shared" ref="T1923:T1986" si="211">L1923*N1923</f>
        <v>547894.35</v>
      </c>
      <c r="U1923" s="12">
        <f t="shared" ref="U1923:U1986" si="212">IF(O1923="","", (L1923 * N1923) * (O1923))</f>
        <v>82184.152499999997</v>
      </c>
      <c r="V1923" s="12">
        <f t="shared" ref="V1923:V1986" si="213">IF(T1923="","", T1923 - U1923)</f>
        <v>465710.19750000001</v>
      </c>
      <c r="W1923" s="17">
        <f t="shared" ref="W1923:W1986" si="214">IF(V1923=0,"", S1923 / V1923)</f>
        <v>0.3044449117951728</v>
      </c>
      <c r="X1923" s="19">
        <f t="shared" ref="X1923:X1986" si="215">IF(TRIM(P1923)="Returned",1,0)</f>
        <v>1</v>
      </c>
      <c r="Y1923" s="17">
        <f t="shared" ref="Y1923:Y1986" si="216">S1923/V1923</f>
        <v>0.3044449117951728</v>
      </c>
      <c r="Z1923" s="25">
        <f t="shared" si="210"/>
        <v>0.1764705882352941</v>
      </c>
    </row>
    <row r="1924" spans="1:26" ht="14.4" x14ac:dyDescent="0.3">
      <c r="A1924" s="24" t="s">
        <v>2829</v>
      </c>
      <c r="B1924" s="4">
        <v>45682</v>
      </c>
      <c r="C1924" s="3" t="s">
        <v>49</v>
      </c>
      <c r="D1924" s="3" t="s">
        <v>70</v>
      </c>
      <c r="E1924" s="3" t="s">
        <v>125</v>
      </c>
      <c r="F1924" s="3" t="s">
        <v>125</v>
      </c>
      <c r="G1924" s="3" t="s">
        <v>802</v>
      </c>
      <c r="H1924" s="3" t="s">
        <v>44</v>
      </c>
      <c r="I1924" s="3" t="s">
        <v>25</v>
      </c>
      <c r="J1924" s="3" t="s">
        <v>36</v>
      </c>
      <c r="K1924" s="3" t="s">
        <v>136</v>
      </c>
      <c r="L1924" s="5">
        <v>7</v>
      </c>
      <c r="M1924" s="5">
        <v>30410.58</v>
      </c>
      <c r="N1924" s="5">
        <v>38143.129999999997</v>
      </c>
      <c r="O1924" s="5">
        <v>0.1</v>
      </c>
      <c r="P1924" s="3" t="s">
        <v>55</v>
      </c>
      <c r="Q1924" s="3" t="s">
        <v>84</v>
      </c>
      <c r="R1924" s="5">
        <v>2</v>
      </c>
      <c r="S1924" s="15">
        <v>48715.06</v>
      </c>
      <c r="T1924" s="11">
        <f t="shared" si="211"/>
        <v>267001.90999999997</v>
      </c>
      <c r="U1924" s="12">
        <f t="shared" si="212"/>
        <v>26700.190999999999</v>
      </c>
      <c r="V1924" s="12">
        <f t="shared" si="213"/>
        <v>240301.71899999998</v>
      </c>
      <c r="W1924" s="17">
        <f t="shared" si="214"/>
        <v>0.2027245589533215</v>
      </c>
      <c r="X1924" s="19">
        <f t="shared" si="215"/>
        <v>1</v>
      </c>
      <c r="Y1924" s="17">
        <f t="shared" si="216"/>
        <v>0.2027245589533215</v>
      </c>
      <c r="Z1924" s="25">
        <f t="shared" si="210"/>
        <v>0.11111111111111112</v>
      </c>
    </row>
    <row r="1925" spans="1:26" ht="14.4" x14ac:dyDescent="0.3">
      <c r="A1925" s="24" t="s">
        <v>2830</v>
      </c>
      <c r="B1925" s="4">
        <v>45869</v>
      </c>
      <c r="C1925" s="3" t="s">
        <v>40</v>
      </c>
      <c r="D1925" s="3" t="s">
        <v>70</v>
      </c>
      <c r="E1925" s="3" t="s">
        <v>125</v>
      </c>
      <c r="F1925" s="3" t="s">
        <v>125</v>
      </c>
      <c r="G1925" s="3" t="s">
        <v>129</v>
      </c>
      <c r="H1925" s="3" t="s">
        <v>87</v>
      </c>
      <c r="I1925" s="3" t="s">
        <v>52</v>
      </c>
      <c r="J1925" s="3" t="s">
        <v>95</v>
      </c>
      <c r="K1925" s="3" t="s">
        <v>237</v>
      </c>
      <c r="L1925" s="5">
        <v>49</v>
      </c>
      <c r="M1925" s="5">
        <v>63445.95</v>
      </c>
      <c r="N1925" s="5">
        <v>82362.47</v>
      </c>
      <c r="O1925" s="5">
        <v>0</v>
      </c>
      <c r="P1925" s="3" t="s">
        <v>55</v>
      </c>
      <c r="Q1925" s="3" t="s">
        <v>77</v>
      </c>
      <c r="R1925" s="5">
        <v>7</v>
      </c>
      <c r="S1925" s="15">
        <v>926909.5</v>
      </c>
      <c r="T1925" s="11">
        <f t="shared" si="211"/>
        <v>4035761.0300000003</v>
      </c>
      <c r="U1925" s="12">
        <f t="shared" si="212"/>
        <v>0</v>
      </c>
      <c r="V1925" s="12">
        <f t="shared" si="213"/>
        <v>4035761.0300000003</v>
      </c>
      <c r="W1925" s="17">
        <f t="shared" si="214"/>
        <v>0.22967403003046491</v>
      </c>
      <c r="X1925" s="19">
        <f t="shared" si="215"/>
        <v>1</v>
      </c>
      <c r="Y1925" s="17">
        <f t="shared" si="216"/>
        <v>0.22967403003046491</v>
      </c>
      <c r="Z1925" s="25">
        <f t="shared" si="210"/>
        <v>0</v>
      </c>
    </row>
    <row r="1926" spans="1:26" ht="14.4" x14ac:dyDescent="0.3">
      <c r="A1926" s="24" t="s">
        <v>2831</v>
      </c>
      <c r="B1926" s="6">
        <v>45812</v>
      </c>
      <c r="C1926" s="3" t="s">
        <v>40</v>
      </c>
      <c r="D1926" s="3" t="s">
        <v>70</v>
      </c>
      <c r="E1926" s="3" t="s">
        <v>125</v>
      </c>
      <c r="F1926" s="3" t="s">
        <v>125</v>
      </c>
      <c r="G1926" s="3" t="s">
        <v>1090</v>
      </c>
      <c r="H1926" s="3" t="s">
        <v>24</v>
      </c>
      <c r="I1926" s="3" t="s">
        <v>52</v>
      </c>
      <c r="J1926" s="3" t="s">
        <v>113</v>
      </c>
      <c r="K1926" s="3" t="s">
        <v>257</v>
      </c>
      <c r="L1926" s="5">
        <v>26</v>
      </c>
      <c r="M1926" s="5">
        <v>11927.17</v>
      </c>
      <c r="N1926" s="5">
        <v>16964.71</v>
      </c>
      <c r="O1926" s="5">
        <v>0.1</v>
      </c>
      <c r="P1926" s="3" t="s">
        <v>28</v>
      </c>
      <c r="Q1926" s="3" t="s">
        <v>38</v>
      </c>
      <c r="R1926" s="5">
        <v>4</v>
      </c>
      <c r="S1926" s="15">
        <v>117878.39999999999</v>
      </c>
      <c r="T1926" s="11">
        <f t="shared" si="211"/>
        <v>441082.45999999996</v>
      </c>
      <c r="U1926" s="12">
        <f t="shared" si="212"/>
        <v>44108.245999999999</v>
      </c>
      <c r="V1926" s="12">
        <f t="shared" si="213"/>
        <v>396974.21399999998</v>
      </c>
      <c r="W1926" s="17">
        <f t="shared" si="214"/>
        <v>0.29694220894659923</v>
      </c>
      <c r="X1926" s="19">
        <f t="shared" si="215"/>
        <v>0</v>
      </c>
      <c r="Y1926" s="17">
        <f t="shared" si="216"/>
        <v>0.29694220894659923</v>
      </c>
      <c r="Z1926" s="25">
        <f t="shared" si="210"/>
        <v>0.11111111111111112</v>
      </c>
    </row>
    <row r="1927" spans="1:26" ht="14.4" x14ac:dyDescent="0.3">
      <c r="A1927" s="24" t="s">
        <v>2832</v>
      </c>
      <c r="B1927" s="6">
        <v>45690</v>
      </c>
      <c r="C1927" s="3" t="s">
        <v>20</v>
      </c>
      <c r="D1927" s="3" t="s">
        <v>41</v>
      </c>
      <c r="E1927" s="3" t="s">
        <v>42</v>
      </c>
      <c r="F1927" s="3" t="s">
        <v>42</v>
      </c>
      <c r="G1927" s="3" t="s">
        <v>522</v>
      </c>
      <c r="H1927" s="3" t="s">
        <v>24</v>
      </c>
      <c r="I1927" s="3" t="s">
        <v>45</v>
      </c>
      <c r="J1927" s="3" t="s">
        <v>132</v>
      </c>
      <c r="K1927" s="3" t="s">
        <v>241</v>
      </c>
      <c r="L1927" s="5">
        <v>49</v>
      </c>
      <c r="M1927" s="5">
        <v>64881.29</v>
      </c>
      <c r="N1927" s="5">
        <v>76232.72</v>
      </c>
      <c r="O1927" s="5">
        <v>0</v>
      </c>
      <c r="P1927" s="3" t="s">
        <v>55</v>
      </c>
      <c r="Q1927" s="3" t="s">
        <v>29</v>
      </c>
      <c r="R1927" s="5">
        <v>12</v>
      </c>
      <c r="S1927" s="15">
        <v>556220.1</v>
      </c>
      <c r="T1927" s="11">
        <f t="shared" si="211"/>
        <v>3735403.2800000003</v>
      </c>
      <c r="U1927" s="12">
        <f t="shared" si="212"/>
        <v>0</v>
      </c>
      <c r="V1927" s="12">
        <f t="shared" si="213"/>
        <v>3735403.2800000003</v>
      </c>
      <c r="W1927" s="17">
        <f t="shared" si="214"/>
        <v>0.14890496642707879</v>
      </c>
      <c r="X1927" s="19">
        <f t="shared" si="215"/>
        <v>1</v>
      </c>
      <c r="Y1927" s="17">
        <f t="shared" si="216"/>
        <v>0.14890496642707879</v>
      </c>
      <c r="Z1927" s="25">
        <f t="shared" si="210"/>
        <v>0</v>
      </c>
    </row>
    <row r="1928" spans="1:26" ht="14.4" x14ac:dyDescent="0.3">
      <c r="A1928" s="24" t="s">
        <v>2833</v>
      </c>
      <c r="B1928" s="4">
        <v>45857</v>
      </c>
      <c r="C1928" s="3" t="s">
        <v>40</v>
      </c>
      <c r="D1928" s="3" t="s">
        <v>70</v>
      </c>
      <c r="E1928" s="3" t="s">
        <v>71</v>
      </c>
      <c r="F1928" s="3" t="s">
        <v>72</v>
      </c>
      <c r="G1928" s="3" t="s">
        <v>941</v>
      </c>
      <c r="H1928" s="3" t="s">
        <v>35</v>
      </c>
      <c r="I1928" s="3" t="s">
        <v>25</v>
      </c>
      <c r="J1928" s="3" t="s">
        <v>36</v>
      </c>
      <c r="K1928" s="3" t="s">
        <v>280</v>
      </c>
      <c r="L1928" s="5">
        <v>11</v>
      </c>
      <c r="M1928" s="5">
        <v>79382.03</v>
      </c>
      <c r="N1928" s="5">
        <v>105547.4</v>
      </c>
      <c r="O1928" s="5">
        <v>0.05</v>
      </c>
      <c r="P1928" s="3" t="s">
        <v>28</v>
      </c>
      <c r="Q1928" s="3" t="s">
        <v>77</v>
      </c>
      <c r="R1928" s="5">
        <v>6</v>
      </c>
      <c r="S1928" s="15">
        <v>273427.90000000002</v>
      </c>
      <c r="T1928" s="11">
        <f t="shared" si="211"/>
        <v>1161021.3999999999</v>
      </c>
      <c r="U1928" s="12">
        <f t="shared" si="212"/>
        <v>58051.07</v>
      </c>
      <c r="V1928" s="12">
        <f t="shared" si="213"/>
        <v>1102970.3299999998</v>
      </c>
      <c r="W1928" s="17">
        <f t="shared" si="214"/>
        <v>0.2479014100043834</v>
      </c>
      <c r="X1928" s="19">
        <f t="shared" si="215"/>
        <v>0</v>
      </c>
      <c r="Y1928" s="17">
        <f t="shared" si="216"/>
        <v>0.2479014100043834</v>
      </c>
      <c r="Z1928" s="25">
        <f t="shared" si="210"/>
        <v>5.2631578947368425E-2</v>
      </c>
    </row>
    <row r="1929" spans="1:26" ht="14.4" x14ac:dyDescent="0.3">
      <c r="A1929" s="24" t="s">
        <v>2834</v>
      </c>
      <c r="B1929" s="6">
        <v>45811</v>
      </c>
      <c r="C1929" s="3" t="s">
        <v>40</v>
      </c>
      <c r="D1929" s="3" t="s">
        <v>57</v>
      </c>
      <c r="E1929" s="3" t="s">
        <v>58</v>
      </c>
      <c r="F1929" s="3" t="s">
        <v>59</v>
      </c>
      <c r="G1929" s="3" t="s">
        <v>1591</v>
      </c>
      <c r="H1929" s="3" t="s">
        <v>44</v>
      </c>
      <c r="I1929" s="3" t="s">
        <v>45</v>
      </c>
      <c r="J1929" s="3" t="s">
        <v>102</v>
      </c>
      <c r="K1929" s="3" t="s">
        <v>103</v>
      </c>
      <c r="L1929" s="5">
        <v>33</v>
      </c>
      <c r="M1929" s="5">
        <v>79753.33</v>
      </c>
      <c r="N1929" s="5">
        <v>100768.8</v>
      </c>
      <c r="O1929" s="5">
        <v>0.1</v>
      </c>
      <c r="P1929" s="3" t="s">
        <v>55</v>
      </c>
      <c r="Q1929" s="3" t="s">
        <v>29</v>
      </c>
      <c r="R1929" s="5">
        <v>14</v>
      </c>
      <c r="S1929" s="15">
        <v>624158.9</v>
      </c>
      <c r="T1929" s="11">
        <f t="shared" si="211"/>
        <v>3325370.4</v>
      </c>
      <c r="U1929" s="12">
        <f t="shared" si="212"/>
        <v>332537.04000000004</v>
      </c>
      <c r="V1929" s="12">
        <f t="shared" si="213"/>
        <v>2992833.36</v>
      </c>
      <c r="W1929" s="17">
        <f t="shared" si="214"/>
        <v>0.20855117038657978</v>
      </c>
      <c r="X1929" s="19">
        <f t="shared" si="215"/>
        <v>1</v>
      </c>
      <c r="Y1929" s="17">
        <f t="shared" si="216"/>
        <v>0.20855117038657978</v>
      </c>
      <c r="Z1929" s="25">
        <f t="shared" si="210"/>
        <v>0.11111111111111113</v>
      </c>
    </row>
    <row r="1930" spans="1:26" ht="14.4" x14ac:dyDescent="0.3">
      <c r="A1930" s="24" t="s">
        <v>2835</v>
      </c>
      <c r="B1930" s="6">
        <v>45754</v>
      </c>
      <c r="C1930" s="3" t="s">
        <v>20</v>
      </c>
      <c r="D1930" s="3" t="s">
        <v>57</v>
      </c>
      <c r="E1930" s="3" t="s">
        <v>64</v>
      </c>
      <c r="F1930" s="3" t="s">
        <v>65</v>
      </c>
      <c r="G1930" s="3" t="s">
        <v>2299</v>
      </c>
      <c r="H1930" s="3" t="s">
        <v>87</v>
      </c>
      <c r="I1930" s="3" t="s">
        <v>45</v>
      </c>
      <c r="J1930" s="3" t="s">
        <v>132</v>
      </c>
      <c r="K1930" s="3" t="s">
        <v>206</v>
      </c>
      <c r="L1930" s="5">
        <v>13</v>
      </c>
      <c r="M1930" s="5">
        <v>51806.01</v>
      </c>
      <c r="N1930" s="5">
        <v>67545.27</v>
      </c>
      <c r="O1930" s="5">
        <v>0</v>
      </c>
      <c r="P1930" s="3" t="s">
        <v>55</v>
      </c>
      <c r="Q1930" s="3" t="s">
        <v>38</v>
      </c>
      <c r="R1930" s="5">
        <v>3</v>
      </c>
      <c r="S1930" s="15">
        <v>204610.4</v>
      </c>
      <c r="T1930" s="11">
        <f t="shared" si="211"/>
        <v>878088.51</v>
      </c>
      <c r="U1930" s="12">
        <f t="shared" si="212"/>
        <v>0</v>
      </c>
      <c r="V1930" s="12">
        <f t="shared" si="213"/>
        <v>878088.51</v>
      </c>
      <c r="W1930" s="17">
        <f t="shared" si="214"/>
        <v>0.23301796763062074</v>
      </c>
      <c r="X1930" s="19">
        <f t="shared" si="215"/>
        <v>1</v>
      </c>
      <c r="Y1930" s="17">
        <f t="shared" si="216"/>
        <v>0.23301796763062074</v>
      </c>
      <c r="Z1930" s="25">
        <f t="shared" si="210"/>
        <v>0</v>
      </c>
    </row>
    <row r="1931" spans="1:26" ht="14.4" x14ac:dyDescent="0.3">
      <c r="A1931" s="24" t="s">
        <v>2836</v>
      </c>
      <c r="B1931" s="7">
        <v>45808</v>
      </c>
      <c r="C1931" s="3" t="s">
        <v>20</v>
      </c>
      <c r="D1931" s="3" t="s">
        <v>57</v>
      </c>
      <c r="E1931" s="3" t="s">
        <v>58</v>
      </c>
      <c r="F1931" s="3" t="s">
        <v>59</v>
      </c>
      <c r="G1931" s="3" t="s">
        <v>1901</v>
      </c>
      <c r="H1931" s="3" t="s">
        <v>44</v>
      </c>
      <c r="I1931" s="3" t="s">
        <v>45</v>
      </c>
      <c r="J1931" s="3" t="s">
        <v>67</v>
      </c>
      <c r="K1931" s="3" t="s">
        <v>68</v>
      </c>
      <c r="L1931" s="5">
        <v>12</v>
      </c>
      <c r="M1931" s="5">
        <v>20264.330000000002</v>
      </c>
      <c r="N1931" s="5">
        <v>22976.53</v>
      </c>
      <c r="O1931" s="5">
        <v>0.15</v>
      </c>
      <c r="P1931" s="3" t="s">
        <v>55</v>
      </c>
      <c r="Q1931" s="3" t="s">
        <v>38</v>
      </c>
      <c r="R1931" s="5">
        <v>15</v>
      </c>
      <c r="S1931" s="15">
        <v>27664.44</v>
      </c>
      <c r="T1931" s="11">
        <f t="shared" si="211"/>
        <v>275718.36</v>
      </c>
      <c r="U1931" s="12">
        <f t="shared" si="212"/>
        <v>41357.753999999994</v>
      </c>
      <c r="V1931" s="12">
        <f t="shared" si="213"/>
        <v>234360.606</v>
      </c>
      <c r="W1931" s="17">
        <f t="shared" si="214"/>
        <v>0.11804219349048789</v>
      </c>
      <c r="X1931" s="19">
        <f t="shared" si="215"/>
        <v>1</v>
      </c>
      <c r="Y1931" s="17">
        <f t="shared" si="216"/>
        <v>0.11804219349048789</v>
      </c>
      <c r="Z1931" s="25">
        <f t="shared" si="210"/>
        <v>0.1764705882352941</v>
      </c>
    </row>
    <row r="1932" spans="1:26" ht="14.4" x14ac:dyDescent="0.3">
      <c r="A1932" s="24" t="s">
        <v>2837</v>
      </c>
      <c r="B1932" s="6">
        <v>45877</v>
      </c>
      <c r="C1932" s="3" t="s">
        <v>31</v>
      </c>
      <c r="D1932" s="3" t="s">
        <v>41</v>
      </c>
      <c r="E1932" s="3" t="s">
        <v>50</v>
      </c>
      <c r="F1932" s="3" t="s">
        <v>50</v>
      </c>
      <c r="G1932" s="3" t="s">
        <v>788</v>
      </c>
      <c r="H1932" s="3" t="s">
        <v>44</v>
      </c>
      <c r="I1932" s="3" t="s">
        <v>52</v>
      </c>
      <c r="J1932" s="3" t="s">
        <v>157</v>
      </c>
      <c r="K1932" s="3" t="s">
        <v>285</v>
      </c>
      <c r="L1932" s="5">
        <v>2</v>
      </c>
      <c r="M1932" s="5">
        <v>49241.47</v>
      </c>
      <c r="N1932" s="5">
        <v>69007.009999999995</v>
      </c>
      <c r="O1932" s="5">
        <v>0.15</v>
      </c>
      <c r="P1932" s="3" t="s">
        <v>28</v>
      </c>
      <c r="Q1932" s="3" t="s">
        <v>84</v>
      </c>
      <c r="R1932" s="5">
        <v>16</v>
      </c>
      <c r="S1932" s="15">
        <v>33601.42</v>
      </c>
      <c r="T1932" s="11">
        <f t="shared" si="211"/>
        <v>138014.01999999999</v>
      </c>
      <c r="U1932" s="12">
        <f t="shared" si="212"/>
        <v>20702.102999999999</v>
      </c>
      <c r="V1932" s="12">
        <f t="shared" si="213"/>
        <v>117311.91699999999</v>
      </c>
      <c r="W1932" s="17">
        <f t="shared" si="214"/>
        <v>0.28642801907328819</v>
      </c>
      <c r="X1932" s="19">
        <f t="shared" si="215"/>
        <v>0</v>
      </c>
      <c r="Y1932" s="17">
        <f t="shared" si="216"/>
        <v>0.28642801907328819</v>
      </c>
      <c r="Z1932" s="25">
        <f t="shared" si="210"/>
        <v>0.17647058823529413</v>
      </c>
    </row>
    <row r="1933" spans="1:26" ht="14.4" x14ac:dyDescent="0.3">
      <c r="A1933" s="24" t="s">
        <v>2838</v>
      </c>
      <c r="B1933" s="6">
        <v>45905</v>
      </c>
      <c r="C1933" s="3" t="s">
        <v>20</v>
      </c>
      <c r="D1933" s="3" t="s">
        <v>57</v>
      </c>
      <c r="E1933" s="3" t="s">
        <v>58</v>
      </c>
      <c r="F1933" s="3" t="s">
        <v>59</v>
      </c>
      <c r="G1933" s="3" t="s">
        <v>2839</v>
      </c>
      <c r="H1933" s="3" t="s">
        <v>35</v>
      </c>
      <c r="I1933" s="3" t="s">
        <v>25</v>
      </c>
      <c r="J1933" s="3" t="s">
        <v>26</v>
      </c>
      <c r="K1933" s="3" t="s">
        <v>80</v>
      </c>
      <c r="L1933" s="5">
        <v>40</v>
      </c>
      <c r="M1933" s="5">
        <v>73642.080000000002</v>
      </c>
      <c r="N1933" s="5">
        <v>85459.78</v>
      </c>
      <c r="O1933" s="5">
        <v>0</v>
      </c>
      <c r="P1933" s="3" t="s">
        <v>55</v>
      </c>
      <c r="Q1933" s="3" t="s">
        <v>38</v>
      </c>
      <c r="R1933" s="5">
        <v>18</v>
      </c>
      <c r="S1933" s="15">
        <v>472708</v>
      </c>
      <c r="T1933" s="11">
        <f t="shared" si="211"/>
        <v>3418391.2</v>
      </c>
      <c r="U1933" s="12">
        <f t="shared" si="212"/>
        <v>0</v>
      </c>
      <c r="V1933" s="12">
        <f t="shared" si="213"/>
        <v>3418391.2</v>
      </c>
      <c r="W1933" s="17">
        <f t="shared" si="214"/>
        <v>0.13828376342649137</v>
      </c>
      <c r="X1933" s="19">
        <f t="shared" si="215"/>
        <v>1</v>
      </c>
      <c r="Y1933" s="17">
        <f t="shared" si="216"/>
        <v>0.13828376342649137</v>
      </c>
      <c r="Z1933" s="25">
        <f t="shared" si="210"/>
        <v>0</v>
      </c>
    </row>
    <row r="1934" spans="1:26" ht="14.4" x14ac:dyDescent="0.3">
      <c r="A1934" s="24" t="s">
        <v>2840</v>
      </c>
      <c r="B1934" s="6">
        <v>45697</v>
      </c>
      <c r="C1934" s="3" t="s">
        <v>49</v>
      </c>
      <c r="D1934" s="3" t="s">
        <v>70</v>
      </c>
      <c r="E1934" s="3" t="s">
        <v>71</v>
      </c>
      <c r="F1934" s="3" t="s">
        <v>72</v>
      </c>
      <c r="G1934" s="3" t="s">
        <v>2467</v>
      </c>
      <c r="H1934" s="3" t="s">
        <v>24</v>
      </c>
      <c r="I1934" s="3" t="s">
        <v>52</v>
      </c>
      <c r="J1934" s="3" t="s">
        <v>157</v>
      </c>
      <c r="K1934" s="3" t="s">
        <v>158</v>
      </c>
      <c r="L1934" s="5">
        <v>31</v>
      </c>
      <c r="M1934" s="5">
        <v>43017.15</v>
      </c>
      <c r="N1934" s="5">
        <v>57617.01</v>
      </c>
      <c r="O1934" s="5">
        <v>0.15</v>
      </c>
      <c r="P1934" s="3" t="s">
        <v>55</v>
      </c>
      <c r="Q1934" s="3" t="s">
        <v>77</v>
      </c>
      <c r="R1934" s="5">
        <v>12</v>
      </c>
      <c r="S1934" s="15">
        <v>384706.3</v>
      </c>
      <c r="T1934" s="11">
        <f t="shared" si="211"/>
        <v>1786127.31</v>
      </c>
      <c r="U1934" s="12">
        <f t="shared" si="212"/>
        <v>267919.09649999999</v>
      </c>
      <c r="V1934" s="12">
        <f t="shared" si="213"/>
        <v>1518208.2135000001</v>
      </c>
      <c r="W1934" s="17">
        <f t="shared" si="214"/>
        <v>0.25339495372187298</v>
      </c>
      <c r="X1934" s="19">
        <f t="shared" si="215"/>
        <v>1</v>
      </c>
      <c r="Y1934" s="17">
        <f t="shared" si="216"/>
        <v>0.25339495372187298</v>
      </c>
      <c r="Z1934" s="25">
        <f t="shared" si="210"/>
        <v>0.1764705882352941</v>
      </c>
    </row>
    <row r="1935" spans="1:26" ht="14.4" x14ac:dyDescent="0.3">
      <c r="A1935" s="24" t="s">
        <v>2841</v>
      </c>
      <c r="B1935" s="4">
        <v>45889</v>
      </c>
      <c r="C1935" s="3" t="s">
        <v>20</v>
      </c>
      <c r="D1935" s="3" t="s">
        <v>57</v>
      </c>
      <c r="E1935" s="3" t="s">
        <v>58</v>
      </c>
      <c r="F1935" s="3" t="s">
        <v>59</v>
      </c>
      <c r="G1935" s="3" t="s">
        <v>2346</v>
      </c>
      <c r="H1935" s="3" t="s">
        <v>35</v>
      </c>
      <c r="I1935" s="3" t="s">
        <v>52</v>
      </c>
      <c r="J1935" s="3" t="s">
        <v>113</v>
      </c>
      <c r="K1935" s="3" t="s">
        <v>557</v>
      </c>
      <c r="L1935" s="5">
        <v>40</v>
      </c>
      <c r="M1935" s="5">
        <v>16011.1</v>
      </c>
      <c r="N1935" s="5">
        <v>19132.759999999998</v>
      </c>
      <c r="O1935" s="5">
        <v>0.15</v>
      </c>
      <c r="P1935" s="3" t="s">
        <v>55</v>
      </c>
      <c r="Q1935" s="3" t="s">
        <v>38</v>
      </c>
      <c r="R1935" s="5">
        <v>12</v>
      </c>
      <c r="S1935" s="15">
        <v>106136.4</v>
      </c>
      <c r="T1935" s="11">
        <f t="shared" si="211"/>
        <v>765310.39999999991</v>
      </c>
      <c r="U1935" s="12">
        <f t="shared" si="212"/>
        <v>114796.55999999998</v>
      </c>
      <c r="V1935" s="12">
        <f t="shared" si="213"/>
        <v>650513.84</v>
      </c>
      <c r="W1935" s="17">
        <f t="shared" si="214"/>
        <v>0.16315778923320062</v>
      </c>
      <c r="X1935" s="19">
        <f t="shared" si="215"/>
        <v>1</v>
      </c>
      <c r="Y1935" s="17">
        <f t="shared" si="216"/>
        <v>0.16315778923320062</v>
      </c>
      <c r="Z1935" s="25">
        <f t="shared" si="210"/>
        <v>0.1764705882352941</v>
      </c>
    </row>
    <row r="1936" spans="1:26" ht="14.4" x14ac:dyDescent="0.3">
      <c r="A1936" s="24" t="s">
        <v>2842</v>
      </c>
      <c r="B1936" s="4">
        <v>45670</v>
      </c>
      <c r="C1936" s="3" t="s">
        <v>20</v>
      </c>
      <c r="D1936" s="3" t="s">
        <v>57</v>
      </c>
      <c r="E1936" s="3" t="s">
        <v>58</v>
      </c>
      <c r="F1936" s="3" t="s">
        <v>59</v>
      </c>
      <c r="G1936" s="3" t="s">
        <v>1559</v>
      </c>
      <c r="H1936" s="3" t="s">
        <v>44</v>
      </c>
      <c r="I1936" s="3" t="s">
        <v>45</v>
      </c>
      <c r="J1936" s="3" t="s">
        <v>102</v>
      </c>
      <c r="K1936" s="3" t="s">
        <v>191</v>
      </c>
      <c r="L1936" s="5">
        <v>12</v>
      </c>
      <c r="M1936" s="5">
        <v>20235.57</v>
      </c>
      <c r="N1936" s="5">
        <v>29287.74</v>
      </c>
      <c r="O1936" s="5">
        <v>0.05</v>
      </c>
      <c r="P1936" s="3" t="s">
        <v>55</v>
      </c>
      <c r="Q1936" s="3" t="s">
        <v>84</v>
      </c>
      <c r="R1936" s="5">
        <v>10</v>
      </c>
      <c r="S1936" s="15">
        <v>103194.7</v>
      </c>
      <c r="T1936" s="11">
        <f t="shared" si="211"/>
        <v>351452.88</v>
      </c>
      <c r="U1936" s="12">
        <f t="shared" si="212"/>
        <v>17572.644</v>
      </c>
      <c r="V1936" s="12">
        <f t="shared" si="213"/>
        <v>333880.23600000003</v>
      </c>
      <c r="W1936" s="17">
        <f t="shared" si="214"/>
        <v>0.30907699490184853</v>
      </c>
      <c r="X1936" s="19">
        <f t="shared" si="215"/>
        <v>1</v>
      </c>
      <c r="Y1936" s="17">
        <f t="shared" si="216"/>
        <v>0.30907699490184853</v>
      </c>
      <c r="Z1936" s="25">
        <f t="shared" si="210"/>
        <v>5.2631578947368418E-2</v>
      </c>
    </row>
    <row r="1937" spans="1:26" ht="14.4" x14ac:dyDescent="0.3">
      <c r="A1937" s="24" t="s">
        <v>2843</v>
      </c>
      <c r="B1937" s="6">
        <v>45692</v>
      </c>
      <c r="C1937" s="3" t="s">
        <v>40</v>
      </c>
      <c r="D1937" s="3" t="s">
        <v>41</v>
      </c>
      <c r="E1937" s="3" t="s">
        <v>50</v>
      </c>
      <c r="F1937" s="3" t="s">
        <v>50</v>
      </c>
      <c r="G1937" s="3" t="s">
        <v>1306</v>
      </c>
      <c r="H1937" s="3" t="s">
        <v>35</v>
      </c>
      <c r="I1937" s="3" t="s">
        <v>45</v>
      </c>
      <c r="J1937" s="3" t="s">
        <v>67</v>
      </c>
      <c r="K1937" s="3" t="s">
        <v>83</v>
      </c>
      <c r="L1937" s="5">
        <v>28</v>
      </c>
      <c r="M1937" s="5">
        <v>34581.49</v>
      </c>
      <c r="N1937" s="5">
        <v>48823.43</v>
      </c>
      <c r="O1937" s="5">
        <v>0.15</v>
      </c>
      <c r="P1937" s="3" t="s">
        <v>55</v>
      </c>
      <c r="Q1937" s="3" t="s">
        <v>84</v>
      </c>
      <c r="R1937" s="5">
        <v>19</v>
      </c>
      <c r="S1937" s="15">
        <v>338958.2</v>
      </c>
      <c r="T1937" s="11">
        <f t="shared" si="211"/>
        <v>1367056.04</v>
      </c>
      <c r="U1937" s="12">
        <f t="shared" si="212"/>
        <v>205058.40599999999</v>
      </c>
      <c r="V1937" s="12">
        <f t="shared" si="213"/>
        <v>1161997.6340000001</v>
      </c>
      <c r="W1937" s="17">
        <f t="shared" si="214"/>
        <v>0.29170300358804346</v>
      </c>
      <c r="X1937" s="19">
        <f t="shared" si="215"/>
        <v>1</v>
      </c>
      <c r="Y1937" s="17">
        <f t="shared" si="216"/>
        <v>0.29170300358804346</v>
      </c>
      <c r="Z1937" s="25">
        <f t="shared" si="210"/>
        <v>0.1764705882352941</v>
      </c>
    </row>
    <row r="1938" spans="1:26" ht="14.4" x14ac:dyDescent="0.3">
      <c r="A1938" s="24" t="s">
        <v>2844</v>
      </c>
      <c r="B1938" s="6">
        <v>45878</v>
      </c>
      <c r="C1938" s="3" t="s">
        <v>31</v>
      </c>
      <c r="D1938" s="3" t="s">
        <v>21</v>
      </c>
      <c r="E1938" s="3" t="s">
        <v>105</v>
      </c>
      <c r="F1938" s="3" t="s">
        <v>106</v>
      </c>
      <c r="G1938" s="3" t="s">
        <v>316</v>
      </c>
      <c r="H1938" s="3" t="s">
        <v>35</v>
      </c>
      <c r="I1938" s="3" t="s">
        <v>52</v>
      </c>
      <c r="J1938" s="3" t="s">
        <v>95</v>
      </c>
      <c r="K1938" s="3" t="s">
        <v>182</v>
      </c>
      <c r="L1938" s="5">
        <v>22</v>
      </c>
      <c r="M1938" s="5">
        <v>31428.13</v>
      </c>
      <c r="N1938" s="5">
        <v>37515.17</v>
      </c>
      <c r="O1938" s="5">
        <v>0</v>
      </c>
      <c r="P1938" s="3" t="s">
        <v>28</v>
      </c>
      <c r="Q1938" s="3" t="s">
        <v>84</v>
      </c>
      <c r="R1938" s="5">
        <v>19</v>
      </c>
      <c r="S1938" s="15">
        <v>133914.9</v>
      </c>
      <c r="T1938" s="11">
        <f t="shared" si="211"/>
        <v>825333.74</v>
      </c>
      <c r="U1938" s="12">
        <f t="shared" si="212"/>
        <v>0</v>
      </c>
      <c r="V1938" s="12">
        <f t="shared" si="213"/>
        <v>825333.74</v>
      </c>
      <c r="W1938" s="17">
        <f t="shared" si="214"/>
        <v>0.16225545316976864</v>
      </c>
      <c r="X1938" s="19">
        <f t="shared" si="215"/>
        <v>0</v>
      </c>
      <c r="Y1938" s="17">
        <f t="shared" si="216"/>
        <v>0.16225545316976864</v>
      </c>
      <c r="Z1938" s="25">
        <f t="shared" si="210"/>
        <v>0</v>
      </c>
    </row>
    <row r="1939" spans="1:26" ht="14.4" x14ac:dyDescent="0.3">
      <c r="A1939" s="24" t="s">
        <v>2845</v>
      </c>
      <c r="B1939" s="4">
        <v>45856</v>
      </c>
      <c r="C1939" s="3" t="s">
        <v>31</v>
      </c>
      <c r="D1939" s="3" t="s">
        <v>21</v>
      </c>
      <c r="E1939" s="3" t="s">
        <v>22</v>
      </c>
      <c r="F1939" s="3" t="s">
        <v>22</v>
      </c>
      <c r="G1939" s="3" t="s">
        <v>831</v>
      </c>
      <c r="H1939" s="3" t="s">
        <v>87</v>
      </c>
      <c r="I1939" s="3" t="s">
        <v>25</v>
      </c>
      <c r="J1939" s="3" t="s">
        <v>61</v>
      </c>
      <c r="K1939" s="3" t="s">
        <v>154</v>
      </c>
      <c r="L1939" s="5">
        <v>13</v>
      </c>
      <c r="M1939" s="5">
        <v>35903.69</v>
      </c>
      <c r="N1939" s="5">
        <v>49501.58</v>
      </c>
      <c r="O1939" s="5">
        <v>0.15</v>
      </c>
      <c r="P1939" s="3" t="s">
        <v>55</v>
      </c>
      <c r="Q1939" s="3" t="s">
        <v>29</v>
      </c>
      <c r="R1939" s="5">
        <v>1</v>
      </c>
      <c r="S1939" s="15">
        <v>150256.70000000001</v>
      </c>
      <c r="T1939" s="11">
        <f t="shared" si="211"/>
        <v>643520.54</v>
      </c>
      <c r="U1939" s="12">
        <f t="shared" si="212"/>
        <v>96528.081000000006</v>
      </c>
      <c r="V1939" s="12">
        <f t="shared" si="213"/>
        <v>546992.45900000003</v>
      </c>
      <c r="W1939" s="17">
        <f t="shared" si="214"/>
        <v>0.2746961087447094</v>
      </c>
      <c r="X1939" s="19">
        <f t="shared" si="215"/>
        <v>1</v>
      </c>
      <c r="Y1939" s="17">
        <f t="shared" si="216"/>
        <v>0.2746961087447094</v>
      </c>
      <c r="Z1939" s="25">
        <f t="shared" si="210"/>
        <v>0.17647058823529413</v>
      </c>
    </row>
    <row r="1940" spans="1:26" ht="14.4" x14ac:dyDescent="0.3">
      <c r="A1940" s="24" t="s">
        <v>2846</v>
      </c>
      <c r="B1940" s="4">
        <v>45708</v>
      </c>
      <c r="C1940" s="3" t="s">
        <v>40</v>
      </c>
      <c r="D1940" s="3" t="s">
        <v>57</v>
      </c>
      <c r="E1940" s="3" t="s">
        <v>92</v>
      </c>
      <c r="F1940" s="3" t="s">
        <v>93</v>
      </c>
      <c r="G1940" s="3" t="s">
        <v>165</v>
      </c>
      <c r="H1940" s="3" t="s">
        <v>44</v>
      </c>
      <c r="I1940" s="3" t="s">
        <v>25</v>
      </c>
      <c r="J1940" s="3" t="s">
        <v>146</v>
      </c>
      <c r="K1940" s="3" t="s">
        <v>416</v>
      </c>
      <c r="L1940" s="5">
        <v>46</v>
      </c>
      <c r="M1940" s="5">
        <v>31908.34</v>
      </c>
      <c r="N1940" s="5">
        <v>45646.38</v>
      </c>
      <c r="O1940" s="5">
        <v>0</v>
      </c>
      <c r="P1940" s="3" t="s">
        <v>28</v>
      </c>
      <c r="Q1940" s="3" t="s">
        <v>84</v>
      </c>
      <c r="R1940" s="5">
        <v>13</v>
      </c>
      <c r="S1940" s="15">
        <v>631949.80000000005</v>
      </c>
      <c r="T1940" s="11">
        <f t="shared" si="211"/>
        <v>2099733.48</v>
      </c>
      <c r="U1940" s="12">
        <f t="shared" si="212"/>
        <v>0</v>
      </c>
      <c r="V1940" s="12">
        <f t="shared" si="213"/>
        <v>2099733.48</v>
      </c>
      <c r="W1940" s="17">
        <f t="shared" si="214"/>
        <v>0.30096667316082421</v>
      </c>
      <c r="X1940" s="19">
        <f t="shared" si="215"/>
        <v>0</v>
      </c>
      <c r="Y1940" s="17">
        <f t="shared" si="216"/>
        <v>0.30096667316082421</v>
      </c>
      <c r="Z1940" s="25">
        <f t="shared" si="210"/>
        <v>0</v>
      </c>
    </row>
    <row r="1941" spans="1:26" ht="14.4" x14ac:dyDescent="0.3">
      <c r="A1941" s="24" t="s">
        <v>2847</v>
      </c>
      <c r="B1941" s="6">
        <v>45905</v>
      </c>
      <c r="C1941" s="3" t="s">
        <v>49</v>
      </c>
      <c r="D1941" s="3" t="s">
        <v>70</v>
      </c>
      <c r="E1941" s="3" t="s">
        <v>125</v>
      </c>
      <c r="F1941" s="3" t="s">
        <v>125</v>
      </c>
      <c r="G1941" s="3" t="s">
        <v>156</v>
      </c>
      <c r="H1941" s="3" t="s">
        <v>35</v>
      </c>
      <c r="I1941" s="3" t="s">
        <v>25</v>
      </c>
      <c r="J1941" s="3" t="s">
        <v>26</v>
      </c>
      <c r="K1941" s="3" t="s">
        <v>27</v>
      </c>
      <c r="L1941" s="5">
        <v>20</v>
      </c>
      <c r="M1941" s="5">
        <v>28960.28</v>
      </c>
      <c r="N1941" s="5">
        <v>38836</v>
      </c>
      <c r="O1941" s="5">
        <v>0</v>
      </c>
      <c r="P1941" s="3" t="s">
        <v>28</v>
      </c>
      <c r="Q1941" s="3" t="s">
        <v>29</v>
      </c>
      <c r="R1941" s="5">
        <v>3</v>
      </c>
      <c r="S1941" s="15">
        <v>197514.4</v>
      </c>
      <c r="T1941" s="11">
        <f t="shared" si="211"/>
        <v>776720</v>
      </c>
      <c r="U1941" s="12">
        <f t="shared" si="212"/>
        <v>0</v>
      </c>
      <c r="V1941" s="12">
        <f t="shared" si="213"/>
        <v>776720</v>
      </c>
      <c r="W1941" s="17">
        <f t="shared" si="214"/>
        <v>0.25429292409104953</v>
      </c>
      <c r="X1941" s="19">
        <f t="shared" si="215"/>
        <v>0</v>
      </c>
      <c r="Y1941" s="17">
        <f t="shared" si="216"/>
        <v>0.25429292409104953</v>
      </c>
      <c r="Z1941" s="25">
        <f t="shared" si="210"/>
        <v>0</v>
      </c>
    </row>
    <row r="1942" spans="1:26" ht="14.4" x14ac:dyDescent="0.3">
      <c r="A1942" s="24" t="s">
        <v>2848</v>
      </c>
      <c r="B1942" s="6">
        <v>45870</v>
      </c>
      <c r="C1942" s="3" t="s">
        <v>49</v>
      </c>
      <c r="D1942" s="3" t="s">
        <v>21</v>
      </c>
      <c r="E1942" s="3" t="s">
        <v>105</v>
      </c>
      <c r="F1942" s="3" t="s">
        <v>106</v>
      </c>
      <c r="G1942" s="3" t="s">
        <v>1773</v>
      </c>
      <c r="H1942" s="3" t="s">
        <v>35</v>
      </c>
      <c r="I1942" s="3" t="s">
        <v>25</v>
      </c>
      <c r="J1942" s="3" t="s">
        <v>61</v>
      </c>
      <c r="K1942" s="3" t="s">
        <v>154</v>
      </c>
      <c r="L1942" s="5">
        <v>3</v>
      </c>
      <c r="M1942" s="5">
        <v>15209.27</v>
      </c>
      <c r="N1942" s="5">
        <v>22476.13</v>
      </c>
      <c r="O1942" s="5">
        <v>0.05</v>
      </c>
      <c r="P1942" s="3" t="s">
        <v>28</v>
      </c>
      <c r="Q1942" s="3" t="s">
        <v>38</v>
      </c>
      <c r="R1942" s="5">
        <v>18</v>
      </c>
      <c r="S1942" s="15">
        <v>20710.55</v>
      </c>
      <c r="T1942" s="11">
        <f t="shared" si="211"/>
        <v>67428.39</v>
      </c>
      <c r="U1942" s="12">
        <f t="shared" si="212"/>
        <v>3371.4195</v>
      </c>
      <c r="V1942" s="12">
        <f t="shared" si="213"/>
        <v>64056.970499999996</v>
      </c>
      <c r="W1942" s="17">
        <f t="shared" si="214"/>
        <v>0.32331454076492738</v>
      </c>
      <c r="X1942" s="19">
        <f t="shared" si="215"/>
        <v>0</v>
      </c>
      <c r="Y1942" s="17">
        <f t="shared" si="216"/>
        <v>0.32331454076492738</v>
      </c>
      <c r="Z1942" s="25">
        <f t="shared" si="210"/>
        <v>5.2631578947368425E-2</v>
      </c>
    </row>
    <row r="1943" spans="1:26" ht="14.4" x14ac:dyDescent="0.3">
      <c r="A1943" s="24" t="s">
        <v>2849</v>
      </c>
      <c r="B1943" s="6">
        <v>45725</v>
      </c>
      <c r="C1943" s="3" t="s">
        <v>20</v>
      </c>
      <c r="D1943" s="3" t="s">
        <v>57</v>
      </c>
      <c r="E1943" s="3" t="s">
        <v>64</v>
      </c>
      <c r="F1943" s="3" t="s">
        <v>65</v>
      </c>
      <c r="G1943" s="3" t="s">
        <v>797</v>
      </c>
      <c r="H1943" s="3" t="s">
        <v>87</v>
      </c>
      <c r="I1943" s="3" t="s">
        <v>45</v>
      </c>
      <c r="J1943" s="3" t="s">
        <v>67</v>
      </c>
      <c r="K1943" s="3" t="s">
        <v>199</v>
      </c>
      <c r="L1943" s="5">
        <v>14</v>
      </c>
      <c r="M1943" s="5">
        <v>50102.07</v>
      </c>
      <c r="N1943" s="5">
        <v>72478.13</v>
      </c>
      <c r="O1943" s="5">
        <v>0.05</v>
      </c>
      <c r="P1943" s="3" t="s">
        <v>55</v>
      </c>
      <c r="Q1943" s="3" t="s">
        <v>38</v>
      </c>
      <c r="R1943" s="5">
        <v>16</v>
      </c>
      <c r="S1943" s="15">
        <v>297601.59999999998</v>
      </c>
      <c r="T1943" s="11">
        <f t="shared" si="211"/>
        <v>1014693.8200000001</v>
      </c>
      <c r="U1943" s="12">
        <f t="shared" si="212"/>
        <v>50734.691000000006</v>
      </c>
      <c r="V1943" s="12">
        <f t="shared" si="213"/>
        <v>963959.12900000007</v>
      </c>
      <c r="W1943" s="17">
        <f t="shared" si="214"/>
        <v>0.30872844195036403</v>
      </c>
      <c r="X1943" s="19">
        <f t="shared" si="215"/>
        <v>1</v>
      </c>
      <c r="Y1943" s="17">
        <f t="shared" si="216"/>
        <v>0.30872844195036403</v>
      </c>
      <c r="Z1943" s="25">
        <f t="shared" si="210"/>
        <v>5.2631578947368425E-2</v>
      </c>
    </row>
    <row r="1944" spans="1:26" ht="14.4" x14ac:dyDescent="0.3">
      <c r="A1944" s="24" t="s">
        <v>2850</v>
      </c>
      <c r="B1944" s="4">
        <v>45838</v>
      </c>
      <c r="C1944" s="3" t="s">
        <v>31</v>
      </c>
      <c r="D1944" s="3" t="s">
        <v>57</v>
      </c>
      <c r="E1944" s="3" t="s">
        <v>64</v>
      </c>
      <c r="F1944" s="3" t="s">
        <v>65</v>
      </c>
      <c r="G1944" s="3" t="s">
        <v>2851</v>
      </c>
      <c r="H1944" s="3" t="s">
        <v>24</v>
      </c>
      <c r="I1944" s="3" t="s">
        <v>45</v>
      </c>
      <c r="J1944" s="3" t="s">
        <v>67</v>
      </c>
      <c r="K1944" s="3" t="s">
        <v>74</v>
      </c>
      <c r="L1944" s="5">
        <v>43</v>
      </c>
      <c r="M1944" s="5">
        <v>43079</v>
      </c>
      <c r="N1944" s="5">
        <v>55495.19</v>
      </c>
      <c r="O1944" s="5">
        <v>0</v>
      </c>
      <c r="P1944" s="3" t="s">
        <v>55</v>
      </c>
      <c r="Q1944" s="3" t="s">
        <v>84</v>
      </c>
      <c r="R1944" s="5">
        <v>19</v>
      </c>
      <c r="S1944" s="15">
        <v>533896.19999999995</v>
      </c>
      <c r="T1944" s="11">
        <f t="shared" si="211"/>
        <v>2386293.17</v>
      </c>
      <c r="U1944" s="12">
        <f t="shared" si="212"/>
        <v>0</v>
      </c>
      <c r="V1944" s="12">
        <f t="shared" si="213"/>
        <v>2386293.17</v>
      </c>
      <c r="W1944" s="17">
        <f t="shared" si="214"/>
        <v>0.22373453803247484</v>
      </c>
      <c r="X1944" s="19">
        <f t="shared" si="215"/>
        <v>1</v>
      </c>
      <c r="Y1944" s="17">
        <f t="shared" si="216"/>
        <v>0.22373453803247484</v>
      </c>
      <c r="Z1944" s="25">
        <f t="shared" si="210"/>
        <v>0</v>
      </c>
    </row>
    <row r="1945" spans="1:26" ht="14.4" x14ac:dyDescent="0.3">
      <c r="A1945" s="24" t="s">
        <v>2852</v>
      </c>
      <c r="B1945" s="4">
        <v>45702</v>
      </c>
      <c r="C1945" s="3" t="s">
        <v>49</v>
      </c>
      <c r="D1945" s="3" t="s">
        <v>41</v>
      </c>
      <c r="E1945" s="3" t="s">
        <v>50</v>
      </c>
      <c r="F1945" s="3" t="s">
        <v>50</v>
      </c>
      <c r="G1945" s="3" t="s">
        <v>886</v>
      </c>
      <c r="H1945" s="3" t="s">
        <v>35</v>
      </c>
      <c r="I1945" s="3" t="s">
        <v>25</v>
      </c>
      <c r="J1945" s="3" t="s">
        <v>26</v>
      </c>
      <c r="K1945" s="3" t="s">
        <v>216</v>
      </c>
      <c r="L1945" s="5">
        <v>23</v>
      </c>
      <c r="M1945" s="5">
        <v>12339.9</v>
      </c>
      <c r="N1945" s="5">
        <v>17140.98</v>
      </c>
      <c r="O1945" s="5">
        <v>0</v>
      </c>
      <c r="P1945" s="3" t="s">
        <v>28</v>
      </c>
      <c r="Q1945" s="3" t="s">
        <v>84</v>
      </c>
      <c r="R1945" s="5">
        <v>17</v>
      </c>
      <c r="S1945" s="15">
        <v>110424.8</v>
      </c>
      <c r="T1945" s="11">
        <f t="shared" si="211"/>
        <v>394242.54</v>
      </c>
      <c r="U1945" s="12">
        <f t="shared" si="212"/>
        <v>0</v>
      </c>
      <c r="V1945" s="12">
        <f t="shared" si="213"/>
        <v>394242.54</v>
      </c>
      <c r="W1945" s="17">
        <f t="shared" si="214"/>
        <v>0.28009356879650787</v>
      </c>
      <c r="X1945" s="19">
        <f t="shared" si="215"/>
        <v>0</v>
      </c>
      <c r="Y1945" s="17">
        <f t="shared" si="216"/>
        <v>0.28009356879650787</v>
      </c>
      <c r="Z1945" s="25">
        <f t="shared" si="210"/>
        <v>0</v>
      </c>
    </row>
    <row r="1946" spans="1:26" ht="14.4" x14ac:dyDescent="0.3">
      <c r="A1946" s="24" t="s">
        <v>2853</v>
      </c>
      <c r="B1946" s="4">
        <v>45746</v>
      </c>
      <c r="C1946" s="3" t="s">
        <v>31</v>
      </c>
      <c r="D1946" s="3" t="s">
        <v>70</v>
      </c>
      <c r="E1946" s="3" t="s">
        <v>125</v>
      </c>
      <c r="F1946" s="3" t="s">
        <v>125</v>
      </c>
      <c r="G1946" s="3" t="s">
        <v>1907</v>
      </c>
      <c r="H1946" s="3" t="s">
        <v>35</v>
      </c>
      <c r="I1946" s="3" t="s">
        <v>52</v>
      </c>
      <c r="J1946" s="3" t="s">
        <v>95</v>
      </c>
      <c r="K1946" s="3" t="s">
        <v>182</v>
      </c>
      <c r="L1946" s="5">
        <v>45</v>
      </c>
      <c r="M1946" s="5">
        <v>15587.89</v>
      </c>
      <c r="N1946" s="5">
        <v>23079.97</v>
      </c>
      <c r="O1946" s="5">
        <v>0</v>
      </c>
      <c r="P1946" s="3" t="s">
        <v>55</v>
      </c>
      <c r="Q1946" s="3" t="s">
        <v>77</v>
      </c>
      <c r="R1946" s="5">
        <v>19</v>
      </c>
      <c r="S1946" s="15">
        <v>337143.6</v>
      </c>
      <c r="T1946" s="11">
        <f t="shared" si="211"/>
        <v>1038598.65</v>
      </c>
      <c r="U1946" s="12">
        <f t="shared" si="212"/>
        <v>0</v>
      </c>
      <c r="V1946" s="12">
        <f t="shared" si="213"/>
        <v>1038598.65</v>
      </c>
      <c r="W1946" s="17">
        <f t="shared" si="214"/>
        <v>0.3246139401394369</v>
      </c>
      <c r="X1946" s="19">
        <f t="shared" si="215"/>
        <v>1</v>
      </c>
      <c r="Y1946" s="17">
        <f t="shared" si="216"/>
        <v>0.3246139401394369</v>
      </c>
      <c r="Z1946" s="25">
        <f t="shared" si="210"/>
        <v>0</v>
      </c>
    </row>
    <row r="1947" spans="1:26" ht="14.4" x14ac:dyDescent="0.3">
      <c r="A1947" s="24" t="s">
        <v>2854</v>
      </c>
      <c r="B1947" s="4">
        <v>45741</v>
      </c>
      <c r="C1947" s="3" t="s">
        <v>49</v>
      </c>
      <c r="D1947" s="3" t="s">
        <v>70</v>
      </c>
      <c r="E1947" s="3" t="s">
        <v>125</v>
      </c>
      <c r="F1947" s="3" t="s">
        <v>125</v>
      </c>
      <c r="G1947" s="3" t="s">
        <v>1013</v>
      </c>
      <c r="H1947" s="3" t="s">
        <v>35</v>
      </c>
      <c r="I1947" s="3" t="s">
        <v>25</v>
      </c>
      <c r="J1947" s="3" t="s">
        <v>146</v>
      </c>
      <c r="K1947" s="3" t="s">
        <v>177</v>
      </c>
      <c r="L1947" s="5">
        <v>10</v>
      </c>
      <c r="M1947" s="5">
        <v>78565.789999999994</v>
      </c>
      <c r="N1947" s="5">
        <v>88055.17</v>
      </c>
      <c r="O1947" s="5">
        <v>0</v>
      </c>
      <c r="P1947" s="3" t="s">
        <v>28</v>
      </c>
      <c r="Q1947" s="3" t="s">
        <v>77</v>
      </c>
      <c r="R1947" s="5">
        <v>3</v>
      </c>
      <c r="S1947" s="15">
        <v>94893.8</v>
      </c>
      <c r="T1947" s="11">
        <f t="shared" si="211"/>
        <v>880551.7</v>
      </c>
      <c r="U1947" s="12">
        <f t="shared" si="212"/>
        <v>0</v>
      </c>
      <c r="V1947" s="12">
        <f t="shared" si="213"/>
        <v>880551.7</v>
      </c>
      <c r="W1947" s="17">
        <f t="shared" si="214"/>
        <v>0.10776630151301736</v>
      </c>
      <c r="X1947" s="19">
        <f t="shared" si="215"/>
        <v>0</v>
      </c>
      <c r="Y1947" s="17">
        <f t="shared" si="216"/>
        <v>0.10776630151301736</v>
      </c>
      <c r="Z1947" s="25">
        <f t="shared" si="210"/>
        <v>0</v>
      </c>
    </row>
    <row r="1948" spans="1:26" ht="14.4" x14ac:dyDescent="0.3">
      <c r="A1948" s="24" t="s">
        <v>2855</v>
      </c>
      <c r="B1948" s="8">
        <v>45784</v>
      </c>
      <c r="C1948" s="3" t="s">
        <v>20</v>
      </c>
      <c r="D1948" s="3" t="s">
        <v>21</v>
      </c>
      <c r="E1948" s="3" t="s">
        <v>32</v>
      </c>
      <c r="F1948" s="3" t="s">
        <v>33</v>
      </c>
      <c r="G1948" s="3" t="s">
        <v>1124</v>
      </c>
      <c r="H1948" s="3" t="s">
        <v>24</v>
      </c>
      <c r="I1948" s="3" t="s">
        <v>25</v>
      </c>
      <c r="J1948" s="3" t="s">
        <v>61</v>
      </c>
      <c r="K1948" s="3" t="s">
        <v>62</v>
      </c>
      <c r="L1948" s="5">
        <v>17</v>
      </c>
      <c r="M1948" s="5">
        <v>10352.15</v>
      </c>
      <c r="N1948" s="5">
        <v>12130.57</v>
      </c>
      <c r="O1948" s="5">
        <v>0.15</v>
      </c>
      <c r="P1948" s="3" t="s">
        <v>28</v>
      </c>
      <c r="Q1948" s="3" t="s">
        <v>84</v>
      </c>
      <c r="R1948" s="5">
        <v>16</v>
      </c>
      <c r="S1948" s="15">
        <v>25698.17</v>
      </c>
      <c r="T1948" s="11">
        <f t="shared" si="211"/>
        <v>206219.69</v>
      </c>
      <c r="U1948" s="12">
        <f t="shared" si="212"/>
        <v>30932.9535</v>
      </c>
      <c r="V1948" s="12">
        <f t="shared" si="213"/>
        <v>175286.7365</v>
      </c>
      <c r="W1948" s="17">
        <f t="shared" si="214"/>
        <v>0.14660647184791417</v>
      </c>
      <c r="X1948" s="19">
        <f t="shared" si="215"/>
        <v>0</v>
      </c>
      <c r="Y1948" s="17">
        <f t="shared" si="216"/>
        <v>0.14660647184791417</v>
      </c>
      <c r="Z1948" s="25">
        <f t="shared" si="210"/>
        <v>0.17647058823529413</v>
      </c>
    </row>
    <row r="1949" spans="1:26" ht="14.4" x14ac:dyDescent="0.3">
      <c r="A1949" s="24" t="s">
        <v>2856</v>
      </c>
      <c r="B1949" s="4">
        <v>45705</v>
      </c>
      <c r="C1949" s="3" t="s">
        <v>31</v>
      </c>
      <c r="D1949" s="3" t="s">
        <v>70</v>
      </c>
      <c r="E1949" s="3" t="s">
        <v>125</v>
      </c>
      <c r="F1949" s="3" t="s">
        <v>125</v>
      </c>
      <c r="G1949" s="3" t="s">
        <v>1797</v>
      </c>
      <c r="H1949" s="3" t="s">
        <v>35</v>
      </c>
      <c r="I1949" s="3" t="s">
        <v>45</v>
      </c>
      <c r="J1949" s="3" t="s">
        <v>132</v>
      </c>
      <c r="K1949" s="3" t="s">
        <v>206</v>
      </c>
      <c r="L1949" s="5">
        <v>36</v>
      </c>
      <c r="M1949" s="5">
        <v>19825.82</v>
      </c>
      <c r="N1949" s="5">
        <v>24219.98</v>
      </c>
      <c r="O1949" s="5">
        <v>0</v>
      </c>
      <c r="P1949" s="3" t="s">
        <v>28</v>
      </c>
      <c r="Q1949" s="3" t="s">
        <v>77</v>
      </c>
      <c r="R1949" s="5">
        <v>9</v>
      </c>
      <c r="S1949" s="15">
        <v>158189.79999999999</v>
      </c>
      <c r="T1949" s="11">
        <f t="shared" si="211"/>
        <v>871919.28</v>
      </c>
      <c r="U1949" s="12">
        <f t="shared" si="212"/>
        <v>0</v>
      </c>
      <c r="V1949" s="12">
        <f t="shared" si="213"/>
        <v>871919.28</v>
      </c>
      <c r="W1949" s="17">
        <f t="shared" si="214"/>
        <v>0.18142711559262686</v>
      </c>
      <c r="X1949" s="19">
        <f t="shared" si="215"/>
        <v>0</v>
      </c>
      <c r="Y1949" s="17">
        <f t="shared" si="216"/>
        <v>0.18142711559262686</v>
      </c>
      <c r="Z1949" s="25">
        <f t="shared" si="210"/>
        <v>0</v>
      </c>
    </row>
    <row r="1950" spans="1:26" ht="14.4" x14ac:dyDescent="0.3">
      <c r="A1950" s="24" t="s">
        <v>2857</v>
      </c>
      <c r="B1950" s="7">
        <v>45796</v>
      </c>
      <c r="C1950" s="3" t="s">
        <v>31</v>
      </c>
      <c r="D1950" s="3" t="s">
        <v>41</v>
      </c>
      <c r="E1950" s="3" t="s">
        <v>50</v>
      </c>
      <c r="F1950" s="3" t="s">
        <v>50</v>
      </c>
      <c r="G1950" s="3" t="s">
        <v>1506</v>
      </c>
      <c r="H1950" s="3" t="s">
        <v>87</v>
      </c>
      <c r="I1950" s="3" t="s">
        <v>25</v>
      </c>
      <c r="J1950" s="3" t="s">
        <v>26</v>
      </c>
      <c r="K1950" s="3" t="s">
        <v>27</v>
      </c>
      <c r="L1950" s="5">
        <v>23</v>
      </c>
      <c r="M1950" s="5">
        <v>47440.69</v>
      </c>
      <c r="N1950" s="5">
        <v>52260.89</v>
      </c>
      <c r="O1950" s="5">
        <v>0</v>
      </c>
      <c r="P1950" s="3" t="s">
        <v>28</v>
      </c>
      <c r="Q1950" s="3" t="s">
        <v>29</v>
      </c>
      <c r="R1950" s="5">
        <v>20</v>
      </c>
      <c r="S1950" s="15">
        <v>110864.6</v>
      </c>
      <c r="T1950" s="11">
        <f t="shared" si="211"/>
        <v>1202000.47</v>
      </c>
      <c r="U1950" s="12">
        <f t="shared" si="212"/>
        <v>0</v>
      </c>
      <c r="V1950" s="12">
        <f t="shared" si="213"/>
        <v>1202000.47</v>
      </c>
      <c r="W1950" s="17">
        <f t="shared" si="214"/>
        <v>9.2233408194923594E-2</v>
      </c>
      <c r="X1950" s="19">
        <f t="shared" si="215"/>
        <v>0</v>
      </c>
      <c r="Y1950" s="17">
        <f t="shared" si="216"/>
        <v>9.2233408194923594E-2</v>
      </c>
      <c r="Z1950" s="25">
        <f t="shared" si="210"/>
        <v>0</v>
      </c>
    </row>
    <row r="1951" spans="1:26" ht="14.4" x14ac:dyDescent="0.3">
      <c r="A1951" s="24" t="s">
        <v>2858</v>
      </c>
      <c r="B1951" s="4">
        <v>45681</v>
      </c>
      <c r="C1951" s="3" t="s">
        <v>40</v>
      </c>
      <c r="D1951" s="3" t="s">
        <v>70</v>
      </c>
      <c r="E1951" s="3" t="s">
        <v>125</v>
      </c>
      <c r="F1951" s="3" t="s">
        <v>125</v>
      </c>
      <c r="G1951" s="3" t="s">
        <v>350</v>
      </c>
      <c r="H1951" s="3" t="s">
        <v>44</v>
      </c>
      <c r="I1951" s="3" t="s">
        <v>52</v>
      </c>
      <c r="J1951" s="3" t="s">
        <v>95</v>
      </c>
      <c r="K1951" s="3" t="s">
        <v>237</v>
      </c>
      <c r="L1951" s="5">
        <v>11</v>
      </c>
      <c r="M1951" s="5">
        <v>21966.57</v>
      </c>
      <c r="N1951" s="5">
        <v>31563.72</v>
      </c>
      <c r="O1951" s="5">
        <v>0</v>
      </c>
      <c r="P1951" s="3" t="s">
        <v>28</v>
      </c>
      <c r="Q1951" s="3" t="s">
        <v>38</v>
      </c>
      <c r="R1951" s="5">
        <v>7</v>
      </c>
      <c r="S1951" s="15">
        <v>105568.7</v>
      </c>
      <c r="T1951" s="11">
        <f t="shared" si="211"/>
        <v>347200.92000000004</v>
      </c>
      <c r="U1951" s="12">
        <f t="shared" si="212"/>
        <v>0</v>
      </c>
      <c r="V1951" s="12">
        <f t="shared" si="213"/>
        <v>347200.92000000004</v>
      </c>
      <c r="W1951" s="17">
        <f t="shared" si="214"/>
        <v>0.30405650998851036</v>
      </c>
      <c r="X1951" s="19">
        <f t="shared" si="215"/>
        <v>0</v>
      </c>
      <c r="Y1951" s="17">
        <f t="shared" si="216"/>
        <v>0.30405650998851036</v>
      </c>
      <c r="Z1951" s="25">
        <f t="shared" si="210"/>
        <v>0</v>
      </c>
    </row>
    <row r="1952" spans="1:26" ht="14.4" x14ac:dyDescent="0.3">
      <c r="A1952" s="24" t="s">
        <v>2859</v>
      </c>
      <c r="B1952" s="6">
        <v>45905</v>
      </c>
      <c r="C1952" s="3" t="s">
        <v>31</v>
      </c>
      <c r="D1952" s="3" t="s">
        <v>57</v>
      </c>
      <c r="E1952" s="3" t="s">
        <v>58</v>
      </c>
      <c r="F1952" s="3" t="s">
        <v>59</v>
      </c>
      <c r="G1952" s="3" t="s">
        <v>1235</v>
      </c>
      <c r="H1952" s="3" t="s">
        <v>44</v>
      </c>
      <c r="I1952" s="3" t="s">
        <v>52</v>
      </c>
      <c r="J1952" s="3" t="s">
        <v>53</v>
      </c>
      <c r="K1952" s="3" t="s">
        <v>90</v>
      </c>
      <c r="L1952" s="5">
        <v>36</v>
      </c>
      <c r="M1952" s="5">
        <v>2584.69</v>
      </c>
      <c r="N1952" s="5">
        <v>3695.05</v>
      </c>
      <c r="O1952" s="5">
        <v>0.05</v>
      </c>
      <c r="P1952" s="3" t="s">
        <v>55</v>
      </c>
      <c r="Q1952" s="3" t="s">
        <v>84</v>
      </c>
      <c r="R1952" s="5">
        <v>20</v>
      </c>
      <c r="S1952" s="15">
        <v>37974.31</v>
      </c>
      <c r="T1952" s="11">
        <f t="shared" si="211"/>
        <v>133021.80000000002</v>
      </c>
      <c r="U1952" s="12">
        <f t="shared" si="212"/>
        <v>6651.0900000000011</v>
      </c>
      <c r="V1952" s="12">
        <f t="shared" si="213"/>
        <v>126370.71000000002</v>
      </c>
      <c r="W1952" s="17">
        <f t="shared" si="214"/>
        <v>0.30049930082690834</v>
      </c>
      <c r="X1952" s="19">
        <f t="shared" si="215"/>
        <v>1</v>
      </c>
      <c r="Y1952" s="17">
        <f t="shared" si="216"/>
        <v>0.30049930082690834</v>
      </c>
      <c r="Z1952" s="25">
        <f t="shared" si="210"/>
        <v>5.2631578947368418E-2</v>
      </c>
    </row>
    <row r="1953" spans="1:26" ht="14.4" x14ac:dyDescent="0.3">
      <c r="A1953" s="24" t="s">
        <v>2860</v>
      </c>
      <c r="B1953" s="7">
        <v>45797</v>
      </c>
      <c r="C1953" s="3" t="s">
        <v>49</v>
      </c>
      <c r="D1953" s="3" t="s">
        <v>21</v>
      </c>
      <c r="E1953" s="3" t="s">
        <v>22</v>
      </c>
      <c r="F1953" s="3" t="s">
        <v>22</v>
      </c>
      <c r="G1953" s="3" t="s">
        <v>1281</v>
      </c>
      <c r="H1953" s="3" t="s">
        <v>87</v>
      </c>
      <c r="I1953" s="3" t="s">
        <v>25</v>
      </c>
      <c r="J1953" s="3" t="s">
        <v>146</v>
      </c>
      <c r="K1953" s="3" t="s">
        <v>177</v>
      </c>
      <c r="L1953" s="5">
        <v>9</v>
      </c>
      <c r="M1953" s="5">
        <v>21038.85</v>
      </c>
      <c r="N1953" s="5">
        <v>29656.77</v>
      </c>
      <c r="O1953" s="5">
        <v>0</v>
      </c>
      <c r="P1953" s="3" t="s">
        <v>28</v>
      </c>
      <c r="Q1953" s="3" t="s">
        <v>38</v>
      </c>
      <c r="R1953" s="5">
        <v>16</v>
      </c>
      <c r="S1953" s="15">
        <v>77561.279999999999</v>
      </c>
      <c r="T1953" s="11">
        <f t="shared" si="211"/>
        <v>266910.93</v>
      </c>
      <c r="U1953" s="12">
        <f t="shared" si="212"/>
        <v>0</v>
      </c>
      <c r="V1953" s="12">
        <f t="shared" si="213"/>
        <v>266910.93</v>
      </c>
      <c r="W1953" s="17">
        <f t="shared" si="214"/>
        <v>0.29058862445235945</v>
      </c>
      <c r="X1953" s="19">
        <f t="shared" si="215"/>
        <v>0</v>
      </c>
      <c r="Y1953" s="17">
        <f t="shared" si="216"/>
        <v>0.29058862445235945</v>
      </c>
      <c r="Z1953" s="25">
        <f t="shared" si="210"/>
        <v>0</v>
      </c>
    </row>
    <row r="1954" spans="1:26" ht="14.4" x14ac:dyDescent="0.3">
      <c r="A1954" s="24" t="s">
        <v>2861</v>
      </c>
      <c r="B1954" s="4">
        <v>45864</v>
      </c>
      <c r="C1954" s="3" t="s">
        <v>49</v>
      </c>
      <c r="D1954" s="3" t="s">
        <v>57</v>
      </c>
      <c r="E1954" s="3" t="s">
        <v>64</v>
      </c>
      <c r="F1954" s="3" t="s">
        <v>65</v>
      </c>
      <c r="G1954" s="3" t="s">
        <v>1760</v>
      </c>
      <c r="H1954" s="3" t="s">
        <v>35</v>
      </c>
      <c r="I1954" s="3" t="s">
        <v>25</v>
      </c>
      <c r="J1954" s="3" t="s">
        <v>26</v>
      </c>
      <c r="K1954" s="3" t="s">
        <v>80</v>
      </c>
      <c r="L1954" s="5">
        <v>40</v>
      </c>
      <c r="M1954" s="5">
        <v>58431.56</v>
      </c>
      <c r="N1954" s="5">
        <v>81614.820000000007</v>
      </c>
      <c r="O1954" s="5">
        <v>0.05</v>
      </c>
      <c r="P1954" s="3" t="s">
        <v>28</v>
      </c>
      <c r="Q1954" s="3" t="s">
        <v>38</v>
      </c>
      <c r="R1954" s="5">
        <v>15</v>
      </c>
      <c r="S1954" s="15">
        <v>880963.9</v>
      </c>
      <c r="T1954" s="11">
        <f t="shared" si="211"/>
        <v>3264592.8000000003</v>
      </c>
      <c r="U1954" s="12">
        <f t="shared" si="212"/>
        <v>163229.64000000001</v>
      </c>
      <c r="V1954" s="12">
        <f t="shared" si="213"/>
        <v>3101363.16</v>
      </c>
      <c r="W1954" s="17">
        <f t="shared" si="214"/>
        <v>0.28405699511823695</v>
      </c>
      <c r="X1954" s="19">
        <f t="shared" si="215"/>
        <v>0</v>
      </c>
      <c r="Y1954" s="17">
        <f t="shared" si="216"/>
        <v>0.28405699511823695</v>
      </c>
      <c r="Z1954" s="25">
        <f t="shared" si="210"/>
        <v>5.2631578947368425E-2</v>
      </c>
    </row>
    <row r="1955" spans="1:26" ht="14.4" x14ac:dyDescent="0.3">
      <c r="A1955" s="24" t="s">
        <v>2862</v>
      </c>
      <c r="B1955" s="4">
        <v>45865</v>
      </c>
      <c r="C1955" s="3" t="s">
        <v>40</v>
      </c>
      <c r="D1955" s="3" t="s">
        <v>70</v>
      </c>
      <c r="E1955" s="3" t="s">
        <v>71</v>
      </c>
      <c r="F1955" s="3" t="s">
        <v>72</v>
      </c>
      <c r="G1955" s="3" t="s">
        <v>629</v>
      </c>
      <c r="H1955" s="3" t="s">
        <v>35</v>
      </c>
      <c r="I1955" s="3" t="s">
        <v>52</v>
      </c>
      <c r="J1955" s="3" t="s">
        <v>157</v>
      </c>
      <c r="K1955" s="3" t="s">
        <v>285</v>
      </c>
      <c r="L1955" s="5">
        <v>3</v>
      </c>
      <c r="M1955" s="5">
        <v>13507.77</v>
      </c>
      <c r="N1955" s="5">
        <v>16101.07</v>
      </c>
      <c r="O1955" s="5">
        <v>0.15</v>
      </c>
      <c r="P1955" s="3" t="s">
        <v>28</v>
      </c>
      <c r="Q1955" s="3" t="s">
        <v>38</v>
      </c>
      <c r="R1955" s="5">
        <v>15</v>
      </c>
      <c r="S1955" s="15">
        <v>6612.91</v>
      </c>
      <c r="T1955" s="11">
        <f t="shared" si="211"/>
        <v>48303.21</v>
      </c>
      <c r="U1955" s="12">
        <f t="shared" si="212"/>
        <v>7245.4814999999999</v>
      </c>
      <c r="V1955" s="12">
        <f t="shared" si="213"/>
        <v>41057.728499999997</v>
      </c>
      <c r="W1955" s="17">
        <f t="shared" si="214"/>
        <v>0.16106370813962589</v>
      </c>
      <c r="X1955" s="19">
        <f t="shared" si="215"/>
        <v>0</v>
      </c>
      <c r="Y1955" s="17">
        <f t="shared" si="216"/>
        <v>0.16106370813962589</v>
      </c>
      <c r="Z1955" s="25">
        <f t="shared" si="210"/>
        <v>0.17647058823529413</v>
      </c>
    </row>
    <row r="1956" spans="1:26" ht="14.4" x14ac:dyDescent="0.3">
      <c r="A1956" s="24" t="s">
        <v>2863</v>
      </c>
      <c r="B1956" s="6">
        <v>45906</v>
      </c>
      <c r="C1956" s="3" t="s">
        <v>40</v>
      </c>
      <c r="D1956" s="3" t="s">
        <v>21</v>
      </c>
      <c r="E1956" s="3" t="s">
        <v>32</v>
      </c>
      <c r="F1956" s="3" t="s">
        <v>33</v>
      </c>
      <c r="G1956" s="3" t="s">
        <v>1190</v>
      </c>
      <c r="H1956" s="3" t="s">
        <v>87</v>
      </c>
      <c r="I1956" s="3" t="s">
        <v>25</v>
      </c>
      <c r="J1956" s="3" t="s">
        <v>61</v>
      </c>
      <c r="K1956" s="3" t="s">
        <v>211</v>
      </c>
      <c r="L1956" s="5">
        <v>32</v>
      </c>
      <c r="M1956" s="5">
        <v>47116.63</v>
      </c>
      <c r="N1956" s="5">
        <v>54296.94</v>
      </c>
      <c r="O1956" s="5">
        <v>0</v>
      </c>
      <c r="P1956" s="3" t="s">
        <v>55</v>
      </c>
      <c r="Q1956" s="3" t="s">
        <v>29</v>
      </c>
      <c r="R1956" s="5">
        <v>9</v>
      </c>
      <c r="S1956" s="15">
        <v>229769.9</v>
      </c>
      <c r="T1956" s="11">
        <f t="shared" si="211"/>
        <v>1737502.08</v>
      </c>
      <c r="U1956" s="12">
        <f t="shared" si="212"/>
        <v>0</v>
      </c>
      <c r="V1956" s="12">
        <f t="shared" si="213"/>
        <v>1737502.08</v>
      </c>
      <c r="W1956" s="17">
        <f t="shared" si="214"/>
        <v>0.1322415107554864</v>
      </c>
      <c r="X1956" s="19">
        <f t="shared" si="215"/>
        <v>1</v>
      </c>
      <c r="Y1956" s="17">
        <f t="shared" si="216"/>
        <v>0.1322415107554864</v>
      </c>
      <c r="Z1956" s="25">
        <f t="shared" si="210"/>
        <v>0</v>
      </c>
    </row>
    <row r="1957" spans="1:26" ht="14.4" x14ac:dyDescent="0.3">
      <c r="A1957" s="24" t="s">
        <v>2864</v>
      </c>
      <c r="B1957" s="4">
        <v>45769</v>
      </c>
      <c r="C1957" s="3" t="s">
        <v>49</v>
      </c>
      <c r="D1957" s="3" t="s">
        <v>57</v>
      </c>
      <c r="E1957" s="3" t="s">
        <v>92</v>
      </c>
      <c r="F1957" s="3" t="s">
        <v>93</v>
      </c>
      <c r="G1957" s="3" t="s">
        <v>393</v>
      </c>
      <c r="H1957" s="3" t="s">
        <v>24</v>
      </c>
      <c r="I1957" s="3" t="s">
        <v>52</v>
      </c>
      <c r="J1957" s="3" t="s">
        <v>113</v>
      </c>
      <c r="K1957" s="3" t="s">
        <v>114</v>
      </c>
      <c r="L1957" s="5">
        <v>7</v>
      </c>
      <c r="M1957" s="5">
        <v>78513.58</v>
      </c>
      <c r="N1957" s="5">
        <v>112675.3</v>
      </c>
      <c r="O1957" s="5">
        <v>0.05</v>
      </c>
      <c r="P1957" s="3" t="s">
        <v>55</v>
      </c>
      <c r="Q1957" s="3" t="s">
        <v>38</v>
      </c>
      <c r="R1957" s="5">
        <v>3</v>
      </c>
      <c r="S1957" s="15">
        <v>227175.5</v>
      </c>
      <c r="T1957" s="11">
        <f t="shared" si="211"/>
        <v>788727.1</v>
      </c>
      <c r="U1957" s="12">
        <f t="shared" si="212"/>
        <v>39436.355000000003</v>
      </c>
      <c r="V1957" s="12">
        <f t="shared" si="213"/>
        <v>749290.745</v>
      </c>
      <c r="W1957" s="17">
        <f t="shared" si="214"/>
        <v>0.30318738288966857</v>
      </c>
      <c r="X1957" s="19">
        <f t="shared" si="215"/>
        <v>1</v>
      </c>
      <c r="Y1957" s="17">
        <f t="shared" si="216"/>
        <v>0.30318738288966857</v>
      </c>
      <c r="Z1957" s="25">
        <f t="shared" si="210"/>
        <v>5.2631578947368425E-2</v>
      </c>
    </row>
    <row r="1958" spans="1:26" ht="14.4" x14ac:dyDescent="0.3">
      <c r="A1958" s="24" t="s">
        <v>2865</v>
      </c>
      <c r="B1958" s="8">
        <v>45782</v>
      </c>
      <c r="C1958" s="3" t="s">
        <v>40</v>
      </c>
      <c r="D1958" s="3" t="s">
        <v>57</v>
      </c>
      <c r="E1958" s="3" t="s">
        <v>64</v>
      </c>
      <c r="F1958" s="3" t="s">
        <v>65</v>
      </c>
      <c r="G1958" s="3" t="s">
        <v>886</v>
      </c>
      <c r="H1958" s="3" t="s">
        <v>87</v>
      </c>
      <c r="I1958" s="3" t="s">
        <v>25</v>
      </c>
      <c r="J1958" s="3" t="s">
        <v>36</v>
      </c>
      <c r="K1958" s="3" t="s">
        <v>280</v>
      </c>
      <c r="L1958" s="5">
        <v>9</v>
      </c>
      <c r="M1958" s="5">
        <v>6585.1</v>
      </c>
      <c r="N1958" s="5">
        <v>8630.07</v>
      </c>
      <c r="O1958" s="5">
        <v>0</v>
      </c>
      <c r="P1958" s="3" t="s">
        <v>55</v>
      </c>
      <c r="Q1958" s="3" t="s">
        <v>77</v>
      </c>
      <c r="R1958" s="5">
        <v>1</v>
      </c>
      <c r="S1958" s="15">
        <v>18404.73</v>
      </c>
      <c r="T1958" s="11">
        <f t="shared" si="211"/>
        <v>77670.63</v>
      </c>
      <c r="U1958" s="12">
        <f t="shared" si="212"/>
        <v>0</v>
      </c>
      <c r="V1958" s="12">
        <f t="shared" si="213"/>
        <v>77670.63</v>
      </c>
      <c r="W1958" s="17">
        <f t="shared" si="214"/>
        <v>0.23695868052055197</v>
      </c>
      <c r="X1958" s="19">
        <f t="shared" si="215"/>
        <v>1</v>
      </c>
      <c r="Y1958" s="17">
        <f t="shared" si="216"/>
        <v>0.23695868052055197</v>
      </c>
      <c r="Z1958" s="25">
        <f t="shared" si="210"/>
        <v>0</v>
      </c>
    </row>
    <row r="1959" spans="1:26" ht="14.4" x14ac:dyDescent="0.3">
      <c r="A1959" s="24" t="s">
        <v>2866</v>
      </c>
      <c r="B1959" s="8">
        <v>45785</v>
      </c>
      <c r="C1959" s="3" t="s">
        <v>20</v>
      </c>
      <c r="D1959" s="3" t="s">
        <v>70</v>
      </c>
      <c r="E1959" s="3" t="s">
        <v>71</v>
      </c>
      <c r="F1959" s="3" t="s">
        <v>72</v>
      </c>
      <c r="G1959" s="3" t="s">
        <v>2867</v>
      </c>
      <c r="H1959" s="3" t="s">
        <v>44</v>
      </c>
      <c r="I1959" s="3" t="s">
        <v>25</v>
      </c>
      <c r="J1959" s="3" t="s">
        <v>146</v>
      </c>
      <c r="K1959" s="3" t="s">
        <v>177</v>
      </c>
      <c r="L1959" s="5">
        <v>27</v>
      </c>
      <c r="M1959" s="5">
        <v>21184.13</v>
      </c>
      <c r="N1959" s="5">
        <v>25553.62</v>
      </c>
      <c r="O1959" s="5">
        <v>0.1</v>
      </c>
      <c r="P1959" s="3" t="s">
        <v>55</v>
      </c>
      <c r="Q1959" s="3" t="s">
        <v>77</v>
      </c>
      <c r="R1959" s="5">
        <v>16</v>
      </c>
      <c r="S1959" s="15">
        <v>106178.6</v>
      </c>
      <c r="T1959" s="11">
        <f t="shared" si="211"/>
        <v>689947.74</v>
      </c>
      <c r="U1959" s="12">
        <f t="shared" si="212"/>
        <v>68994.774000000005</v>
      </c>
      <c r="V1959" s="12">
        <f t="shared" si="213"/>
        <v>620952.96600000001</v>
      </c>
      <c r="W1959" s="17">
        <f t="shared" si="214"/>
        <v>0.17099298306596702</v>
      </c>
      <c r="X1959" s="19">
        <f t="shared" si="215"/>
        <v>1</v>
      </c>
      <c r="Y1959" s="17">
        <f t="shared" si="216"/>
        <v>0.17099298306596702</v>
      </c>
      <c r="Z1959" s="25">
        <f t="shared" si="210"/>
        <v>0.11111111111111112</v>
      </c>
    </row>
    <row r="1960" spans="1:26" ht="14.4" x14ac:dyDescent="0.3">
      <c r="A1960" s="24" t="s">
        <v>2868</v>
      </c>
      <c r="B1960" s="6">
        <v>45842</v>
      </c>
      <c r="C1960" s="3" t="s">
        <v>20</v>
      </c>
      <c r="D1960" s="3" t="s">
        <v>70</v>
      </c>
      <c r="E1960" s="3" t="s">
        <v>71</v>
      </c>
      <c r="F1960" s="3" t="s">
        <v>72</v>
      </c>
      <c r="G1960" s="3" t="s">
        <v>89</v>
      </c>
      <c r="H1960" s="3" t="s">
        <v>35</v>
      </c>
      <c r="I1960" s="3" t="s">
        <v>45</v>
      </c>
      <c r="J1960" s="3" t="s">
        <v>46</v>
      </c>
      <c r="K1960" s="3" t="s">
        <v>161</v>
      </c>
      <c r="L1960" s="5">
        <v>19</v>
      </c>
      <c r="M1960" s="5">
        <v>74241.84</v>
      </c>
      <c r="N1960" s="5">
        <v>107976.3</v>
      </c>
      <c r="O1960" s="5">
        <v>0</v>
      </c>
      <c r="P1960" s="3" t="s">
        <v>28</v>
      </c>
      <c r="Q1960" s="3" t="s">
        <v>84</v>
      </c>
      <c r="R1960" s="5">
        <v>20</v>
      </c>
      <c r="S1960" s="15">
        <v>640955.5</v>
      </c>
      <c r="T1960" s="11">
        <f t="shared" si="211"/>
        <v>2051549.7</v>
      </c>
      <c r="U1960" s="12">
        <f t="shared" si="212"/>
        <v>0</v>
      </c>
      <c r="V1960" s="12">
        <f t="shared" si="213"/>
        <v>2051549.7</v>
      </c>
      <c r="W1960" s="17">
        <f t="shared" si="214"/>
        <v>0.3124250414211267</v>
      </c>
      <c r="X1960" s="19">
        <f t="shared" si="215"/>
        <v>0</v>
      </c>
      <c r="Y1960" s="17">
        <f t="shared" si="216"/>
        <v>0.3124250414211267</v>
      </c>
      <c r="Z1960" s="25">
        <f t="shared" si="210"/>
        <v>0</v>
      </c>
    </row>
    <row r="1961" spans="1:26" ht="14.4" x14ac:dyDescent="0.3">
      <c r="A1961" s="24" t="s">
        <v>2869</v>
      </c>
      <c r="B1961" s="4">
        <v>45704</v>
      </c>
      <c r="C1961" s="3" t="s">
        <v>20</v>
      </c>
      <c r="D1961" s="3" t="s">
        <v>57</v>
      </c>
      <c r="E1961" s="3" t="s">
        <v>92</v>
      </c>
      <c r="F1961" s="3" t="s">
        <v>93</v>
      </c>
      <c r="G1961" s="3" t="s">
        <v>116</v>
      </c>
      <c r="H1961" s="3" t="s">
        <v>24</v>
      </c>
      <c r="I1961" s="3" t="s">
        <v>52</v>
      </c>
      <c r="J1961" s="3" t="s">
        <v>53</v>
      </c>
      <c r="K1961" s="3" t="s">
        <v>54</v>
      </c>
      <c r="L1961" s="5">
        <v>37</v>
      </c>
      <c r="M1961" s="5">
        <v>33362.17</v>
      </c>
      <c r="N1961" s="5">
        <v>47435.08</v>
      </c>
      <c r="O1961" s="5">
        <v>0.1</v>
      </c>
      <c r="P1961" s="3" t="s">
        <v>28</v>
      </c>
      <c r="Q1961" s="3" t="s">
        <v>84</v>
      </c>
      <c r="R1961" s="5">
        <v>14</v>
      </c>
      <c r="S1961" s="15">
        <v>468627.9</v>
      </c>
      <c r="T1961" s="11">
        <f t="shared" si="211"/>
        <v>1755097.96</v>
      </c>
      <c r="U1961" s="12">
        <f t="shared" si="212"/>
        <v>175509.796</v>
      </c>
      <c r="V1961" s="12">
        <f t="shared" si="213"/>
        <v>1579588.1639999999</v>
      </c>
      <c r="W1961" s="17">
        <f t="shared" si="214"/>
        <v>0.29667726732852379</v>
      </c>
      <c r="X1961" s="19">
        <f t="shared" si="215"/>
        <v>0</v>
      </c>
      <c r="Y1961" s="17">
        <f t="shared" si="216"/>
        <v>0.29667726732852379</v>
      </c>
      <c r="Z1961" s="25">
        <f t="shared" si="210"/>
        <v>0.11111111111111112</v>
      </c>
    </row>
    <row r="1962" spans="1:26" ht="14.4" x14ac:dyDescent="0.3">
      <c r="A1962" s="24" t="s">
        <v>2870</v>
      </c>
      <c r="B1962" s="6">
        <v>45756</v>
      </c>
      <c r="C1962" s="3" t="s">
        <v>20</v>
      </c>
      <c r="D1962" s="3" t="s">
        <v>70</v>
      </c>
      <c r="E1962" s="3" t="s">
        <v>125</v>
      </c>
      <c r="F1962" s="3" t="s">
        <v>125</v>
      </c>
      <c r="G1962" s="3" t="s">
        <v>1712</v>
      </c>
      <c r="H1962" s="3" t="s">
        <v>44</v>
      </c>
      <c r="I1962" s="3" t="s">
        <v>45</v>
      </c>
      <c r="J1962" s="3" t="s">
        <v>67</v>
      </c>
      <c r="K1962" s="3" t="s">
        <v>68</v>
      </c>
      <c r="L1962" s="5">
        <v>44</v>
      </c>
      <c r="M1962" s="5">
        <v>23660.799999999999</v>
      </c>
      <c r="N1962" s="5">
        <v>27655.56</v>
      </c>
      <c r="O1962" s="5">
        <v>0</v>
      </c>
      <c r="P1962" s="3" t="s">
        <v>28</v>
      </c>
      <c r="Q1962" s="3" t="s">
        <v>77</v>
      </c>
      <c r="R1962" s="5">
        <v>10</v>
      </c>
      <c r="S1962" s="15">
        <v>175769.4</v>
      </c>
      <c r="T1962" s="11">
        <f t="shared" si="211"/>
        <v>1216844.6400000001</v>
      </c>
      <c r="U1962" s="12">
        <f t="shared" si="212"/>
        <v>0</v>
      </c>
      <c r="V1962" s="12">
        <f t="shared" si="213"/>
        <v>1216844.6400000001</v>
      </c>
      <c r="W1962" s="17">
        <f t="shared" si="214"/>
        <v>0.14444687039094817</v>
      </c>
      <c r="X1962" s="19">
        <f t="shared" si="215"/>
        <v>0</v>
      </c>
      <c r="Y1962" s="17">
        <f t="shared" si="216"/>
        <v>0.14444687039094817</v>
      </c>
      <c r="Z1962" s="25">
        <f t="shared" si="210"/>
        <v>0</v>
      </c>
    </row>
    <row r="1963" spans="1:26" ht="14.4" x14ac:dyDescent="0.3">
      <c r="A1963" s="24" t="s">
        <v>2871</v>
      </c>
      <c r="B1963" s="4">
        <v>45702</v>
      </c>
      <c r="C1963" s="3" t="s">
        <v>40</v>
      </c>
      <c r="D1963" s="3" t="s">
        <v>41</v>
      </c>
      <c r="E1963" s="3" t="s">
        <v>42</v>
      </c>
      <c r="F1963" s="3" t="s">
        <v>42</v>
      </c>
      <c r="G1963" s="3" t="s">
        <v>2120</v>
      </c>
      <c r="H1963" s="3" t="s">
        <v>44</v>
      </c>
      <c r="I1963" s="3" t="s">
        <v>25</v>
      </c>
      <c r="J1963" s="3" t="s">
        <v>26</v>
      </c>
      <c r="K1963" s="3" t="s">
        <v>216</v>
      </c>
      <c r="L1963" s="5">
        <v>43</v>
      </c>
      <c r="M1963" s="5">
        <v>51898.63</v>
      </c>
      <c r="N1963" s="5">
        <v>57102.92</v>
      </c>
      <c r="O1963" s="5">
        <v>0</v>
      </c>
      <c r="P1963" s="3" t="s">
        <v>55</v>
      </c>
      <c r="Q1963" s="3" t="s">
        <v>77</v>
      </c>
      <c r="R1963" s="5">
        <v>7</v>
      </c>
      <c r="S1963" s="15">
        <v>223784.5</v>
      </c>
      <c r="T1963" s="11">
        <f t="shared" si="211"/>
        <v>2455425.56</v>
      </c>
      <c r="U1963" s="12">
        <f t="shared" si="212"/>
        <v>0</v>
      </c>
      <c r="V1963" s="12">
        <f t="shared" si="213"/>
        <v>2455425.56</v>
      </c>
      <c r="W1963" s="17">
        <f t="shared" si="214"/>
        <v>9.1138784105513668E-2</v>
      </c>
      <c r="X1963" s="19">
        <f t="shared" si="215"/>
        <v>1</v>
      </c>
      <c r="Y1963" s="17">
        <f t="shared" si="216"/>
        <v>9.1138784105513668E-2</v>
      </c>
      <c r="Z1963" s="25">
        <f t="shared" si="210"/>
        <v>0</v>
      </c>
    </row>
    <row r="1964" spans="1:26" ht="14.4" x14ac:dyDescent="0.3">
      <c r="A1964" s="24" t="s">
        <v>2872</v>
      </c>
      <c r="B1964" s="4">
        <v>45684</v>
      </c>
      <c r="C1964" s="3" t="s">
        <v>20</v>
      </c>
      <c r="D1964" s="3" t="s">
        <v>57</v>
      </c>
      <c r="E1964" s="3" t="s">
        <v>92</v>
      </c>
      <c r="F1964" s="3" t="s">
        <v>93</v>
      </c>
      <c r="G1964" s="3" t="s">
        <v>1985</v>
      </c>
      <c r="H1964" s="3" t="s">
        <v>24</v>
      </c>
      <c r="I1964" s="3" t="s">
        <v>45</v>
      </c>
      <c r="J1964" s="3" t="s">
        <v>132</v>
      </c>
      <c r="K1964" s="3" t="s">
        <v>248</v>
      </c>
      <c r="L1964" s="5">
        <v>12</v>
      </c>
      <c r="M1964" s="5">
        <v>18211.189999999999</v>
      </c>
      <c r="N1964" s="5">
        <v>24783.03</v>
      </c>
      <c r="O1964" s="5">
        <v>0.05</v>
      </c>
      <c r="P1964" s="3" t="s">
        <v>55</v>
      </c>
      <c r="Q1964" s="3" t="s">
        <v>29</v>
      </c>
      <c r="R1964" s="5">
        <v>13</v>
      </c>
      <c r="S1964" s="15">
        <v>74918.98</v>
      </c>
      <c r="T1964" s="11">
        <f t="shared" si="211"/>
        <v>297396.36</v>
      </c>
      <c r="U1964" s="12">
        <f t="shared" si="212"/>
        <v>14869.817999999999</v>
      </c>
      <c r="V1964" s="12">
        <f t="shared" si="213"/>
        <v>282526.54200000002</v>
      </c>
      <c r="W1964" s="17">
        <f t="shared" si="214"/>
        <v>0.26517501495487811</v>
      </c>
      <c r="X1964" s="19">
        <f t="shared" si="215"/>
        <v>1</v>
      </c>
      <c r="Y1964" s="17">
        <f t="shared" si="216"/>
        <v>0.26517501495487811</v>
      </c>
      <c r="Z1964" s="25">
        <f t="shared" si="210"/>
        <v>5.2631578947368418E-2</v>
      </c>
    </row>
    <row r="1965" spans="1:26" ht="14.4" x14ac:dyDescent="0.3">
      <c r="A1965" s="24" t="s">
        <v>2873</v>
      </c>
      <c r="B1965" s="8">
        <v>45778</v>
      </c>
      <c r="C1965" s="3" t="s">
        <v>31</v>
      </c>
      <c r="D1965" s="3" t="s">
        <v>41</v>
      </c>
      <c r="E1965" s="3" t="s">
        <v>50</v>
      </c>
      <c r="F1965" s="3" t="s">
        <v>50</v>
      </c>
      <c r="G1965" s="3" t="s">
        <v>324</v>
      </c>
      <c r="H1965" s="3" t="s">
        <v>44</v>
      </c>
      <c r="I1965" s="3" t="s">
        <v>25</v>
      </c>
      <c r="J1965" s="3" t="s">
        <v>61</v>
      </c>
      <c r="K1965" s="3" t="s">
        <v>154</v>
      </c>
      <c r="L1965" s="5">
        <v>12</v>
      </c>
      <c r="M1965" s="5">
        <v>34554.99</v>
      </c>
      <c r="N1965" s="5">
        <v>48525.53</v>
      </c>
      <c r="O1965" s="5">
        <v>0.1</v>
      </c>
      <c r="P1965" s="3" t="s">
        <v>28</v>
      </c>
      <c r="Q1965" s="3" t="s">
        <v>77</v>
      </c>
      <c r="R1965" s="5">
        <v>19</v>
      </c>
      <c r="S1965" s="15">
        <v>150881.79999999999</v>
      </c>
      <c r="T1965" s="11">
        <f t="shared" si="211"/>
        <v>582306.36</v>
      </c>
      <c r="U1965" s="12">
        <f t="shared" si="212"/>
        <v>58230.635999999999</v>
      </c>
      <c r="V1965" s="12">
        <f t="shared" si="213"/>
        <v>524075.72399999999</v>
      </c>
      <c r="W1965" s="17">
        <f t="shared" si="214"/>
        <v>0.28790076145560978</v>
      </c>
      <c r="X1965" s="19">
        <f t="shared" si="215"/>
        <v>0</v>
      </c>
      <c r="Y1965" s="17">
        <f t="shared" si="216"/>
        <v>0.28790076145560978</v>
      </c>
      <c r="Z1965" s="25">
        <f t="shared" si="210"/>
        <v>0.1111111111111111</v>
      </c>
    </row>
    <row r="1966" spans="1:26" ht="14.4" x14ac:dyDescent="0.3">
      <c r="A1966" s="24" t="s">
        <v>2874</v>
      </c>
      <c r="B1966" s="6">
        <v>45843</v>
      </c>
      <c r="C1966" s="3" t="s">
        <v>40</v>
      </c>
      <c r="D1966" s="3" t="s">
        <v>41</v>
      </c>
      <c r="E1966" s="3" t="s">
        <v>50</v>
      </c>
      <c r="F1966" s="3" t="s">
        <v>50</v>
      </c>
      <c r="G1966" s="3" t="s">
        <v>2688</v>
      </c>
      <c r="H1966" s="3" t="s">
        <v>35</v>
      </c>
      <c r="I1966" s="3" t="s">
        <v>52</v>
      </c>
      <c r="J1966" s="3" t="s">
        <v>157</v>
      </c>
      <c r="K1966" s="3" t="s">
        <v>158</v>
      </c>
      <c r="L1966" s="5">
        <v>36</v>
      </c>
      <c r="M1966" s="5">
        <v>8954.0400000000009</v>
      </c>
      <c r="N1966" s="5">
        <v>9920.51</v>
      </c>
      <c r="O1966" s="5">
        <v>0.1</v>
      </c>
      <c r="P1966" s="3" t="s">
        <v>28</v>
      </c>
      <c r="Q1966" s="3" t="s">
        <v>77</v>
      </c>
      <c r="R1966" s="5">
        <v>13</v>
      </c>
      <c r="S1966" s="15">
        <v>31313.63</v>
      </c>
      <c r="T1966" s="11">
        <f t="shared" si="211"/>
        <v>357138.36</v>
      </c>
      <c r="U1966" s="12">
        <f t="shared" si="212"/>
        <v>35713.836000000003</v>
      </c>
      <c r="V1966" s="12">
        <f t="shared" si="213"/>
        <v>321424.52399999998</v>
      </c>
      <c r="W1966" s="17">
        <f t="shared" si="214"/>
        <v>9.7421408952603761E-2</v>
      </c>
      <c r="X1966" s="19">
        <f t="shared" si="215"/>
        <v>0</v>
      </c>
      <c r="Y1966" s="17">
        <f t="shared" si="216"/>
        <v>9.7421408952603761E-2</v>
      </c>
      <c r="Z1966" s="25">
        <f t="shared" si="210"/>
        <v>0.11111111111111113</v>
      </c>
    </row>
    <row r="1967" spans="1:26" ht="14.4" x14ac:dyDescent="0.3">
      <c r="A1967" s="24" t="s">
        <v>2875</v>
      </c>
      <c r="B1967" s="6">
        <v>45812</v>
      </c>
      <c r="C1967" s="3" t="s">
        <v>49</v>
      </c>
      <c r="D1967" s="3" t="s">
        <v>41</v>
      </c>
      <c r="E1967" s="3" t="s">
        <v>42</v>
      </c>
      <c r="F1967" s="3" t="s">
        <v>42</v>
      </c>
      <c r="G1967" s="3" t="s">
        <v>326</v>
      </c>
      <c r="H1967" s="3" t="s">
        <v>87</v>
      </c>
      <c r="I1967" s="3" t="s">
        <v>45</v>
      </c>
      <c r="J1967" s="3" t="s">
        <v>67</v>
      </c>
      <c r="K1967" s="3" t="s">
        <v>74</v>
      </c>
      <c r="L1967" s="5">
        <v>47</v>
      </c>
      <c r="M1967" s="5">
        <v>67800.91</v>
      </c>
      <c r="N1967" s="5">
        <v>84947.68</v>
      </c>
      <c r="O1967" s="5">
        <v>0.1</v>
      </c>
      <c r="P1967" s="3" t="s">
        <v>55</v>
      </c>
      <c r="Q1967" s="3" t="s">
        <v>29</v>
      </c>
      <c r="R1967" s="5">
        <v>19</v>
      </c>
      <c r="S1967" s="15">
        <v>725308.4</v>
      </c>
      <c r="T1967" s="11">
        <f t="shared" si="211"/>
        <v>3992540.9599999995</v>
      </c>
      <c r="U1967" s="12">
        <f t="shared" si="212"/>
        <v>399254.09599999996</v>
      </c>
      <c r="V1967" s="12">
        <f t="shared" si="213"/>
        <v>3593286.8639999996</v>
      </c>
      <c r="W1967" s="17">
        <f t="shared" si="214"/>
        <v>0.2018509591501404</v>
      </c>
      <c r="X1967" s="19">
        <f t="shared" si="215"/>
        <v>1</v>
      </c>
      <c r="Y1967" s="17">
        <f t="shared" si="216"/>
        <v>0.2018509591501404</v>
      </c>
      <c r="Z1967" s="25">
        <f t="shared" si="210"/>
        <v>0.11111111111111112</v>
      </c>
    </row>
    <row r="1968" spans="1:26" ht="14.4" x14ac:dyDescent="0.3">
      <c r="A1968" s="24" t="s">
        <v>2876</v>
      </c>
      <c r="B1968" s="4">
        <v>45688</v>
      </c>
      <c r="C1968" s="3" t="s">
        <v>40</v>
      </c>
      <c r="D1968" s="3" t="s">
        <v>70</v>
      </c>
      <c r="E1968" s="3" t="s">
        <v>71</v>
      </c>
      <c r="F1968" s="3" t="s">
        <v>72</v>
      </c>
      <c r="G1968" s="3" t="s">
        <v>2413</v>
      </c>
      <c r="H1968" s="3" t="s">
        <v>44</v>
      </c>
      <c r="I1968" s="3" t="s">
        <v>52</v>
      </c>
      <c r="J1968" s="3" t="s">
        <v>53</v>
      </c>
      <c r="K1968" s="3" t="s">
        <v>110</v>
      </c>
      <c r="L1968" s="5">
        <v>40</v>
      </c>
      <c r="M1968" s="5">
        <v>41746.42</v>
      </c>
      <c r="N1968" s="5">
        <v>51743.31</v>
      </c>
      <c r="O1968" s="5">
        <v>0.05</v>
      </c>
      <c r="P1968" s="3" t="s">
        <v>55</v>
      </c>
      <c r="Q1968" s="3" t="s">
        <v>77</v>
      </c>
      <c r="R1968" s="5">
        <v>2</v>
      </c>
      <c r="S1968" s="15">
        <v>379881.8</v>
      </c>
      <c r="T1968" s="11">
        <f t="shared" si="211"/>
        <v>2069732.4</v>
      </c>
      <c r="U1968" s="12">
        <f t="shared" si="212"/>
        <v>103486.62</v>
      </c>
      <c r="V1968" s="12">
        <f t="shared" si="213"/>
        <v>1966245.7799999998</v>
      </c>
      <c r="W1968" s="17">
        <f t="shared" si="214"/>
        <v>0.19320158439195736</v>
      </c>
      <c r="X1968" s="19">
        <f t="shared" si="215"/>
        <v>1</v>
      </c>
      <c r="Y1968" s="17">
        <f t="shared" si="216"/>
        <v>0.19320158439195736</v>
      </c>
      <c r="Z1968" s="25">
        <f t="shared" si="210"/>
        <v>5.2631578947368425E-2</v>
      </c>
    </row>
    <row r="1969" spans="1:26" ht="14.4" x14ac:dyDescent="0.3">
      <c r="A1969" s="24" t="s">
        <v>2877</v>
      </c>
      <c r="B1969" s="8">
        <v>45782</v>
      </c>
      <c r="C1969" s="3" t="s">
        <v>31</v>
      </c>
      <c r="D1969" s="3" t="s">
        <v>57</v>
      </c>
      <c r="E1969" s="3" t="s">
        <v>92</v>
      </c>
      <c r="F1969" s="3" t="s">
        <v>93</v>
      </c>
      <c r="G1969" s="3" t="s">
        <v>491</v>
      </c>
      <c r="H1969" s="3" t="s">
        <v>35</v>
      </c>
      <c r="I1969" s="3" t="s">
        <v>25</v>
      </c>
      <c r="J1969" s="3" t="s">
        <v>36</v>
      </c>
      <c r="K1969" s="3" t="s">
        <v>136</v>
      </c>
      <c r="L1969" s="5">
        <v>11</v>
      </c>
      <c r="M1969" s="5">
        <v>27941.58</v>
      </c>
      <c r="N1969" s="5">
        <v>35060.74</v>
      </c>
      <c r="O1969" s="5">
        <v>0.15</v>
      </c>
      <c r="P1969" s="3" t="s">
        <v>55</v>
      </c>
      <c r="Q1969" s="3" t="s">
        <v>29</v>
      </c>
      <c r="R1969" s="5">
        <v>9</v>
      </c>
      <c r="S1969" s="15">
        <v>66564.149999999994</v>
      </c>
      <c r="T1969" s="11">
        <f t="shared" si="211"/>
        <v>385668.13999999996</v>
      </c>
      <c r="U1969" s="12">
        <f t="shared" si="212"/>
        <v>57850.22099999999</v>
      </c>
      <c r="V1969" s="12">
        <f t="shared" si="213"/>
        <v>327817.91899999999</v>
      </c>
      <c r="W1969" s="17">
        <f t="shared" si="214"/>
        <v>0.20305220106043073</v>
      </c>
      <c r="X1969" s="19">
        <f t="shared" si="215"/>
        <v>1</v>
      </c>
      <c r="Y1969" s="17">
        <f t="shared" si="216"/>
        <v>0.20305220106043073</v>
      </c>
      <c r="Z1969" s="25">
        <f t="shared" si="210"/>
        <v>0.1764705882352941</v>
      </c>
    </row>
    <row r="1970" spans="1:26" ht="14.4" x14ac:dyDescent="0.3">
      <c r="A1970" s="24" t="s">
        <v>2878</v>
      </c>
      <c r="B1970" s="4">
        <v>45739</v>
      </c>
      <c r="C1970" s="3" t="s">
        <v>31</v>
      </c>
      <c r="D1970" s="3" t="s">
        <v>21</v>
      </c>
      <c r="E1970" s="3" t="s">
        <v>105</v>
      </c>
      <c r="F1970" s="3" t="s">
        <v>106</v>
      </c>
      <c r="G1970" s="3" t="s">
        <v>442</v>
      </c>
      <c r="H1970" s="3" t="s">
        <v>87</v>
      </c>
      <c r="I1970" s="3" t="s">
        <v>25</v>
      </c>
      <c r="J1970" s="3" t="s">
        <v>61</v>
      </c>
      <c r="K1970" s="3" t="s">
        <v>62</v>
      </c>
      <c r="L1970" s="5">
        <v>1</v>
      </c>
      <c r="M1970" s="5">
        <v>79327.16</v>
      </c>
      <c r="N1970" s="5">
        <v>116454.3</v>
      </c>
      <c r="O1970" s="5">
        <v>0</v>
      </c>
      <c r="P1970" s="3" t="s">
        <v>55</v>
      </c>
      <c r="Q1970" s="3" t="s">
        <v>29</v>
      </c>
      <c r="R1970" s="5">
        <v>8</v>
      </c>
      <c r="S1970" s="15">
        <v>37127.11</v>
      </c>
      <c r="T1970" s="11">
        <f t="shared" si="211"/>
        <v>116454.3</v>
      </c>
      <c r="U1970" s="12">
        <f t="shared" si="212"/>
        <v>0</v>
      </c>
      <c r="V1970" s="12">
        <f t="shared" si="213"/>
        <v>116454.3</v>
      </c>
      <c r="W1970" s="17">
        <f t="shared" si="214"/>
        <v>0.31881270163489023</v>
      </c>
      <c r="X1970" s="19">
        <f t="shared" si="215"/>
        <v>1</v>
      </c>
      <c r="Y1970" s="17">
        <f t="shared" si="216"/>
        <v>0.31881270163489023</v>
      </c>
      <c r="Z1970" s="25">
        <f t="shared" si="210"/>
        <v>0</v>
      </c>
    </row>
    <row r="1971" spans="1:26" ht="14.4" x14ac:dyDescent="0.3">
      <c r="A1971" s="24" t="s">
        <v>2879</v>
      </c>
      <c r="B1971" s="6">
        <v>45906</v>
      </c>
      <c r="C1971" s="3" t="s">
        <v>40</v>
      </c>
      <c r="D1971" s="3" t="s">
        <v>41</v>
      </c>
      <c r="E1971" s="3" t="s">
        <v>42</v>
      </c>
      <c r="F1971" s="3" t="s">
        <v>42</v>
      </c>
      <c r="G1971" s="3" t="s">
        <v>687</v>
      </c>
      <c r="H1971" s="3" t="s">
        <v>24</v>
      </c>
      <c r="I1971" s="3" t="s">
        <v>45</v>
      </c>
      <c r="J1971" s="3" t="s">
        <v>46</v>
      </c>
      <c r="K1971" s="3" t="s">
        <v>161</v>
      </c>
      <c r="L1971" s="5">
        <v>5</v>
      </c>
      <c r="M1971" s="5">
        <v>29024.39</v>
      </c>
      <c r="N1971" s="5">
        <v>37967.9</v>
      </c>
      <c r="O1971" s="5">
        <v>0</v>
      </c>
      <c r="P1971" s="3" t="s">
        <v>28</v>
      </c>
      <c r="Q1971" s="3" t="s">
        <v>38</v>
      </c>
      <c r="R1971" s="5">
        <v>10</v>
      </c>
      <c r="S1971" s="15">
        <v>44717.55</v>
      </c>
      <c r="T1971" s="11">
        <f t="shared" si="211"/>
        <v>189839.5</v>
      </c>
      <c r="U1971" s="12">
        <f t="shared" si="212"/>
        <v>0</v>
      </c>
      <c r="V1971" s="12">
        <f t="shared" si="213"/>
        <v>189839.5</v>
      </c>
      <c r="W1971" s="17">
        <f t="shared" si="214"/>
        <v>0.23555450788692556</v>
      </c>
      <c r="X1971" s="19">
        <f t="shared" si="215"/>
        <v>0</v>
      </c>
      <c r="Y1971" s="17">
        <f t="shared" si="216"/>
        <v>0.23555450788692556</v>
      </c>
      <c r="Z1971" s="25">
        <f t="shared" si="210"/>
        <v>0</v>
      </c>
    </row>
    <row r="1972" spans="1:26" ht="14.4" x14ac:dyDescent="0.3">
      <c r="A1972" s="24" t="s">
        <v>2880</v>
      </c>
      <c r="B1972" s="7">
        <v>45807</v>
      </c>
      <c r="C1972" s="3" t="s">
        <v>31</v>
      </c>
      <c r="D1972" s="3" t="s">
        <v>57</v>
      </c>
      <c r="E1972" s="3" t="s">
        <v>92</v>
      </c>
      <c r="F1972" s="3" t="s">
        <v>93</v>
      </c>
      <c r="G1972" s="3" t="s">
        <v>430</v>
      </c>
      <c r="H1972" s="3" t="s">
        <v>87</v>
      </c>
      <c r="I1972" s="3" t="s">
        <v>25</v>
      </c>
      <c r="J1972" s="3" t="s">
        <v>26</v>
      </c>
      <c r="K1972" s="3" t="s">
        <v>80</v>
      </c>
      <c r="L1972" s="5">
        <v>22</v>
      </c>
      <c r="M1972" s="5">
        <v>32087.81</v>
      </c>
      <c r="N1972" s="5">
        <v>47371.94</v>
      </c>
      <c r="O1972" s="5">
        <v>0</v>
      </c>
      <c r="P1972" s="3" t="s">
        <v>28</v>
      </c>
      <c r="Q1972" s="3" t="s">
        <v>77</v>
      </c>
      <c r="R1972" s="5">
        <v>19</v>
      </c>
      <c r="S1972" s="15">
        <v>336250.9</v>
      </c>
      <c r="T1972" s="11">
        <f t="shared" si="211"/>
        <v>1042182.68</v>
      </c>
      <c r="U1972" s="12">
        <f t="shared" si="212"/>
        <v>0</v>
      </c>
      <c r="V1972" s="12">
        <f t="shared" si="213"/>
        <v>1042182.68</v>
      </c>
      <c r="W1972" s="17">
        <f t="shared" si="214"/>
        <v>0.32264103640640046</v>
      </c>
      <c r="X1972" s="19">
        <f t="shared" si="215"/>
        <v>0</v>
      </c>
      <c r="Y1972" s="17">
        <f t="shared" si="216"/>
        <v>0.32264103640640046</v>
      </c>
      <c r="Z1972" s="25">
        <f t="shared" si="210"/>
        <v>0</v>
      </c>
    </row>
    <row r="1973" spans="1:26" ht="14.4" x14ac:dyDescent="0.3">
      <c r="A1973" s="24" t="s">
        <v>2881</v>
      </c>
      <c r="B1973" s="6">
        <v>45692</v>
      </c>
      <c r="C1973" s="3" t="s">
        <v>20</v>
      </c>
      <c r="D1973" s="3" t="s">
        <v>41</v>
      </c>
      <c r="E1973" s="3" t="s">
        <v>50</v>
      </c>
      <c r="F1973" s="3" t="s">
        <v>50</v>
      </c>
      <c r="G1973" s="3" t="s">
        <v>655</v>
      </c>
      <c r="H1973" s="3" t="s">
        <v>35</v>
      </c>
      <c r="I1973" s="3" t="s">
        <v>52</v>
      </c>
      <c r="J1973" s="3" t="s">
        <v>157</v>
      </c>
      <c r="K1973" s="3" t="s">
        <v>285</v>
      </c>
      <c r="L1973" s="5">
        <v>50</v>
      </c>
      <c r="M1973" s="5">
        <v>63303.57</v>
      </c>
      <c r="N1973" s="5">
        <v>88797.05</v>
      </c>
      <c r="O1973" s="5">
        <v>0.05</v>
      </c>
      <c r="P1973" s="3" t="s">
        <v>28</v>
      </c>
      <c r="Q1973" s="3" t="s">
        <v>84</v>
      </c>
      <c r="R1973" s="5">
        <v>12</v>
      </c>
      <c r="S1973" s="15">
        <v>1210940</v>
      </c>
      <c r="T1973" s="11">
        <f t="shared" si="211"/>
        <v>4439852.5</v>
      </c>
      <c r="U1973" s="12">
        <f t="shared" si="212"/>
        <v>221992.625</v>
      </c>
      <c r="V1973" s="12">
        <f t="shared" si="213"/>
        <v>4217859.875</v>
      </c>
      <c r="W1973" s="17">
        <f t="shared" si="214"/>
        <v>0.28709820522427859</v>
      </c>
      <c r="X1973" s="19">
        <f t="shared" si="215"/>
        <v>0</v>
      </c>
      <c r="Y1973" s="17">
        <f t="shared" si="216"/>
        <v>0.28709820522427859</v>
      </c>
      <c r="Z1973" s="25">
        <f t="shared" si="210"/>
        <v>5.2631578947368418E-2</v>
      </c>
    </row>
    <row r="1974" spans="1:26" ht="14.4" x14ac:dyDescent="0.3">
      <c r="A1974" s="24" t="s">
        <v>2882</v>
      </c>
      <c r="B1974" s="6">
        <v>45878</v>
      </c>
      <c r="C1974" s="3" t="s">
        <v>49</v>
      </c>
      <c r="D1974" s="3" t="s">
        <v>41</v>
      </c>
      <c r="E1974" s="3" t="s">
        <v>42</v>
      </c>
      <c r="F1974" s="3" t="s">
        <v>42</v>
      </c>
      <c r="G1974" s="3" t="s">
        <v>949</v>
      </c>
      <c r="H1974" s="3" t="s">
        <v>87</v>
      </c>
      <c r="I1974" s="3" t="s">
        <v>52</v>
      </c>
      <c r="J1974" s="3" t="s">
        <v>113</v>
      </c>
      <c r="K1974" s="3" t="s">
        <v>257</v>
      </c>
      <c r="L1974" s="5">
        <v>29</v>
      </c>
      <c r="M1974" s="5">
        <v>8090.9</v>
      </c>
      <c r="N1974" s="5">
        <v>11192.06</v>
      </c>
      <c r="O1974" s="5">
        <v>0.05</v>
      </c>
      <c r="P1974" s="3" t="s">
        <v>28</v>
      </c>
      <c r="Q1974" s="3" t="s">
        <v>84</v>
      </c>
      <c r="R1974" s="5">
        <v>3</v>
      </c>
      <c r="S1974" s="15">
        <v>85436.96</v>
      </c>
      <c r="T1974" s="11">
        <f t="shared" si="211"/>
        <v>324569.74</v>
      </c>
      <c r="U1974" s="12">
        <f t="shared" si="212"/>
        <v>16228.487000000001</v>
      </c>
      <c r="V1974" s="12">
        <f t="shared" si="213"/>
        <v>308341.25299999997</v>
      </c>
      <c r="W1974" s="17">
        <f t="shared" si="214"/>
        <v>0.27708572618403421</v>
      </c>
      <c r="X1974" s="19">
        <f t="shared" si="215"/>
        <v>0</v>
      </c>
      <c r="Y1974" s="17">
        <f t="shared" si="216"/>
        <v>0.27708572618403421</v>
      </c>
      <c r="Z1974" s="25">
        <f t="shared" si="210"/>
        <v>5.2631578947368432E-2</v>
      </c>
    </row>
    <row r="1975" spans="1:26" ht="14.4" x14ac:dyDescent="0.3">
      <c r="A1975" s="24" t="s">
        <v>2883</v>
      </c>
      <c r="B1975" s="6">
        <v>45756</v>
      </c>
      <c r="C1975" s="3" t="s">
        <v>40</v>
      </c>
      <c r="D1975" s="3" t="s">
        <v>21</v>
      </c>
      <c r="E1975" s="3" t="s">
        <v>105</v>
      </c>
      <c r="F1975" s="3" t="s">
        <v>106</v>
      </c>
      <c r="G1975" s="3" t="s">
        <v>1916</v>
      </c>
      <c r="H1975" s="3" t="s">
        <v>87</v>
      </c>
      <c r="I1975" s="3" t="s">
        <v>52</v>
      </c>
      <c r="J1975" s="3" t="s">
        <v>53</v>
      </c>
      <c r="K1975" s="3" t="s">
        <v>54</v>
      </c>
      <c r="L1975" s="5">
        <v>36</v>
      </c>
      <c r="M1975" s="5">
        <v>15122.02</v>
      </c>
      <c r="N1975" s="5">
        <v>22025.98</v>
      </c>
      <c r="O1975" s="5">
        <v>0.05</v>
      </c>
      <c r="P1975" s="3" t="s">
        <v>55</v>
      </c>
      <c r="Q1975" s="3" t="s">
        <v>38</v>
      </c>
      <c r="R1975" s="5">
        <v>6</v>
      </c>
      <c r="S1975" s="15">
        <v>236115.4</v>
      </c>
      <c r="T1975" s="11">
        <f t="shared" si="211"/>
        <v>792935.28</v>
      </c>
      <c r="U1975" s="12">
        <f t="shared" si="212"/>
        <v>39646.764000000003</v>
      </c>
      <c r="V1975" s="12">
        <f t="shared" si="213"/>
        <v>753288.51600000006</v>
      </c>
      <c r="W1975" s="17">
        <f t="shared" si="214"/>
        <v>0.3134461696745155</v>
      </c>
      <c r="X1975" s="19">
        <f t="shared" si="215"/>
        <v>1</v>
      </c>
      <c r="Y1975" s="17">
        <f t="shared" si="216"/>
        <v>0.3134461696745155</v>
      </c>
      <c r="Z1975" s="25">
        <f t="shared" si="210"/>
        <v>5.2631578947368418E-2</v>
      </c>
    </row>
    <row r="1976" spans="1:26" ht="14.4" x14ac:dyDescent="0.3">
      <c r="A1976" s="24" t="s">
        <v>2884</v>
      </c>
      <c r="B1976" s="4">
        <v>45758</v>
      </c>
      <c r="C1976" s="3" t="s">
        <v>40</v>
      </c>
      <c r="D1976" s="3" t="s">
        <v>57</v>
      </c>
      <c r="E1976" s="3" t="s">
        <v>58</v>
      </c>
      <c r="F1976" s="3" t="s">
        <v>59</v>
      </c>
      <c r="G1976" s="3" t="s">
        <v>2797</v>
      </c>
      <c r="H1976" s="3" t="s">
        <v>87</v>
      </c>
      <c r="I1976" s="3" t="s">
        <v>25</v>
      </c>
      <c r="J1976" s="3" t="s">
        <v>26</v>
      </c>
      <c r="K1976" s="3" t="s">
        <v>80</v>
      </c>
      <c r="L1976" s="5">
        <v>26</v>
      </c>
      <c r="M1976" s="5">
        <v>19615.400000000001</v>
      </c>
      <c r="N1976" s="5">
        <v>23177.87</v>
      </c>
      <c r="O1976" s="5">
        <v>0.1</v>
      </c>
      <c r="P1976" s="3" t="s">
        <v>28</v>
      </c>
      <c r="Q1976" s="3" t="s">
        <v>38</v>
      </c>
      <c r="R1976" s="5">
        <v>9</v>
      </c>
      <c r="S1976" s="15">
        <v>83361.8</v>
      </c>
      <c r="T1976" s="11">
        <f t="shared" si="211"/>
        <v>602624.62</v>
      </c>
      <c r="U1976" s="12">
        <f t="shared" si="212"/>
        <v>60262.462</v>
      </c>
      <c r="V1976" s="12">
        <f t="shared" si="213"/>
        <v>542362.15800000005</v>
      </c>
      <c r="W1976" s="17">
        <f t="shared" si="214"/>
        <v>0.15370135760836026</v>
      </c>
      <c r="X1976" s="19">
        <f t="shared" si="215"/>
        <v>0</v>
      </c>
      <c r="Y1976" s="17">
        <f t="shared" si="216"/>
        <v>0.15370135760836026</v>
      </c>
      <c r="Z1976" s="25">
        <f t="shared" si="210"/>
        <v>0.1111111111111111</v>
      </c>
    </row>
    <row r="1977" spans="1:26" ht="14.4" x14ac:dyDescent="0.3">
      <c r="A1977" s="24" t="s">
        <v>2885</v>
      </c>
      <c r="B1977" s="6">
        <v>45841</v>
      </c>
      <c r="C1977" s="3" t="s">
        <v>20</v>
      </c>
      <c r="D1977" s="3" t="s">
        <v>70</v>
      </c>
      <c r="E1977" s="3" t="s">
        <v>71</v>
      </c>
      <c r="F1977" s="3" t="s">
        <v>72</v>
      </c>
      <c r="G1977" s="3" t="s">
        <v>2574</v>
      </c>
      <c r="H1977" s="3" t="s">
        <v>87</v>
      </c>
      <c r="I1977" s="3" t="s">
        <v>52</v>
      </c>
      <c r="J1977" s="3" t="s">
        <v>113</v>
      </c>
      <c r="K1977" s="3" t="s">
        <v>257</v>
      </c>
      <c r="L1977" s="5">
        <v>15</v>
      </c>
      <c r="M1977" s="5">
        <v>52513.11</v>
      </c>
      <c r="N1977" s="5">
        <v>71327.78</v>
      </c>
      <c r="O1977" s="5">
        <v>0.15</v>
      </c>
      <c r="P1977" s="3" t="s">
        <v>55</v>
      </c>
      <c r="Q1977" s="3" t="s">
        <v>38</v>
      </c>
      <c r="R1977" s="5">
        <v>15</v>
      </c>
      <c r="S1977" s="15">
        <v>239887</v>
      </c>
      <c r="T1977" s="11">
        <f t="shared" si="211"/>
        <v>1069916.7</v>
      </c>
      <c r="U1977" s="12">
        <f t="shared" si="212"/>
        <v>160487.50499999998</v>
      </c>
      <c r="V1977" s="12">
        <f t="shared" si="213"/>
        <v>909429.19499999995</v>
      </c>
      <c r="W1977" s="17">
        <f t="shared" si="214"/>
        <v>0.26377754455089825</v>
      </c>
      <c r="X1977" s="19">
        <f t="shared" si="215"/>
        <v>1</v>
      </c>
      <c r="Y1977" s="17">
        <f t="shared" si="216"/>
        <v>0.26377754455089825</v>
      </c>
      <c r="Z1977" s="25">
        <f t="shared" si="210"/>
        <v>0.1764705882352941</v>
      </c>
    </row>
    <row r="1978" spans="1:26" ht="14.4" x14ac:dyDescent="0.3">
      <c r="A1978" s="24" t="s">
        <v>2886</v>
      </c>
      <c r="B1978" s="4">
        <v>45709</v>
      </c>
      <c r="C1978" s="3" t="s">
        <v>20</v>
      </c>
      <c r="D1978" s="3" t="s">
        <v>57</v>
      </c>
      <c r="E1978" s="3" t="s">
        <v>64</v>
      </c>
      <c r="F1978" s="3" t="s">
        <v>65</v>
      </c>
      <c r="G1978" s="3" t="s">
        <v>82</v>
      </c>
      <c r="H1978" s="3" t="s">
        <v>35</v>
      </c>
      <c r="I1978" s="3" t="s">
        <v>52</v>
      </c>
      <c r="J1978" s="3" t="s">
        <v>53</v>
      </c>
      <c r="K1978" s="3" t="s">
        <v>99</v>
      </c>
      <c r="L1978" s="5">
        <v>42</v>
      </c>
      <c r="M1978" s="5">
        <v>39005.629999999997</v>
      </c>
      <c r="N1978" s="5">
        <v>53671.7</v>
      </c>
      <c r="O1978" s="5">
        <v>0.15</v>
      </c>
      <c r="P1978" s="3" t="s">
        <v>55</v>
      </c>
      <c r="Q1978" s="3" t="s">
        <v>38</v>
      </c>
      <c r="R1978" s="5">
        <v>13</v>
      </c>
      <c r="S1978" s="15">
        <v>523578.7</v>
      </c>
      <c r="T1978" s="11">
        <f t="shared" si="211"/>
        <v>2254211.4</v>
      </c>
      <c r="U1978" s="12">
        <f t="shared" si="212"/>
        <v>338131.70999999996</v>
      </c>
      <c r="V1978" s="12">
        <f t="shared" si="213"/>
        <v>1916079.69</v>
      </c>
      <c r="W1978" s="17">
        <f t="shared" si="214"/>
        <v>0.27325517969453555</v>
      </c>
      <c r="X1978" s="19">
        <f t="shared" si="215"/>
        <v>1</v>
      </c>
      <c r="Y1978" s="17">
        <f t="shared" si="216"/>
        <v>0.27325517969453555</v>
      </c>
      <c r="Z1978" s="25">
        <f t="shared" si="210"/>
        <v>0.1764705882352941</v>
      </c>
    </row>
    <row r="1979" spans="1:26" ht="14.4" x14ac:dyDescent="0.3">
      <c r="A1979" s="24" t="s">
        <v>2887</v>
      </c>
      <c r="B1979" s="6">
        <v>45817</v>
      </c>
      <c r="C1979" s="3" t="s">
        <v>20</v>
      </c>
      <c r="D1979" s="3" t="s">
        <v>57</v>
      </c>
      <c r="E1979" s="3" t="s">
        <v>64</v>
      </c>
      <c r="F1979" s="3" t="s">
        <v>65</v>
      </c>
      <c r="G1979" s="3" t="s">
        <v>454</v>
      </c>
      <c r="H1979" s="3" t="s">
        <v>35</v>
      </c>
      <c r="I1979" s="3" t="s">
        <v>25</v>
      </c>
      <c r="J1979" s="3" t="s">
        <v>36</v>
      </c>
      <c r="K1979" s="3" t="s">
        <v>37</v>
      </c>
      <c r="L1979" s="5">
        <v>18</v>
      </c>
      <c r="M1979" s="5">
        <v>54827.73</v>
      </c>
      <c r="N1979" s="5">
        <v>77762.59</v>
      </c>
      <c r="O1979" s="5">
        <v>0.15</v>
      </c>
      <c r="P1979" s="3" t="s">
        <v>55</v>
      </c>
      <c r="Q1979" s="3" t="s">
        <v>84</v>
      </c>
      <c r="R1979" s="5">
        <v>7</v>
      </c>
      <c r="S1979" s="15">
        <v>350903.4</v>
      </c>
      <c r="T1979" s="11">
        <f t="shared" si="211"/>
        <v>1399726.6199999999</v>
      </c>
      <c r="U1979" s="12">
        <f t="shared" si="212"/>
        <v>209958.99299999999</v>
      </c>
      <c r="V1979" s="12">
        <f t="shared" si="213"/>
        <v>1189767.6269999999</v>
      </c>
      <c r="W1979" s="17">
        <f t="shared" si="214"/>
        <v>0.29493439898411361</v>
      </c>
      <c r="X1979" s="19">
        <f t="shared" si="215"/>
        <v>1</v>
      </c>
      <c r="Y1979" s="17">
        <f t="shared" si="216"/>
        <v>0.29493439898411361</v>
      </c>
      <c r="Z1979" s="25">
        <f t="shared" si="210"/>
        <v>0.17647058823529413</v>
      </c>
    </row>
    <row r="1980" spans="1:26" ht="14.4" x14ac:dyDescent="0.3">
      <c r="A1980" s="24" t="s">
        <v>2888</v>
      </c>
      <c r="B1980" s="4">
        <v>45709</v>
      </c>
      <c r="C1980" s="3" t="s">
        <v>40</v>
      </c>
      <c r="D1980" s="3" t="s">
        <v>41</v>
      </c>
      <c r="E1980" s="3" t="s">
        <v>50</v>
      </c>
      <c r="F1980" s="3" t="s">
        <v>50</v>
      </c>
      <c r="G1980" s="3" t="s">
        <v>905</v>
      </c>
      <c r="H1980" s="3" t="s">
        <v>44</v>
      </c>
      <c r="I1980" s="3" t="s">
        <v>52</v>
      </c>
      <c r="J1980" s="3" t="s">
        <v>113</v>
      </c>
      <c r="K1980" s="3" t="s">
        <v>139</v>
      </c>
      <c r="L1980" s="5">
        <v>49</v>
      </c>
      <c r="M1980" s="5">
        <v>61018.8</v>
      </c>
      <c r="N1980" s="5">
        <v>76297.87</v>
      </c>
      <c r="O1980" s="5">
        <v>0.1</v>
      </c>
      <c r="P1980" s="3" t="s">
        <v>28</v>
      </c>
      <c r="Q1980" s="3" t="s">
        <v>84</v>
      </c>
      <c r="R1980" s="5">
        <v>16</v>
      </c>
      <c r="S1980" s="15">
        <v>673807</v>
      </c>
      <c r="T1980" s="11">
        <f t="shared" si="211"/>
        <v>3738595.63</v>
      </c>
      <c r="U1980" s="12">
        <f t="shared" si="212"/>
        <v>373859.56300000002</v>
      </c>
      <c r="V1980" s="12">
        <f t="shared" si="213"/>
        <v>3364736.0669999998</v>
      </c>
      <c r="W1980" s="17">
        <f t="shared" si="214"/>
        <v>0.20025552869017943</v>
      </c>
      <c r="X1980" s="19">
        <f t="shared" si="215"/>
        <v>0</v>
      </c>
      <c r="Y1980" s="17">
        <f t="shared" si="216"/>
        <v>0.20025552869017943</v>
      </c>
      <c r="Z1980" s="25">
        <f t="shared" si="210"/>
        <v>0.11111111111111112</v>
      </c>
    </row>
    <row r="1981" spans="1:26" ht="14.4" x14ac:dyDescent="0.3">
      <c r="A1981" s="24" t="s">
        <v>2889</v>
      </c>
      <c r="B1981" s="7">
        <v>45806</v>
      </c>
      <c r="C1981" s="3" t="s">
        <v>40</v>
      </c>
      <c r="D1981" s="3" t="s">
        <v>57</v>
      </c>
      <c r="E1981" s="3" t="s">
        <v>58</v>
      </c>
      <c r="F1981" s="3" t="s">
        <v>59</v>
      </c>
      <c r="G1981" s="3" t="s">
        <v>509</v>
      </c>
      <c r="H1981" s="3" t="s">
        <v>44</v>
      </c>
      <c r="I1981" s="3" t="s">
        <v>45</v>
      </c>
      <c r="J1981" s="3" t="s">
        <v>102</v>
      </c>
      <c r="K1981" s="3" t="s">
        <v>203</v>
      </c>
      <c r="L1981" s="5">
        <v>25</v>
      </c>
      <c r="M1981" s="5">
        <v>67769.86</v>
      </c>
      <c r="N1981" s="5">
        <v>84309.85</v>
      </c>
      <c r="O1981" s="5">
        <v>0</v>
      </c>
      <c r="P1981" s="3" t="s">
        <v>55</v>
      </c>
      <c r="Q1981" s="3" t="s">
        <v>38</v>
      </c>
      <c r="R1981" s="5">
        <v>15</v>
      </c>
      <c r="S1981" s="15">
        <v>413499.8</v>
      </c>
      <c r="T1981" s="11">
        <f t="shared" si="211"/>
        <v>2107746.25</v>
      </c>
      <c r="U1981" s="12">
        <f t="shared" si="212"/>
        <v>0</v>
      </c>
      <c r="V1981" s="12">
        <f t="shared" si="213"/>
        <v>2107746.25</v>
      </c>
      <c r="W1981" s="17">
        <f t="shared" si="214"/>
        <v>0.19618101562272972</v>
      </c>
      <c r="X1981" s="19">
        <f t="shared" si="215"/>
        <v>1</v>
      </c>
      <c r="Y1981" s="17">
        <f t="shared" si="216"/>
        <v>0.19618101562272972</v>
      </c>
      <c r="Z1981" s="25">
        <f t="shared" si="210"/>
        <v>0</v>
      </c>
    </row>
    <row r="1982" spans="1:26" ht="14.4" x14ac:dyDescent="0.3">
      <c r="A1982" s="24" t="s">
        <v>2890</v>
      </c>
      <c r="B1982" s="4">
        <v>45715</v>
      </c>
      <c r="C1982" s="3" t="s">
        <v>31</v>
      </c>
      <c r="D1982" s="3" t="s">
        <v>70</v>
      </c>
      <c r="E1982" s="3" t="s">
        <v>125</v>
      </c>
      <c r="F1982" s="3" t="s">
        <v>125</v>
      </c>
      <c r="G1982" s="3" t="s">
        <v>1145</v>
      </c>
      <c r="H1982" s="3" t="s">
        <v>24</v>
      </c>
      <c r="I1982" s="3" t="s">
        <v>25</v>
      </c>
      <c r="J1982" s="3" t="s">
        <v>61</v>
      </c>
      <c r="K1982" s="3" t="s">
        <v>223</v>
      </c>
      <c r="L1982" s="5">
        <v>33</v>
      </c>
      <c r="M1982" s="5">
        <v>71647.27</v>
      </c>
      <c r="N1982" s="5">
        <v>79130.289999999994</v>
      </c>
      <c r="O1982" s="5">
        <v>0.05</v>
      </c>
      <c r="P1982" s="3" t="s">
        <v>28</v>
      </c>
      <c r="Q1982" s="3" t="s">
        <v>84</v>
      </c>
      <c r="R1982" s="5">
        <v>15</v>
      </c>
      <c r="S1982" s="15">
        <v>234592.7</v>
      </c>
      <c r="T1982" s="11">
        <f t="shared" si="211"/>
        <v>2611299.5699999998</v>
      </c>
      <c r="U1982" s="12">
        <f t="shared" si="212"/>
        <v>130564.9785</v>
      </c>
      <c r="V1982" s="12">
        <f t="shared" si="213"/>
        <v>2480734.5914999996</v>
      </c>
      <c r="W1982" s="17">
        <f t="shared" si="214"/>
        <v>9.456581965834214E-2</v>
      </c>
      <c r="X1982" s="19">
        <f t="shared" si="215"/>
        <v>0</v>
      </c>
      <c r="Y1982" s="17">
        <f t="shared" si="216"/>
        <v>9.456581965834214E-2</v>
      </c>
      <c r="Z1982" s="25">
        <f t="shared" si="210"/>
        <v>5.2631578947368425E-2</v>
      </c>
    </row>
    <row r="1983" spans="1:26" ht="14.4" x14ac:dyDescent="0.3">
      <c r="A1983" s="24" t="s">
        <v>2891</v>
      </c>
      <c r="B1983" s="4">
        <v>45746</v>
      </c>
      <c r="C1983" s="3" t="s">
        <v>40</v>
      </c>
      <c r="D1983" s="3" t="s">
        <v>41</v>
      </c>
      <c r="E1983" s="3" t="s">
        <v>50</v>
      </c>
      <c r="F1983" s="3" t="s">
        <v>50</v>
      </c>
      <c r="G1983" s="3" t="s">
        <v>1799</v>
      </c>
      <c r="H1983" s="3" t="s">
        <v>44</v>
      </c>
      <c r="I1983" s="3" t="s">
        <v>25</v>
      </c>
      <c r="J1983" s="3" t="s">
        <v>26</v>
      </c>
      <c r="K1983" s="3" t="s">
        <v>80</v>
      </c>
      <c r="L1983" s="5">
        <v>2</v>
      </c>
      <c r="M1983" s="5">
        <v>52948.62</v>
      </c>
      <c r="N1983" s="5">
        <v>75826.179999999993</v>
      </c>
      <c r="O1983" s="5">
        <v>0.05</v>
      </c>
      <c r="P1983" s="3" t="s">
        <v>28</v>
      </c>
      <c r="Q1983" s="3" t="s">
        <v>29</v>
      </c>
      <c r="R1983" s="5">
        <v>17</v>
      </c>
      <c r="S1983" s="15">
        <v>43467.360000000001</v>
      </c>
      <c r="T1983" s="11">
        <f t="shared" si="211"/>
        <v>151652.35999999999</v>
      </c>
      <c r="U1983" s="12">
        <f t="shared" si="212"/>
        <v>7582.6179999999995</v>
      </c>
      <c r="V1983" s="12">
        <f t="shared" si="213"/>
        <v>144069.742</v>
      </c>
      <c r="W1983" s="17">
        <f t="shared" si="214"/>
        <v>0.30171054238439604</v>
      </c>
      <c r="X1983" s="19">
        <f t="shared" si="215"/>
        <v>0</v>
      </c>
      <c r="Y1983" s="17">
        <f t="shared" si="216"/>
        <v>0.30171054238439604</v>
      </c>
      <c r="Z1983" s="25">
        <f t="shared" si="210"/>
        <v>5.2631578947368418E-2</v>
      </c>
    </row>
    <row r="1984" spans="1:26" ht="14.4" x14ac:dyDescent="0.3">
      <c r="A1984" s="24" t="s">
        <v>2892</v>
      </c>
      <c r="B1984" s="4">
        <v>45769</v>
      </c>
      <c r="C1984" s="3" t="s">
        <v>40</v>
      </c>
      <c r="D1984" s="3" t="s">
        <v>70</v>
      </c>
      <c r="E1984" s="3" t="s">
        <v>125</v>
      </c>
      <c r="F1984" s="3" t="s">
        <v>125</v>
      </c>
      <c r="G1984" s="3" t="s">
        <v>2452</v>
      </c>
      <c r="H1984" s="3" t="s">
        <v>44</v>
      </c>
      <c r="I1984" s="3" t="s">
        <v>52</v>
      </c>
      <c r="J1984" s="3" t="s">
        <v>53</v>
      </c>
      <c r="K1984" s="3" t="s">
        <v>99</v>
      </c>
      <c r="L1984" s="5">
        <v>43</v>
      </c>
      <c r="M1984" s="5">
        <v>57555.48</v>
      </c>
      <c r="N1984" s="5">
        <v>72980.320000000007</v>
      </c>
      <c r="O1984" s="5">
        <v>0.05</v>
      </c>
      <c r="P1984" s="3" t="s">
        <v>55</v>
      </c>
      <c r="Q1984" s="3" t="s">
        <v>29</v>
      </c>
      <c r="R1984" s="5">
        <v>19</v>
      </c>
      <c r="S1984" s="15">
        <v>630104.69999999995</v>
      </c>
      <c r="T1984" s="11">
        <f t="shared" si="211"/>
        <v>3138153.7600000002</v>
      </c>
      <c r="U1984" s="12">
        <f t="shared" si="212"/>
        <v>156907.68800000002</v>
      </c>
      <c r="V1984" s="12">
        <f t="shared" si="213"/>
        <v>2981246.0720000002</v>
      </c>
      <c r="W1984" s="17">
        <f t="shared" si="214"/>
        <v>0.21135615268996819</v>
      </c>
      <c r="X1984" s="19">
        <f t="shared" si="215"/>
        <v>1</v>
      </c>
      <c r="Y1984" s="17">
        <f t="shared" si="216"/>
        <v>0.21135615268996819</v>
      </c>
      <c r="Z1984" s="25">
        <f t="shared" si="210"/>
        <v>5.2631578947368425E-2</v>
      </c>
    </row>
    <row r="1985" spans="1:26" ht="14.4" x14ac:dyDescent="0.3">
      <c r="A1985" s="24" t="s">
        <v>2893</v>
      </c>
      <c r="B1985" s="7">
        <v>45789</v>
      </c>
      <c r="C1985" s="3" t="s">
        <v>20</v>
      </c>
      <c r="D1985" s="3" t="s">
        <v>70</v>
      </c>
      <c r="E1985" s="3" t="s">
        <v>71</v>
      </c>
      <c r="F1985" s="3" t="s">
        <v>72</v>
      </c>
      <c r="G1985" s="3" t="s">
        <v>2784</v>
      </c>
      <c r="H1985" s="3" t="s">
        <v>35</v>
      </c>
      <c r="I1985" s="3" t="s">
        <v>25</v>
      </c>
      <c r="J1985" s="3" t="s">
        <v>36</v>
      </c>
      <c r="K1985" s="3" t="s">
        <v>169</v>
      </c>
      <c r="L1985" s="5">
        <v>31</v>
      </c>
      <c r="M1985" s="5">
        <v>36301.49</v>
      </c>
      <c r="N1985" s="5">
        <v>40063.449999999997</v>
      </c>
      <c r="O1985" s="5">
        <v>0.1</v>
      </c>
      <c r="P1985" s="3" t="s">
        <v>55</v>
      </c>
      <c r="Q1985" s="3" t="s">
        <v>84</v>
      </c>
      <c r="R1985" s="5">
        <v>10</v>
      </c>
      <c r="S1985" s="15">
        <v>104958.7</v>
      </c>
      <c r="T1985" s="11">
        <f t="shared" si="211"/>
        <v>1241966.95</v>
      </c>
      <c r="U1985" s="12">
        <f t="shared" si="212"/>
        <v>124196.69500000001</v>
      </c>
      <c r="V1985" s="12">
        <f t="shared" si="213"/>
        <v>1117770.2549999999</v>
      </c>
      <c r="W1985" s="17">
        <f t="shared" si="214"/>
        <v>9.3900065358243051E-2</v>
      </c>
      <c r="X1985" s="19">
        <f t="shared" si="215"/>
        <v>1</v>
      </c>
      <c r="Y1985" s="17">
        <f t="shared" si="216"/>
        <v>9.3900065358243051E-2</v>
      </c>
      <c r="Z1985" s="25">
        <f t="shared" si="210"/>
        <v>0.11111111111111113</v>
      </c>
    </row>
    <row r="1986" spans="1:26" ht="14.4" x14ac:dyDescent="0.3">
      <c r="A1986" s="24" t="s">
        <v>2894</v>
      </c>
      <c r="B1986" s="6">
        <v>45664</v>
      </c>
      <c r="C1986" s="3" t="s">
        <v>40</v>
      </c>
      <c r="D1986" s="3" t="s">
        <v>21</v>
      </c>
      <c r="E1986" s="3" t="s">
        <v>32</v>
      </c>
      <c r="F1986" s="3" t="s">
        <v>33</v>
      </c>
      <c r="G1986" s="3" t="s">
        <v>2250</v>
      </c>
      <c r="H1986" s="3" t="s">
        <v>87</v>
      </c>
      <c r="I1986" s="3" t="s">
        <v>25</v>
      </c>
      <c r="J1986" s="3" t="s">
        <v>61</v>
      </c>
      <c r="K1986" s="3" t="s">
        <v>223</v>
      </c>
      <c r="L1986" s="5">
        <v>13</v>
      </c>
      <c r="M1986" s="5">
        <v>50103.97</v>
      </c>
      <c r="N1986" s="5">
        <v>69280.87</v>
      </c>
      <c r="O1986" s="5">
        <v>0.15</v>
      </c>
      <c r="P1986" s="3" t="s">
        <v>55</v>
      </c>
      <c r="Q1986" s="3" t="s">
        <v>84</v>
      </c>
      <c r="R1986" s="5">
        <v>19</v>
      </c>
      <c r="S1986" s="15">
        <v>211904.7</v>
      </c>
      <c r="T1986" s="11">
        <f t="shared" si="211"/>
        <v>900651.30999999994</v>
      </c>
      <c r="U1986" s="12">
        <f t="shared" si="212"/>
        <v>135097.69649999999</v>
      </c>
      <c r="V1986" s="12">
        <f t="shared" si="213"/>
        <v>765553.61349999998</v>
      </c>
      <c r="W1986" s="17">
        <f t="shared" si="214"/>
        <v>0.27679929434491529</v>
      </c>
      <c r="X1986" s="19">
        <f t="shared" si="215"/>
        <v>1</v>
      </c>
      <c r="Y1986" s="17">
        <f t="shared" si="216"/>
        <v>0.27679929434491529</v>
      </c>
      <c r="Z1986" s="25">
        <f t="shared" ref="Z1986:Z2001" si="217">U1986/V1986</f>
        <v>0.1764705882352941</v>
      </c>
    </row>
    <row r="1987" spans="1:26" ht="14.4" x14ac:dyDescent="0.3">
      <c r="A1987" s="24" t="s">
        <v>2895</v>
      </c>
      <c r="B1987" s="7">
        <v>45799</v>
      </c>
      <c r="C1987" s="3" t="s">
        <v>40</v>
      </c>
      <c r="D1987" s="3" t="s">
        <v>70</v>
      </c>
      <c r="E1987" s="3" t="s">
        <v>71</v>
      </c>
      <c r="F1987" s="3" t="s">
        <v>72</v>
      </c>
      <c r="G1987" s="3" t="s">
        <v>2896</v>
      </c>
      <c r="H1987" s="3" t="s">
        <v>44</v>
      </c>
      <c r="I1987" s="3" t="s">
        <v>25</v>
      </c>
      <c r="J1987" s="3" t="s">
        <v>26</v>
      </c>
      <c r="K1987" s="3" t="s">
        <v>80</v>
      </c>
      <c r="L1987" s="5">
        <v>47</v>
      </c>
      <c r="M1987" s="5">
        <v>51107.94</v>
      </c>
      <c r="N1987" s="5">
        <v>76204.509999999995</v>
      </c>
      <c r="O1987" s="5">
        <v>0</v>
      </c>
      <c r="P1987" s="3" t="s">
        <v>28</v>
      </c>
      <c r="Q1987" s="3" t="s">
        <v>77</v>
      </c>
      <c r="R1987" s="5">
        <v>18</v>
      </c>
      <c r="S1987" s="15">
        <v>1179539</v>
      </c>
      <c r="T1987" s="11">
        <f t="shared" ref="T1987:T2001" si="218">L1987*N1987</f>
        <v>3581611.9699999997</v>
      </c>
      <c r="U1987" s="12">
        <f t="shared" ref="U1987:U2001" si="219">IF(O1987="","", (L1987 * N1987) * (O1987))</f>
        <v>0</v>
      </c>
      <c r="V1987" s="12">
        <f t="shared" ref="V1987:V2001" si="220">IF(T1987="","", T1987 - U1987)</f>
        <v>3581611.9699999997</v>
      </c>
      <c r="W1987" s="17">
        <f t="shared" ref="W1987:W2001" si="221">IF(V1987=0,"", S1987 / V1987)</f>
        <v>0.32933187901982586</v>
      </c>
      <c r="X1987" s="19">
        <f t="shared" ref="X1987:X2001" si="222">IF(TRIM(P1987)="Returned",1,0)</f>
        <v>0</v>
      </c>
      <c r="Y1987" s="17">
        <f t="shared" ref="Y1987:Y2001" si="223">S1987/V1987</f>
        <v>0.32933187901982586</v>
      </c>
      <c r="Z1987" s="25">
        <f t="shared" si="217"/>
        <v>0</v>
      </c>
    </row>
    <row r="1988" spans="1:26" ht="14.4" x14ac:dyDescent="0.3">
      <c r="A1988" s="24" t="s">
        <v>2897</v>
      </c>
      <c r="B1988" s="4">
        <v>45747</v>
      </c>
      <c r="C1988" s="3" t="s">
        <v>20</v>
      </c>
      <c r="D1988" s="3" t="s">
        <v>57</v>
      </c>
      <c r="E1988" s="3" t="s">
        <v>58</v>
      </c>
      <c r="F1988" s="3" t="s">
        <v>59</v>
      </c>
      <c r="G1988" s="3" t="s">
        <v>356</v>
      </c>
      <c r="H1988" s="3" t="s">
        <v>87</v>
      </c>
      <c r="I1988" s="3" t="s">
        <v>52</v>
      </c>
      <c r="J1988" s="3" t="s">
        <v>157</v>
      </c>
      <c r="K1988" s="3" t="s">
        <v>158</v>
      </c>
      <c r="L1988" s="5">
        <v>32</v>
      </c>
      <c r="M1988" s="5">
        <v>32874.14</v>
      </c>
      <c r="N1988" s="5">
        <v>48562.27</v>
      </c>
      <c r="O1988" s="5">
        <v>0.1</v>
      </c>
      <c r="P1988" s="3" t="s">
        <v>28</v>
      </c>
      <c r="Q1988" s="3" t="s">
        <v>84</v>
      </c>
      <c r="R1988" s="5">
        <v>1</v>
      </c>
      <c r="S1988" s="15">
        <v>451818.1</v>
      </c>
      <c r="T1988" s="11">
        <f t="shared" si="218"/>
        <v>1553992.64</v>
      </c>
      <c r="U1988" s="12">
        <f t="shared" si="219"/>
        <v>155399.264</v>
      </c>
      <c r="V1988" s="12">
        <f t="shared" si="220"/>
        <v>1398593.3759999999</v>
      </c>
      <c r="W1988" s="17">
        <f t="shared" si="221"/>
        <v>0.32305179457678196</v>
      </c>
      <c r="X1988" s="19">
        <f t="shared" si="222"/>
        <v>0</v>
      </c>
      <c r="Y1988" s="17">
        <f t="shared" si="223"/>
        <v>0.32305179457678196</v>
      </c>
      <c r="Z1988" s="25">
        <f t="shared" si="217"/>
        <v>0.11111111111111112</v>
      </c>
    </row>
    <row r="1989" spans="1:26" ht="14.4" x14ac:dyDescent="0.3">
      <c r="A1989" s="24" t="s">
        <v>2898</v>
      </c>
      <c r="B1989" s="4">
        <v>45819</v>
      </c>
      <c r="C1989" s="3" t="s">
        <v>20</v>
      </c>
      <c r="D1989" s="3" t="s">
        <v>57</v>
      </c>
      <c r="E1989" s="3" t="s">
        <v>64</v>
      </c>
      <c r="F1989" s="3" t="s">
        <v>65</v>
      </c>
      <c r="G1989" s="3" t="s">
        <v>2289</v>
      </c>
      <c r="H1989" s="3" t="s">
        <v>87</v>
      </c>
      <c r="I1989" s="3" t="s">
        <v>45</v>
      </c>
      <c r="J1989" s="3" t="s">
        <v>46</v>
      </c>
      <c r="K1989" s="3" t="s">
        <v>117</v>
      </c>
      <c r="L1989" s="5">
        <v>19</v>
      </c>
      <c r="M1989" s="5">
        <v>20470.38</v>
      </c>
      <c r="N1989" s="5">
        <v>23437</v>
      </c>
      <c r="O1989" s="5">
        <v>0.05</v>
      </c>
      <c r="P1989" s="3" t="s">
        <v>55</v>
      </c>
      <c r="Q1989" s="3" t="s">
        <v>77</v>
      </c>
      <c r="R1989" s="5">
        <v>5</v>
      </c>
      <c r="S1989" s="15">
        <v>53547.49</v>
      </c>
      <c r="T1989" s="11">
        <f t="shared" si="218"/>
        <v>445303</v>
      </c>
      <c r="U1989" s="12">
        <f t="shared" si="219"/>
        <v>22265.15</v>
      </c>
      <c r="V1989" s="12">
        <f t="shared" si="220"/>
        <v>423037.85</v>
      </c>
      <c r="W1989" s="17">
        <f t="shared" si="221"/>
        <v>0.12657848464386814</v>
      </c>
      <c r="X1989" s="19">
        <f t="shared" si="222"/>
        <v>1</v>
      </c>
      <c r="Y1989" s="17">
        <f t="shared" si="223"/>
        <v>0.12657848464386814</v>
      </c>
      <c r="Z1989" s="25">
        <f t="shared" si="217"/>
        <v>5.2631578947368425E-2</v>
      </c>
    </row>
    <row r="1990" spans="1:26" ht="14.4" x14ac:dyDescent="0.3">
      <c r="A1990" s="24" t="s">
        <v>2899</v>
      </c>
      <c r="B1990" s="4">
        <v>45684</v>
      </c>
      <c r="C1990" s="3" t="s">
        <v>49</v>
      </c>
      <c r="D1990" s="3" t="s">
        <v>57</v>
      </c>
      <c r="E1990" s="3" t="s">
        <v>64</v>
      </c>
      <c r="F1990" s="3" t="s">
        <v>65</v>
      </c>
      <c r="G1990" s="3" t="s">
        <v>2900</v>
      </c>
      <c r="H1990" s="3" t="s">
        <v>24</v>
      </c>
      <c r="I1990" s="3" t="s">
        <v>25</v>
      </c>
      <c r="J1990" s="3" t="s">
        <v>26</v>
      </c>
      <c r="K1990" s="3" t="s">
        <v>216</v>
      </c>
      <c r="L1990" s="5">
        <v>24</v>
      </c>
      <c r="M1990" s="5">
        <v>15534.06</v>
      </c>
      <c r="N1990" s="5">
        <v>18248.04</v>
      </c>
      <c r="O1990" s="5">
        <v>0.1</v>
      </c>
      <c r="P1990" s="3" t="s">
        <v>55</v>
      </c>
      <c r="Q1990" s="3" t="s">
        <v>77</v>
      </c>
      <c r="R1990" s="5">
        <v>4</v>
      </c>
      <c r="S1990" s="15">
        <v>58621.97</v>
      </c>
      <c r="T1990" s="11">
        <f t="shared" si="218"/>
        <v>437952.96</v>
      </c>
      <c r="U1990" s="12">
        <f t="shared" si="219"/>
        <v>43795.296000000002</v>
      </c>
      <c r="V1990" s="12">
        <f t="shared" si="220"/>
        <v>394157.66399999999</v>
      </c>
      <c r="W1990" s="17">
        <f t="shared" si="221"/>
        <v>0.14872721084525203</v>
      </c>
      <c r="X1990" s="19">
        <f t="shared" si="222"/>
        <v>1</v>
      </c>
      <c r="Y1990" s="17">
        <f t="shared" si="223"/>
        <v>0.14872721084525203</v>
      </c>
      <c r="Z1990" s="25">
        <f t="shared" si="217"/>
        <v>0.11111111111111112</v>
      </c>
    </row>
    <row r="1991" spans="1:26" ht="14.4" x14ac:dyDescent="0.3">
      <c r="A1991" s="24" t="s">
        <v>2901</v>
      </c>
      <c r="B1991" s="4">
        <v>45850</v>
      </c>
      <c r="C1991" s="3" t="s">
        <v>20</v>
      </c>
      <c r="D1991" s="3" t="s">
        <v>70</v>
      </c>
      <c r="E1991" s="3" t="s">
        <v>125</v>
      </c>
      <c r="F1991" s="3" t="s">
        <v>125</v>
      </c>
      <c r="G1991" s="3" t="s">
        <v>1097</v>
      </c>
      <c r="H1991" s="3" t="s">
        <v>44</v>
      </c>
      <c r="I1991" s="3" t="s">
        <v>52</v>
      </c>
      <c r="J1991" s="3" t="s">
        <v>113</v>
      </c>
      <c r="K1991" s="3" t="s">
        <v>139</v>
      </c>
      <c r="L1991" s="5">
        <v>41</v>
      </c>
      <c r="M1991" s="5">
        <v>30702.74</v>
      </c>
      <c r="N1991" s="5">
        <v>44858.71</v>
      </c>
      <c r="O1991" s="5">
        <v>0</v>
      </c>
      <c r="P1991" s="3" t="s">
        <v>55</v>
      </c>
      <c r="Q1991" s="3" t="s">
        <v>77</v>
      </c>
      <c r="R1991" s="5">
        <v>4</v>
      </c>
      <c r="S1991" s="15">
        <v>580394.80000000005</v>
      </c>
      <c r="T1991" s="11">
        <f t="shared" si="218"/>
        <v>1839207.1099999999</v>
      </c>
      <c r="U1991" s="12">
        <f t="shared" si="219"/>
        <v>0</v>
      </c>
      <c r="V1991" s="12">
        <f t="shared" si="220"/>
        <v>1839207.1099999999</v>
      </c>
      <c r="W1991" s="17">
        <f t="shared" si="221"/>
        <v>0.3155679405784812</v>
      </c>
      <c r="X1991" s="19">
        <f t="shared" si="222"/>
        <v>1</v>
      </c>
      <c r="Y1991" s="17">
        <f t="shared" si="223"/>
        <v>0.3155679405784812</v>
      </c>
      <c r="Z1991" s="25">
        <f t="shared" si="217"/>
        <v>0</v>
      </c>
    </row>
    <row r="1992" spans="1:26" ht="14.4" x14ac:dyDescent="0.3">
      <c r="A1992" s="24" t="s">
        <v>2902</v>
      </c>
      <c r="B1992" s="4">
        <v>45769</v>
      </c>
      <c r="C1992" s="3" t="s">
        <v>49</v>
      </c>
      <c r="D1992" s="3" t="s">
        <v>41</v>
      </c>
      <c r="E1992" s="3" t="s">
        <v>42</v>
      </c>
      <c r="F1992" s="3" t="s">
        <v>42</v>
      </c>
      <c r="G1992" s="3" t="s">
        <v>2511</v>
      </c>
      <c r="H1992" s="3" t="s">
        <v>24</v>
      </c>
      <c r="I1992" s="3" t="s">
        <v>25</v>
      </c>
      <c r="J1992" s="3" t="s">
        <v>36</v>
      </c>
      <c r="K1992" s="3" t="s">
        <v>169</v>
      </c>
      <c r="L1992" s="5">
        <v>43</v>
      </c>
      <c r="M1992" s="5">
        <v>61785.120000000003</v>
      </c>
      <c r="N1992" s="5">
        <v>78265.649999999994</v>
      </c>
      <c r="O1992" s="5">
        <v>0</v>
      </c>
      <c r="P1992" s="3" t="s">
        <v>28</v>
      </c>
      <c r="Q1992" s="3" t="s">
        <v>38</v>
      </c>
      <c r="R1992" s="5">
        <v>20</v>
      </c>
      <c r="S1992" s="15">
        <v>708662.8</v>
      </c>
      <c r="T1992" s="11">
        <f t="shared" si="218"/>
        <v>3365422.9499999997</v>
      </c>
      <c r="U1992" s="12">
        <f t="shared" si="219"/>
        <v>0</v>
      </c>
      <c r="V1992" s="12">
        <f t="shared" si="220"/>
        <v>3365422.9499999997</v>
      </c>
      <c r="W1992" s="17">
        <f t="shared" si="221"/>
        <v>0.21057169055081179</v>
      </c>
      <c r="X1992" s="19">
        <f t="shared" si="222"/>
        <v>0</v>
      </c>
      <c r="Y1992" s="17">
        <f t="shared" si="223"/>
        <v>0.21057169055081179</v>
      </c>
      <c r="Z1992" s="25">
        <f t="shared" si="217"/>
        <v>0</v>
      </c>
    </row>
    <row r="1993" spans="1:26" ht="14.4" x14ac:dyDescent="0.3">
      <c r="A1993" s="24" t="s">
        <v>2903</v>
      </c>
      <c r="B1993" s="4">
        <v>45770</v>
      </c>
      <c r="C1993" s="3" t="s">
        <v>20</v>
      </c>
      <c r="D1993" s="3" t="s">
        <v>21</v>
      </c>
      <c r="E1993" s="3" t="s">
        <v>105</v>
      </c>
      <c r="F1993" s="3" t="s">
        <v>106</v>
      </c>
      <c r="G1993" s="3" t="s">
        <v>2700</v>
      </c>
      <c r="H1993" s="3" t="s">
        <v>87</v>
      </c>
      <c r="I1993" s="3" t="s">
        <v>45</v>
      </c>
      <c r="J1993" s="3" t="s">
        <v>132</v>
      </c>
      <c r="K1993" s="3" t="s">
        <v>133</v>
      </c>
      <c r="L1993" s="5">
        <v>46</v>
      </c>
      <c r="M1993" s="5">
        <v>3732.62</v>
      </c>
      <c r="N1993" s="5">
        <v>4874.67</v>
      </c>
      <c r="O1993" s="5">
        <v>0.05</v>
      </c>
      <c r="P1993" s="3" t="s">
        <v>55</v>
      </c>
      <c r="Q1993" s="3" t="s">
        <v>84</v>
      </c>
      <c r="R1993" s="5">
        <v>9</v>
      </c>
      <c r="S1993" s="15">
        <v>49907.59</v>
      </c>
      <c r="T1993" s="11">
        <f t="shared" si="218"/>
        <v>224234.82</v>
      </c>
      <c r="U1993" s="12">
        <f t="shared" si="219"/>
        <v>11211.741000000002</v>
      </c>
      <c r="V1993" s="12">
        <f t="shared" si="220"/>
        <v>213023.079</v>
      </c>
      <c r="W1993" s="17">
        <f t="shared" si="221"/>
        <v>0.23428254926312467</v>
      </c>
      <c r="X1993" s="19">
        <f t="shared" si="222"/>
        <v>1</v>
      </c>
      <c r="Y1993" s="17">
        <f t="shared" si="223"/>
        <v>0.23428254926312467</v>
      </c>
      <c r="Z1993" s="25">
        <f t="shared" si="217"/>
        <v>5.2631578947368432E-2</v>
      </c>
    </row>
    <row r="1994" spans="1:26" ht="14.4" x14ac:dyDescent="0.3">
      <c r="A1994" s="24" t="s">
        <v>2904</v>
      </c>
      <c r="B1994" s="4">
        <v>45832</v>
      </c>
      <c r="C1994" s="3" t="s">
        <v>40</v>
      </c>
      <c r="D1994" s="3" t="s">
        <v>41</v>
      </c>
      <c r="E1994" s="3" t="s">
        <v>42</v>
      </c>
      <c r="F1994" s="3" t="s">
        <v>42</v>
      </c>
      <c r="G1994" s="3" t="s">
        <v>1134</v>
      </c>
      <c r="H1994" s="3" t="s">
        <v>87</v>
      </c>
      <c r="I1994" s="3" t="s">
        <v>25</v>
      </c>
      <c r="J1994" s="3" t="s">
        <v>26</v>
      </c>
      <c r="K1994" s="3" t="s">
        <v>216</v>
      </c>
      <c r="L1994" s="5">
        <v>15</v>
      </c>
      <c r="M1994" s="5">
        <v>21443.75</v>
      </c>
      <c r="N1994" s="5">
        <v>29117.38</v>
      </c>
      <c r="O1994" s="5">
        <v>0.05</v>
      </c>
      <c r="P1994" s="3" t="s">
        <v>55</v>
      </c>
      <c r="Q1994" s="3" t="s">
        <v>29</v>
      </c>
      <c r="R1994" s="5">
        <v>18</v>
      </c>
      <c r="S1994" s="15">
        <v>109349.2</v>
      </c>
      <c r="T1994" s="11">
        <f t="shared" si="218"/>
        <v>436760.7</v>
      </c>
      <c r="U1994" s="12">
        <f t="shared" si="219"/>
        <v>21838.035000000003</v>
      </c>
      <c r="V1994" s="12">
        <f t="shared" si="220"/>
        <v>414922.66500000004</v>
      </c>
      <c r="W1994" s="17">
        <f t="shared" si="221"/>
        <v>0.26354115892897773</v>
      </c>
      <c r="X1994" s="19">
        <f t="shared" si="222"/>
        <v>1</v>
      </c>
      <c r="Y1994" s="17">
        <f t="shared" si="223"/>
        <v>0.26354115892897773</v>
      </c>
      <c r="Z1994" s="25">
        <f t="shared" si="217"/>
        <v>5.2631578947368425E-2</v>
      </c>
    </row>
    <row r="1995" spans="1:26" ht="14.4" x14ac:dyDescent="0.3">
      <c r="A1995" s="24" t="s">
        <v>2905</v>
      </c>
      <c r="B1995" s="4">
        <v>45834</v>
      </c>
      <c r="C1995" s="3" t="s">
        <v>20</v>
      </c>
      <c r="D1995" s="3" t="s">
        <v>70</v>
      </c>
      <c r="E1995" s="3" t="s">
        <v>71</v>
      </c>
      <c r="F1995" s="3" t="s">
        <v>72</v>
      </c>
      <c r="G1995" s="3" t="s">
        <v>1090</v>
      </c>
      <c r="H1995" s="3" t="s">
        <v>87</v>
      </c>
      <c r="I1995" s="3" t="s">
        <v>25</v>
      </c>
      <c r="J1995" s="3" t="s">
        <v>146</v>
      </c>
      <c r="K1995" s="3" t="s">
        <v>177</v>
      </c>
      <c r="L1995" s="5">
        <v>8</v>
      </c>
      <c r="M1995" s="5">
        <v>30174.59</v>
      </c>
      <c r="N1995" s="5">
        <v>34172.14</v>
      </c>
      <c r="O1995" s="5">
        <v>0.15</v>
      </c>
      <c r="P1995" s="3" t="s">
        <v>28</v>
      </c>
      <c r="Q1995" s="3" t="s">
        <v>77</v>
      </c>
      <c r="R1995" s="5">
        <v>19</v>
      </c>
      <c r="S1995" s="15">
        <v>27183.34</v>
      </c>
      <c r="T1995" s="11">
        <f t="shared" si="218"/>
        <v>273377.12</v>
      </c>
      <c r="U1995" s="12">
        <f t="shared" si="219"/>
        <v>41006.567999999999</v>
      </c>
      <c r="V1995" s="12">
        <f t="shared" si="220"/>
        <v>232370.552</v>
      </c>
      <c r="W1995" s="17">
        <f t="shared" si="221"/>
        <v>0.11698272335300043</v>
      </c>
      <c r="X1995" s="19">
        <f t="shared" si="222"/>
        <v>0</v>
      </c>
      <c r="Y1995" s="17">
        <f t="shared" si="223"/>
        <v>0.11698272335300043</v>
      </c>
      <c r="Z1995" s="25">
        <f t="shared" si="217"/>
        <v>0.17647058823529413</v>
      </c>
    </row>
    <row r="1996" spans="1:26" ht="14.4" x14ac:dyDescent="0.3">
      <c r="A1996" s="24" t="s">
        <v>2906</v>
      </c>
      <c r="B1996" s="4">
        <v>45765</v>
      </c>
      <c r="C1996" s="3" t="s">
        <v>31</v>
      </c>
      <c r="D1996" s="3" t="s">
        <v>41</v>
      </c>
      <c r="E1996" s="3" t="s">
        <v>50</v>
      </c>
      <c r="F1996" s="3" t="s">
        <v>50</v>
      </c>
      <c r="G1996" s="3" t="s">
        <v>2792</v>
      </c>
      <c r="H1996" s="3" t="s">
        <v>35</v>
      </c>
      <c r="I1996" s="3" t="s">
        <v>45</v>
      </c>
      <c r="J1996" s="3" t="s">
        <v>46</v>
      </c>
      <c r="K1996" s="3" t="s">
        <v>117</v>
      </c>
      <c r="L1996" s="5">
        <v>7</v>
      </c>
      <c r="M1996" s="5">
        <v>71499.399999999994</v>
      </c>
      <c r="N1996" s="5">
        <v>93841.1</v>
      </c>
      <c r="O1996" s="5">
        <v>0</v>
      </c>
      <c r="P1996" s="3" t="s">
        <v>28</v>
      </c>
      <c r="Q1996" s="3" t="s">
        <v>84</v>
      </c>
      <c r="R1996" s="5">
        <v>17</v>
      </c>
      <c r="S1996" s="15">
        <v>156391.9</v>
      </c>
      <c r="T1996" s="11">
        <f t="shared" si="218"/>
        <v>656887.70000000007</v>
      </c>
      <c r="U1996" s="12">
        <f t="shared" si="219"/>
        <v>0</v>
      </c>
      <c r="V1996" s="12">
        <f t="shared" si="220"/>
        <v>656887.70000000007</v>
      </c>
      <c r="W1996" s="17">
        <f t="shared" si="221"/>
        <v>0.23808011628167186</v>
      </c>
      <c r="X1996" s="19">
        <f t="shared" si="222"/>
        <v>0</v>
      </c>
      <c r="Y1996" s="17">
        <f t="shared" si="223"/>
        <v>0.23808011628167186</v>
      </c>
      <c r="Z1996" s="25">
        <f t="shared" si="217"/>
        <v>0</v>
      </c>
    </row>
    <row r="1997" spans="1:26" ht="14.4" x14ac:dyDescent="0.3">
      <c r="A1997" s="24" t="s">
        <v>2907</v>
      </c>
      <c r="B1997" s="4">
        <v>45743</v>
      </c>
      <c r="C1997" s="3" t="s">
        <v>20</v>
      </c>
      <c r="D1997" s="3" t="s">
        <v>70</v>
      </c>
      <c r="E1997" s="3" t="s">
        <v>125</v>
      </c>
      <c r="F1997" s="3" t="s">
        <v>125</v>
      </c>
      <c r="G1997" s="3" t="s">
        <v>1936</v>
      </c>
      <c r="H1997" s="3" t="s">
        <v>87</v>
      </c>
      <c r="I1997" s="3" t="s">
        <v>25</v>
      </c>
      <c r="J1997" s="3" t="s">
        <v>61</v>
      </c>
      <c r="K1997" s="3" t="s">
        <v>62</v>
      </c>
      <c r="L1997" s="5">
        <v>12</v>
      </c>
      <c r="M1997" s="5">
        <v>19123.93</v>
      </c>
      <c r="N1997" s="5">
        <v>21687.96</v>
      </c>
      <c r="O1997" s="5">
        <v>0</v>
      </c>
      <c r="P1997" s="3" t="s">
        <v>28</v>
      </c>
      <c r="Q1997" s="3" t="s">
        <v>38</v>
      </c>
      <c r="R1997" s="5">
        <v>19</v>
      </c>
      <c r="S1997" s="15">
        <v>30768.36</v>
      </c>
      <c r="T1997" s="11">
        <f t="shared" si="218"/>
        <v>260255.52</v>
      </c>
      <c r="U1997" s="12">
        <f t="shared" si="219"/>
        <v>0</v>
      </c>
      <c r="V1997" s="12">
        <f t="shared" si="220"/>
        <v>260255.52</v>
      </c>
      <c r="W1997" s="17">
        <f t="shared" si="221"/>
        <v>0.11822365957886312</v>
      </c>
      <c r="X1997" s="19">
        <f t="shared" si="222"/>
        <v>0</v>
      </c>
      <c r="Y1997" s="17">
        <f t="shared" si="223"/>
        <v>0.11822365957886312</v>
      </c>
      <c r="Z1997" s="25">
        <f t="shared" si="217"/>
        <v>0</v>
      </c>
    </row>
    <row r="1998" spans="1:26" ht="14.4" x14ac:dyDescent="0.3">
      <c r="A1998" s="24" t="s">
        <v>2908</v>
      </c>
      <c r="B1998" s="4">
        <v>45680</v>
      </c>
      <c r="C1998" s="3" t="s">
        <v>49</v>
      </c>
      <c r="D1998" s="3" t="s">
        <v>21</v>
      </c>
      <c r="E1998" s="3" t="s">
        <v>32</v>
      </c>
      <c r="F1998" s="3" t="s">
        <v>33</v>
      </c>
      <c r="G1998" s="3" t="s">
        <v>2700</v>
      </c>
      <c r="H1998" s="3" t="s">
        <v>35</v>
      </c>
      <c r="I1998" s="3" t="s">
        <v>25</v>
      </c>
      <c r="J1998" s="3" t="s">
        <v>36</v>
      </c>
      <c r="K1998" s="3" t="s">
        <v>280</v>
      </c>
      <c r="L1998" s="5">
        <v>44</v>
      </c>
      <c r="M1998" s="5">
        <v>73381.55</v>
      </c>
      <c r="N1998" s="5">
        <v>92282.92</v>
      </c>
      <c r="O1998" s="5">
        <v>0</v>
      </c>
      <c r="P1998" s="3" t="s">
        <v>28</v>
      </c>
      <c r="Q1998" s="3" t="s">
        <v>84</v>
      </c>
      <c r="R1998" s="5">
        <v>10</v>
      </c>
      <c r="S1998" s="15">
        <v>831660.3</v>
      </c>
      <c r="T1998" s="11">
        <f t="shared" si="218"/>
        <v>4060448.48</v>
      </c>
      <c r="U1998" s="12">
        <f t="shared" si="219"/>
        <v>0</v>
      </c>
      <c r="V1998" s="12">
        <f t="shared" si="220"/>
        <v>4060448.48</v>
      </c>
      <c r="W1998" s="17">
        <f t="shared" si="221"/>
        <v>0.20481981340149896</v>
      </c>
      <c r="X1998" s="19">
        <f t="shared" si="222"/>
        <v>0</v>
      </c>
      <c r="Y1998" s="17">
        <f t="shared" si="223"/>
        <v>0.20481981340149896</v>
      </c>
      <c r="Z1998" s="25">
        <f t="shared" si="217"/>
        <v>0</v>
      </c>
    </row>
    <row r="1999" spans="1:26" ht="14.4" x14ac:dyDescent="0.3">
      <c r="A1999" s="24" t="s">
        <v>2909</v>
      </c>
      <c r="B1999" s="6">
        <v>45755</v>
      </c>
      <c r="C1999" s="3" t="s">
        <v>49</v>
      </c>
      <c r="D1999" s="3" t="s">
        <v>21</v>
      </c>
      <c r="E1999" s="3" t="s">
        <v>22</v>
      </c>
      <c r="F1999" s="3" t="s">
        <v>22</v>
      </c>
      <c r="G1999" s="3" t="s">
        <v>817</v>
      </c>
      <c r="H1999" s="3" t="s">
        <v>87</v>
      </c>
      <c r="I1999" s="3" t="s">
        <v>52</v>
      </c>
      <c r="J1999" s="3" t="s">
        <v>113</v>
      </c>
      <c r="K1999" s="3" t="s">
        <v>257</v>
      </c>
      <c r="L1999" s="5">
        <v>40</v>
      </c>
      <c r="M1999" s="5">
        <v>28420.5</v>
      </c>
      <c r="N1999" s="5">
        <v>39406.81</v>
      </c>
      <c r="O1999" s="5">
        <v>0.05</v>
      </c>
      <c r="P1999" s="3" t="s">
        <v>55</v>
      </c>
      <c r="Q1999" s="3" t="s">
        <v>29</v>
      </c>
      <c r="R1999" s="5">
        <v>18</v>
      </c>
      <c r="S1999" s="15">
        <v>417479.8</v>
      </c>
      <c r="T1999" s="11">
        <f t="shared" si="218"/>
        <v>1576272.4</v>
      </c>
      <c r="U1999" s="12">
        <f t="shared" si="219"/>
        <v>78813.62</v>
      </c>
      <c r="V1999" s="12">
        <f t="shared" si="220"/>
        <v>1497458.7799999998</v>
      </c>
      <c r="W1999" s="17">
        <f t="shared" si="221"/>
        <v>0.2787921815116674</v>
      </c>
      <c r="X1999" s="19">
        <f t="shared" si="222"/>
        <v>1</v>
      </c>
      <c r="Y1999" s="17">
        <f t="shared" si="223"/>
        <v>0.2787921815116674</v>
      </c>
      <c r="Z1999" s="25">
        <f t="shared" si="217"/>
        <v>5.2631578947368425E-2</v>
      </c>
    </row>
    <row r="2000" spans="1:26" ht="14.4" x14ac:dyDescent="0.3">
      <c r="A2000" s="24" t="s">
        <v>2910</v>
      </c>
      <c r="B2000" s="4">
        <v>45743</v>
      </c>
      <c r="C2000" s="3" t="s">
        <v>20</v>
      </c>
      <c r="D2000" s="3" t="s">
        <v>41</v>
      </c>
      <c r="E2000" s="3" t="s">
        <v>42</v>
      </c>
      <c r="F2000" s="3" t="s">
        <v>42</v>
      </c>
      <c r="G2000" s="3" t="s">
        <v>2050</v>
      </c>
      <c r="H2000" s="3" t="s">
        <v>44</v>
      </c>
      <c r="I2000" s="3" t="s">
        <v>45</v>
      </c>
      <c r="J2000" s="3" t="s">
        <v>46</v>
      </c>
      <c r="K2000" s="3" t="s">
        <v>47</v>
      </c>
      <c r="L2000" s="5">
        <v>3</v>
      </c>
      <c r="M2000" s="5">
        <v>45762.239999999998</v>
      </c>
      <c r="N2000" s="5">
        <v>51902.41</v>
      </c>
      <c r="O2000" s="5">
        <v>0.1</v>
      </c>
      <c r="P2000" s="3" t="s">
        <v>55</v>
      </c>
      <c r="Q2000" s="3" t="s">
        <v>38</v>
      </c>
      <c r="R2000" s="5">
        <v>8</v>
      </c>
      <c r="S2000" s="15">
        <v>16578.46</v>
      </c>
      <c r="T2000" s="11">
        <f t="shared" si="218"/>
        <v>155707.23000000001</v>
      </c>
      <c r="U2000" s="12">
        <f t="shared" si="219"/>
        <v>15570.723000000002</v>
      </c>
      <c r="V2000" s="12">
        <f t="shared" si="220"/>
        <v>140136.50700000001</v>
      </c>
      <c r="W2000" s="17">
        <f t="shared" si="221"/>
        <v>0.11830222084813344</v>
      </c>
      <c r="X2000" s="19">
        <f t="shared" si="222"/>
        <v>1</v>
      </c>
      <c r="Y2000" s="17">
        <f t="shared" si="223"/>
        <v>0.11830222084813344</v>
      </c>
      <c r="Z2000" s="25">
        <f t="shared" si="217"/>
        <v>0.11111111111111112</v>
      </c>
    </row>
    <row r="2001" spans="1:26" ht="14.4" x14ac:dyDescent="0.3">
      <c r="A2001" s="24" t="s">
        <v>2911</v>
      </c>
      <c r="B2001" s="6">
        <v>45696</v>
      </c>
      <c r="C2001" s="3" t="s">
        <v>40</v>
      </c>
      <c r="D2001" s="3" t="s">
        <v>57</v>
      </c>
      <c r="E2001" s="3" t="s">
        <v>64</v>
      </c>
      <c r="F2001" s="3" t="s">
        <v>65</v>
      </c>
      <c r="G2001" s="3" t="s">
        <v>1081</v>
      </c>
      <c r="H2001" s="3" t="s">
        <v>35</v>
      </c>
      <c r="I2001" s="3" t="s">
        <v>45</v>
      </c>
      <c r="J2001" s="3" t="s">
        <v>67</v>
      </c>
      <c r="K2001" s="3" t="s">
        <v>68</v>
      </c>
      <c r="L2001" s="5">
        <v>41</v>
      </c>
      <c r="M2001" s="5">
        <v>64530.63</v>
      </c>
      <c r="N2001" s="5">
        <v>78940.02</v>
      </c>
      <c r="O2001" s="5">
        <v>0</v>
      </c>
      <c r="P2001" s="3" t="s">
        <v>55</v>
      </c>
      <c r="Q2001" s="3" t="s">
        <v>84</v>
      </c>
      <c r="R2001" s="5">
        <v>20</v>
      </c>
      <c r="S2001" s="15">
        <v>590785</v>
      </c>
      <c r="T2001" s="11">
        <f t="shared" si="218"/>
        <v>3236540.8200000003</v>
      </c>
      <c r="U2001" s="12">
        <f t="shared" si="219"/>
        <v>0</v>
      </c>
      <c r="V2001" s="12">
        <f t="shared" si="220"/>
        <v>3236540.8200000003</v>
      </c>
      <c r="W2001" s="17">
        <f t="shared" si="221"/>
        <v>0.18253593353412423</v>
      </c>
      <c r="X2001" s="19">
        <f t="shared" si="222"/>
        <v>1</v>
      </c>
      <c r="Y2001" s="17">
        <f t="shared" si="223"/>
        <v>0.18253593353412423</v>
      </c>
      <c r="Z2001" s="25">
        <f t="shared" si="217"/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Sample Data</vt:lpstr>
      <vt:lpstr>1.1</vt:lpstr>
      <vt:lpstr>1.2</vt:lpstr>
      <vt:lpstr>2.1</vt:lpstr>
      <vt:lpstr>2.2</vt:lpstr>
      <vt:lpstr>3.1</vt:lpstr>
      <vt:lpstr>3.2 &amp; 3.3</vt:lpstr>
      <vt:lpstr>3.4</vt:lpstr>
      <vt:lpstr>4.1</vt:lpstr>
      <vt:lpstr>5.1</vt:lpstr>
      <vt:lpstr>Sample Data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KHER</dc:creator>
  <cp:lastModifiedBy>SAHIL KHER</cp:lastModifiedBy>
  <dcterms:created xsi:type="dcterms:W3CDTF">2025-09-22T04:30:32Z</dcterms:created>
  <dcterms:modified xsi:type="dcterms:W3CDTF">2025-09-22T04:49:04Z</dcterms:modified>
</cp:coreProperties>
</file>