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hidePivotFieldList="1"/>
  <mc:AlternateContent xmlns:mc="http://schemas.openxmlformats.org/markup-compatibility/2006">
    <mc:Choice Requires="x15">
      <x15ac:absPath xmlns:x15ac="http://schemas.microsoft.com/office/spreadsheetml/2010/11/ac" url="https://d.docs.live.net/187f1ee8127bfdc5/Desktop/"/>
    </mc:Choice>
  </mc:AlternateContent>
  <xr:revisionPtr revIDLastSave="6" documentId="8_{76DB102D-FA62-42DE-8747-DAAF59309D26}" xr6:coauthVersionLast="47" xr6:coauthVersionMax="47" xr10:uidLastSave="{533042C6-1FA2-4249-8FBE-C61C2200BE9C}"/>
  <bookViews>
    <workbookView xWindow="-108" yWindow="-108" windowWidth="23256" windowHeight="12456" activeTab="3" xr2:uid="{26D4546B-D2A1-4444-8EAF-A6228F96F0C1}"/>
  </bookViews>
  <sheets>
    <sheet name="Dashboard" sheetId="5" r:id="rId1"/>
    <sheet name="Pivots" sheetId="7" r:id="rId2"/>
    <sheet name="Data" sheetId="2" r:id="rId3"/>
    <sheet name="Notes" sheetId="6" r:id="rId4"/>
    <sheet name="Assets" sheetId="4" r:id="rId5"/>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4" i="5" l="1"/>
  <c r="G66" i="7"/>
  <c r="G69" i="7" s="1"/>
  <c r="G74" i="7" s="1"/>
  <c r="X30" i="5" s="1"/>
  <c r="G65" i="7"/>
  <c r="G68" i="7" s="1"/>
  <c r="G73" i="7" s="1"/>
  <c r="X27" i="5" s="1"/>
  <c r="G64" i="7"/>
  <c r="G72" i="7" s="1"/>
  <c r="X24" i="5" s="1"/>
  <c r="H47" i="7"/>
  <c r="I51" i="7" s="1"/>
  <c r="E50" i="7" a="1"/>
  <c r="E50"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4" i="7" l="1"/>
  <c r="H50" i="7"/>
  <c r="H54" i="7"/>
  <c r="H53" i="7"/>
  <c r="H52" i="7"/>
  <c r="H51" i="7"/>
  <c r="I50" i="7"/>
  <c r="I53" i="7"/>
  <c r="I5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E0D669-0BDC-44B0-A778-493C3F9E2A4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23DB73D-D125-45B8-88DA-35BEA25D420D}"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BA11F63D-23C9-45CC-9537-A70157847D6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<sst xmlns="http://schemas.openxmlformats.org/spreadsheetml/2006/main" count="3224" uniqueCount="1094">
  <si>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</si>
  <si>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</si>
  <si>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</si>
  <si>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</si>
  <si>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</si>
  <si>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</si>
  <si>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</si>
  <si>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</si>
  <si>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</si>
  <si>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</si>
  <si>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</si>
  <si>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</si>
  <si>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</si>
  <si>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</si>
  <si>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</si>
  <si>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</si>
  <si>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</si>
  <si>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</si>
  <si>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</si>
  <si>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</si>
  <si>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</si>
  <si>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</si>
  <si>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</si>
  <si>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</si>
  <si>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</si>
  <si>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</si>
  <si>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</si>
  <si>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</si>
  <si>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</si>
  <si>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</si>
  <si>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</si>
  <si>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</si>
  <si>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</si>
  <si>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</si>
  <si>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</si>
  <si>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</si>
  <si>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</si>
  <si>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</si>
  <si>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</si>
  <si>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</si>
  <si>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</si>
  <si>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</si>
  <si>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</si>
  <si>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</si>
  <si>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</si>
  <si>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</si>
  <si>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</si>
  <si>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</si>
  <si>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</si>
  <si>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</si>
  <si>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</si>
  <si>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</si>
  <si>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</si>
  <si>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</si>
  <si>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</si>
  <si>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</si>
  <si>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</si>
  <si>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</si>
  <si>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</si>
  <si>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</si>
  <si>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</si>
  <si>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</si>
  <si>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</si>
  <si>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</si>
  <si>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</si>
  <si>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</si>
  <si>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</si>
  <si>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</si>
  <si>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</si>
  <si>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</si>
  <si>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</si>
  <si>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</si>
  <si>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</si>
  <si>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</si>
  <si>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</si>
  <si>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</si>
  <si>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</si>
  <si>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</si>
  <si>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</si>
  <si>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</si>
  <si>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</si>
  <si>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</si>
  <si>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</si>
  <si>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</si>
  <si>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</si>
  <si>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</si>
  <si>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</si>
  <si>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</si>
  <si>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</si>
  <si>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</si>
  <si>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</si>
  <si>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</si>
  <si>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</si>
  <si>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</si>
  <si>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</si>
  <si>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</si>
  <si>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</si>
  <si>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</si>
  <si>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</si>
  <si>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</si>
  <si>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</si>
  <si>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</si>
  <si>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</si>
  <si>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</si>
  <si>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</si>
  <si>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</si>
  <si>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</si>
  <si>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</si>
  <si>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</si>
  <si>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</si>
  <si>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</si>
  <si>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</si>
  <si>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</si>
  <si>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</si>
  <si>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</si>
  <si>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</si>
  <si>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</si>
  <si>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</si>
  <si>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</si>
  <si>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</si>
  <si>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</si>
  <si>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</si>
  <si>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</si>
  <si>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</si>
  <si>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</si>
  <si>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</si>
  <si>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</si>
  <si>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</si>
  <si>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</si>
  <si>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</si>
  <si>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</si>
  <si>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</si>
  <si>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</si>
  <si>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</si>
  <si>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</si>
  <si>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</si>
  <si>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</si>
  <si>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</si>
  <si>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</si>
  <si>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</si>
  <si>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</si>
  <si>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</si>
  <si>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</si>
  <si>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</si>
  <si>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</si>
  <si>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</si>
  <si>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</si>
  <si>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</si>
  <si>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</si>
  <si>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</si>
  <si>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</si>
  <si>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</si>
  <si>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</si>
  <si>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</si>
  <si>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</si>
  <si>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</si>
  <si>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</si>
  <si>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</si>
  <si>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</si>
  <si>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</si>
  <si>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</si>
  <si>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</si>
  <si>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</si>
  <si>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</si>
  <si>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</si>
  <si>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</si>
  <si>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</si>
  <si>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</si>
  <si>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</si>
  <si>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</si>
  <si>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</si>
  <si>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</si>
  <si>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</si>
  <si>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</si>
  <si>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</si>
  <si>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</si>
  <si>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</si>
  <si>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</si>
  <si>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</si>
  <si>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</si>
  <si>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</si>
  <si>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</si>
  <si>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</si>
  <si>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</si>
  <si>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</si>
  <si>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</si>
  <si>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</si>
  <si>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</si>
  <si>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</si>
  <si>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</si>
  <si>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</si>
  <si>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</si>
  <si>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</si>
  <si>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</si>
  <si>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</si>
  <si>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</si>
  <si>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</si>
  <si>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</si>
  <si>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</si>
  <si>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</si>
  <si>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</si>
  <si>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</si>
  <si>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</si>
  <si>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</si>
  <si>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</si>
  <si>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</si>
  <si>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</si>
  <si>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</si>
  <si>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</si>
  <si>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</si>
  <si>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</si>
  <si>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</si>
  <si>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</si>
  <si>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</si>
  <si>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</si>
  <si>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</si>
  <si>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</si>
  <si>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</si>
  <si>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</si>
  <si>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</si>
  <si>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</si>
  <si>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</si>
  <si>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</si>
  <si>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</si>
  <si>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</si>
  <si>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</si>
  <si>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</si>
  <si>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</si>
  <si>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</si>
  <si>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</si>
  <si>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</si>
  <si>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</si>
  <si>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</si>
  <si>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</si>
  <si>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</si>
  <si>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</si>
  <si>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</si>
  <si>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</si>
  <si>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</si>
  <si>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</si>
  <si>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</si>
  <si>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</si>
  <si>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</si>
  <si>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</si>
  <si>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</si>
  <si>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</si>
  <si>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</si>
  <si>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</si>
  <si>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</si>
  <si>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</si>
  <si>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</si>
  <si>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</si>
  <si>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</si>
  <si>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</si>
  <si>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</si>
  <si>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</si>
  <si>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</si>
  <si>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</si>
  <si>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</si>
  <si>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</si>
  <si>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</si>
  <si>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</si>
  <si>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</si>
  <si>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</si>
  <si>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</si>
  <si>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</si>
  <si>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</si>
  <si>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</si>
  <si>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</si>
  <si>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</si>
  <si>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</si>
  <si>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</si>
  <si>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</si>
  <si>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</si>
  <si>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</si>
  <si>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</si>
  <si>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</si>
  <si>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</si>
  <si>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</si>
  <si>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</si>
  <si>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</si>
  <si>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</si>
  <si>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</si>
  <si>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</si>
  <si>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</si>
  <si>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</si>
  <si>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</si>
  <si>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</si>
  <si>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</si>
  <si>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</si>
  <si>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</si>
  <si>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</si>
  <si>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</si>
  <si>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</si>
  <si>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</si>
  <si>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</si>
  <si>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</si>
  <si>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</si>
  <si>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</si>
  <si>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</si>
  <si>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</si>
  <si>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</si>
  <si>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</si>
  <si>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</si>
  <si>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</si>
  <si>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</si>
  <si>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</si>
  <si>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</si>
  <si>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</si>
  <si>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</si>
  <si>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</si>
  <si>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</si>
  <si>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</si>
  <si>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</si>
  <si>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</si>
  <si>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</si>
  <si>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</si>
  <si>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</si>
  <si>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</si>
  <si>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</si>
  <si>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</si>
  <si>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</si>
  <si>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</si>
  <si>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</si>
  <si>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</si>
  <si>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</si>
  <si>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</si>
  <si>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</si>
  <si>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</si>
  <si>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</si>
  <si>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</si>
  <si>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</si>
  <si>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</si>
  <si>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</si>
  <si>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</si>
  <si>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</si>
  <si>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</si>
  <si>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</si>
  <si>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</si>
  <si>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</si>
  <si>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</si>
  <si>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</si>
  <si>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</si>
  <si>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</si>
  <si>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</si>
  <si>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</si>
  <si>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</si>
  <si>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</si>
  <si>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</si>
  <si>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</si>
  <si>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</si>
  <si>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</si>
  <si>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</si>
  <si>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</si>
  <si>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</si>
  <si>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</si>
  <si>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</si>
  <si>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</si>
  <si>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</si>
  <si>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</si>
  <si>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</si>
  <si>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</si>
  <si>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</si>
  <si>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</si>
  <si>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</si>
  <si>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</si>
  <si>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</si>
  <si>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</si>
  <si>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</si>
  <si>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</si>
  <si>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</si>
  <si>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</si>
  <si>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</si>
  <si>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</si>
  <si>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</si>
  <si>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</si>
  <si>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</si>
  <si>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</si>
  <si>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</si>
  <si>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</si>
  <si>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</si>
  <si>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</si>
  <si>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</si>
  <si>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</si>
  <si>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</si>
  <si>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</si>
  <si>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</si>
  <si>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</si>
  <si>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</si>
  <si>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</si>
  <si>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</si>
  <si>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</si>
  <si>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</si>
  <si>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</si>
  <si>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</si>
  <si>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</si>
  <si>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</si>
  <si>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</si>
  <si>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</si>
  <si>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</si>
  <si>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</si>
  <si>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</si>
  <si>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</si>
  <si>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</si>
  <si>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</si>
  <si>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</si>
  <si>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</si>
  <si>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</si>
  <si>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</si>
  <si>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</si>
  <si>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</si>
  <si>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</si>
  <si>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</si>
  <si>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</si>
  <si>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</si>
  <si>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</si>
  <si>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</si>
  <si>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</si>
  <si>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</si>
  <si>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</si>
  <si>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</si>
  <si>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</si>
  <si>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</si>
  <si>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</si>
  <si>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</si>
  <si>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</si>
  <si>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</si>
  <si>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</si>
  <si>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</si>
  <si>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</si>
  <si>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</si>
  <si>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</si>
  <si>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</si>
  <si>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</si>
  <si>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</si>
  <si>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</si>
  <si>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</si>
  <si>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</si>
  <si>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</si>
  <si>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</si>
  <si>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</si>
  <si>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</si>
  <si>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</si>
  <si>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</si>
  <si>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</si>
  <si>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</si>
  <si>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</si>
  <si>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</si>
  <si>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</si>
  <si>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</si>
  <si>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</si>
  <si>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</si>
  <si>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</si>
  <si>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</si>
  <si>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</si>
  <si>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</si>
  <si>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</si>
  <si>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</si>
  <si>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</si>
  <si>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</si>
  <si>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</si>
  <si>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</si>
  <si>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</si>
  <si>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</si>
  <si>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</si>
  <si>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</si>
  <si>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</si>
  <si>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</si>
  <si>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</si>
  <si>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</si>
  <si>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</si>
  <si>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</si>
  <si>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</si>
  <si>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</si>
  <si>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</si>
  <si>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</si>
  <si>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</si>
  <si>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</si>
  <si>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</si>
  <si>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</si>
  <si>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</si>
  <si>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</si>
  <si>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</si>
  <si>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</si>
  <si>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</si>
  <si>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</si>
  <si>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</si>
  <si>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</si>
  <si>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</si>
  <si>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</si>
  <si>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</si>
  <si>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</si>
  <si>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</si>
  <si>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</si>
  <si>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</si>
  <si>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</si>
  <si>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</si>
  <si>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</si>
  <si>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</si>
  <si>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</si>
  <si>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</si>
  <si>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</si>
  <si>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</si>
  <si>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</si>
  <si>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</si>
  <si>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</si>
  <si>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</si>
  <si>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</si>
  <si>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</si>
  <si>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</si>
  <si>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</si>
  <si>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</si>
  <si>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</si>
  <si>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</si>
  <si>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</si>
  <si>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</si>
  <si>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</si>
  <si>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</si>
  <si>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</si>
  <si>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</si>
  <si>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</si>
  <si>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</si>
  <si>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</si>
  <si>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</si>
  <si>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</si>
  <si>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</si>
  <si>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</si>
  <si>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</si>
  <si>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</si>
  <si>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</si>
  <si>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</si>
  <si>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</si>
  <si>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</si>
  <si>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</si>
  <si>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</si>
  <si>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</si>
  <si>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</si>
  <si>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</si>
  <si>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</si>
  <si>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</si>
  <si>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</si>
  <si>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</si>
  <si>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</si>
  <si>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</si>
  <si>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</si>
  <si>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</si>
  <si>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</si>
  <si>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</si>
  <si>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</si>
  <si>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</si>
  <si>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</si>
  <si>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</si>
  <si>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</si>
  <si>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</si>
  <si>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</si>
  <si>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</si>
  <si>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</si>
  <si>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</si>
  <si>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</si>
  <si>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</si>
  <si>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</si>
  <si>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</si>
  <si>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</si>
  <si>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</si>
  <si>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</si>
  <si>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</si>
  <si>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</si>
  <si>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</si>
  <si>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</si>
  <si>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</si>
  <si>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</si>
  <si>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</si>
  <si>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</si>
  <si>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</si>
  <si>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</si>
  <si>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</si>
  <si>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</si>
  <si>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</si>
  <si>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</si>
  <si>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</si>
  <si>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</si>
  <si>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</si>
  <si>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</si>
  <si>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</si>
  <si>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</si>
  <si>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</si>
  <si>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</si>
  <si>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</si>
  <si>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</si>
  <si>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</si>
  <si>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</si>
  <si>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</si>
  <si>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</si>
  <si>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</si>
  <si>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</si>
  <si>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</si>
  <si>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</si>
  <si>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</si>
  <si>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</si>
  <si>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</si>
  <si>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</si>
  <si>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</si>
  <si>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</si>
  <si>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</si>
  <si>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</si>
  <si>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</si>
  <si>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</si>
  <si>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</si>
  <si>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</si>
  <si>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</si>
  <si>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</si>
  <si>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</si>
  <si>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</si>
  <si>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</si>
  <si>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</si>
  <si>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</si>
  <si>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</si>
  <si>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</si>
  <si>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</si>
  <si>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</si>
  <si>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</si>
  <si>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</si>
  <si>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</si>
  <si>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</si>
  <si>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</si>
  <si>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</si>
  <si>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</si>
  <si>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</si>
  <si>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</si>
  <si>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</si>
  <si>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</si>
  <si>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</si>
  <si>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</si>
  <si>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</si>
  <si>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</si>
  <si>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</si>
  <si>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</si>
  <si>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</si>
  <si>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</si>
  <si>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</si>
  <si>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</si>
  <si>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</si>
  <si>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</si>
  <si>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</si>
  <si>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</si>
  <si>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</si>
  <si>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</si>
  <si>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</si>
  <si>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</si>
  <si>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</si>
  <si>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</si>
  <si>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</si>
  <si>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</si>
  <si>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</si>
  <si>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</si>
  <si>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</si>
  <si>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</si>
  <si>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</si>
  <si>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</si>
  <si>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</si>
  <si>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</si>
  <si>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</si>
  <si>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</si>
  <si>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</si>
  <si>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</si>
  <si>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</si>
  <si>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</si>
  <si>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</si>
  <si>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</si>
  <si>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</si>
  <si>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</si>
  <si>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</si>
  <si>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</si>
  <si>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</si>
  <si>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</si>
  <si>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</si>
  <si>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</si>
  <si>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</si>
  <si>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</si>
  <si>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</si>
  <si>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</si>
  <si>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</si>
  <si>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</si>
  <si>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</si>
  <si>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</si>
  <si>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</si>
  <si>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</si>
  <si>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</si>
  <si>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</si>
  <si>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</si>
  <si>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</si>
  <si>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</si>
  <si>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</si>
  <si>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</si>
  <si>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</si>
  <si>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</si>
  <si>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</si>
  <si>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</si>
  <si>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</si>
  <si>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</si>
  <si>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</si>
  <si>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</si>
  <si>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</si>
  <si>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</si>
  <si>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</si>
  <si>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</si>
  <si>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</si>
  <si>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</si>
  <si>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</si>
  <si>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</si>
  <si>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</si>
  <si>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</si>
  <si>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</si>
  <si>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</si>
  <si>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</si>
  <si>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</si>
  <si>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</si>
  <si>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</si>
  <si>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</si>
  <si>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</si>
  <si>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</si>
  <si>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</si>
  <si>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</si>
  <si>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</si>
  <si>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</si>
  <si>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</si>
  <si>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</si>
  <si>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</si>
  <si>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</si>
  <si>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</si>
  <si>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</si>
  <si>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</si>
  <si>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</si>
  <si>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</si>
  <si>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</si>
  <si>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</si>
  <si>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</si>
  <si>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</si>
  <si>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</si>
  <si>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</si>
  <si>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</si>
  <si>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</si>
  <si>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</si>
  <si>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</si>
  <si>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</si>
  <si>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</si>
  <si>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</si>
  <si>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</si>
  <si>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</si>
  <si>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</si>
  <si>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</si>
  <si>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</si>
  <si>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</si>
  <si>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</si>
  <si>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</si>
  <si>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</si>
  <si>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</si>
  <si>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</si>
  <si>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</si>
  <si>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</si>
  <si>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</si>
  <si>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</si>
  <si>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</si>
  <si>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</si>
  <si>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</si>
  <si>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</si>
  <si>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</si>
  <si>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</si>
  <si>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</si>
  <si>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</si>
  <si>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</si>
  <si>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</si>
  <si>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</si>
  <si>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</si>
  <si>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</si>
  <si>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</si>
  <si>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</si>
  <si>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</si>
  <si>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</si>
  <si>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</si>
  <si>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</si>
  <si>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</si>
  <si>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</si>
  <si>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</si>
  <si>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</si>
  <si>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</si>
  <si>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</si>
  <si>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</si>
  <si>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</si>
  <si>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</si>
  <si>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</si>
  <si>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</si>
  <si>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</si>
  <si>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</si>
  <si>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</si>
  <si>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</si>
  <si>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</si>
  <si>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</si>
  <si>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</si>
  <si>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</si>
  <si>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</si>
  <si>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</si>
  <si>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</si>
  <si>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</si>
  <si>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</si>
  <si>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</si>
  <si>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</si>
  <si>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</si>
  <si>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</si>
  <si>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</si>
  <si>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</si>
  <si>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</si>
  <si>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</si>
  <si>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</si>
  <si>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</si>
  <si>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</si>
  <si>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</si>
  <si>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</si>
  <si>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</si>
  <si>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</si>
  <si>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</si>
  <si>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</si>
  <si>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</si>
  <si>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</si>
  <si>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</si>
  <si>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</si>
  <si>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</si>
  <si>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</si>
  <si>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</si>
  <si>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</si>
  <si>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</si>
  <si>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</si>
  <si>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</si>
  <si>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</si>
  <si>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</si>
  <si>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</si>
  <si>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</si>
  <si>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</si>
  <si>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</si>
  <si>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</si>
  <si>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</si>
  <si>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</si>
  <si>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</si>
  <si>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</si>
  <si>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</si>
  <si>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</si>
  <si>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</si>
  <si>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</si>
  <si>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</si>
  <si>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</si>
  <si>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</si>
  <si>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</si>
  <si>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</si>
  <si>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</si>
  <si>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</si>
  <si>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</si>
  <si>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</si>
  <si>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</si>
  <si>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</si>
  <si>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</si>
  <si>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</si>
  <si>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</si>
  <si>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</si>
  <si>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</si>
  <si>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</si>
  <si>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</si>
  <si>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</si>
  <si>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</si>
  <si>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</si>
  <si>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</si>
  <si>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</si>
  <si>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</si>
  <si>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</si>
  <si>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</si>
  <si>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</si>
  <si>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</si>
  <si>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</si>
  <si>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</si>
  <si>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</si>
  <si>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</si>
  <si>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</si>
  <si>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</si>
  <si>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</si>
  <si>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</si>
  <si>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</si>
  <si>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</si>
  <si>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</si>
  <si>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</si>
  <si>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</si>
  <si>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</si>
  <si>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</si>
  <si>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</si>
  <si>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</si>
  <si>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</si>
  <si>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</si>
  <si>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</si>
  <si>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</si>
  <si>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</si>
  <si>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</si>
  <si>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</si>
  <si>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</si>
  <si>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</si>
  <si>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</si>
  <si>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</si>
  <si>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</si>
  <si>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</si>
  <si>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</si>
  <si>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</si>
  <si>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</si>
  <si>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</si>
  <si>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</si>
  <si>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</si>
  <si>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</si>
  <si>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</si>
  <si>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</si>
  <si>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</si>
  <si>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</si>
  <si>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</si>
  <si>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</si>
  <si>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</si>
  <si>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</si>
  <si>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</si>
  <si>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</si>
  <si>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</si>
  <si>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</si>
  <si>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</si>
  <si>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</si>
  <si>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</si>
  <si>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</si>
  <si>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</si>
  <si>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</si>
  <si>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</si>
  <si>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</si>
  <si>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</si>
  <si>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</si>
  <si>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</si>
  <si>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</si>
  <si>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</si>
  <si>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</si>
  <si>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</si>
  <si>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</si>
  <si>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</si>
  <si>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</si>
  <si>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</si>
  <si>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</si>
  <si>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</si>
  <si>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</si>
  <si>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</si>
  <si>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</si>
  <si>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</si>
  <si>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</si>
  <si>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</si>
  <si>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</si>
  <si>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</si>
  <si>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</si>
  <si>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</si>
  <si>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</si>
  <si>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</si>
  <si>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</si>
  <si>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</si>
  <si>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</si>
  <si>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</si>
  <si>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</si>
  <si>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</si>
  <si>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</si>
  <si>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</si>
  <si>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</si>
  <si>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</si>
  <si>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</si>
  <si>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</si>
  <si>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</si>
  <si>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</si>
  <si>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</si>
  <si>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</si>
  <si>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</si>
  <si>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</si>
  <si>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</si>
  <si>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</si>
  <si>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</si>
  <si>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</si>
  <si>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</si>
  <si>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</si>
  <si>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</si>
  <si>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</si>
  <si>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</si>
  <si>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</si>
  <si>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</si>
  <si>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</si>
  <si>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</si>
  <si>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</si>
  <si>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</si>
  <si>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</si>
  <si>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</si>
  <si>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</si>
  <si>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</si>
  <si>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</si>
  <si>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</si>
  <si>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</si>
  <si>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</si>
  <si>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</si>
  <si>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</si>
  <si>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</si>
  <si>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</si>
  <si>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</si>
  <si>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</si>
  <si>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</si>
  <si>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</si>
  <si>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</si>
  <si>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</si>
  <si>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</si>
  <si>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</si>
  <si>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</si>
  <si>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</si>
  <si>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</si>
  <si>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</si>
  <si>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</si>
  <si>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</si>
  <si>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</si>
  <si>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</si>
  <si>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</si>
  <si>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</si>
  <si>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</si>
  <si>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</si>
  <si>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</si>
  <si>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</si>
  <si>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</si>
  <si>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</si>
  <si>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</si>
  <si>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</si>
  <si>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</si>
  <si>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</si>
  <si>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</si>
  <si>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</si>
  <si>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</si>
  <si>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</si>
  <si>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</si>
  <si>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</si>
  <si>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</si>
  <si>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</si>
  <si>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</si>
  <si>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</si>
  <si>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</si>
  <si>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We  are going to make Call centre Excel Dashboard from the Prepared data from "Data sheet"</t>
  </si>
  <si>
    <t>Call Count</t>
  </si>
  <si>
    <t>Total_Amount</t>
  </si>
  <si>
    <t>Total_Duration</t>
  </si>
  <si>
    <t>AverageRating</t>
  </si>
  <si>
    <t>5* Calls</t>
  </si>
  <si>
    <t xml:space="preserve">First of All I have Create a Pivot Table from this table and then set it to Data modeling, and then Establish RelationShip between Call Table and Customer table with customerId column, then Created A Pivot table. </t>
  </si>
  <si>
    <t>Then I created Measures such as Call count, Total Amount, Total Duration, Average Rating, 5 Star Calls etc to make KPI in My Excel Dashboard.</t>
  </si>
  <si>
    <t xml:space="preserve">Then I displayed these all Measures in One Pivot Table and Named it as Summarized_Pivot </t>
  </si>
  <si>
    <t>After that I copied that pivot table and paste to make same pivot table called Rep_Pivot, then I made slicer of Representative which will be connect to this Rep_Pivot and not Summarize_Pivot.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</si>
  <si>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</si>
  <si>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</si>
  <si>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</si>
  <si>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</si>
  <si>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</si>
  <si>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</si>
  <si>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</si>
  <si>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</si>
  <si>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</si>
  <si>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</si>
  <si>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</si>
  <si>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</si>
  <si>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</si>
  <si>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</si>
  <si>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</si>
  <si>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</si>
  <si>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</si>
  <si>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</si>
  <si>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</si>
  <si>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</si>
  <si>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</si>
  <si>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</si>
  <si>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</si>
  <si>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Sell.Amounts</t>
  </si>
  <si>
    <t>Sell.Calls</t>
  </si>
  <si>
    <t>Select Rep</t>
  </si>
  <si>
    <t>Column Labels</t>
  </si>
  <si>
    <t xml:space="preserve"> </t>
  </si>
  <si>
    <t>Total</t>
  </si>
  <si>
    <t>Rep Summary</t>
  </si>
  <si>
    <t>% of Calls</t>
  </si>
  <si>
    <t>Call Rank</t>
  </si>
  <si>
    <t>Calls</t>
  </si>
  <si>
    <t>Amount</t>
  </si>
  <si>
    <t>Amount Rank</t>
  </si>
  <si>
    <t>Labels</t>
  </si>
  <si>
    <t>REP SUMMARY</t>
  </si>
  <si>
    <t>Password 123456</t>
  </si>
  <si>
    <t>Designing the dashboard color theme and fonts
 ▶ How to use Data model feature of Excel to connect datasets
 ▶ Creating KPIs and measures using Power Pivot and DAX
 ▶ Using Pivot tables to create all the dashboard calculations
 ▶ Making interactive Pivot Charts with slicers 
▶ Applying conditional formatting to charts &amp; tables
 ▶ Using XLOOKUP and images in Excel to show dynamic pictures</t>
  </si>
  <si>
    <t>These are the things which I learned from this Call centre report preparetion task</t>
  </si>
  <si>
    <t xml:space="preserve"> Demo of what we are going to build - call centre dashboard 
 A closer look at the dataset and dashboard assets 
 Set up dashboard color scheme and fonts 
 - Creating pivot tables 
 - Setting up the data model and relationships 
 Calculating the DAX measures for various KPIs 
- Making dashboard tiles 
- Calls trend line graph 
Weekday trend bar graph 
 Calls and amounts by rep (dynamic chart) 
 Formatting slicers with styles 
 Calls by customer demographics 
 Rating distribution histogram 
Customer Revenue Analysis (table) 
 Conditional formatting databars 
 Highlighting selected "rep" in the table 
 Adding the "picture" of selected rep
 Making dashboard title etc. 
How to learn more and become really good in Excel </t>
  </si>
  <si>
    <t xml:space="preserve">These were the Task which I done during the preparetion of this Call centre Dasboard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</si>
</sst>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 #,###.0,&quot;k&quot;"/>
    <numFmt numFmtId="168" formatCode="[$$-409]#,##0"/>
  </numFmts>
  <fonts count="14" x14ac:knownFonts="1">
    <font>
      <sz val="11"/>
      <color theme="1"/>
      <name val="Aptos"/>
      <family val="2"/>
      <scheme val="minor"/>
    </font>
    <font>
      <b/>
      <sz val="11"/>
      <color theme="1"/>
      <name val="Aptos"/>
      <family val="2"/>
      <scheme val="minor"/>
    </font>
    <font>
      <sz val="8"/>
      <name val="Aptos"/>
      <family val="2"/>
      <scheme val="minor"/>
    </font>
    <font>
      <sz val="11"/>
      <color theme="0"/>
      <name val="Aptos"/>
      <family val="2"/>
      <scheme val="minor"/>
    </font>
    <font>
      <sz val="28"/>
      <color theme="0"/>
      <name val="Aptos ExtraBold"/>
      <family val="2"/>
    </font>
    <font>
      <sz val="11"/>
      <color theme="1"/>
      <name val="Aptos"/>
      <family val="2"/>
      <scheme val="minor"/>
    </font>
    <font>
      <b/>
      <sz val="11"/>
      <color theme="1"/>
      <name val="Arial Black"/>
      <family val="2"/>
    </font>
    <font>
      <sz val="12"/>
      <color theme="1"/>
      <name val="Aptos"/>
      <family val="2"/>
      <scheme val="minor"/>
    </font>
    <font>
      <sz val="14"/>
      <color theme="1"/>
      <name val="Arial Black"/>
      <family val="2"/>
    </font>
    <font>
      <sz val="16"/>
      <color theme="1"/>
      <name val="Arial Black"/>
      <family val="2"/>
    </font>
    <font>
      <b/>
      <sz val="14"/>
      <color theme="1"/>
      <name val="Arial Black"/>
      <family val="2"/>
    </font>
    <font>
      <b/>
      <sz val="16"/>
      <color theme="1"/>
      <name val="Arial Black"/>
      <family val="2"/>
    </font>
    <font>
      <sz val="11"/>
      <color theme="1"/>
      <name val="Aptos"/>
      <family val="2"/>
    </font>
    <font>
      <sz val="11"/>
      <color theme="1"/>
      <name val="Arial"/>
      <family val="2"/>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cellStyleXfs>
  <cellXfs count="63">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applyAlignment="1">
      <alignment wrapText="1"/>
    </xf>
    <xf numFmtId="0" fontId="3" fillId="3" borderId="0" xfId="0" applyFont="1" applyFill="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4" borderId="10" xfId="0" applyFill="1" applyBorder="1"/>
    <xf numFmtId="0" fontId="6" fillId="4" borderId="11" xfId="0" applyFont="1" applyFill="1" applyBorder="1" applyAlignment="1">
      <alignment horizontal="center"/>
    </xf>
    <xf numFmtId="0" fontId="6" fillId="4" borderId="12" xfId="0" applyFont="1" applyFill="1" applyBorder="1" applyAlignment="1">
      <alignment horizontal="center"/>
    </xf>
    <xf numFmtId="0" fontId="6" fillId="4" borderId="13" xfId="0" applyFont="1" applyFill="1" applyBorder="1"/>
    <xf numFmtId="0" fontId="0" fillId="4" borderId="0" xfId="0" applyFill="1"/>
    <xf numFmtId="0" fontId="0" fillId="4" borderId="14" xfId="0" applyFill="1" applyBorder="1"/>
    <xf numFmtId="0" fontId="1" fillId="4" borderId="13" xfId="0" applyFont="1" applyFill="1" applyBorder="1" applyAlignment="1">
      <alignment horizontal="center"/>
    </xf>
    <xf numFmtId="168" fontId="7" fillId="4" borderId="0" xfId="0" applyNumberFormat="1" applyFont="1" applyFill="1"/>
    <xf numFmtId="168" fontId="7" fillId="4" borderId="14" xfId="0" applyNumberFormat="1" applyFont="1" applyFill="1" applyBorder="1"/>
    <xf numFmtId="0" fontId="1" fillId="4" borderId="15" xfId="0" applyFont="1" applyFill="1" applyBorder="1" applyAlignment="1">
      <alignment horizontal="center"/>
    </xf>
    <xf numFmtId="168" fontId="7" fillId="4" borderId="16" xfId="0" applyNumberFormat="1" applyFont="1" applyFill="1" applyBorder="1"/>
    <xf numFmtId="168" fontId="7" fillId="4" borderId="17" xfId="0" applyNumberFormat="1" applyFont="1" applyFill="1" applyBorder="1"/>
    <xf numFmtId="9" fontId="0" fillId="0" borderId="0" xfId="1" applyFont="1"/>
    <xf numFmtId="0" fontId="0" fillId="5" borderId="0" xfId="0" applyFill="1"/>
    <xf numFmtId="0" fontId="10" fillId="5" borderId="13" xfId="0" applyFont="1" applyFill="1" applyBorder="1" applyAlignment="1">
      <alignment horizontal="center" wrapText="1"/>
    </xf>
    <xf numFmtId="0" fontId="10" fillId="5" borderId="0" xfId="0" applyFont="1" applyFill="1" applyAlignment="1">
      <alignment horizontal="center" wrapText="1"/>
    </xf>
    <xf numFmtId="0" fontId="9" fillId="5" borderId="13" xfId="0" applyFont="1" applyFill="1" applyBorder="1" applyAlignment="1">
      <alignment horizontal="center"/>
    </xf>
    <xf numFmtId="0" fontId="9" fillId="5" borderId="0" xfId="0" applyFont="1" applyFill="1" applyAlignment="1">
      <alignment horizontal="center"/>
    </xf>
    <xf numFmtId="0" fontId="8" fillId="5" borderId="13" xfId="0" applyFont="1" applyFill="1" applyBorder="1" applyAlignment="1">
      <alignment horizontal="center" wrapText="1"/>
    </xf>
    <xf numFmtId="0" fontId="8" fillId="5" borderId="0" xfId="0" applyFont="1" applyFill="1" applyAlignment="1">
      <alignment horizontal="center" wrapText="1"/>
    </xf>
    <xf numFmtId="0" fontId="9" fillId="5" borderId="13" xfId="0" applyFont="1" applyFill="1" applyBorder="1" applyAlignment="1">
      <alignment horizontal="center" wrapText="1"/>
    </xf>
    <xf numFmtId="0" fontId="9" fillId="5" borderId="0" xfId="0" applyFont="1" applyFill="1" applyAlignment="1">
      <alignment horizontal="center" wrapText="1"/>
    </xf>
    <xf numFmtId="0" fontId="11" fillId="5" borderId="13" xfId="0" applyFont="1" applyFill="1" applyBorder="1" applyAlignment="1">
      <alignment horizontal="center" wrapText="1"/>
    </xf>
    <xf numFmtId="0" fontId="11" fillId="5" borderId="0" xfId="0" applyFont="1" applyFill="1" applyAlignment="1">
      <alignment horizontal="center" wrapText="1"/>
    </xf>
    <xf numFmtId="0" fontId="4" fillId="2" borderId="0" xfId="0" applyFont="1" applyFill="1" applyAlignment="1">
      <alignment horizontal="center"/>
    </xf>
    <xf numFmtId="0" fontId="13" fillId="0" borderId="0" xfId="0" applyFont="1" applyAlignment="1">
      <alignment horizontal="left" wrapText="1"/>
    </xf>
    <xf numFmtId="0" fontId="0" fillId="0" borderId="0" xfId="0"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12" fillId="0" borderId="0" xfId="0" applyFont="1" applyAlignment="1">
      <alignment horizontal="left" wrapText="1"/>
    </xf>
  </cellXfs>
  <cellStyles count="2">
    <cellStyle name="Normal" xfId="0" builtinId="0"/>
    <cellStyle name="Percent" xfId="1" builtinId="5"/>
  </cellStyles>
  <dxfs count="17">
    <dxf>
      <fill>
        <patternFill>
          <bgColor theme="8" tint="0.59996337778862885"/>
        </patternFill>
      </fill>
      <border>
        <left style="thin">
          <color theme="1"/>
        </left>
        <right style="thin">
          <color theme="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sz val="16"/>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6"/>
    </tableStyle>
    <tableStyle name="Slicer Style 2" pivot="0" table="0" count="8" xr9:uid="{C60A9533-9FFB-445F-ACCC-00BA35870F15}">
      <tableStyleElement type="headerRow" dxfId="15"/>
    </tableStyle>
  </tableStyles>
  <extLst>
    <ext xmlns:x14="http://schemas.microsoft.com/office/spreadsheetml/2009/9/main" uri="{46F421CA-312F-682f-3DD2-61675219B42D}">
      <x14:dxfs count="7">
        <dxf>
          <font>
            <b/>
            <i val="0"/>
            <sz val="16"/>
            <color theme="0"/>
          </font>
          <fill>
            <patternFill>
              <bgColor rgb="FF002060"/>
            </patternFill>
          </fill>
        </dxf>
        <dxf>
          <font>
            <b/>
            <i val="0"/>
            <sz val="16"/>
            <color theme="0"/>
          </font>
          <fill>
            <patternFill>
              <bgColor rgb="FF002060"/>
            </patternFill>
          </fill>
        </dxf>
        <dxf>
          <font>
            <b/>
            <i val="0"/>
            <sz val="16"/>
            <color theme="0"/>
          </font>
          <fill>
            <patternFill>
              <bgColor rgb="FF002060"/>
            </patternFill>
          </fill>
        </dxf>
        <dxf>
          <font>
            <b/>
            <i val="0"/>
            <sz val="16"/>
            <color theme="0"/>
          </font>
          <fill>
            <patternFill>
              <bgColor rgb="FF002060"/>
            </patternFill>
          </fill>
        </dxf>
        <dxf>
          <font>
            <b/>
            <i val="0"/>
            <sz val="16"/>
            <color theme="0"/>
          </font>
          <fill>
            <patternFill>
              <bgColor rgb="FF002060"/>
            </patternFill>
          </fill>
        </dxf>
        <dxf>
          <font>
            <b/>
            <i val="0"/>
            <sz val="16"/>
            <color theme="1"/>
          </font>
          <fill>
            <patternFill>
              <bgColor theme="0"/>
            </patternFill>
          </fill>
        </dxf>
        <dxf>
          <font>
            <b/>
            <i val="0"/>
            <sz val="16"/>
            <color theme="1"/>
          </font>
          <fill>
            <patternFill>
              <bgColor theme="0"/>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Structure" Target="richData/rdrichvaluestructur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 Target="richData/rdrichvalue.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.xlsx]Pivots!MonthlyTrend</c:name>
    <c:fmtId val="2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a:solidFill>
                  <a:schemeClr val="tx1"/>
                </a:solidFill>
                <a:latin typeface="Arial Black" panose="020B0A04020102020204" pitchFamily="34" charset="0"/>
              </a:rPr>
              <a:t>CALL</a:t>
            </a:r>
            <a:r>
              <a:rPr lang="en-IN" baseline="0">
                <a:solidFill>
                  <a:schemeClr val="tx1"/>
                </a:solidFill>
                <a:latin typeface="Arial Black" panose="020B0A04020102020204" pitchFamily="34" charset="0"/>
              </a:rPr>
              <a:t> TREND</a:t>
            </a:r>
            <a:endParaRPr lang="en-IN">
              <a:solidFill>
                <a:schemeClr val="tx1"/>
              </a:solidFill>
              <a:latin typeface="Arial Black" panose="020B0A04020102020204" pitchFamily="34" charset="0"/>
            </a:endParaRPr>
          </a:p>
        </c:rich>
      </c:tx>
      <c:layout>
        <c:manualLayout>
          <c:xMode val="edge"/>
          <c:yMode val="edge"/>
          <c:x val="3.934348970779146E-2"/>
          <c:y val="2.777777777777777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bg1">
                  <a:alpha val="60000"/>
                </a:schemeClr>
              </a:gs>
              <a:gs pos="100000">
                <a:srgbClr val="002060"/>
              </a:gs>
            </a:gsLst>
            <a:lin ang="5400000" scaled="1"/>
          </a:gra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5"/>
          <c:spPr>
            <a:solidFill>
              <a:srgbClr val="002060"/>
            </a:solidFill>
            <a:ln w="9525">
              <a:solidFill>
                <a:srgbClr val="0020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 Count2</c:v>
                </c:pt>
              </c:strCache>
            </c:strRef>
          </c:tx>
          <c:spPr>
            <a:gradFill>
              <a:gsLst>
                <a:gs pos="0">
                  <a:schemeClr val="bg1">
                    <a:alpha val="60000"/>
                  </a:schemeClr>
                </a:gs>
                <a:gs pos="100000">
                  <a:srgbClr val="002060"/>
                </a:gs>
              </a:gsLst>
              <a:lin ang="5400000" scaled="1"/>
            </a:gradFill>
            <a:ln>
              <a:solidFill>
                <a:srgbClr val="002060"/>
              </a:solid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8693-43B6-B305-88D586B85CF3}"/>
            </c:ext>
          </c:extLst>
        </c:ser>
        <c:dLbls>
          <c:showLegendKey val="0"/>
          <c:showVal val="0"/>
          <c:showCatName val="0"/>
          <c:showSerName val="0"/>
          <c:showPercent val="0"/>
          <c:showBubbleSize val="0"/>
        </c:dLbls>
        <c:axId val="976950096"/>
        <c:axId val="976959696"/>
      </c:areaChart>
      <c:lineChart>
        <c:grouping val="standard"/>
        <c:varyColors val="0"/>
        <c:ser>
          <c:idx val="0"/>
          <c:order val="0"/>
          <c:tx>
            <c:strRef>
              <c:f>Pivots!$B$15</c:f>
              <c:strCache>
                <c:ptCount val="1"/>
                <c:pt idx="0">
                  <c:v>Call Count</c:v>
                </c:pt>
              </c:strCache>
            </c:strRef>
          </c:tx>
          <c:spPr>
            <a:ln w="38100" cap="rnd">
              <a:solidFill>
                <a:schemeClr val="accent1"/>
              </a:solidFill>
              <a:round/>
            </a:ln>
            <a:effectLst/>
          </c:spPr>
          <c:marker>
            <c:symbol val="circle"/>
            <c:size val="5"/>
            <c:spPr>
              <a:solidFill>
                <a:srgbClr val="002060"/>
              </a:solidFill>
              <a:ln w="9525">
                <a:solidFill>
                  <a:srgbClr val="002060"/>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8693-43B6-B305-88D586B85CF3}"/>
            </c:ext>
          </c:extLst>
        </c:ser>
        <c:dLbls>
          <c:showLegendKey val="0"/>
          <c:showVal val="0"/>
          <c:showCatName val="0"/>
          <c:showSerName val="0"/>
          <c:showPercent val="0"/>
          <c:showBubbleSize val="0"/>
        </c:dLbls>
        <c:marker val="1"/>
        <c:smooth val="0"/>
        <c:axId val="976950096"/>
        <c:axId val="976959696"/>
      </c:lineChart>
      <c:catAx>
        <c:axId val="97695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976959696"/>
        <c:crosses val="autoZero"/>
        <c:auto val="1"/>
        <c:lblAlgn val="ctr"/>
        <c:lblOffset val="100"/>
        <c:noMultiLvlLbl val="0"/>
      </c:catAx>
      <c:valAx>
        <c:axId val="976959696"/>
        <c:scaling>
          <c:orientation val="minMax"/>
        </c:scaling>
        <c:delete val="0"/>
        <c:axPos val="l"/>
        <c:majorGridlines>
          <c:spPr>
            <a:ln w="9525" cap="flat" cmpd="sng" algn="ctr">
              <a:solidFill>
                <a:srgbClr val="002060">
                  <a:alpha val="12000"/>
                </a:srgb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95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.xlsx]Pivots!WeeklyTrend</c:name>
    <c:fmtId val="33"/>
  </c:pivotSource>
  <c:chart>
    <c:title>
      <c:tx>
        <c:rich>
          <a:bodyPr rot="0" spcFirstLastPara="1" vertOverflow="ellipsis" vert="horz" wrap="square" anchor="ctr" anchorCtr="1"/>
          <a:lstStyle/>
          <a:p>
            <a:pPr>
              <a:defRPr sz="1400" b="0" i="0" u="none" strike="noStrike" kern="1200" spc="0" baseline="0">
                <a:solidFill>
                  <a:schemeClr val="tx1"/>
                </a:solidFill>
                <a:latin typeface="Arial Black" panose="020B0A04020102020204" pitchFamily="34" charset="0"/>
                <a:ea typeface="+mn-ea"/>
                <a:cs typeface="+mn-cs"/>
              </a:defRPr>
            </a:pPr>
            <a:r>
              <a:rPr lang="en-US">
                <a:solidFill>
                  <a:schemeClr val="tx1"/>
                </a:solidFill>
                <a:latin typeface="Arial Black" panose="020B0A04020102020204" pitchFamily="34" charset="0"/>
              </a:rPr>
              <a:t>WEEKLY</a:t>
            </a:r>
            <a:r>
              <a:rPr lang="en-US" baseline="0">
                <a:solidFill>
                  <a:schemeClr val="tx1"/>
                </a:solidFill>
                <a:latin typeface="Arial Black" panose="020B0A04020102020204" pitchFamily="34" charset="0"/>
              </a:rPr>
              <a:t> TREND</a:t>
            </a:r>
            <a:endParaRPr lang="en-US">
              <a:solidFill>
                <a:schemeClr val="tx1"/>
              </a:solidFill>
              <a:latin typeface="Arial Black" panose="020B0A04020102020204" pitchFamily="34" charset="0"/>
            </a:endParaRPr>
          </a:p>
        </c:rich>
      </c:tx>
      <c:layout>
        <c:manualLayout>
          <c:xMode val="edge"/>
          <c:yMode val="edge"/>
          <c:x val="1.0389143285176249E-2"/>
          <c:y val="2.72380022319433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Pivots!$A$34:$A$41</c:f>
              <c:strCache>
                <c:ptCount val="7"/>
                <c:pt idx="0">
                  <c:v>Sunday</c:v>
                </c:pt>
                <c:pt idx="1">
                  <c:v>Monday</c:v>
                </c:pt>
                <c:pt idx="2">
                  <c:v>Tuesday</c:v>
                </c:pt>
                <c:pt idx="3">
                  <c:v>Wednesday</c:v>
                </c:pt>
                <c:pt idx="4">
                  <c:v>Thursday</c:v>
                </c:pt>
                <c:pt idx="5">
                  <c:v>Friday</c:v>
                </c:pt>
                <c:pt idx="6">
                  <c:v>Saturday</c:v>
                </c:pt>
              </c:strCache>
            </c:strRef>
          </c:cat>
          <c:val>
            <c:numRef>
              <c:f>Pivots!$B$34:$B$41</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D0A-4790-8A5D-C3B7B859C1F8}"/>
            </c:ext>
          </c:extLst>
        </c:ser>
        <c:dLbls>
          <c:showLegendKey val="0"/>
          <c:showVal val="0"/>
          <c:showCatName val="0"/>
          <c:showSerName val="0"/>
          <c:showPercent val="0"/>
          <c:showBubbleSize val="0"/>
        </c:dLbls>
        <c:gapWidth val="46"/>
        <c:axId val="73740448"/>
        <c:axId val="2030710960"/>
      </c:barChart>
      <c:catAx>
        <c:axId val="73740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Black" panose="020B0A04020102020204" pitchFamily="34" charset="0"/>
                <a:ea typeface="+mn-ea"/>
                <a:cs typeface="+mn-cs"/>
              </a:defRPr>
            </a:pPr>
            <a:endParaRPr lang="en-US"/>
          </a:p>
        </c:txPr>
        <c:crossAx val="2030710960"/>
        <c:crosses val="autoZero"/>
        <c:auto val="1"/>
        <c:lblAlgn val="ctr"/>
        <c:lblOffset val="100"/>
        <c:noMultiLvlLbl val="0"/>
      </c:catAx>
      <c:valAx>
        <c:axId val="2030710960"/>
        <c:scaling>
          <c:orientation val="minMax"/>
        </c:scaling>
        <c:delete val="1"/>
        <c:axPos val="t"/>
        <c:majorGridlines>
          <c:spPr>
            <a:ln w="9525" cap="flat" cmpd="sng" algn="ctr">
              <a:solidFill>
                <a:schemeClr val="accent1">
                  <a:alpha val="21000"/>
                </a:schemeClr>
              </a:solidFill>
              <a:round/>
            </a:ln>
            <a:effectLst/>
          </c:spPr>
        </c:majorGridlines>
        <c:numFmt formatCode="#,##0" sourceLinked="1"/>
        <c:majorTickMark val="none"/>
        <c:minorTickMark val="none"/>
        <c:tickLblPos val="nextTo"/>
        <c:crossAx val="7374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a:solidFill>
                  <a:schemeClr val="tx1"/>
                </a:solidFill>
                <a:latin typeface="Arial Black" panose="020B0A04020102020204" pitchFamily="34" charset="0"/>
              </a:rPr>
              <a:t> CALLS</a:t>
            </a:r>
          </a:p>
        </c:rich>
      </c:tx>
      <c:layout>
        <c:manualLayout>
          <c:xMode val="edge"/>
          <c:yMode val="edge"/>
          <c:x val="6.0514391453266633E-2"/>
          <c:y val="2.232778596267919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Pivots!$E$50:$E$54</c:f>
              <c:strCache>
                <c:ptCount val="5"/>
                <c:pt idx="0">
                  <c:v>R01</c:v>
                </c:pt>
                <c:pt idx="1">
                  <c:v>R02</c:v>
                </c:pt>
                <c:pt idx="2">
                  <c:v>R03</c:v>
                </c:pt>
                <c:pt idx="3">
                  <c:v>R04</c:v>
                </c:pt>
                <c:pt idx="4">
                  <c:v>R05</c:v>
                </c:pt>
              </c:strCache>
            </c:strRef>
          </c:cat>
          <c:val>
            <c:numRef>
              <c:f>Pivots!$F$50:$F$54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8EC-42EE-A290-87772F10A3F3}"/>
            </c:ext>
          </c:extLst>
        </c:ser>
        <c:ser>
          <c:idx val="1"/>
          <c:order val="1"/>
          <c:tx>
            <c:strRef>
              <c:f>Pivots!$H$50:$H$54</c:f>
              <c:strCache>
                <c:ptCount val="5"/>
                <c:pt idx="0">
                  <c:v>189</c:v>
                </c:pt>
                <c:pt idx="1">
                  <c:v>N/A</c:v>
                </c:pt>
                <c:pt idx="2">
                  <c:v>N/A</c:v>
                </c:pt>
                <c:pt idx="3">
                  <c:v>N/A</c:v>
                </c:pt>
                <c:pt idx="4">
                  <c:v>N/A</c:v>
                </c:pt>
              </c:strCache>
            </c:strRef>
          </c:tx>
          <c:spPr>
            <a:gradFill>
              <a:gsLst>
                <a:gs pos="0">
                  <a:schemeClr val="bg1"/>
                </a:gs>
                <a:gs pos="73000">
                  <a:srgbClr val="FF0000">
                    <a:alpha val="90000"/>
                  </a:srgbClr>
                </a:gs>
              </a:gsLst>
              <a:lin ang="5400000" scaled="1"/>
            </a:gradFill>
            <a:ln>
              <a:noFill/>
            </a:ln>
            <a:effectLst/>
          </c:spPr>
          <c:invertIfNegative val="0"/>
          <c:val>
            <c:numRef>
              <c:f>Pivots!$H$50:$H$54</c:f>
              <c:numCache>
                <c:formatCode>General</c:formatCode>
                <c:ptCount val="5"/>
                <c:pt idx="0">
                  <c:v>189</c:v>
                </c:pt>
                <c:pt idx="1">
                  <c:v>0</c:v>
                </c:pt>
                <c:pt idx="2">
                  <c:v>0</c:v>
                </c:pt>
                <c:pt idx="3">
                  <c:v>0</c:v>
                </c:pt>
                <c:pt idx="4">
                  <c:v>0</c:v>
                </c:pt>
              </c:numCache>
            </c:numRef>
          </c:val>
          <c:extLst>
            <c:ext xmlns:c16="http://schemas.microsoft.com/office/drawing/2014/chart" uri="{C3380CC4-5D6E-409C-BE32-E72D297353CC}">
              <c16:uniqueId val="{00000001-98EC-42EE-A290-87772F10A3F3}"/>
            </c:ext>
          </c:extLst>
        </c:ser>
        <c:dLbls>
          <c:showLegendKey val="0"/>
          <c:showVal val="0"/>
          <c:showCatName val="0"/>
          <c:showSerName val="0"/>
          <c:showPercent val="0"/>
          <c:showBubbleSize val="0"/>
        </c:dLbls>
        <c:gapWidth val="63"/>
        <c:overlap val="100"/>
        <c:axId val="1082346720"/>
        <c:axId val="1082365920"/>
      </c:barChart>
      <c:catAx>
        <c:axId val="1082346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082365920"/>
        <c:crosses val="autoZero"/>
        <c:auto val="1"/>
        <c:lblAlgn val="ctr"/>
        <c:lblOffset val="100"/>
        <c:noMultiLvlLbl val="0"/>
      </c:catAx>
      <c:valAx>
        <c:axId val="1082365920"/>
        <c:scaling>
          <c:orientation val="minMax"/>
          <c:min val="0"/>
        </c:scaling>
        <c:delete val="1"/>
        <c:axPos val="t"/>
        <c:numFmt formatCode="General" sourceLinked="1"/>
        <c:majorTickMark val="none"/>
        <c:minorTickMark val="none"/>
        <c:tickLblPos val="nextTo"/>
        <c:crossAx val="108234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latin typeface="Arial Black" panose="020B0A04020102020204" pitchFamily="34" charset="0"/>
              </a:rPr>
              <a:t>AMOUNTS</a:t>
            </a:r>
          </a:p>
        </c:rich>
      </c:tx>
      <c:layout>
        <c:manualLayout>
          <c:xMode val="edge"/>
          <c:yMode val="edge"/>
          <c:x val="6.4630661038242221E-2"/>
          <c:y val="2.23809514019081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Pivots!$E$50:$E$54</c:f>
              <c:strCache>
                <c:ptCount val="5"/>
                <c:pt idx="0">
                  <c:v>R01</c:v>
                </c:pt>
                <c:pt idx="1">
                  <c:v>R02</c:v>
                </c:pt>
                <c:pt idx="2">
                  <c:v>R03</c:v>
                </c:pt>
                <c:pt idx="3">
                  <c:v>R04</c:v>
                </c:pt>
                <c:pt idx="4">
                  <c:v>R05</c:v>
                </c:pt>
              </c:strCache>
            </c:strRef>
          </c:cat>
          <c:val>
            <c:numRef>
              <c:f>Pivots!$G$50:$G$54</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497-4BC6-925F-5A7AF8EA8523}"/>
            </c:ext>
          </c:extLst>
        </c:ser>
        <c:ser>
          <c:idx val="1"/>
          <c:order val="1"/>
          <c:tx>
            <c:strRef>
              <c:f>Pivots!$I$49</c:f>
              <c:strCache>
                <c:ptCount val="1"/>
                <c:pt idx="0">
                  <c:v>Sell.Amounts</c:v>
                </c:pt>
              </c:strCache>
            </c:strRef>
          </c:tx>
          <c:spPr>
            <a:gradFill>
              <a:gsLst>
                <a:gs pos="0">
                  <a:schemeClr val="bg1"/>
                </a:gs>
                <a:gs pos="77000">
                  <a:srgbClr val="C00000"/>
                </a:gs>
              </a:gsLst>
              <a:lin ang="5400000" scaled="1"/>
            </a:gradFill>
            <a:ln>
              <a:gradFill>
                <a:gsLst>
                  <a:gs pos="0">
                    <a:srgbClr val="FF0000"/>
                  </a:gs>
                  <a:gs pos="90000">
                    <a:srgbClr val="FF0000"/>
                  </a:gs>
                </a:gsLst>
                <a:lin ang="5400000" scaled="1"/>
              </a:gradFill>
            </a:ln>
            <a:effectLst/>
          </c:spPr>
          <c:invertIfNegative val="0"/>
          <c:dPt>
            <c:idx val="1"/>
            <c:invertIfNegative val="0"/>
            <c:bubble3D val="0"/>
            <c:spPr>
              <a:gradFill>
                <a:gsLst>
                  <a:gs pos="0">
                    <a:schemeClr val="bg1"/>
                  </a:gs>
                  <a:gs pos="77000">
                    <a:srgbClr val="C00000"/>
                  </a:gs>
                </a:gsLst>
                <a:lin ang="5400000" scaled="1"/>
              </a:gradFill>
              <a:ln>
                <a:gradFill>
                  <a:gsLst>
                    <a:gs pos="0">
                      <a:schemeClr val="bg1"/>
                    </a:gs>
                    <a:gs pos="100000">
                      <a:srgbClr val="FF0000"/>
                    </a:gs>
                  </a:gsLst>
                  <a:lin ang="5400000" scaled="1"/>
                </a:gradFill>
              </a:ln>
              <a:effectLst/>
            </c:spPr>
            <c:extLst>
              <c:ext xmlns:c16="http://schemas.microsoft.com/office/drawing/2014/chart" uri="{C3380CC4-5D6E-409C-BE32-E72D297353CC}">
                <c16:uniqueId val="{00000002-8497-4BC6-925F-5A7AF8EA8523}"/>
              </c:ext>
            </c:extLst>
          </c:dPt>
          <c:val>
            <c:numRef>
              <c:f>Pivots!$I$50:$I$54</c:f>
              <c:numCache>
                <c:formatCode>General</c:formatCode>
                <c:ptCount val="5"/>
                <c:pt idx="0">
                  <c:v>18415</c:v>
                </c:pt>
                <c:pt idx="1">
                  <c:v>0</c:v>
                </c:pt>
                <c:pt idx="2">
                  <c:v>0</c:v>
                </c:pt>
                <c:pt idx="3">
                  <c:v>0</c:v>
                </c:pt>
                <c:pt idx="4">
                  <c:v>0</c:v>
                </c:pt>
              </c:numCache>
            </c:numRef>
          </c:val>
          <c:extLst>
            <c:ext xmlns:c16="http://schemas.microsoft.com/office/drawing/2014/chart" uri="{C3380CC4-5D6E-409C-BE32-E72D297353CC}">
              <c16:uniqueId val="{00000003-8497-4BC6-925F-5A7AF8EA8523}"/>
            </c:ext>
          </c:extLst>
        </c:ser>
        <c:dLbls>
          <c:showLegendKey val="0"/>
          <c:showVal val="0"/>
          <c:showCatName val="0"/>
          <c:showSerName val="0"/>
          <c:showPercent val="0"/>
          <c:showBubbleSize val="0"/>
        </c:dLbls>
        <c:gapWidth val="63"/>
        <c:overlap val="100"/>
        <c:axId val="1082366400"/>
        <c:axId val="1082366880"/>
      </c:barChart>
      <c:catAx>
        <c:axId val="10823664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082366880"/>
        <c:crosses val="autoZero"/>
        <c:auto val="1"/>
        <c:lblAlgn val="ctr"/>
        <c:lblOffset val="100"/>
        <c:noMultiLvlLbl val="0"/>
      </c:catAx>
      <c:valAx>
        <c:axId val="1082366880"/>
        <c:scaling>
          <c:orientation val="minMax"/>
        </c:scaling>
        <c:delete val="1"/>
        <c:axPos val="t"/>
        <c:numFmt formatCode="\$\ #,###.0,&quot;k&quot;" sourceLinked="1"/>
        <c:majorTickMark val="none"/>
        <c:minorTickMark val="none"/>
        <c:tickLblPos val="nextTo"/>
        <c:crossAx val="108236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.xlsx]Pivots!PivotTable5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2060"/>
                </a:solidFill>
                <a:latin typeface="Arial Black" panose="020B0A04020102020204" pitchFamily="34" charset="0"/>
              </a:rPr>
              <a:t>Female</a:t>
            </a:r>
            <a:r>
              <a:rPr lang="en-IN" baseline="0">
                <a:solidFill>
                  <a:srgbClr val="002060"/>
                </a:solidFill>
                <a:latin typeface="Arial Black" panose="020B0A04020102020204" pitchFamily="34" charset="0"/>
              </a:rPr>
              <a:t> </a:t>
            </a:r>
            <a:r>
              <a:rPr lang="en-IN" baseline="0">
                <a:latin typeface="Arial Black" panose="020B0A04020102020204" pitchFamily="34" charset="0"/>
              </a:rPr>
              <a:t>V/s</a:t>
            </a:r>
            <a:r>
              <a:rPr lang="en-IN" baseline="0">
                <a:solidFill>
                  <a:srgbClr val="00B0F0"/>
                </a:solidFill>
                <a:latin typeface="Arial Black" panose="020B0A04020102020204" pitchFamily="34" charset="0"/>
              </a:rPr>
              <a:t> Males</a:t>
            </a:r>
            <a:endParaRPr lang="en-IN">
              <a:solidFill>
                <a:srgbClr val="00B0F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solidFill>
              <a:srgbClr val="00206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rgbClr val="00B0F0"/>
          </a:solidFill>
          <a:ln>
            <a:noFill/>
          </a:ln>
          <a:effectLst/>
        </c:spPr>
        <c:marker>
          <c:symbol val="none"/>
        </c:marker>
        <c:dLbl>
          <c:idx val="0"/>
          <c:spPr>
            <a:solidFill>
              <a:srgbClr val="00B0F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rgbClr val="002060"/>
          </a:solidFill>
          <a:ln>
            <a:noFill/>
          </a:ln>
          <a:effectLst/>
        </c:spPr>
        <c:marker>
          <c:symbol val="none"/>
        </c:marker>
        <c:dLbl>
          <c:idx val="0"/>
          <c:spPr>
            <a:solidFill>
              <a:srgbClr val="00206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rgbClr val="00B0F0"/>
          </a:solidFill>
          <a:ln>
            <a:noFill/>
          </a:ln>
          <a:effectLst/>
        </c:spPr>
        <c:marker>
          <c:symbol val="none"/>
        </c:marker>
        <c:dLbl>
          <c:idx val="0"/>
          <c:spPr>
            <a:solidFill>
              <a:srgbClr val="00B0F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rgbClr val="002060"/>
          </a:solidFill>
          <a:ln>
            <a:noFill/>
          </a:ln>
          <a:effectLst/>
        </c:spPr>
        <c:marker>
          <c:symbol val="none"/>
        </c:marker>
        <c:dLbl>
          <c:idx val="0"/>
          <c:spPr>
            <a:solidFill>
              <a:srgbClr val="00206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00B0F0"/>
          </a:solidFill>
          <a:ln>
            <a:noFill/>
          </a:ln>
          <a:effectLst/>
        </c:spPr>
        <c:marker>
          <c:symbol val="none"/>
        </c:marker>
        <c:dLbl>
          <c:idx val="0"/>
          <c:spPr>
            <a:solidFill>
              <a:srgbClr val="00B0F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Pivots!$I$3:$I$4</c:f>
              <c:strCache>
                <c:ptCount val="1"/>
                <c:pt idx="0">
                  <c:v>Female</c:v>
                </c:pt>
              </c:strCache>
            </c:strRef>
          </c:tx>
          <c:spPr>
            <a:solidFill>
              <a:srgbClr val="002060"/>
            </a:solidFill>
            <a:ln>
              <a:noFill/>
            </a:ln>
            <a:effectLst/>
          </c:spPr>
          <c:invertIfNegative val="0"/>
          <c:dLbls>
            <c:spPr>
              <a:solidFill>
                <a:srgbClr val="00206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Pivots!$H$5:$H$8</c:f>
              <c:strCache>
                <c:ptCount val="3"/>
                <c:pt idx="0">
                  <c:v>Cincinnati</c:v>
                </c:pt>
                <c:pt idx="1">
                  <c:v>Cleveland</c:v>
                </c:pt>
                <c:pt idx="2">
                  <c:v>Columbus</c:v>
                </c:pt>
              </c:strCache>
            </c:strRef>
          </c:cat>
          <c:val>
            <c:numRef>
              <c:f>Pivots!$I$5:$I$8</c:f>
              <c:numCache>
                <c:formatCode>#,##0</c:formatCode>
                <c:ptCount val="3"/>
                <c:pt idx="0">
                  <c:v>144</c:v>
                </c:pt>
                <c:pt idx="1">
                  <c:v>326</c:v>
                </c:pt>
                <c:pt idx="2">
                  <c:v>129</c:v>
                </c:pt>
              </c:numCache>
            </c:numRef>
          </c:val>
          <c:extLst>
            <c:ext xmlns:c16="http://schemas.microsoft.com/office/drawing/2014/chart" uri="{C3380CC4-5D6E-409C-BE32-E72D297353CC}">
              <c16:uniqueId val="{00000000-1DFA-4FC4-B49F-8A9079429C7B}"/>
            </c:ext>
          </c:extLst>
        </c:ser>
        <c:ser>
          <c:idx val="1"/>
          <c:order val="1"/>
          <c:tx>
            <c:strRef>
              <c:f>Pivots!$J$3:$J$4</c:f>
              <c:strCache>
                <c:ptCount val="1"/>
                <c:pt idx="0">
                  <c:v>Male</c:v>
                </c:pt>
              </c:strCache>
            </c:strRef>
          </c:tx>
          <c:spPr>
            <a:solidFill>
              <a:srgbClr val="00B0F0"/>
            </a:solidFill>
            <a:ln>
              <a:noFill/>
            </a:ln>
            <a:effectLst/>
          </c:spPr>
          <c:invertIfNegative val="0"/>
          <c:dLbls>
            <c:spPr>
              <a:solidFill>
                <a:srgbClr val="00B0F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Pivots!$H$5:$H$8</c:f>
              <c:strCache>
                <c:ptCount val="3"/>
                <c:pt idx="0">
                  <c:v>Cincinnati</c:v>
                </c:pt>
                <c:pt idx="1">
                  <c:v>Cleveland</c:v>
                </c:pt>
                <c:pt idx="2">
                  <c:v>Columbus</c:v>
                </c:pt>
              </c:strCache>
            </c:strRef>
          </c:cat>
          <c:val>
            <c:numRef>
              <c:f>Pivots!$J$5:$J$8</c:f>
              <c:numCache>
                <c:formatCode>#,##0</c:formatCode>
                <c:ptCount val="3"/>
                <c:pt idx="0">
                  <c:v>132</c:v>
                </c:pt>
                <c:pt idx="1">
                  <c:v>63</c:v>
                </c:pt>
                <c:pt idx="2">
                  <c:v>206</c:v>
                </c:pt>
              </c:numCache>
            </c:numRef>
          </c:val>
          <c:extLst>
            <c:ext xmlns:c16="http://schemas.microsoft.com/office/drawing/2014/chart" uri="{C3380CC4-5D6E-409C-BE32-E72D297353CC}">
              <c16:uniqueId val="{00000001-1DFA-4FC4-B49F-8A9079429C7B}"/>
            </c:ext>
          </c:extLst>
        </c:ser>
        <c:dLbls>
          <c:showLegendKey val="0"/>
          <c:showVal val="0"/>
          <c:showCatName val="0"/>
          <c:showSerName val="0"/>
          <c:showPercent val="0"/>
          <c:showBubbleSize val="0"/>
        </c:dLbls>
        <c:gapWidth val="48"/>
        <c:overlap val="100"/>
        <c:axId val="1082358240"/>
        <c:axId val="1082351520"/>
      </c:barChart>
      <c:catAx>
        <c:axId val="108235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Arial Black" panose="020B0A04020102020204" pitchFamily="34" charset="0"/>
                <a:ea typeface="+mn-ea"/>
                <a:cs typeface="+mn-cs"/>
              </a:defRPr>
            </a:pPr>
            <a:endParaRPr lang="en-US"/>
          </a:p>
        </c:txPr>
        <c:crossAx val="1082351520"/>
        <c:crosses val="autoZero"/>
        <c:auto val="1"/>
        <c:lblAlgn val="ctr"/>
        <c:lblOffset val="100"/>
        <c:noMultiLvlLbl val="0"/>
      </c:catAx>
      <c:valAx>
        <c:axId val="1082351520"/>
        <c:scaling>
          <c:orientation val="minMax"/>
        </c:scaling>
        <c:delete val="1"/>
        <c:axPos val="l"/>
        <c:majorGridlines>
          <c:spPr>
            <a:ln w="9525" cap="flat" cmpd="sng" algn="ctr">
              <a:solidFill>
                <a:schemeClr val="accent1">
                  <a:alpha val="14000"/>
                </a:schemeClr>
              </a:solidFill>
              <a:round/>
            </a:ln>
            <a:effectLst/>
          </c:spPr>
        </c:majorGridlines>
        <c:numFmt formatCode="0%" sourceLinked="1"/>
        <c:majorTickMark val="none"/>
        <c:minorTickMark val="none"/>
        <c:tickLblPos val="nextTo"/>
        <c:crossAx val="108235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.xlsx]Pivots!RepSatisfaction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latin typeface="Arial Black" panose="020B0A040201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30A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Pivots!$I$13</c:f>
              <c:strCache>
                <c:ptCount val="1"/>
                <c:pt idx="0">
                  <c:v>Total</c:v>
                </c:pt>
              </c:strCache>
            </c:strRef>
          </c:tx>
          <c:spPr>
            <a:solidFill>
              <a:srgbClr val="7030A0"/>
            </a:solidFill>
            <a:ln>
              <a:noFill/>
            </a:ln>
            <a:effectLst/>
          </c:spPr>
          <c:invertIfNegative val="0"/>
          <c:dPt>
            <c:idx val="2"/>
            <c:invertIfNegative val="0"/>
            <c:bubble3D val="0"/>
            <c:extLst>
              <c:ext xmlns:c16="http://schemas.microsoft.com/office/drawing/2014/chart" uri="{C3380CC4-5D6E-409C-BE32-E72D297353CC}">
                <c16:uniqueId val="{00000003-1529-4C2D-93F1-3D8B861BB07E}"/>
              </c:ext>
            </c:extLst>
          </c:dPt>
          <c:dPt>
            <c:idx val="3"/>
            <c:invertIfNegative val="0"/>
            <c:bubble3D val="0"/>
            <c:extLst>
              <c:ext xmlns:c16="http://schemas.microsoft.com/office/drawing/2014/chart" uri="{C3380CC4-5D6E-409C-BE32-E72D297353CC}">
                <c16:uniqueId val="{00000002-1529-4C2D-93F1-3D8B861BB07E}"/>
              </c:ext>
            </c:extLst>
          </c:dPt>
          <c:dPt>
            <c:idx val="4"/>
            <c:invertIfNegative val="0"/>
            <c:bubble3D val="0"/>
            <c:extLst>
              <c:ext xmlns:c16="http://schemas.microsoft.com/office/drawing/2014/chart" uri="{C3380CC4-5D6E-409C-BE32-E72D297353CC}">
                <c16:uniqueId val="{00000001-1529-4C2D-93F1-3D8B861BB07E}"/>
              </c:ext>
            </c:extLst>
          </c:dPt>
          <c:dPt>
            <c:idx val="5"/>
            <c:invertIfNegative val="0"/>
            <c:bubble3D val="0"/>
            <c:extLst>
              <c:ext xmlns:c16="http://schemas.microsoft.com/office/drawing/2014/chart" uri="{C3380CC4-5D6E-409C-BE32-E72D297353CC}">
                <c16:uniqueId val="{00000004-1529-4C2D-93F1-3D8B861BB07E}"/>
              </c:ext>
            </c:extLst>
          </c:dPt>
          <c:dLbls>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29-4C2D-93F1-3D8B861BB07E}"/>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29-4C2D-93F1-3D8B861BB07E}"/>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529-4C2D-93F1-3D8B861BB07E}"/>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529-4C2D-93F1-3D8B861BB07E}"/>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Pivots!$H$14:$H$20</c:f>
              <c:strCache>
                <c:ptCount val="6"/>
                <c:pt idx="0">
                  <c:v>0</c:v>
                </c:pt>
                <c:pt idx="1">
                  <c:v>1</c:v>
                </c:pt>
                <c:pt idx="2">
                  <c:v>2</c:v>
                </c:pt>
                <c:pt idx="3">
                  <c:v>3</c:v>
                </c:pt>
                <c:pt idx="4">
                  <c:v>4</c:v>
                </c:pt>
                <c:pt idx="5">
                  <c:v>5</c:v>
                </c:pt>
              </c:strCache>
            </c:strRef>
          </c:cat>
          <c:val>
            <c:numRef>
              <c:f>Pivots!$I$14:$I$20</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1529-4C2D-93F1-3D8B861BB07E}"/>
            </c:ext>
          </c:extLst>
        </c:ser>
        <c:dLbls>
          <c:showLegendKey val="0"/>
          <c:showVal val="0"/>
          <c:showCatName val="0"/>
          <c:showSerName val="0"/>
          <c:showPercent val="0"/>
          <c:showBubbleSize val="0"/>
        </c:dLbls>
        <c:gapWidth val="15"/>
        <c:overlap val="-27"/>
        <c:axId val="982234928"/>
        <c:axId val="982241168"/>
      </c:barChart>
      <c:catAx>
        <c:axId val="98223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41168"/>
        <c:crosses val="autoZero"/>
        <c:auto val="1"/>
        <c:lblAlgn val="ctr"/>
        <c:lblOffset val="100"/>
        <c:noMultiLvlLbl val="0"/>
      </c:catAx>
      <c:valAx>
        <c:axId val="982241168"/>
        <c:scaling>
          <c:orientation val="minMax"/>
        </c:scaling>
        <c:delete val="1"/>
        <c:axPos val="l"/>
        <c:majorGridlines>
          <c:spPr>
            <a:ln w="9525" cap="flat" cmpd="sng" algn="ctr">
              <a:solidFill>
                <a:schemeClr val="accent1">
                  <a:shade val="15000"/>
                  <a:alpha val="8000"/>
                </a:schemeClr>
              </a:solidFill>
              <a:round/>
            </a:ln>
            <a:effectLst/>
          </c:spPr>
        </c:majorGridlines>
        <c:numFmt formatCode="#,##0" sourceLinked="1"/>
        <c:majorTickMark val="none"/>
        <c:minorTickMark val="none"/>
        <c:tickLblPos val="nextTo"/>
        <c:crossAx val="98223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4.xml"/><Relationship Id="rId9" Type="http://schemas.openxmlformats.org/officeDocument/2006/relationships/image" Target="../media/image3.png"/><Relationship Id="rId14" Type="http://schemas.openxmlformats.org/officeDocument/2006/relationships/image" Target="../media/image8.svg"/></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xdr:col>
      <xdr:colOff>571500</xdr:colOff>
      <xdr:row>39</xdr:row>
      <xdr:rowOff>175846</xdr:rowOff>
    </xdr:to>
    <xdr:sp macro="" textlink="">
      <xdr:nvSpPr>
        <xdr:cNvPr id="2" name="Rectangle 1">
          <a:extLst>
            <a:ext uri="{FF2B5EF4-FFF2-40B4-BE49-F238E27FC236}">
              <a16:creationId xmlns:a16="http://schemas.microsoft.com/office/drawing/2014/main" id="{6E238145-C80C-B2F6-9A46-47470AB9D20A}"/>
            </a:ext>
          </a:extLst>
        </xdr:cNvPr>
        <xdr:cNvSpPr/>
      </xdr:nvSpPr>
      <xdr:spPr>
        <a:xfrm>
          <a:off x="0" y="22860"/>
          <a:ext cx="1919654" cy="7548294"/>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161416</xdr:colOff>
      <xdr:row>2</xdr:row>
      <xdr:rowOff>305</xdr:rowOff>
    </xdr:from>
    <xdr:to>
      <xdr:col>2</xdr:col>
      <xdr:colOff>441636</xdr:colOff>
      <xdr:row>7</xdr:row>
      <xdr:rowOff>160603</xdr:rowOff>
    </xdr:to>
    <xdr:sp macro="" textlink="Pivots!A4">
      <xdr:nvSpPr>
        <xdr:cNvPr id="3" name="Rectangle: Rounded Corners 2">
          <a:extLst>
            <a:ext uri="{FF2B5EF4-FFF2-40B4-BE49-F238E27FC236}">
              <a16:creationId xmlns:a16="http://schemas.microsoft.com/office/drawing/2014/main" id="{D6089B4B-51CD-1927-A2BF-D3A4D6F83CC0}"/>
            </a:ext>
          </a:extLst>
        </xdr:cNvPr>
        <xdr:cNvSpPr/>
      </xdr:nvSpPr>
      <xdr:spPr>
        <a:xfrm>
          <a:off x="161416" y="371536"/>
          <a:ext cx="1628374" cy="1088375"/>
        </a:xfrm>
        <a:prstGeom prst="roundRect">
          <a:avLst/>
        </a:prstGeom>
        <a:solidFill>
          <a:srgbClr val="002060"/>
        </a:solidFill>
        <a:effectLst>
          <a:outerShdw blurRad="127000" dist="38100" dir="8100000" sx="105000" sy="105000" algn="tr" rotWithShape="0">
            <a:srgbClr val="002060">
              <a:alpha val="4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B1E32D8-974F-4924-9ED1-89275B858730}" type="TxLink">
            <a:rPr lang="en-US" sz="2000" b="1" i="0" u="none" strike="noStrike" kern="1200">
              <a:solidFill>
                <a:schemeClr val="bg1"/>
              </a:solidFill>
              <a:latin typeface="Aptos"/>
            </a:rPr>
            <a:pPr algn="ctr"/>
            <a:t>1,000</a:t>
          </a:fld>
          <a:endParaRPr lang="en-IN" sz="2000" b="1" kern="1200">
            <a:solidFill>
              <a:schemeClr val="bg1"/>
            </a:solidFill>
          </a:endParaRPr>
        </a:p>
      </xdr:txBody>
    </xdr:sp>
    <xdr:clientData/>
  </xdr:twoCellAnchor>
  <xdr:twoCellAnchor>
    <xdr:from>
      <xdr:col>0</xdr:col>
      <xdr:colOff>151646</xdr:colOff>
      <xdr:row>24</xdr:row>
      <xdr:rowOff>52586</xdr:rowOff>
    </xdr:from>
    <xdr:to>
      <xdr:col>2</xdr:col>
      <xdr:colOff>431866</xdr:colOff>
      <xdr:row>30</xdr:row>
      <xdr:rowOff>27267</xdr:rowOff>
    </xdr:to>
    <xdr:sp macro="" textlink="Pivots!D4">
      <xdr:nvSpPr>
        <xdr:cNvPr id="5" name="Rectangle: Rounded Corners 4">
          <a:extLst>
            <a:ext uri="{FF2B5EF4-FFF2-40B4-BE49-F238E27FC236}">
              <a16:creationId xmlns:a16="http://schemas.microsoft.com/office/drawing/2014/main" id="{ABB4D1D9-8A3A-4745-85CF-5DDE4E3C14A1}"/>
            </a:ext>
          </a:extLst>
        </xdr:cNvPr>
        <xdr:cNvSpPr/>
      </xdr:nvSpPr>
      <xdr:spPr>
        <a:xfrm>
          <a:off x="151646" y="4585509"/>
          <a:ext cx="1628374" cy="1127450"/>
        </a:xfrm>
        <a:prstGeom prst="roundRect">
          <a:avLst/>
        </a:prstGeom>
        <a:solidFill>
          <a:srgbClr val="002060"/>
        </a:solidFill>
        <a:effectLst>
          <a:outerShdw blurRad="127000" dist="38100" dir="8100000" sx="105000" sy="105000" algn="tr" rotWithShape="0">
            <a:srgbClr val="002060">
              <a:alpha val="4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4D97424-EFF1-4E20-8160-DA473A503521}" type="TxLink">
            <a:rPr lang="en-US" sz="2000" b="1" i="0" u="none" strike="noStrike" kern="1200">
              <a:solidFill>
                <a:schemeClr val="bg1"/>
              </a:solidFill>
              <a:latin typeface="Arial Black" panose="020B0A04020102020204" pitchFamily="34" charset="0"/>
            </a:rPr>
            <a:pPr algn="ctr"/>
            <a:t>3.9</a:t>
          </a:fld>
          <a:endParaRPr lang="en-US" sz="4400" b="1" kern="1200">
            <a:solidFill>
              <a:schemeClr val="bg1"/>
            </a:solidFill>
            <a:latin typeface="Arial Black" panose="020B0A04020102020204" pitchFamily="34" charset="0"/>
          </a:endParaRPr>
        </a:p>
      </xdr:txBody>
    </xdr:sp>
    <xdr:clientData/>
  </xdr:twoCellAnchor>
  <xdr:twoCellAnchor>
    <xdr:from>
      <xdr:col>0</xdr:col>
      <xdr:colOff>151646</xdr:colOff>
      <xdr:row>16</xdr:row>
      <xdr:rowOff>178163</xdr:rowOff>
    </xdr:from>
    <xdr:to>
      <xdr:col>2</xdr:col>
      <xdr:colOff>431866</xdr:colOff>
      <xdr:row>22</xdr:row>
      <xdr:rowOff>113768</xdr:rowOff>
    </xdr:to>
    <xdr:sp macro="" textlink="Pivots!C4">
      <xdr:nvSpPr>
        <xdr:cNvPr id="6" name="Rectangle: Rounded Corners 5">
          <a:extLst>
            <a:ext uri="{FF2B5EF4-FFF2-40B4-BE49-F238E27FC236}">
              <a16:creationId xmlns:a16="http://schemas.microsoft.com/office/drawing/2014/main" id="{086840D3-FB10-41E2-95FA-2DD6249BB427}"/>
            </a:ext>
          </a:extLst>
        </xdr:cNvPr>
        <xdr:cNvSpPr/>
      </xdr:nvSpPr>
      <xdr:spPr>
        <a:xfrm>
          <a:off x="151646" y="3148009"/>
          <a:ext cx="1628374" cy="1146990"/>
        </a:xfrm>
        <a:prstGeom prst="roundRect">
          <a:avLst/>
        </a:prstGeom>
        <a:solidFill>
          <a:srgbClr val="002060"/>
        </a:solidFill>
        <a:effectLst>
          <a:outerShdw blurRad="127000" dist="38100" dir="8100000" sx="105000" sy="105000" algn="tr" rotWithShape="0">
            <a:srgbClr val="002060">
              <a:alpha val="4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205C3F5-9592-42D4-A613-98D86F7473C1}" type="TxLink">
            <a:rPr lang="en-US" sz="2000" b="1" i="0" u="none" strike="noStrike" kern="1200">
              <a:solidFill>
                <a:schemeClr val="bg1"/>
              </a:solidFill>
              <a:latin typeface="Aptos"/>
            </a:rPr>
            <a:pPr algn="ctr"/>
            <a:t>89,850</a:t>
          </a:fld>
          <a:endParaRPr lang="en-IN" sz="2000" b="1" kern="1200">
            <a:solidFill>
              <a:schemeClr val="bg1"/>
            </a:solidFill>
          </a:endParaRPr>
        </a:p>
      </xdr:txBody>
    </xdr:sp>
    <xdr:clientData/>
  </xdr:twoCellAnchor>
  <xdr:twoCellAnchor>
    <xdr:from>
      <xdr:col>0</xdr:col>
      <xdr:colOff>151646</xdr:colOff>
      <xdr:row>9</xdr:row>
      <xdr:rowOff>98336</xdr:rowOff>
    </xdr:from>
    <xdr:to>
      <xdr:col>2</xdr:col>
      <xdr:colOff>431866</xdr:colOff>
      <xdr:row>15</xdr:row>
      <xdr:rowOff>73016</xdr:rowOff>
    </xdr:to>
    <xdr:sp macro="" textlink="Pivots!B4">
      <xdr:nvSpPr>
        <xdr:cNvPr id="7" name="Rectangle: Rounded Corners 6">
          <a:extLst>
            <a:ext uri="{FF2B5EF4-FFF2-40B4-BE49-F238E27FC236}">
              <a16:creationId xmlns:a16="http://schemas.microsoft.com/office/drawing/2014/main" id="{454DC63D-8388-4DBC-A54A-D361A610BC77}"/>
            </a:ext>
          </a:extLst>
        </xdr:cNvPr>
        <xdr:cNvSpPr/>
      </xdr:nvSpPr>
      <xdr:spPr>
        <a:xfrm>
          <a:off x="151646" y="1768874"/>
          <a:ext cx="1628374" cy="1088373"/>
        </a:xfrm>
        <a:prstGeom prst="roundRect">
          <a:avLst/>
        </a:prstGeom>
        <a:solidFill>
          <a:srgbClr val="002060"/>
        </a:solidFill>
        <a:effectLst>
          <a:outerShdw blurRad="127000" dist="38100" dir="8100000" sx="105000" sy="105000" algn="tr" rotWithShape="0">
            <a:srgbClr val="002060">
              <a:alpha val="4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3B023D5-631F-46FF-B030-489A5846C3E7}" type="TxLink">
            <a:rPr lang="en-US" sz="2000" b="1" i="0" u="none" strike="noStrike" kern="1200">
              <a:solidFill>
                <a:schemeClr val="bg1"/>
              </a:solidFill>
              <a:latin typeface="Aptos"/>
            </a:rPr>
            <a:pPr algn="ctr"/>
            <a:t>$96,623</a:t>
          </a:fld>
          <a:endParaRPr lang="en-IN" sz="2000" b="1" kern="1200">
            <a:solidFill>
              <a:schemeClr val="bg1"/>
            </a:solidFill>
          </a:endParaRPr>
        </a:p>
      </xdr:txBody>
    </xdr:sp>
    <xdr:clientData/>
  </xdr:twoCellAnchor>
  <xdr:twoCellAnchor>
    <xdr:from>
      <xdr:col>0</xdr:col>
      <xdr:colOff>151646</xdr:colOff>
      <xdr:row>31</xdr:row>
      <xdr:rowOff>162697</xdr:rowOff>
    </xdr:from>
    <xdr:to>
      <xdr:col>2</xdr:col>
      <xdr:colOff>431866</xdr:colOff>
      <xdr:row>38</xdr:row>
      <xdr:rowOff>79548</xdr:rowOff>
    </xdr:to>
    <xdr:sp macro="" textlink="Pivots!$E$4">
      <xdr:nvSpPr>
        <xdr:cNvPr id="11" name="Rectangle: Rounded Corners 10">
          <a:extLst>
            <a:ext uri="{FF2B5EF4-FFF2-40B4-BE49-F238E27FC236}">
              <a16:creationId xmlns:a16="http://schemas.microsoft.com/office/drawing/2014/main" id="{016083BF-ECFD-4361-BCDE-E0EF085B2CCB}"/>
            </a:ext>
          </a:extLst>
        </xdr:cNvPr>
        <xdr:cNvSpPr/>
      </xdr:nvSpPr>
      <xdr:spPr>
        <a:xfrm>
          <a:off x="151646" y="6034005"/>
          <a:ext cx="1628374" cy="1255235"/>
        </a:xfrm>
        <a:prstGeom prst="roundRect">
          <a:avLst/>
        </a:prstGeom>
        <a:solidFill>
          <a:srgbClr val="002060"/>
        </a:solidFill>
        <a:effectLst>
          <a:outerShdw blurRad="127000" dist="38100" dir="8100000" sx="105000" sy="105000" algn="tr" rotWithShape="0">
            <a:srgbClr val="002060">
              <a:alpha val="4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71963ED-A9A8-47A4-9336-D106902C88D4}" type="TxLink">
            <a:rPr lang="en-US" sz="2000" b="1" i="0" u="none" strike="noStrike" kern="1200">
              <a:solidFill>
                <a:schemeClr val="bg1"/>
              </a:solidFill>
              <a:latin typeface="Arial Black" panose="020B0A04020102020204" pitchFamily="34" charset="0"/>
            </a:rPr>
            <a:pPr algn="ctr"/>
            <a:t>307</a:t>
          </a:fld>
          <a:endParaRPr lang="en-US" sz="2000" b="1" kern="1200">
            <a:solidFill>
              <a:schemeClr val="bg1"/>
            </a:solidFill>
            <a:latin typeface="Arial Black" panose="020B0A04020102020204" pitchFamily="34" charset="0"/>
          </a:endParaRPr>
        </a:p>
      </xdr:txBody>
    </xdr:sp>
    <xdr:clientData/>
  </xdr:twoCellAnchor>
  <xdr:twoCellAnchor>
    <xdr:from>
      <xdr:col>0</xdr:col>
      <xdr:colOff>337123</xdr:colOff>
      <xdr:row>2</xdr:row>
      <xdr:rowOff>86385</xdr:rowOff>
    </xdr:from>
    <xdr:to>
      <xdr:col>2</xdr:col>
      <xdr:colOff>230276</xdr:colOff>
      <xdr:row>4</xdr:row>
      <xdr:rowOff>25426</xdr:rowOff>
    </xdr:to>
    <xdr:sp macro="" textlink="">
      <xdr:nvSpPr>
        <xdr:cNvPr id="4" name="Rectangle 3">
          <a:extLst>
            <a:ext uri="{FF2B5EF4-FFF2-40B4-BE49-F238E27FC236}">
              <a16:creationId xmlns:a16="http://schemas.microsoft.com/office/drawing/2014/main" id="{5CD6537C-F515-8129-561C-A3B4283A4428}"/>
            </a:ext>
          </a:extLst>
        </xdr:cNvPr>
        <xdr:cNvSpPr/>
      </xdr:nvSpPr>
      <xdr:spPr>
        <a:xfrm>
          <a:off x="337123" y="457616"/>
          <a:ext cx="1241307" cy="310272"/>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latin typeface="Arial Black" panose="020B0A04020102020204" pitchFamily="34" charset="0"/>
            </a:rPr>
            <a:t>CALLS</a:t>
          </a:r>
        </a:p>
      </xdr:txBody>
    </xdr:sp>
    <xdr:clientData/>
  </xdr:twoCellAnchor>
  <xdr:twoCellAnchor>
    <xdr:from>
      <xdr:col>0</xdr:col>
      <xdr:colOff>340555</xdr:colOff>
      <xdr:row>9</xdr:row>
      <xdr:rowOff>149415</xdr:rowOff>
    </xdr:from>
    <xdr:to>
      <xdr:col>2</xdr:col>
      <xdr:colOff>334945</xdr:colOff>
      <xdr:row>11</xdr:row>
      <xdr:rowOff>88454</xdr:rowOff>
    </xdr:to>
    <xdr:sp macro="" textlink="">
      <xdr:nvSpPr>
        <xdr:cNvPr id="8" name="Rectangle 7">
          <a:extLst>
            <a:ext uri="{FF2B5EF4-FFF2-40B4-BE49-F238E27FC236}">
              <a16:creationId xmlns:a16="http://schemas.microsoft.com/office/drawing/2014/main" id="{5D841D5F-8801-43F6-8967-974138B9A955}"/>
            </a:ext>
          </a:extLst>
        </xdr:cNvPr>
        <xdr:cNvSpPr/>
      </xdr:nvSpPr>
      <xdr:spPr>
        <a:xfrm>
          <a:off x="340555" y="1819953"/>
          <a:ext cx="1342544" cy="310270"/>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latin typeface="Arial Black" panose="020B0A04020102020204" pitchFamily="34" charset="0"/>
            </a:rPr>
            <a:t>AMOUNT</a:t>
          </a:r>
        </a:p>
      </xdr:txBody>
    </xdr:sp>
    <xdr:clientData/>
  </xdr:twoCellAnchor>
  <xdr:twoCellAnchor>
    <xdr:from>
      <xdr:col>0</xdr:col>
      <xdr:colOff>435430</xdr:colOff>
      <xdr:row>5</xdr:row>
      <xdr:rowOff>175845</xdr:rowOff>
    </xdr:from>
    <xdr:to>
      <xdr:col>2</xdr:col>
      <xdr:colOff>184221</xdr:colOff>
      <xdr:row>7</xdr:row>
      <xdr:rowOff>112149</xdr:rowOff>
    </xdr:to>
    <xdr:sp macro="" textlink="Pivots!A10">
      <xdr:nvSpPr>
        <xdr:cNvPr id="9" name="Rectangle 8">
          <a:extLst>
            <a:ext uri="{FF2B5EF4-FFF2-40B4-BE49-F238E27FC236}">
              <a16:creationId xmlns:a16="http://schemas.microsoft.com/office/drawing/2014/main" id="{DC12150D-7421-4A58-89E8-CC16340EADA9}"/>
            </a:ext>
          </a:extLst>
        </xdr:cNvPr>
        <xdr:cNvSpPr/>
      </xdr:nvSpPr>
      <xdr:spPr>
        <a:xfrm>
          <a:off x="435430" y="1103922"/>
          <a:ext cx="1096945" cy="307535"/>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4D56BB7-ADB2-4D57-9A77-CC213E07F15B}" type="TxLink">
            <a:rPr lang="en-US" sz="1400" b="1" i="0" u="none" strike="noStrike" kern="1200">
              <a:solidFill>
                <a:schemeClr val="bg1"/>
              </a:solidFill>
              <a:latin typeface="Arial Black" panose="020B0A04020102020204" pitchFamily="34" charset="0"/>
            </a:rPr>
            <a:pPr algn="ctr"/>
            <a:t>1,000</a:t>
          </a:fld>
          <a:endParaRPr lang="en-IN" sz="1400" b="1" kern="1200">
            <a:solidFill>
              <a:schemeClr val="bg1"/>
            </a:solidFill>
            <a:latin typeface="Arial Black" panose="020B0A04020102020204" pitchFamily="34" charset="0"/>
          </a:endParaRPr>
        </a:p>
      </xdr:txBody>
    </xdr:sp>
    <xdr:clientData/>
  </xdr:twoCellAnchor>
  <xdr:twoCellAnchor>
    <xdr:from>
      <xdr:col>0</xdr:col>
      <xdr:colOff>444222</xdr:colOff>
      <xdr:row>13</xdr:row>
      <xdr:rowOff>61074</xdr:rowOff>
    </xdr:from>
    <xdr:to>
      <xdr:col>2</xdr:col>
      <xdr:colOff>159099</xdr:colOff>
      <xdr:row>14</xdr:row>
      <xdr:rowOff>182994</xdr:rowOff>
    </xdr:to>
    <xdr:sp macro="" textlink="Pivots!B10">
      <xdr:nvSpPr>
        <xdr:cNvPr id="10" name="Rectangle 9">
          <a:extLst>
            <a:ext uri="{FF2B5EF4-FFF2-40B4-BE49-F238E27FC236}">
              <a16:creationId xmlns:a16="http://schemas.microsoft.com/office/drawing/2014/main" id="{98E5D818-859D-422B-A936-5B8CE6396C07}"/>
            </a:ext>
          </a:extLst>
        </xdr:cNvPr>
        <xdr:cNvSpPr/>
      </xdr:nvSpPr>
      <xdr:spPr>
        <a:xfrm>
          <a:off x="444222" y="2474074"/>
          <a:ext cx="1063031" cy="307535"/>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B4F0A80-8A1D-4F19-A601-BC5E8C0EB448}" type="TxLink">
            <a:rPr lang="en-US" sz="1400" b="1" i="0" u="none" strike="noStrike" kern="1200">
              <a:solidFill>
                <a:schemeClr val="bg1"/>
              </a:solidFill>
              <a:latin typeface="Arial Black" panose="020B0A04020102020204" pitchFamily="34" charset="0"/>
            </a:rPr>
            <a:pPr algn="ctr"/>
            <a:t>$96,623</a:t>
          </a:fld>
          <a:endParaRPr lang="en-IN" sz="1400" b="1" kern="1200">
            <a:solidFill>
              <a:schemeClr val="bg1"/>
            </a:solidFill>
            <a:latin typeface="Arial Black" panose="020B0A04020102020204" pitchFamily="34" charset="0"/>
          </a:endParaRPr>
        </a:p>
      </xdr:txBody>
    </xdr:sp>
    <xdr:clientData/>
  </xdr:twoCellAnchor>
  <xdr:twoCellAnchor>
    <xdr:from>
      <xdr:col>0</xdr:col>
      <xdr:colOff>252214</xdr:colOff>
      <xdr:row>24</xdr:row>
      <xdr:rowOff>120412</xdr:rowOff>
    </xdr:from>
    <xdr:to>
      <xdr:col>2</xdr:col>
      <xdr:colOff>328414</xdr:colOff>
      <xdr:row>26</xdr:row>
      <xdr:rowOff>20375</xdr:rowOff>
    </xdr:to>
    <xdr:sp macro="" textlink="">
      <xdr:nvSpPr>
        <xdr:cNvPr id="12" name="Rectangle 11">
          <a:extLst>
            <a:ext uri="{FF2B5EF4-FFF2-40B4-BE49-F238E27FC236}">
              <a16:creationId xmlns:a16="http://schemas.microsoft.com/office/drawing/2014/main" id="{62F1A96B-48B1-4D6F-B5F3-2BCBF77F89C7}"/>
            </a:ext>
          </a:extLst>
        </xdr:cNvPr>
        <xdr:cNvSpPr/>
      </xdr:nvSpPr>
      <xdr:spPr>
        <a:xfrm>
          <a:off x="252214" y="4653335"/>
          <a:ext cx="1424354" cy="310271"/>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kern="1200">
              <a:latin typeface="Arial Black" panose="020B0A04020102020204" pitchFamily="34" charset="0"/>
            </a:rPr>
            <a:t>AverageRating</a:t>
          </a:r>
        </a:p>
      </xdr:txBody>
    </xdr:sp>
    <xdr:clientData/>
  </xdr:twoCellAnchor>
  <xdr:twoCellAnchor>
    <xdr:from>
      <xdr:col>0</xdr:col>
      <xdr:colOff>274320</xdr:colOff>
      <xdr:row>17</xdr:row>
      <xdr:rowOff>33158</xdr:rowOff>
    </xdr:from>
    <xdr:to>
      <xdr:col>2</xdr:col>
      <xdr:colOff>350520</xdr:colOff>
      <xdr:row>18</xdr:row>
      <xdr:rowOff>156475</xdr:rowOff>
    </xdr:to>
    <xdr:sp macro="" textlink="">
      <xdr:nvSpPr>
        <xdr:cNvPr id="14" name="Rectangle 13">
          <a:extLst>
            <a:ext uri="{FF2B5EF4-FFF2-40B4-BE49-F238E27FC236}">
              <a16:creationId xmlns:a16="http://schemas.microsoft.com/office/drawing/2014/main" id="{50CE1C93-FF1E-498C-9426-0DFDBDCD0876}"/>
            </a:ext>
          </a:extLst>
        </xdr:cNvPr>
        <xdr:cNvSpPr/>
      </xdr:nvSpPr>
      <xdr:spPr>
        <a:xfrm>
          <a:off x="274320" y="3188620"/>
          <a:ext cx="1424354" cy="308932"/>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latin typeface="Arial Black" panose="020B0A04020102020204" pitchFamily="34" charset="0"/>
            </a:rPr>
            <a:t>DURATION</a:t>
          </a:r>
        </a:p>
      </xdr:txBody>
    </xdr:sp>
    <xdr:clientData/>
  </xdr:twoCellAnchor>
  <xdr:twoCellAnchor>
    <xdr:from>
      <xdr:col>0</xdr:col>
      <xdr:colOff>394957</xdr:colOff>
      <xdr:row>20</xdr:row>
      <xdr:rowOff>159098</xdr:rowOff>
    </xdr:from>
    <xdr:to>
      <xdr:col>2</xdr:col>
      <xdr:colOff>109834</xdr:colOff>
      <xdr:row>22</xdr:row>
      <xdr:rowOff>96799</xdr:rowOff>
    </xdr:to>
    <xdr:sp macro="" textlink="Pivots!C10">
      <xdr:nvSpPr>
        <xdr:cNvPr id="15" name="Rectangle 14">
          <a:extLst>
            <a:ext uri="{FF2B5EF4-FFF2-40B4-BE49-F238E27FC236}">
              <a16:creationId xmlns:a16="http://schemas.microsoft.com/office/drawing/2014/main" id="{16B1A3EB-EEC3-4C75-B818-DD326CB70C44}"/>
            </a:ext>
          </a:extLst>
        </xdr:cNvPr>
        <xdr:cNvSpPr/>
      </xdr:nvSpPr>
      <xdr:spPr>
        <a:xfrm>
          <a:off x="394957" y="3920252"/>
          <a:ext cx="1063031" cy="357778"/>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5317659-C3BD-4A81-B4D7-B9C608229135}" type="TxLink">
            <a:rPr lang="en-US" sz="1400" b="1" i="0" u="none" strike="noStrike" kern="1200">
              <a:solidFill>
                <a:schemeClr val="bg1"/>
              </a:solidFill>
              <a:latin typeface="Arial Black" panose="020B0A04020102020204" pitchFamily="34" charset="0"/>
            </a:rPr>
            <a:pPr algn="ctr"/>
            <a:t>89,850</a:t>
          </a:fld>
          <a:endParaRPr lang="en-IN" sz="1400" b="1" kern="1200">
            <a:solidFill>
              <a:schemeClr val="bg1"/>
            </a:solidFill>
            <a:latin typeface="Arial Black" panose="020B0A04020102020204" pitchFamily="34" charset="0"/>
          </a:endParaRPr>
        </a:p>
      </xdr:txBody>
    </xdr:sp>
    <xdr:clientData/>
  </xdr:twoCellAnchor>
  <xdr:twoCellAnchor>
    <xdr:from>
      <xdr:col>0</xdr:col>
      <xdr:colOff>477298</xdr:colOff>
      <xdr:row>28</xdr:row>
      <xdr:rowOff>19537</xdr:rowOff>
    </xdr:from>
    <xdr:to>
      <xdr:col>2</xdr:col>
      <xdr:colOff>192175</xdr:colOff>
      <xdr:row>29</xdr:row>
      <xdr:rowOff>180536</xdr:rowOff>
    </xdr:to>
    <xdr:sp macro="" textlink="Pivots!D10">
      <xdr:nvSpPr>
        <xdr:cNvPr id="16" name="Rectangle 15">
          <a:extLst>
            <a:ext uri="{FF2B5EF4-FFF2-40B4-BE49-F238E27FC236}">
              <a16:creationId xmlns:a16="http://schemas.microsoft.com/office/drawing/2014/main" id="{AE7C1EF9-6F85-4EAF-B2BF-EFB5F48497E8}"/>
            </a:ext>
          </a:extLst>
        </xdr:cNvPr>
        <xdr:cNvSpPr/>
      </xdr:nvSpPr>
      <xdr:spPr>
        <a:xfrm>
          <a:off x="477298" y="5333999"/>
          <a:ext cx="1063031" cy="346614"/>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F2CD0FD-AD0F-461B-89FD-D0EE5BD29E43}" type="TxLink">
            <a:rPr lang="en-US" sz="1400" b="1" i="0" u="none" strike="noStrike" kern="1200">
              <a:solidFill>
                <a:schemeClr val="bg1"/>
              </a:solidFill>
              <a:latin typeface="Arial Black" panose="020B0A04020102020204" pitchFamily="34" charset="0"/>
            </a:rPr>
            <a:pPr algn="ctr"/>
            <a:t>3.9</a:t>
          </a:fld>
          <a:endParaRPr lang="en-IN" sz="1400" b="1" kern="1200">
            <a:solidFill>
              <a:schemeClr val="bg1"/>
            </a:solidFill>
            <a:latin typeface="Arial Black" panose="020B0A04020102020204" pitchFamily="34" charset="0"/>
          </a:endParaRPr>
        </a:p>
      </xdr:txBody>
    </xdr:sp>
    <xdr:clientData/>
  </xdr:twoCellAnchor>
  <xdr:twoCellAnchor>
    <xdr:from>
      <xdr:col>0</xdr:col>
      <xdr:colOff>460549</xdr:colOff>
      <xdr:row>36</xdr:row>
      <xdr:rowOff>48845</xdr:rowOff>
    </xdr:from>
    <xdr:to>
      <xdr:col>2</xdr:col>
      <xdr:colOff>175426</xdr:colOff>
      <xdr:row>38</xdr:row>
      <xdr:rowOff>24227</xdr:rowOff>
    </xdr:to>
    <xdr:sp macro="" textlink="Pivots!E10">
      <xdr:nvSpPr>
        <xdr:cNvPr id="17" name="Rectangle 16">
          <a:extLst>
            <a:ext uri="{FF2B5EF4-FFF2-40B4-BE49-F238E27FC236}">
              <a16:creationId xmlns:a16="http://schemas.microsoft.com/office/drawing/2014/main" id="{EABAC465-032B-4A65-B6D7-61A0E1037986}"/>
            </a:ext>
          </a:extLst>
        </xdr:cNvPr>
        <xdr:cNvSpPr/>
      </xdr:nvSpPr>
      <xdr:spPr>
        <a:xfrm>
          <a:off x="460549" y="6887307"/>
          <a:ext cx="1063031" cy="346612"/>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BA73121-22CB-4ACD-B996-88FA0B41ABB4}" type="TxLink">
            <a:rPr lang="en-US" sz="1400" b="1" i="0" u="none" strike="noStrike" kern="1200">
              <a:solidFill>
                <a:schemeClr val="bg1"/>
              </a:solidFill>
              <a:latin typeface="Arial Black" panose="020B0A04020102020204" pitchFamily="34" charset="0"/>
            </a:rPr>
            <a:pPr algn="ctr"/>
            <a:t>307</a:t>
          </a:fld>
          <a:endParaRPr lang="en-IN" sz="1400" b="1" kern="1200">
            <a:solidFill>
              <a:schemeClr val="bg1"/>
            </a:solidFill>
            <a:latin typeface="Arial Black" panose="020B0A04020102020204" pitchFamily="34" charset="0"/>
          </a:endParaRPr>
        </a:p>
      </xdr:txBody>
    </xdr:sp>
    <xdr:clientData/>
  </xdr:twoCellAnchor>
  <xdr:twoCellAnchor>
    <xdr:from>
      <xdr:col>0</xdr:col>
      <xdr:colOff>175846</xdr:colOff>
      <xdr:row>32</xdr:row>
      <xdr:rowOff>79551</xdr:rowOff>
    </xdr:from>
    <xdr:to>
      <xdr:col>2</xdr:col>
      <xdr:colOff>385187</xdr:colOff>
      <xdr:row>33</xdr:row>
      <xdr:rowOff>162394</xdr:rowOff>
    </xdr:to>
    <xdr:sp macro="" textlink="">
      <xdr:nvSpPr>
        <xdr:cNvPr id="18" name="Rectangle 17">
          <a:extLst>
            <a:ext uri="{FF2B5EF4-FFF2-40B4-BE49-F238E27FC236}">
              <a16:creationId xmlns:a16="http://schemas.microsoft.com/office/drawing/2014/main" id="{DAC7A86A-8E2C-4DFB-BE32-CD6FA0C65EE9}"/>
            </a:ext>
          </a:extLst>
        </xdr:cNvPr>
        <xdr:cNvSpPr/>
      </xdr:nvSpPr>
      <xdr:spPr>
        <a:xfrm>
          <a:off x="175846" y="6136474"/>
          <a:ext cx="1557495" cy="307535"/>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kern="1200">
              <a:solidFill>
                <a:schemeClr val="bg1"/>
              </a:solidFill>
              <a:latin typeface="Arial Black" panose="020B0A04020102020204" pitchFamily="34" charset="0"/>
            </a:rPr>
            <a:t>HAPPY CALLERS</a:t>
          </a:r>
          <a:endParaRPr lang="en-US" sz="1050" b="1" i="0" u="none" strike="noStrike" kern="1200">
            <a:solidFill>
              <a:schemeClr val="bg1"/>
            </a:solidFill>
            <a:latin typeface="Arial Black" panose="020B0A04020102020204" pitchFamily="34" charset="0"/>
          </a:endParaRPr>
        </a:p>
      </xdr:txBody>
    </xdr:sp>
    <xdr:clientData/>
  </xdr:twoCellAnchor>
  <xdr:twoCellAnchor editAs="oneCell">
    <xdr:from>
      <xdr:col>12</xdr:col>
      <xdr:colOff>460399</xdr:colOff>
      <xdr:row>18</xdr:row>
      <xdr:rowOff>144458</xdr:rowOff>
    </xdr:from>
    <xdr:to>
      <xdr:col>15</xdr:col>
      <xdr:colOff>634999</xdr:colOff>
      <xdr:row>38</xdr:row>
      <xdr:rowOff>97692</xdr:rowOff>
    </xdr:to>
    <mc:AlternateContent xmlns:mc="http://schemas.openxmlformats.org/markup-compatibility/2006" xmlns:a14="http://schemas.microsoft.com/office/drawing/2010/main">
      <mc:Choice Requires="a14">
        <xdr:graphicFrame macro="">
          <xdr:nvGraphicFramePr>
            <xdr:cNvPr id="13" name="Representative">
              <a:extLst>
                <a:ext uri="{FF2B5EF4-FFF2-40B4-BE49-F238E27FC236}">
                  <a16:creationId xmlns:a16="http://schemas.microsoft.com/office/drawing/2014/main" id="{D89FBD8E-0FF3-4003-BDCE-A5685E705E1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549322" y="3485535"/>
              <a:ext cx="2196831" cy="4027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632300</xdr:colOff>
      <xdr:row>3</xdr:row>
      <xdr:rowOff>32426</xdr:rowOff>
    </xdr:from>
    <xdr:to>
      <xdr:col>10</xdr:col>
      <xdr:colOff>241610</xdr:colOff>
      <xdr:row>17</xdr:row>
      <xdr:rowOff>165370</xdr:rowOff>
    </xdr:to>
    <xdr:graphicFrame macro="">
      <xdr:nvGraphicFramePr>
        <xdr:cNvPr id="19" name="Chart 18">
          <a:extLst>
            <a:ext uri="{FF2B5EF4-FFF2-40B4-BE49-F238E27FC236}">
              <a16:creationId xmlns:a16="http://schemas.microsoft.com/office/drawing/2014/main" id="{010DE12D-1753-4D3B-8B91-9D146F4CD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270212</xdr:colOff>
      <xdr:row>3</xdr:row>
      <xdr:rowOff>9863</xdr:rowOff>
    </xdr:from>
    <xdr:to>
      <xdr:col>14</xdr:col>
      <xdr:colOff>425450</xdr:colOff>
      <xdr:row>18</xdr:row>
      <xdr:rowOff>10722</xdr:rowOff>
    </xdr:to>
    <xdr:graphicFrame macro="">
      <xdr:nvGraphicFramePr>
        <xdr:cNvPr id="20" name="Chart 19">
          <a:extLst>
            <a:ext uri="{FF2B5EF4-FFF2-40B4-BE49-F238E27FC236}">
              <a16:creationId xmlns:a16="http://schemas.microsoft.com/office/drawing/2014/main" id="{520DEB7D-72B7-43EF-B442-A711583A7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632297</xdr:colOff>
      <xdr:row>18</xdr:row>
      <xdr:rowOff>32424</xdr:rowOff>
    </xdr:from>
    <xdr:to>
      <xdr:col>7</xdr:col>
      <xdr:colOff>405253</xdr:colOff>
      <xdr:row>39</xdr:row>
      <xdr:rowOff>87922</xdr:rowOff>
    </xdr:to>
    <xdr:graphicFrame macro="">
      <xdr:nvGraphicFramePr>
        <xdr:cNvPr id="21" name="Chart 20">
          <a:extLst>
            <a:ext uri="{FF2B5EF4-FFF2-40B4-BE49-F238E27FC236}">
              <a16:creationId xmlns:a16="http://schemas.microsoft.com/office/drawing/2014/main" id="{E227A624-A831-45E9-A297-4B336A995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432905</xdr:colOff>
      <xdr:row>18</xdr:row>
      <xdr:rowOff>24318</xdr:rowOff>
    </xdr:from>
    <xdr:to>
      <xdr:col>12</xdr:col>
      <xdr:colOff>384072</xdr:colOff>
      <xdr:row>39</xdr:row>
      <xdr:rowOff>117230</xdr:rowOff>
    </xdr:to>
    <xdr:graphicFrame macro="">
      <xdr:nvGraphicFramePr>
        <xdr:cNvPr id="22" name="Chart 21">
          <a:extLst>
            <a:ext uri="{FF2B5EF4-FFF2-40B4-BE49-F238E27FC236}">
              <a16:creationId xmlns:a16="http://schemas.microsoft.com/office/drawing/2014/main" id="{3EA8744B-6D44-40D3-BB75-403A56313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451325</xdr:colOff>
      <xdr:row>3</xdr:row>
      <xdr:rowOff>9100</xdr:rowOff>
    </xdr:from>
    <xdr:to>
      <xdr:col>19</xdr:col>
      <xdr:colOff>488461</xdr:colOff>
      <xdr:row>17</xdr:row>
      <xdr:rowOff>177546</xdr:rowOff>
    </xdr:to>
    <xdr:graphicFrame macro="">
      <xdr:nvGraphicFramePr>
        <xdr:cNvPr id="23" name="Chart 22">
          <a:extLst>
            <a:ext uri="{FF2B5EF4-FFF2-40B4-BE49-F238E27FC236}">
              <a16:creationId xmlns:a16="http://schemas.microsoft.com/office/drawing/2014/main" id="{5C3A8BFC-2AD8-430E-B282-3DB965876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521272</xdr:colOff>
      <xdr:row>3</xdr:row>
      <xdr:rowOff>26503</xdr:rowOff>
    </xdr:from>
    <xdr:to>
      <xdr:col>25</xdr:col>
      <xdr:colOff>46751</xdr:colOff>
      <xdr:row>18</xdr:row>
      <xdr:rowOff>45224</xdr:rowOff>
    </xdr:to>
    <xdr:graphicFrame macro="">
      <xdr:nvGraphicFramePr>
        <xdr:cNvPr id="25" name="Chart 24">
          <a:extLst>
            <a:ext uri="{FF2B5EF4-FFF2-40B4-BE49-F238E27FC236}">
              <a16:creationId xmlns:a16="http://schemas.microsoft.com/office/drawing/2014/main" id="{4ECEA24D-50E4-42C3-91FA-ADF41532B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8561</xdr:colOff>
      <xdr:row>0</xdr:row>
      <xdr:rowOff>39078</xdr:rowOff>
    </xdr:from>
    <xdr:to>
      <xdr:col>25</xdr:col>
      <xdr:colOff>68385</xdr:colOff>
      <xdr:row>2</xdr:row>
      <xdr:rowOff>136989</xdr:rowOff>
    </xdr:to>
    <xdr:sp macro="" textlink="">
      <xdr:nvSpPr>
        <xdr:cNvPr id="26" name="Rectangle: Rounded Corners 25">
          <a:extLst>
            <a:ext uri="{FF2B5EF4-FFF2-40B4-BE49-F238E27FC236}">
              <a16:creationId xmlns:a16="http://schemas.microsoft.com/office/drawing/2014/main" id="{39B10737-C9BE-10C2-13BE-7D1E7D15B085}"/>
            </a:ext>
          </a:extLst>
        </xdr:cNvPr>
        <xdr:cNvSpPr/>
      </xdr:nvSpPr>
      <xdr:spPr>
        <a:xfrm>
          <a:off x="2030792" y="39078"/>
          <a:ext cx="15964131" cy="469142"/>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kern="1200">
              <a:latin typeface="Arial Black" panose="020B0A04020102020204" pitchFamily="34" charset="0"/>
            </a:rPr>
            <a:t>         </a:t>
          </a:r>
          <a:r>
            <a:rPr lang="en-IN" sz="2000" b="1" kern="1200">
              <a:latin typeface="Arial Black" panose="020B0A04020102020204" pitchFamily="34" charset="0"/>
            </a:rPr>
            <a:t>Call Centre</a:t>
          </a:r>
          <a:r>
            <a:rPr lang="en-IN" sz="2000" b="1" kern="1200" baseline="0">
              <a:latin typeface="Arial Black" panose="020B0A04020102020204" pitchFamily="34" charset="0"/>
            </a:rPr>
            <a:t> Report- 2023</a:t>
          </a:r>
          <a:endParaRPr lang="en-IN" sz="1100" b="1" kern="1200">
            <a:latin typeface="Arial Black" panose="020B0A04020102020204" pitchFamily="34" charset="0"/>
          </a:endParaRPr>
        </a:p>
      </xdr:txBody>
    </xdr:sp>
    <xdr:clientData/>
  </xdr:twoCellAnchor>
  <xdr:twoCellAnchor editAs="oneCell">
    <xdr:from>
      <xdr:col>3</xdr:col>
      <xdr:colOff>166078</xdr:colOff>
      <xdr:row>0</xdr:row>
      <xdr:rowOff>68386</xdr:rowOff>
    </xdr:from>
    <xdr:to>
      <xdr:col>3</xdr:col>
      <xdr:colOff>616623</xdr:colOff>
      <xdr:row>2</xdr:row>
      <xdr:rowOff>136769</xdr:rowOff>
    </xdr:to>
    <xdr:pic>
      <xdr:nvPicPr>
        <xdr:cNvPr id="27" name="Graphic 26" descr="Receiver with solid fill">
          <a:extLst>
            <a:ext uri="{FF2B5EF4-FFF2-40B4-BE49-F238E27FC236}">
              <a16:creationId xmlns:a16="http://schemas.microsoft.com/office/drawing/2014/main" id="{6CAA507C-9CEB-41F0-B122-78C55C42DFB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88309" y="68386"/>
          <a:ext cx="450545" cy="439614"/>
        </a:xfrm>
        <a:prstGeom prst="rect">
          <a:avLst/>
        </a:prstGeom>
      </xdr:spPr>
    </xdr:pic>
    <xdr:clientData/>
  </xdr:twoCellAnchor>
  <xdr:twoCellAnchor editAs="oneCell">
    <xdr:from>
      <xdr:col>0</xdr:col>
      <xdr:colOff>205154</xdr:colOff>
      <xdr:row>3</xdr:row>
      <xdr:rowOff>117229</xdr:rowOff>
    </xdr:from>
    <xdr:to>
      <xdr:col>0</xdr:col>
      <xdr:colOff>655699</xdr:colOff>
      <xdr:row>6</xdr:row>
      <xdr:rowOff>5695</xdr:rowOff>
    </xdr:to>
    <xdr:pic>
      <xdr:nvPicPr>
        <xdr:cNvPr id="28" name="Graphic 27" descr="Receiver with solid fill">
          <a:extLst>
            <a:ext uri="{FF2B5EF4-FFF2-40B4-BE49-F238E27FC236}">
              <a16:creationId xmlns:a16="http://schemas.microsoft.com/office/drawing/2014/main" id="{38E1D633-089C-405E-BAEE-CE6B119A250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2114476">
          <a:off x="205154" y="674075"/>
          <a:ext cx="450545" cy="439614"/>
        </a:xfrm>
        <a:prstGeom prst="rect">
          <a:avLst/>
        </a:prstGeom>
      </xdr:spPr>
    </xdr:pic>
    <xdr:clientData/>
  </xdr:twoCellAnchor>
  <xdr:twoCellAnchor editAs="oneCell">
    <xdr:from>
      <xdr:col>0</xdr:col>
      <xdr:colOff>224693</xdr:colOff>
      <xdr:row>34</xdr:row>
      <xdr:rowOff>48846</xdr:rowOff>
    </xdr:from>
    <xdr:to>
      <xdr:col>0</xdr:col>
      <xdr:colOff>634343</xdr:colOff>
      <xdr:row>36</xdr:row>
      <xdr:rowOff>57787</xdr:rowOff>
    </xdr:to>
    <xdr:pic>
      <xdr:nvPicPr>
        <xdr:cNvPr id="29" name="Graphic 28" descr="Star-struck face outline with solid fill">
          <a:extLst>
            <a:ext uri="{FF2B5EF4-FFF2-40B4-BE49-F238E27FC236}">
              <a16:creationId xmlns:a16="http://schemas.microsoft.com/office/drawing/2014/main" id="{5FA84A98-5624-4A04-B1E3-09D71D21138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4693" y="6633308"/>
          <a:ext cx="409650" cy="399711"/>
        </a:xfrm>
        <a:prstGeom prst="rect">
          <a:avLst/>
        </a:prstGeom>
      </xdr:spPr>
    </xdr:pic>
    <xdr:clientData/>
  </xdr:twoCellAnchor>
  <xdr:twoCellAnchor editAs="oneCell">
    <xdr:from>
      <xdr:col>0</xdr:col>
      <xdr:colOff>195385</xdr:colOff>
      <xdr:row>26</xdr:row>
      <xdr:rowOff>117231</xdr:rowOff>
    </xdr:from>
    <xdr:to>
      <xdr:col>0</xdr:col>
      <xdr:colOff>606865</xdr:colOff>
      <xdr:row>28</xdr:row>
      <xdr:rowOff>128003</xdr:rowOff>
    </xdr:to>
    <xdr:pic>
      <xdr:nvPicPr>
        <xdr:cNvPr id="30" name="Graphic 29" descr="Rating Star with solid fill">
          <a:extLst>
            <a:ext uri="{FF2B5EF4-FFF2-40B4-BE49-F238E27FC236}">
              <a16:creationId xmlns:a16="http://schemas.microsoft.com/office/drawing/2014/main" id="{38C3E26C-D503-4041-88FF-5B721668951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95385" y="5109308"/>
          <a:ext cx="411480" cy="401541"/>
        </a:xfrm>
        <a:prstGeom prst="rect">
          <a:avLst/>
        </a:prstGeom>
      </xdr:spPr>
    </xdr:pic>
    <xdr:clientData/>
  </xdr:twoCellAnchor>
  <xdr:twoCellAnchor editAs="oneCell">
    <xdr:from>
      <xdr:col>0</xdr:col>
      <xdr:colOff>195385</xdr:colOff>
      <xdr:row>19</xdr:row>
      <xdr:rowOff>29306</xdr:rowOff>
    </xdr:from>
    <xdr:to>
      <xdr:col>0</xdr:col>
      <xdr:colOff>605035</xdr:colOff>
      <xdr:row>20</xdr:row>
      <xdr:rowOff>209295</xdr:rowOff>
    </xdr:to>
    <xdr:pic>
      <xdr:nvPicPr>
        <xdr:cNvPr id="31" name="Graphic 30" descr="Hourglass Finished with solid fill">
          <a:extLst>
            <a:ext uri="{FF2B5EF4-FFF2-40B4-BE49-F238E27FC236}">
              <a16:creationId xmlns:a16="http://schemas.microsoft.com/office/drawing/2014/main" id="{90E1BAEC-0CB2-477F-9F3E-129616FF5FC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95385" y="3565768"/>
          <a:ext cx="409650" cy="404681"/>
        </a:xfrm>
        <a:prstGeom prst="rect">
          <a:avLst/>
        </a:prstGeom>
      </xdr:spPr>
    </xdr:pic>
    <xdr:clientData/>
  </xdr:twoCellAnchor>
  <xdr:twoCellAnchor editAs="oneCell">
    <xdr:from>
      <xdr:col>21</xdr:col>
      <xdr:colOff>117230</xdr:colOff>
      <xdr:row>3</xdr:row>
      <xdr:rowOff>87923</xdr:rowOff>
    </xdr:from>
    <xdr:to>
      <xdr:col>21</xdr:col>
      <xdr:colOff>528710</xdr:colOff>
      <xdr:row>5</xdr:row>
      <xdr:rowOff>118233</xdr:rowOff>
    </xdr:to>
    <xdr:pic>
      <xdr:nvPicPr>
        <xdr:cNvPr id="32" name="Graphic 31" descr="Rating Star with solid fill">
          <a:extLst>
            <a:ext uri="{FF2B5EF4-FFF2-40B4-BE49-F238E27FC236}">
              <a16:creationId xmlns:a16="http://schemas.microsoft.com/office/drawing/2014/main" id="{CA3B8F09-DF7B-4B39-8560-FA846C03EEE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15112999" y="644769"/>
          <a:ext cx="411480" cy="4015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556786458335" backgroundQuery="1" createdVersion="8" refreshedVersion="8" minRefreshableVersion="3" recordCount="0" supportSubquery="1" supportAdvancedDrill="1" xr:uid="{74E72EC4-DA9C-4DB3-BEE3-1BD0C68A663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_Amount]" caption="Total_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_Amount]" caption="Total_Amount" measure="1" displayFolder="" measureGroup="calls" count="0" oneField="1">
      <fieldsUsage count="1">
        <fieldUsage x="2"/>
      </fieldsUsage>
    </cacheHierarchy>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53859178241" backgroundQuery="1" createdVersion="8" refreshedVersion="8" minRefreshableVersion="3" recordCount="0" supportSubquery="1" supportAdvancedDrill="1" xr:uid="{7E3FC3DC-DD58-4E0E-A959-1F774F4366EF}">
  <cacheSource type="external" connectionId="1"/>
  <cacheFields count="5">
    <cacheField name="[Measures].[Call Count]" caption="Call Count" numFmtId="0" hierarchy="17" level="32767"/>
    <cacheField name="[Measures].[Total_Amount]" caption="Total_Amount" numFmtId="0" hierarchy="18" level="32767"/>
    <cacheField name="[Measures].[Total_Duration]" caption="Total_Duration" numFmtId="0" hierarchy="19" level="32767"/>
    <cacheField name="[Measures].[AverageRating]" caption="Average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_Amount]" caption="Total_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erageRating]" caption="Average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592654166663" backgroundQuery="1" createdVersion="8" refreshedVersion="8" minRefreshableVersion="3" recordCount="0" supportSubquery="1" supportAdvancedDrill="1" xr:uid="{F0BD2BE5-3BA1-42F8-9782-8A494258791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22667592594" backgroundQuery="1" createdVersion="8" refreshedVersion="8" minRefreshableVersion="3" recordCount="0" supportSubquery="1" supportAdvancedDrill="1" xr:uid="{77A984CA-E390-4715-86EE-262AC31448B4}">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_Amount]" caption="Total_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_Amount]" caption="Total_Amount" measure="1" displayFolder="" measureGroup="calls" count="0" oneField="1">
      <fieldsUsage count="1">
        <fieldUsage x="3"/>
      </fieldsUsage>
    </cacheHierarchy>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76699537034" backgroundQuery="1" createdVersion="8" refreshedVersion="8" minRefreshableVersion="3" recordCount="0" supportSubquery="1" supportAdvancedDrill="1" xr:uid="{F3CC019A-FAB3-47F0-963B-1E1966235EF0}">
  <cacheSource type="external" connectionId="1"/>
  <cacheFields count="6">
    <cacheField name="[Measures].[Call Count]" caption="Call Count" numFmtId="0" hierarchy="17" level="32767"/>
    <cacheField name="[Measures].[Total_Amount]" caption="Total_Amount" numFmtId="0" hierarchy="18" level="32767"/>
    <cacheField name="[Measures].[Total_Duration]" caption="Total_Duration" numFmtId="0" hierarchy="19" level="32767"/>
    <cacheField name="[Measures].[AverageRating]" caption="Average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_Amount]" caption="Total_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erageRating]" caption="Average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76700115742" backgroundQuery="1" createdVersion="8" refreshedVersion="8" minRefreshableVersion="3" recordCount="0" supportSubquery="1" supportAdvancedDrill="1" xr:uid="{DA04A4D9-9B3D-4544-B133-21CCCC5589FC}">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76700578704" backgroundQuery="1" createdVersion="8" refreshedVersion="8" minRefreshableVersion="3" recordCount="0" supportSubquery="1" supportAdvancedDrill="1" xr:uid="{12024133-22E1-4C30-BDDC-32A9F11822F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76700925927" backgroundQuery="1" createdVersion="8" refreshedVersion="8" minRefreshableVersion="3" recordCount="0" supportSubquery="1" supportAdvancedDrill="1" xr:uid="{EE33C407-C7E4-4105-BE26-DE00206E1673}">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676701273151" backgroundQuery="1" createdVersion="8" refreshedVersion="8" minRefreshableVersion="3" recordCount="0" supportSubquery="1" supportAdvancedDrill="1" xr:uid="{ABD524E8-4D8A-49FC-856B-21B6D36AE4D8}">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gupta" refreshedDate="45629.538586111114" backgroundQuery="1" createdVersion="3" refreshedVersion="8" minRefreshableVersion="3" recordCount="0" supportSubquery="1" supportAdvancedDrill="1" xr:uid="{BD3B75B5-3A77-473A-A95E-C7D5A6CA4F23}">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_Amount]" caption="Total_Amount" measure="1" displayFolder="" measureGroup="calls" count="0"/>
    <cacheHierarchy uniqueName="[Measures].[Total_Duration]" caption="Total_Duration" measure="1" displayFolder="" measureGroup="calls" count="0"/>
    <cacheHierarchy uniqueName="[Measures].[AverageRating]" caption="Average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8439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382E28-4B55-45AD-BE5C-5BD3466284A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3:K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BF79B7-8414-4345-9371-E2B740E80ABD}" name="Rep_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025A42-9999-43BA-88C2-D3B8A472492B}" name="Summary_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DA81FC-3447-4A4F-8E81-9795D67145F8}" name="SelectedRepPivot"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63:A68"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59012C-8D77-4862-8D1B-4C9473C58CB7}" name="Rep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0:C5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DB5CA0-30D3-4F4D-B38E-A154BD2EE987}" name="WeeklyTrend"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3:B4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3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B46403-106E-46A9-B86F-EE7BE84DE3E6}" name="CustomerAnalysi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6">
  <location ref="M27:S46"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39CEAB-2E24-4333-8C6D-FDFA492A97A1}" name="Rep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13:I2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5">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 count="1" selected="0">
            <x v="3"/>
          </reference>
        </references>
      </pivotArea>
    </chartFormat>
    <chartFormat chart="14" format="4">
      <pivotArea type="data" outline="0" fieldPosition="0">
        <references count="2">
          <reference field="4294967294" count="1" selected="0">
            <x v="0"/>
          </reference>
          <reference field="1" count="1" selected="0">
            <x v="2"/>
          </reference>
        </references>
      </pivotArea>
    </chartFormat>
    <chartFormat chart="14" format="5">
      <pivotArea type="data" outline="0" fieldPosition="0">
        <references count="2">
          <reference field="4294967294" count="1" selected="0">
            <x v="0"/>
          </reference>
          <reference field="1" count="1" selected="0">
            <x v="5"/>
          </reference>
        </references>
      </pivotArea>
    </chartFormat>
    <chartFormat chart="14" format="6">
      <pivotArea type="data" outline="0" fieldPosition="0">
        <references count="2">
          <reference field="4294967294" count="1" selected="0">
            <x v="0"/>
          </reference>
          <reference field="1" count="1" selected="0">
            <x v="4"/>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2151BE-7AC8-4777-8CEE-9BDCE4337DED}" name="MonthlyTrend"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5:C28"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AE8FA5B-D5EF-4C7B-838C-58432FCA46DC}" sourceName="[calls].[Representative]">
  <pivotTables>
    <pivotTable tabId="7" name="Rep_Pivot"/>
    <pivotTable tabId="7" name="MonthlyTrend"/>
    <pivotTable tabId="7" name="WeeklyTrend"/>
    <pivotTable tabId="7" name="SelectedRepPivot"/>
    <pivotTable tabId="7" name="RepSatisfaction"/>
  </pivotTables>
  <data>
    <olap pivotCacheId="784398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4466452-4CAB-4A42-A868-8C159E2828A2}" cache="Slicer_Representative" caption="Representative" level="1" style="Slicer Style 2" rowHeight="64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201EF-CB61-45F1-9A58-1EE899CDBF42}">
  <dimension ref="A1:BV47"/>
  <sheetViews>
    <sheetView zoomScale="72" zoomScaleNormal="80" workbookViewId="0">
      <selection activeCell="AA28" sqref="AA28"/>
    </sheetView>
  </sheetViews>
  <sheetFormatPr defaultRowHeight="14.4" x14ac:dyDescent="0.3"/>
  <cols>
    <col min="17" max="17" width="13.69921875" customWidth="1"/>
    <col min="18" max="23" width="10.3984375" customWidth="1"/>
  </cols>
  <sheetData>
    <row r="1" spans="1:74"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row>
    <row r="2" spans="1:74"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row>
    <row r="3" spans="1:74" x14ac:dyDescent="0.3">
      <c r="A3" s="19"/>
      <c r="B3" s="19"/>
      <c r="C3" s="19"/>
      <c r="D3" s="24"/>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row>
    <row r="4" spans="1:74" x14ac:dyDescent="0.3">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row>
    <row r="5" spans="1:74"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row>
    <row r="6" spans="1:74" x14ac:dyDescent="0.3">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row>
    <row r="7" spans="1:74"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row>
    <row r="8" spans="1:74"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row>
    <row r="9" spans="1:74"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row>
    <row r="10" spans="1:74"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row>
    <row r="11" spans="1:74"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row>
    <row r="12" spans="1:74"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row>
    <row r="13" spans="1:74"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row>
    <row r="14" spans="1:74"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row>
    <row r="15" spans="1:74"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row>
    <row r="16" spans="1:74"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row>
    <row r="17" spans="1:74"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row>
    <row r="18" spans="1:74"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row>
    <row r="19" spans="1:74" ht="15" thickBot="1"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row>
    <row r="20" spans="1:74" ht="17.399999999999999" x14ac:dyDescent="0.45">
      <c r="A20" s="19"/>
      <c r="B20" s="19"/>
      <c r="C20" s="19"/>
      <c r="D20" s="19"/>
      <c r="E20" s="19"/>
      <c r="F20" s="19"/>
      <c r="G20" s="19"/>
      <c r="H20" s="19"/>
      <c r="I20" s="19"/>
      <c r="J20" s="19"/>
      <c r="K20" s="19"/>
      <c r="L20" s="19"/>
      <c r="M20" s="19"/>
      <c r="N20" s="19"/>
      <c r="O20" s="19"/>
      <c r="P20" s="19"/>
      <c r="Q20" s="29"/>
      <c r="R20" s="30" t="s">
        <v>11</v>
      </c>
      <c r="S20" s="30" t="s">
        <v>9</v>
      </c>
      <c r="T20" s="30" t="s">
        <v>6</v>
      </c>
      <c r="U20" s="30" t="s">
        <v>13</v>
      </c>
      <c r="V20" s="30" t="s">
        <v>10</v>
      </c>
      <c r="W20" s="31" t="s">
        <v>1080</v>
      </c>
      <c r="X20" s="42"/>
      <c r="Y20" s="42"/>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row>
    <row r="21" spans="1:74" ht="17.399999999999999" customHeight="1" x14ac:dyDescent="0.45">
      <c r="A21" s="19"/>
      <c r="B21" s="19"/>
      <c r="C21" s="19"/>
      <c r="D21" s="19"/>
      <c r="E21" s="19"/>
      <c r="F21" s="19"/>
      <c r="G21" s="19"/>
      <c r="H21" s="19"/>
      <c r="I21" s="19"/>
      <c r="J21" s="19"/>
      <c r="K21" s="19"/>
      <c r="L21" s="19"/>
      <c r="M21" s="19"/>
      <c r="N21" s="19"/>
      <c r="O21" s="19"/>
      <c r="P21" s="19"/>
      <c r="Q21" s="32" t="s">
        <v>1002</v>
      </c>
      <c r="R21" s="33"/>
      <c r="S21" s="33" t="s">
        <v>1079</v>
      </c>
      <c r="T21" s="33" t="s">
        <v>1079</v>
      </c>
      <c r="U21" s="33" t="s">
        <v>1079</v>
      </c>
      <c r="V21" s="33" t="s">
        <v>1079</v>
      </c>
      <c r="W21" s="34" t="s">
        <v>1079</v>
      </c>
      <c r="X21" s="51" t="s">
        <v>1088</v>
      </c>
      <c r="Y21" s="52"/>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row>
    <row r="22" spans="1:74" ht="18.600000000000001" customHeight="1" x14ac:dyDescent="0.3">
      <c r="A22" s="19"/>
      <c r="B22" s="19"/>
      <c r="C22" s="19"/>
      <c r="D22" s="19"/>
      <c r="E22" s="19"/>
      <c r="F22" s="19"/>
      <c r="G22" s="19"/>
      <c r="H22" s="19"/>
      <c r="I22" s="19"/>
      <c r="J22" s="19"/>
      <c r="K22" s="19"/>
      <c r="L22" s="19"/>
      <c r="M22" s="19"/>
      <c r="N22" s="19"/>
      <c r="O22" s="19"/>
      <c r="P22" s="19"/>
      <c r="Q22" s="35" t="s">
        <v>20</v>
      </c>
      <c r="R22" s="36">
        <v>891</v>
      </c>
      <c r="S22" s="36">
        <v>1332</v>
      </c>
      <c r="T22" s="36">
        <v>1282</v>
      </c>
      <c r="U22" s="36">
        <v>739</v>
      </c>
      <c r="V22" s="36">
        <v>560</v>
      </c>
      <c r="W22" s="37">
        <v>4804</v>
      </c>
      <c r="X22" s="51"/>
      <c r="Y22" s="52"/>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row>
    <row r="23" spans="1:74" ht="15.6" x14ac:dyDescent="0.3">
      <c r="A23" s="19"/>
      <c r="B23" s="19"/>
      <c r="C23" s="19"/>
      <c r="D23" s="19"/>
      <c r="E23" s="19"/>
      <c r="F23" s="19"/>
      <c r="G23" s="19"/>
      <c r="H23" s="19"/>
      <c r="I23" s="19"/>
      <c r="J23" s="19"/>
      <c r="K23" s="19"/>
      <c r="L23" s="19"/>
      <c r="M23" s="19"/>
      <c r="N23" s="19"/>
      <c r="O23" s="19"/>
      <c r="P23" s="19"/>
      <c r="Q23" s="35" t="s">
        <v>12</v>
      </c>
      <c r="R23" s="36">
        <v>1991</v>
      </c>
      <c r="S23" s="36">
        <v>1886</v>
      </c>
      <c r="T23" s="36">
        <v>1206</v>
      </c>
      <c r="U23" s="36">
        <v>884</v>
      </c>
      <c r="V23" s="36">
        <v>1722</v>
      </c>
      <c r="W23" s="37">
        <v>7689</v>
      </c>
      <c r="X23" s="51"/>
      <c r="Y23" s="52"/>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row>
    <row r="24" spans="1:74" ht="15.6" customHeight="1" x14ac:dyDescent="0.3">
      <c r="A24" s="19"/>
      <c r="B24" s="19"/>
      <c r="C24" s="19"/>
      <c r="D24" s="19"/>
      <c r="E24" s="19"/>
      <c r="F24" s="19"/>
      <c r="G24" s="19"/>
      <c r="H24" s="19"/>
      <c r="I24" s="19"/>
      <c r="J24" s="19"/>
      <c r="K24" s="19"/>
      <c r="L24" s="19"/>
      <c r="M24" s="19"/>
      <c r="N24" s="19"/>
      <c r="O24" s="19"/>
      <c r="P24" s="19"/>
      <c r="Q24" s="35" t="s">
        <v>8</v>
      </c>
      <c r="R24" s="36">
        <v>1163</v>
      </c>
      <c r="S24" s="36">
        <v>1180</v>
      </c>
      <c r="T24" s="36">
        <v>1616</v>
      </c>
      <c r="U24" s="36">
        <v>1043</v>
      </c>
      <c r="V24" s="36">
        <v>1747</v>
      </c>
      <c r="W24" s="37">
        <v>6749</v>
      </c>
      <c r="X24" s="47" t="str">
        <f>Pivots!G72</f>
        <v>% of Calls: 100%</v>
      </c>
      <c r="Y24" s="48"/>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row>
    <row r="25" spans="1:74" ht="15.6" customHeight="1" x14ac:dyDescent="0.3">
      <c r="A25" s="19"/>
      <c r="B25" s="19"/>
      <c r="C25" s="19"/>
      <c r="D25" s="19"/>
      <c r="E25" s="19"/>
      <c r="F25" s="19"/>
      <c r="G25" s="19"/>
      <c r="H25" s="19"/>
      <c r="I25" s="19"/>
      <c r="J25" s="19"/>
      <c r="K25" s="19"/>
      <c r="L25" s="19"/>
      <c r="M25" s="19"/>
      <c r="N25" s="19"/>
      <c r="O25" s="19"/>
      <c r="P25" s="19"/>
      <c r="Q25" s="35" t="s">
        <v>16</v>
      </c>
      <c r="R25" s="36">
        <v>1438</v>
      </c>
      <c r="S25" s="36">
        <v>1616</v>
      </c>
      <c r="T25" s="36">
        <v>866</v>
      </c>
      <c r="U25" s="36">
        <v>829</v>
      </c>
      <c r="V25" s="36">
        <v>2070</v>
      </c>
      <c r="W25" s="37">
        <v>6819</v>
      </c>
      <c r="X25" s="47"/>
      <c r="Y25" s="48"/>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row>
    <row r="26" spans="1:74" ht="17.399999999999999" x14ac:dyDescent="0.45">
      <c r="A26" s="19"/>
      <c r="B26" s="19"/>
      <c r="C26" s="19"/>
      <c r="D26" s="19"/>
      <c r="E26" s="19"/>
      <c r="F26" s="19"/>
      <c r="G26" s="19"/>
      <c r="H26" s="19"/>
      <c r="I26" s="19"/>
      <c r="J26" s="19"/>
      <c r="K26" s="19"/>
      <c r="L26" s="19"/>
      <c r="M26" s="19"/>
      <c r="N26" s="19"/>
      <c r="O26" s="19"/>
      <c r="P26" s="19"/>
      <c r="Q26" s="32" t="s">
        <v>1001</v>
      </c>
      <c r="R26" s="36" t="s">
        <v>1079</v>
      </c>
      <c r="S26" s="36" t="s">
        <v>1079</v>
      </c>
      <c r="T26" s="36" t="s">
        <v>1079</v>
      </c>
      <c r="U26" s="36" t="s">
        <v>1079</v>
      </c>
      <c r="V26" s="36" t="s">
        <v>1079</v>
      </c>
      <c r="W26" s="37" t="s">
        <v>1079</v>
      </c>
      <c r="X26" s="47"/>
      <c r="Y26" s="48"/>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row>
    <row r="27" spans="1:74" ht="15.6" x14ac:dyDescent="0.3">
      <c r="A27" s="19"/>
      <c r="B27" s="19"/>
      <c r="C27" s="19"/>
      <c r="D27" s="19"/>
      <c r="E27" s="19"/>
      <c r="F27" s="19"/>
      <c r="G27" s="19"/>
      <c r="H27" s="19"/>
      <c r="I27" s="19"/>
      <c r="J27" s="19"/>
      <c r="K27" s="19"/>
      <c r="L27" s="19"/>
      <c r="M27" s="19"/>
      <c r="N27" s="19"/>
      <c r="O27" s="19"/>
      <c r="P27" s="19"/>
      <c r="Q27" s="35" t="s">
        <v>24</v>
      </c>
      <c r="R27" s="36">
        <v>1233</v>
      </c>
      <c r="S27" s="36">
        <v>223</v>
      </c>
      <c r="T27" s="36">
        <v>1680</v>
      </c>
      <c r="U27" s="36">
        <v>990</v>
      </c>
      <c r="V27" s="36">
        <v>1508</v>
      </c>
      <c r="W27" s="37">
        <v>5634</v>
      </c>
      <c r="X27" s="45" t="str">
        <f>Pivots!G73</f>
        <v/>
      </c>
      <c r="Y27" s="46"/>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row>
    <row r="28" spans="1:74" ht="15.6" x14ac:dyDescent="0.3">
      <c r="A28" s="19"/>
      <c r="B28" s="19"/>
      <c r="C28" s="19"/>
      <c r="D28" s="19"/>
      <c r="E28" s="19"/>
      <c r="F28" s="19"/>
      <c r="G28" s="19"/>
      <c r="H28" s="19"/>
      <c r="I28" s="19"/>
      <c r="J28" s="19"/>
      <c r="K28" s="19"/>
      <c r="L28" s="19"/>
      <c r="M28" s="19"/>
      <c r="N28" s="19"/>
      <c r="O28" s="19"/>
      <c r="P28" s="19"/>
      <c r="Q28" s="35" t="s">
        <v>15</v>
      </c>
      <c r="R28" s="36">
        <v>1598</v>
      </c>
      <c r="S28" s="36">
        <v>1907</v>
      </c>
      <c r="T28" s="36">
        <v>869</v>
      </c>
      <c r="U28" s="36">
        <v>1426</v>
      </c>
      <c r="V28" s="36">
        <v>1416</v>
      </c>
      <c r="W28" s="37">
        <v>7216</v>
      </c>
      <c r="X28" s="45"/>
      <c r="Y28" s="46"/>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row>
    <row r="29" spans="1:74" ht="15.6" x14ac:dyDescent="0.3">
      <c r="A29" s="19"/>
      <c r="B29" s="19"/>
      <c r="C29" s="19"/>
      <c r="D29" s="19"/>
      <c r="E29" s="19"/>
      <c r="F29" s="19"/>
      <c r="G29" s="19"/>
      <c r="H29" s="19"/>
      <c r="I29" s="19"/>
      <c r="J29" s="19"/>
      <c r="K29" s="19"/>
      <c r="L29" s="19"/>
      <c r="M29" s="19"/>
      <c r="N29" s="19"/>
      <c r="O29" s="19"/>
      <c r="P29" s="19"/>
      <c r="Q29" s="35" t="s">
        <v>5</v>
      </c>
      <c r="R29" s="36">
        <v>900</v>
      </c>
      <c r="S29" s="36">
        <v>1016</v>
      </c>
      <c r="T29" s="36">
        <v>960</v>
      </c>
      <c r="U29" s="36">
        <v>940</v>
      </c>
      <c r="V29" s="36">
        <v>1193</v>
      </c>
      <c r="W29" s="37">
        <v>5009</v>
      </c>
      <c r="X29" s="42"/>
      <c r="Y29" s="42"/>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row>
    <row r="30" spans="1:74" ht="15.6" customHeight="1" x14ac:dyDescent="0.3">
      <c r="A30" s="19"/>
      <c r="B30" s="19"/>
      <c r="C30" s="19"/>
      <c r="D30" s="19"/>
      <c r="E30" s="19"/>
      <c r="F30" s="19"/>
      <c r="G30" s="19"/>
      <c r="H30" s="19"/>
      <c r="I30" s="19"/>
      <c r="J30" s="19"/>
      <c r="K30" s="19"/>
      <c r="L30" s="19"/>
      <c r="M30" s="19"/>
      <c r="N30" s="19"/>
      <c r="O30" s="19"/>
      <c r="P30" s="19"/>
      <c r="Q30" s="35" t="s">
        <v>18</v>
      </c>
      <c r="R30" s="36">
        <v>900</v>
      </c>
      <c r="S30" s="36">
        <v>1470</v>
      </c>
      <c r="T30" s="36">
        <v>1617</v>
      </c>
      <c r="U30" s="36">
        <v>1314</v>
      </c>
      <c r="V30" s="36">
        <v>941</v>
      </c>
      <c r="W30" s="37">
        <v>6242</v>
      </c>
      <c r="X30" s="49" t="str">
        <f>Pivots!G74</f>
        <v>Amount Rank: 4</v>
      </c>
      <c r="Y30" s="50"/>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row>
    <row r="31" spans="1:74" ht="15.6" customHeight="1" x14ac:dyDescent="0.3">
      <c r="A31" s="19"/>
      <c r="B31" s="19"/>
      <c r="C31" s="19"/>
      <c r="D31" s="19"/>
      <c r="E31" s="19"/>
      <c r="F31" s="19"/>
      <c r="G31" s="19"/>
      <c r="H31" s="19"/>
      <c r="I31" s="19"/>
      <c r="J31" s="19"/>
      <c r="K31" s="19"/>
      <c r="L31" s="19"/>
      <c r="M31" s="19"/>
      <c r="N31" s="19"/>
      <c r="O31" s="19"/>
      <c r="P31" s="19"/>
      <c r="Q31" s="35" t="s">
        <v>14</v>
      </c>
      <c r="R31" s="36">
        <v>1255</v>
      </c>
      <c r="S31" s="36">
        <v>516</v>
      </c>
      <c r="T31" s="36">
        <v>1874</v>
      </c>
      <c r="U31" s="36">
        <v>1863</v>
      </c>
      <c r="V31" s="36">
        <v>1722</v>
      </c>
      <c r="W31" s="37">
        <v>7230</v>
      </c>
      <c r="X31" s="49"/>
      <c r="Y31" s="50"/>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row>
    <row r="32" spans="1:74" ht="15.6" x14ac:dyDescent="0.3">
      <c r="A32" s="19"/>
      <c r="B32" s="19"/>
      <c r="C32" s="19"/>
      <c r="D32" s="19"/>
      <c r="E32" s="19"/>
      <c r="F32" s="19"/>
      <c r="G32" s="19"/>
      <c r="H32" s="19"/>
      <c r="I32" s="19"/>
      <c r="J32" s="19"/>
      <c r="K32" s="19"/>
      <c r="L32" s="19"/>
      <c r="M32" s="19"/>
      <c r="N32" s="19"/>
      <c r="O32" s="19"/>
      <c r="P32" s="19"/>
      <c r="Q32" s="35" t="s">
        <v>19</v>
      </c>
      <c r="R32" s="36">
        <v>1138</v>
      </c>
      <c r="S32" s="36">
        <v>1898</v>
      </c>
      <c r="T32" s="36">
        <v>1482</v>
      </c>
      <c r="U32" s="36">
        <v>846</v>
      </c>
      <c r="V32" s="36">
        <v>1154</v>
      </c>
      <c r="W32" s="37">
        <v>6518</v>
      </c>
      <c r="X32" s="49"/>
      <c r="Y32" s="50"/>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row>
    <row r="33" spans="1:74" ht="17.399999999999999" x14ac:dyDescent="0.45">
      <c r="A33" s="19"/>
      <c r="B33" s="19"/>
      <c r="C33" s="19"/>
      <c r="D33" s="19"/>
      <c r="E33" s="19"/>
      <c r="F33" s="19"/>
      <c r="G33" s="19"/>
      <c r="H33" s="19"/>
      <c r="I33" s="19"/>
      <c r="J33" s="19"/>
      <c r="K33" s="19"/>
      <c r="L33" s="19"/>
      <c r="M33" s="19"/>
      <c r="N33" s="19"/>
      <c r="O33" s="19"/>
      <c r="P33" s="19"/>
      <c r="Q33" s="32" t="s">
        <v>1000</v>
      </c>
      <c r="R33" s="36" t="s">
        <v>1079</v>
      </c>
      <c r="S33" s="36" t="s">
        <v>1079</v>
      </c>
      <c r="T33" s="36" t="s">
        <v>1079</v>
      </c>
      <c r="U33" s="36" t="s">
        <v>1079</v>
      </c>
      <c r="V33" s="36" t="s">
        <v>1079</v>
      </c>
      <c r="W33" s="37" t="s">
        <v>1079</v>
      </c>
      <c r="X33" s="42"/>
      <c r="Y33" s="42"/>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row>
    <row r="34" spans="1:74" ht="15.6" customHeight="1" x14ac:dyDescent="0.3">
      <c r="A34" s="19"/>
      <c r="B34" s="19"/>
      <c r="C34" s="19"/>
      <c r="D34" s="19"/>
      <c r="E34" s="19"/>
      <c r="F34" s="19"/>
      <c r="G34" s="19"/>
      <c r="H34" s="19"/>
      <c r="I34" s="19"/>
      <c r="J34" s="19"/>
      <c r="K34" s="19"/>
      <c r="L34" s="19"/>
      <c r="M34" s="19"/>
      <c r="N34" s="19"/>
      <c r="O34" s="19"/>
      <c r="P34" s="19"/>
      <c r="Q34" s="35" t="s">
        <v>17</v>
      </c>
      <c r="R34" s="36">
        <v>1655</v>
      </c>
      <c r="S34" s="36">
        <v>805</v>
      </c>
      <c r="T34" s="36">
        <v>2263</v>
      </c>
      <c r="U34" s="36">
        <v>987</v>
      </c>
      <c r="V34" s="36">
        <v>1075</v>
      </c>
      <c r="W34" s="37">
        <v>6785</v>
      </c>
      <c r="X34" s="43" t="str">
        <f>IF(COUNTA(Pivots!A64:A68)&gt;1, "Multiple Rep are selected",Pivots!A64)</f>
        <v>Multiple Rep are selected</v>
      </c>
      <c r="Y34" s="44"/>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row>
    <row r="35" spans="1:74" ht="15.6" customHeight="1" x14ac:dyDescent="0.3">
      <c r="A35" s="19"/>
      <c r="B35" s="19"/>
      <c r="C35" s="19"/>
      <c r="D35" s="19"/>
      <c r="E35" s="19"/>
      <c r="F35" s="19"/>
      <c r="G35" s="19"/>
      <c r="H35" s="19"/>
      <c r="I35" s="19"/>
      <c r="J35" s="19"/>
      <c r="K35" s="19"/>
      <c r="L35" s="19"/>
      <c r="M35" s="19"/>
      <c r="N35" s="19"/>
      <c r="O35" s="19"/>
      <c r="P35" s="19"/>
      <c r="Q35" s="35" t="s">
        <v>23</v>
      </c>
      <c r="R35" s="36">
        <v>1104</v>
      </c>
      <c r="S35" s="36">
        <v>2280</v>
      </c>
      <c r="T35" s="36">
        <v>1445</v>
      </c>
      <c r="U35" s="36">
        <v>1722</v>
      </c>
      <c r="V35" s="36">
        <v>1196</v>
      </c>
      <c r="W35" s="37">
        <v>7747</v>
      </c>
      <c r="X35" s="43"/>
      <c r="Y35" s="44"/>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row>
    <row r="36" spans="1:74" ht="15.6" customHeight="1" x14ac:dyDescent="0.3">
      <c r="A36" s="19"/>
      <c r="B36" s="19"/>
      <c r="C36" s="19"/>
      <c r="D36" s="19"/>
      <c r="E36" s="19"/>
      <c r="F36" s="19"/>
      <c r="G36" s="19"/>
      <c r="H36" s="19"/>
      <c r="I36" s="19"/>
      <c r="J36" s="19"/>
      <c r="K36" s="19"/>
      <c r="L36" s="19"/>
      <c r="M36" s="19"/>
      <c r="N36" s="19"/>
      <c r="O36" s="19"/>
      <c r="P36" s="19"/>
      <c r="Q36" s="35" t="s">
        <v>7</v>
      </c>
      <c r="R36" s="36">
        <v>372</v>
      </c>
      <c r="S36" s="36">
        <v>1818</v>
      </c>
      <c r="T36" s="36">
        <v>1346</v>
      </c>
      <c r="U36" s="36">
        <v>1156</v>
      </c>
      <c r="V36" s="36">
        <v>1484</v>
      </c>
      <c r="W36" s="37">
        <v>6176</v>
      </c>
      <c r="X36" s="43"/>
      <c r="Y36" s="44"/>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row>
    <row r="37" spans="1:74" ht="15.6" x14ac:dyDescent="0.3">
      <c r="A37" s="19"/>
      <c r="B37" s="19"/>
      <c r="C37" s="19"/>
      <c r="D37" s="19"/>
      <c r="E37" s="19"/>
      <c r="F37" s="19"/>
      <c r="G37" s="19"/>
      <c r="H37" s="19"/>
      <c r="I37" s="19"/>
      <c r="J37" s="19"/>
      <c r="K37" s="19"/>
      <c r="L37" s="19"/>
      <c r="M37" s="19"/>
      <c r="N37" s="19"/>
      <c r="O37" s="19"/>
      <c r="P37" s="19"/>
      <c r="Q37" s="35" t="s">
        <v>22</v>
      </c>
      <c r="R37" s="36">
        <v>1415</v>
      </c>
      <c r="S37" s="36">
        <v>1271</v>
      </c>
      <c r="T37" s="36">
        <v>1214</v>
      </c>
      <c r="U37" s="36">
        <v>1135</v>
      </c>
      <c r="V37" s="36">
        <v>1566</v>
      </c>
      <c r="W37" s="37">
        <v>6601</v>
      </c>
      <c r="X37" s="43"/>
      <c r="Y37" s="44"/>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row>
    <row r="38" spans="1:74" ht="16.2" thickBot="1" x14ac:dyDescent="0.35">
      <c r="A38" s="19"/>
      <c r="B38" s="19"/>
      <c r="C38" s="19"/>
      <c r="D38" s="19"/>
      <c r="E38" s="19"/>
      <c r="F38" s="19"/>
      <c r="G38" s="19"/>
      <c r="H38" s="19"/>
      <c r="I38" s="19"/>
      <c r="J38" s="19"/>
      <c r="K38" s="19"/>
      <c r="L38" s="19"/>
      <c r="M38" s="19"/>
      <c r="N38" s="19"/>
      <c r="O38" s="19"/>
      <c r="P38" s="19"/>
      <c r="Q38" s="38" t="s">
        <v>21</v>
      </c>
      <c r="R38" s="39">
        <v>1362</v>
      </c>
      <c r="S38" s="39">
        <v>1363</v>
      </c>
      <c r="T38" s="39">
        <v>1152</v>
      </c>
      <c r="U38" s="39">
        <v>777</v>
      </c>
      <c r="V38" s="39">
        <v>750</v>
      </c>
      <c r="W38" s="40">
        <v>5404</v>
      </c>
      <c r="X38" s="42"/>
      <c r="Y38" s="42"/>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row>
    <row r="39" spans="1:74"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row>
    <row r="40" spans="1:74"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row>
    <row r="41" spans="1:74"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row>
    <row r="42" spans="1:74"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row>
    <row r="43" spans="1:74"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row>
    <row r="44" spans="1:74"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row>
    <row r="45" spans="1:74"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row>
    <row r="46" spans="1:74"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row>
    <row r="47" spans="1:74"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row>
  </sheetData>
  <sheetProtection algorithmName="SHA-512" hashValue="xgb2XijkQoS/ziEO+dN4T1y8OPJouw5EK58Verayu/4APwCBAi937VOtVGO3zGXpihft5oo/7664wfheH31g1A==" saltValue="59rjoAJjyzSZRZ6rFTwXPQ==" spinCount="100000" sheet="1" objects="1" scenarios="1"/>
  <mergeCells count="5">
    <mergeCell ref="X34:Y37"/>
    <mergeCell ref="X27:Y28"/>
    <mergeCell ref="X24:Y26"/>
    <mergeCell ref="X30:Y32"/>
    <mergeCell ref="X21:Y23"/>
  </mergeCells>
  <conditionalFormatting sqref="R22:V38">
    <cfRule type="dataBar" priority="2">
      <dataBar>
        <cfvo type="num" val="0"/>
        <cfvo type="formula" val="MAX($R$22:$V$38)*2"/>
        <color rgb="FF002060"/>
      </dataBar>
      <extLst>
        <ext xmlns:x14="http://schemas.microsoft.com/office/spreadsheetml/2009/9/main" uri="{B025F937-C7B1-47D3-B67F-A62EFF666E3E}">
          <x14:id>{98E0A649-4040-4ABC-B07B-E76C95F25F5F}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29693DB1-1151-49D8-9A62-51AF5CFCC08B}">
            <xm:f>R$20=Pivots!$A$64</xm:f>
            <x14:dxf>
              <fill>
                <patternFill>
                  <bgColor theme="8" tint="0.59996337778862885"/>
                </patternFill>
              </fill>
              <border>
                <left style="thin">
                  <color theme="1"/>
                </left>
                <right style="thin">
                  <color theme="1"/>
                </right>
                <vertical/>
                <horizontal/>
              </border>
            </x14:dxf>
          </x14:cfRule>
          <xm:sqref>R20:V38</xm:sqref>
        </x14:conditionalFormatting>
        <x14:conditionalFormatting xmlns:xm="http://schemas.microsoft.com/office/excel/2006/main">
          <x14:cfRule type="dataBar" id="{98E0A649-4040-4ABC-B07B-E76C95F25F5F}">
            <x14:dataBar minLength="0" maxLength="100" gradient="0">
              <x14:cfvo type="num">
                <xm:f>0</xm:f>
              </x14:cfvo>
              <x14:cfvo type="formula">
                <xm:f>MAX($R$22:$V$38)*2</xm:f>
              </x14:cfvo>
              <x14:negativeFillColor rgb="FFFF0000"/>
              <x14:axisColor rgb="FF000000"/>
            </x14:dataBar>
          </x14:cfRule>
          <xm:sqref>R22:V38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E256-81AF-4891-9895-9B465572D388}">
  <dimension ref="A3:S74"/>
  <sheetViews>
    <sheetView zoomScale="74" workbookViewId="0">
      <selection activeCell="G78" sqref="G78"/>
    </sheetView>
  </sheetViews>
  <sheetFormatPr defaultRowHeight="14.4" x14ac:dyDescent="0.3"/>
  <cols>
    <col min="1" max="1" width="12.19921875" bestFit="1" customWidth="1"/>
    <col min="2" max="2" width="9.796875" bestFit="1" customWidth="1"/>
    <col min="3" max="3" width="10.796875" bestFit="1" customWidth="1"/>
    <col min="4" max="4" width="12.796875" bestFit="1" customWidth="1"/>
    <col min="5" max="5" width="7.3984375" bestFit="1" customWidth="1"/>
    <col min="6" max="6" width="10.5" customWidth="1"/>
    <col min="8" max="8" width="12.19921875" bestFit="1" customWidth="1"/>
    <col min="9" max="9" width="9.796875" bestFit="1" customWidth="1"/>
    <col min="10" max="10" width="4.8984375" bestFit="1" customWidth="1"/>
    <col min="11" max="11" width="10.5" bestFit="1" customWidth="1"/>
    <col min="13" max="13" width="12.3984375" bestFit="1" customWidth="1"/>
    <col min="14" max="14" width="15.19921875" bestFit="1" customWidth="1"/>
    <col min="15" max="18" width="6.3984375" bestFit="1" customWidth="1"/>
    <col min="19" max="19" width="10.5" bestFit="1" customWidth="1"/>
  </cols>
  <sheetData>
    <row r="3" spans="1:11" x14ac:dyDescent="0.3">
      <c r="A3" t="s">
        <v>1043</v>
      </c>
      <c r="B3" t="s">
        <v>1044</v>
      </c>
      <c r="C3" t="s">
        <v>1045</v>
      </c>
      <c r="D3" t="s">
        <v>1046</v>
      </c>
      <c r="E3" t="s">
        <v>1047</v>
      </c>
      <c r="H3" s="25" t="s">
        <v>1043</v>
      </c>
      <c r="I3" s="25" t="s">
        <v>1078</v>
      </c>
    </row>
    <row r="4" spans="1:11" x14ac:dyDescent="0.3">
      <c r="A4" s="20">
        <v>1000</v>
      </c>
      <c r="B4" s="21">
        <v>96623</v>
      </c>
      <c r="C4" s="20">
        <v>89850</v>
      </c>
      <c r="D4" s="22">
        <v>3.8854000000000033</v>
      </c>
      <c r="E4" s="20">
        <v>307</v>
      </c>
      <c r="H4" s="25" t="s">
        <v>1052</v>
      </c>
      <c r="I4" t="s">
        <v>999</v>
      </c>
      <c r="J4" t="s">
        <v>998</v>
      </c>
      <c r="K4" t="s">
        <v>1053</v>
      </c>
    </row>
    <row r="5" spans="1:11" x14ac:dyDescent="0.3">
      <c r="H5" s="26" t="s">
        <v>1002</v>
      </c>
      <c r="I5" s="20">
        <v>144</v>
      </c>
      <c r="J5" s="20">
        <v>132</v>
      </c>
      <c r="K5" s="20">
        <v>276</v>
      </c>
    </row>
    <row r="6" spans="1:11" x14ac:dyDescent="0.3">
      <c r="H6" s="26" t="s">
        <v>1001</v>
      </c>
      <c r="I6" s="20">
        <v>326</v>
      </c>
      <c r="J6" s="20">
        <v>63</v>
      </c>
      <c r="K6" s="20">
        <v>389</v>
      </c>
    </row>
    <row r="7" spans="1:11" x14ac:dyDescent="0.3">
      <c r="H7" s="26" t="s">
        <v>1000</v>
      </c>
      <c r="I7" s="20">
        <v>129</v>
      </c>
      <c r="J7" s="20">
        <v>206</v>
      </c>
      <c r="K7" s="20">
        <v>335</v>
      </c>
    </row>
    <row r="8" spans="1:11" x14ac:dyDescent="0.3">
      <c r="H8" s="26" t="s">
        <v>1053</v>
      </c>
      <c r="I8" s="20">
        <v>599</v>
      </c>
      <c r="J8" s="20">
        <v>401</v>
      </c>
      <c r="K8" s="20">
        <v>1000</v>
      </c>
    </row>
    <row r="9" spans="1:11" x14ac:dyDescent="0.3">
      <c r="A9" t="s">
        <v>1043</v>
      </c>
      <c r="B9" t="s">
        <v>1044</v>
      </c>
      <c r="C9" t="s">
        <v>1045</v>
      </c>
      <c r="D9" t="s">
        <v>1046</v>
      </c>
      <c r="E9" t="s">
        <v>1047</v>
      </c>
    </row>
    <row r="10" spans="1:11" x14ac:dyDescent="0.3">
      <c r="A10" s="20">
        <v>1000</v>
      </c>
      <c r="B10" s="21">
        <v>96623</v>
      </c>
      <c r="C10" s="20">
        <v>89850</v>
      </c>
      <c r="D10" s="22">
        <v>3.8854000000000033</v>
      </c>
      <c r="E10" s="20">
        <v>307</v>
      </c>
    </row>
    <row r="13" spans="1:11" x14ac:dyDescent="0.3">
      <c r="H13" s="25" t="s">
        <v>1052</v>
      </c>
      <c r="I13" t="s">
        <v>1043</v>
      </c>
    </row>
    <row r="14" spans="1:11" x14ac:dyDescent="0.3">
      <c r="H14" s="26">
        <v>0</v>
      </c>
      <c r="I14" s="20">
        <v>1</v>
      </c>
    </row>
    <row r="15" spans="1:11" x14ac:dyDescent="0.3">
      <c r="A15" s="25" t="s">
        <v>1052</v>
      </c>
      <c r="B15" t="s">
        <v>1043</v>
      </c>
      <c r="C15" t="s">
        <v>1066</v>
      </c>
      <c r="H15" s="26">
        <v>1</v>
      </c>
      <c r="I15" s="20">
        <v>8</v>
      </c>
    </row>
    <row r="16" spans="1:11" x14ac:dyDescent="0.3">
      <c r="A16" s="26" t="s">
        <v>1054</v>
      </c>
      <c r="B16" s="20">
        <v>79</v>
      </c>
      <c r="C16" s="20">
        <v>79</v>
      </c>
      <c r="H16" s="26">
        <v>2</v>
      </c>
      <c r="I16" s="20">
        <v>59</v>
      </c>
    </row>
    <row r="17" spans="1:19" x14ac:dyDescent="0.3">
      <c r="A17" s="26" t="s">
        <v>1055</v>
      </c>
      <c r="B17" s="20">
        <v>66</v>
      </c>
      <c r="C17" s="20">
        <v>66</v>
      </c>
      <c r="H17" s="26">
        <v>3</v>
      </c>
      <c r="I17" s="20">
        <v>197</v>
      </c>
    </row>
    <row r="18" spans="1:19" x14ac:dyDescent="0.3">
      <c r="A18" s="26" t="s">
        <v>1056</v>
      </c>
      <c r="B18" s="20">
        <v>155</v>
      </c>
      <c r="C18" s="20">
        <v>155</v>
      </c>
      <c r="H18" s="26">
        <v>4</v>
      </c>
      <c r="I18" s="20">
        <v>428</v>
      </c>
    </row>
    <row r="19" spans="1:19" x14ac:dyDescent="0.3">
      <c r="A19" s="26" t="s">
        <v>1057</v>
      </c>
      <c r="B19" s="20">
        <v>136</v>
      </c>
      <c r="C19" s="20">
        <v>136</v>
      </c>
      <c r="H19" s="26">
        <v>5</v>
      </c>
      <c r="I19" s="20">
        <v>307</v>
      </c>
    </row>
    <row r="20" spans="1:19" x14ac:dyDescent="0.3">
      <c r="A20" s="26" t="s">
        <v>1058</v>
      </c>
      <c r="B20" s="20">
        <v>83</v>
      </c>
      <c r="C20" s="20">
        <v>83</v>
      </c>
      <c r="H20" s="26" t="s">
        <v>1053</v>
      </c>
      <c r="I20" s="20">
        <v>1000</v>
      </c>
    </row>
    <row r="21" spans="1:19" x14ac:dyDescent="0.3">
      <c r="A21" s="26" t="s">
        <v>1059</v>
      </c>
      <c r="B21" s="20">
        <v>67</v>
      </c>
      <c r="C21" s="20">
        <v>67</v>
      </c>
    </row>
    <row r="22" spans="1:19" x14ac:dyDescent="0.3">
      <c r="A22" s="26" t="s">
        <v>1060</v>
      </c>
      <c r="B22" s="20">
        <v>64</v>
      </c>
      <c r="C22" s="20">
        <v>64</v>
      </c>
    </row>
    <row r="23" spans="1:19" x14ac:dyDescent="0.3">
      <c r="A23" s="26" t="s">
        <v>1061</v>
      </c>
      <c r="B23" s="20">
        <v>50</v>
      </c>
      <c r="C23" s="20">
        <v>50</v>
      </c>
    </row>
    <row r="24" spans="1:19" x14ac:dyDescent="0.3">
      <c r="A24" s="26" t="s">
        <v>1062</v>
      </c>
      <c r="B24" s="20">
        <v>76</v>
      </c>
      <c r="C24" s="20">
        <v>76</v>
      </c>
    </row>
    <row r="25" spans="1:19" x14ac:dyDescent="0.3">
      <c r="A25" s="26" t="s">
        <v>1063</v>
      </c>
      <c r="B25" s="20">
        <v>114</v>
      </c>
      <c r="C25" s="20">
        <v>114</v>
      </c>
    </row>
    <row r="26" spans="1:19" x14ac:dyDescent="0.3">
      <c r="A26" s="26" t="s">
        <v>1064</v>
      </c>
      <c r="B26" s="20">
        <v>57</v>
      </c>
      <c r="C26" s="20">
        <v>57</v>
      </c>
    </row>
    <row r="27" spans="1:19" x14ac:dyDescent="0.3">
      <c r="A27" s="26" t="s">
        <v>1065</v>
      </c>
      <c r="B27" s="20">
        <v>53</v>
      </c>
      <c r="C27" s="20">
        <v>53</v>
      </c>
      <c r="M27" s="25" t="s">
        <v>1044</v>
      </c>
      <c r="N27" s="25" t="s">
        <v>1078</v>
      </c>
    </row>
    <row r="28" spans="1:19" x14ac:dyDescent="0.3">
      <c r="A28" s="26" t="s">
        <v>1053</v>
      </c>
      <c r="B28" s="20">
        <v>1000</v>
      </c>
      <c r="C28" s="20">
        <v>1000</v>
      </c>
      <c r="M28" s="25" t="s">
        <v>1052</v>
      </c>
      <c r="N28" t="s">
        <v>11</v>
      </c>
      <c r="O28" t="s">
        <v>9</v>
      </c>
      <c r="P28" t="s">
        <v>6</v>
      </c>
      <c r="Q28" t="s">
        <v>13</v>
      </c>
      <c r="R28" t="s">
        <v>10</v>
      </c>
      <c r="S28" t="s">
        <v>1053</v>
      </c>
    </row>
    <row r="29" spans="1:19" x14ac:dyDescent="0.3">
      <c r="M29" s="26" t="s">
        <v>1002</v>
      </c>
    </row>
    <row r="30" spans="1:19" x14ac:dyDescent="0.3">
      <c r="M30" s="28" t="s">
        <v>20</v>
      </c>
      <c r="N30" s="21">
        <v>891</v>
      </c>
      <c r="O30" s="21">
        <v>1332</v>
      </c>
      <c r="P30" s="21">
        <v>1282</v>
      </c>
      <c r="Q30" s="21">
        <v>739</v>
      </c>
      <c r="R30" s="21">
        <v>560</v>
      </c>
      <c r="S30" s="21">
        <v>4804</v>
      </c>
    </row>
    <row r="31" spans="1:19" x14ac:dyDescent="0.3">
      <c r="M31" s="28" t="s">
        <v>12</v>
      </c>
      <c r="N31" s="21">
        <v>1991</v>
      </c>
      <c r="O31" s="21">
        <v>1886</v>
      </c>
      <c r="P31" s="21">
        <v>1206</v>
      </c>
      <c r="Q31" s="21">
        <v>884</v>
      </c>
      <c r="R31" s="21">
        <v>1722</v>
      </c>
      <c r="S31" s="21">
        <v>7689</v>
      </c>
    </row>
    <row r="32" spans="1:19" x14ac:dyDescent="0.3">
      <c r="M32" s="28" t="s">
        <v>8</v>
      </c>
      <c r="N32" s="21">
        <v>1163</v>
      </c>
      <c r="O32" s="21">
        <v>1180</v>
      </c>
      <c r="P32" s="21">
        <v>1616</v>
      </c>
      <c r="Q32" s="21">
        <v>1043</v>
      </c>
      <c r="R32" s="21">
        <v>1747</v>
      </c>
      <c r="S32" s="21">
        <v>6749</v>
      </c>
    </row>
    <row r="33" spans="1:19" x14ac:dyDescent="0.3">
      <c r="A33" s="25" t="s">
        <v>1052</v>
      </c>
      <c r="B33" t="s">
        <v>1043</v>
      </c>
      <c r="M33" s="28" t="s">
        <v>16</v>
      </c>
      <c r="N33" s="21">
        <v>1438</v>
      </c>
      <c r="O33" s="21">
        <v>1616</v>
      </c>
      <c r="P33" s="21">
        <v>866</v>
      </c>
      <c r="Q33" s="21">
        <v>829</v>
      </c>
      <c r="R33" s="21">
        <v>2070</v>
      </c>
      <c r="S33" s="21">
        <v>6819</v>
      </c>
    </row>
    <row r="34" spans="1:19" x14ac:dyDescent="0.3">
      <c r="A34" s="26" t="s">
        <v>1070</v>
      </c>
      <c r="B34" s="20">
        <v>146</v>
      </c>
      <c r="M34" s="26" t="s">
        <v>1001</v>
      </c>
    </row>
    <row r="35" spans="1:19" x14ac:dyDescent="0.3">
      <c r="A35" s="26" t="s">
        <v>1068</v>
      </c>
      <c r="B35" s="20">
        <v>133</v>
      </c>
      <c r="M35" s="28" t="s">
        <v>24</v>
      </c>
      <c r="N35" s="21">
        <v>1233</v>
      </c>
      <c r="O35" s="21">
        <v>223</v>
      </c>
      <c r="P35" s="21">
        <v>1680</v>
      </c>
      <c r="Q35" s="21">
        <v>990</v>
      </c>
      <c r="R35" s="21">
        <v>1508</v>
      </c>
      <c r="S35" s="21">
        <v>5634</v>
      </c>
    </row>
    <row r="36" spans="1:19" x14ac:dyDescent="0.3">
      <c r="A36" s="26" t="s">
        <v>1072</v>
      </c>
      <c r="B36" s="20">
        <v>138</v>
      </c>
      <c r="M36" s="28" t="s">
        <v>15</v>
      </c>
      <c r="N36" s="21">
        <v>1598</v>
      </c>
      <c r="O36" s="21">
        <v>1907</v>
      </c>
      <c r="P36" s="21">
        <v>869</v>
      </c>
      <c r="Q36" s="21">
        <v>1426</v>
      </c>
      <c r="R36" s="21">
        <v>1416</v>
      </c>
      <c r="S36" s="21">
        <v>7216</v>
      </c>
    </row>
    <row r="37" spans="1:19" x14ac:dyDescent="0.3">
      <c r="A37" s="26" t="s">
        <v>1073</v>
      </c>
      <c r="B37" s="20">
        <v>153</v>
      </c>
      <c r="M37" s="28" t="s">
        <v>5</v>
      </c>
      <c r="N37" s="21">
        <v>900</v>
      </c>
      <c r="O37" s="21">
        <v>1016</v>
      </c>
      <c r="P37" s="21">
        <v>960</v>
      </c>
      <c r="Q37" s="21">
        <v>940</v>
      </c>
      <c r="R37" s="21">
        <v>1193</v>
      </c>
      <c r="S37" s="21">
        <v>5009</v>
      </c>
    </row>
    <row r="38" spans="1:19" x14ac:dyDescent="0.3">
      <c r="A38" s="26" t="s">
        <v>1071</v>
      </c>
      <c r="B38" s="20">
        <v>128</v>
      </c>
      <c r="M38" s="28" t="s">
        <v>18</v>
      </c>
      <c r="N38" s="21">
        <v>900</v>
      </c>
      <c r="O38" s="21">
        <v>1470</v>
      </c>
      <c r="P38" s="21">
        <v>1617</v>
      </c>
      <c r="Q38" s="21">
        <v>1314</v>
      </c>
      <c r="R38" s="21">
        <v>941</v>
      </c>
      <c r="S38" s="21">
        <v>6242</v>
      </c>
    </row>
    <row r="39" spans="1:19" x14ac:dyDescent="0.3">
      <c r="A39" s="26" t="s">
        <v>1067</v>
      </c>
      <c r="B39" s="20">
        <v>141</v>
      </c>
      <c r="M39" s="28" t="s">
        <v>14</v>
      </c>
      <c r="N39" s="21">
        <v>1255</v>
      </c>
      <c r="O39" s="21">
        <v>516</v>
      </c>
      <c r="P39" s="21">
        <v>1874</v>
      </c>
      <c r="Q39" s="21">
        <v>1863</v>
      </c>
      <c r="R39" s="21">
        <v>1722</v>
      </c>
      <c r="S39" s="21">
        <v>7230</v>
      </c>
    </row>
    <row r="40" spans="1:19" x14ac:dyDescent="0.3">
      <c r="A40" s="26" t="s">
        <v>1069</v>
      </c>
      <c r="B40" s="20">
        <v>161</v>
      </c>
      <c r="M40" s="28" t="s">
        <v>19</v>
      </c>
      <c r="N40" s="21">
        <v>1138</v>
      </c>
      <c r="O40" s="21">
        <v>1898</v>
      </c>
      <c r="P40" s="21">
        <v>1482</v>
      </c>
      <c r="Q40" s="21">
        <v>846</v>
      </c>
      <c r="R40" s="21">
        <v>1154</v>
      </c>
      <c r="S40" s="21">
        <v>6518</v>
      </c>
    </row>
    <row r="41" spans="1:19" x14ac:dyDescent="0.3">
      <c r="A41" s="26" t="s">
        <v>1053</v>
      </c>
      <c r="B41" s="20">
        <v>1000</v>
      </c>
      <c r="M41" s="26" t="s">
        <v>1000</v>
      </c>
    </row>
    <row r="42" spans="1:19" x14ac:dyDescent="0.3">
      <c r="M42" s="28" t="s">
        <v>17</v>
      </c>
      <c r="N42" s="21">
        <v>1655</v>
      </c>
      <c r="O42" s="21">
        <v>805</v>
      </c>
      <c r="P42" s="21">
        <v>2263</v>
      </c>
      <c r="Q42" s="21">
        <v>987</v>
      </c>
      <c r="R42" s="21">
        <v>1075</v>
      </c>
      <c r="S42" s="21">
        <v>6785</v>
      </c>
    </row>
    <row r="43" spans="1:19" x14ac:dyDescent="0.3">
      <c r="M43" s="28" t="s">
        <v>23</v>
      </c>
      <c r="N43" s="21">
        <v>1104</v>
      </c>
      <c r="O43" s="21">
        <v>2280</v>
      </c>
      <c r="P43" s="21">
        <v>1445</v>
      </c>
      <c r="Q43" s="21">
        <v>1722</v>
      </c>
      <c r="R43" s="21">
        <v>1196</v>
      </c>
      <c r="S43" s="21">
        <v>7747</v>
      </c>
    </row>
    <row r="44" spans="1:19" x14ac:dyDescent="0.3">
      <c r="M44" s="28" t="s">
        <v>7</v>
      </c>
      <c r="N44" s="21">
        <v>372</v>
      </c>
      <c r="O44" s="21">
        <v>1818</v>
      </c>
      <c r="P44" s="21">
        <v>1346</v>
      </c>
      <c r="Q44" s="21">
        <v>1156</v>
      </c>
      <c r="R44" s="21">
        <v>1484</v>
      </c>
      <c r="S44" s="21">
        <v>6176</v>
      </c>
    </row>
    <row r="45" spans="1:19" x14ac:dyDescent="0.3">
      <c r="M45" s="28" t="s">
        <v>22</v>
      </c>
      <c r="N45" s="21">
        <v>1415</v>
      </c>
      <c r="O45" s="21">
        <v>1271</v>
      </c>
      <c r="P45" s="21">
        <v>1214</v>
      </c>
      <c r="Q45" s="21">
        <v>1135</v>
      </c>
      <c r="R45" s="21">
        <v>1566</v>
      </c>
      <c r="S45" s="21">
        <v>6601</v>
      </c>
    </row>
    <row r="46" spans="1:19" x14ac:dyDescent="0.3">
      <c r="M46" s="28" t="s">
        <v>21</v>
      </c>
      <c r="N46" s="21">
        <v>1362</v>
      </c>
      <c r="O46" s="21">
        <v>1363</v>
      </c>
      <c r="P46" s="21">
        <v>1152</v>
      </c>
      <c r="Q46" s="21">
        <v>777</v>
      </c>
      <c r="R46" s="21">
        <v>750</v>
      </c>
      <c r="S46" s="21">
        <v>5404</v>
      </c>
    </row>
    <row r="47" spans="1:19" x14ac:dyDescent="0.3">
      <c r="G47" t="s">
        <v>1077</v>
      </c>
      <c r="H47" t="str">
        <f>A64</f>
        <v>R01</v>
      </c>
    </row>
    <row r="49" spans="1:9" x14ac:dyDescent="0.3">
      <c r="E49" t="s">
        <v>1074</v>
      </c>
      <c r="F49" t="s">
        <v>1084</v>
      </c>
      <c r="G49" t="s">
        <v>1085</v>
      </c>
      <c r="H49" t="s">
        <v>1076</v>
      </c>
      <c r="I49" t="s">
        <v>1075</v>
      </c>
    </row>
    <row r="50" spans="1:9" x14ac:dyDescent="0.3">
      <c r="A50" s="25" t="s">
        <v>1052</v>
      </c>
      <c r="B50" t="s">
        <v>1043</v>
      </c>
      <c r="C50" t="s">
        <v>1044</v>
      </c>
      <c r="E50" t="str" cm="1">
        <f t="array" ref="E50:G54">A51:C55</f>
        <v>R01</v>
      </c>
      <c r="F50">
        <v>189</v>
      </c>
      <c r="G50" s="27">
        <v>18415</v>
      </c>
      <c r="H50">
        <f>IF(E50=$H$47,F50,"N/A")</f>
        <v>189</v>
      </c>
      <c r="I50">
        <f>IF($E50=$H$47,G50,"N/A")</f>
        <v>18415</v>
      </c>
    </row>
    <row r="51" spans="1:9" x14ac:dyDescent="0.3">
      <c r="A51" s="26" t="s">
        <v>11</v>
      </c>
      <c r="B51" s="20">
        <v>189</v>
      </c>
      <c r="C51" s="21">
        <v>18415</v>
      </c>
      <c r="E51" t="str">
        <v>R02</v>
      </c>
      <c r="F51">
        <v>218</v>
      </c>
      <c r="G51" s="27">
        <v>20581</v>
      </c>
      <c r="H51" t="str">
        <f t="shared" ref="H51:H54" si="0">IF(E51=$H$47,F51,"N/A")</f>
        <v>N/A</v>
      </c>
      <c r="I51" t="str">
        <f t="shared" ref="I51:I54" si="1">IF($E51=$H$47,G51,"N/A")</f>
        <v>N/A</v>
      </c>
    </row>
    <row r="52" spans="1:9" x14ac:dyDescent="0.3">
      <c r="A52" s="26" t="s">
        <v>9</v>
      </c>
      <c r="B52" s="20">
        <v>218</v>
      </c>
      <c r="C52" s="21">
        <v>20581</v>
      </c>
      <c r="E52" t="str">
        <v>R03</v>
      </c>
      <c r="F52">
        <v>207</v>
      </c>
      <c r="G52" s="27">
        <v>20872</v>
      </c>
      <c r="H52" t="str">
        <f t="shared" si="0"/>
        <v>N/A</v>
      </c>
      <c r="I52" t="str">
        <f t="shared" si="1"/>
        <v>N/A</v>
      </c>
    </row>
    <row r="53" spans="1:9" x14ac:dyDescent="0.3">
      <c r="A53" s="26" t="s">
        <v>6</v>
      </c>
      <c r="B53" s="20">
        <v>207</v>
      </c>
      <c r="C53" s="21">
        <v>20872</v>
      </c>
      <c r="E53" t="str">
        <v>R04</v>
      </c>
      <c r="F53">
        <v>186</v>
      </c>
      <c r="G53" s="27">
        <v>16651</v>
      </c>
      <c r="H53" t="str">
        <f t="shared" si="0"/>
        <v>N/A</v>
      </c>
      <c r="I53" t="str">
        <f t="shared" si="1"/>
        <v>N/A</v>
      </c>
    </row>
    <row r="54" spans="1:9" x14ac:dyDescent="0.3">
      <c r="A54" s="26" t="s">
        <v>13</v>
      </c>
      <c r="B54" s="20">
        <v>186</v>
      </c>
      <c r="C54" s="21">
        <v>16651</v>
      </c>
      <c r="E54" t="str">
        <v>R05</v>
      </c>
      <c r="F54">
        <v>200</v>
      </c>
      <c r="G54" s="27">
        <v>20104</v>
      </c>
      <c r="H54" t="str">
        <f t="shared" si="0"/>
        <v>N/A</v>
      </c>
      <c r="I54" t="str">
        <f t="shared" si="1"/>
        <v>N/A</v>
      </c>
    </row>
    <row r="55" spans="1:9" x14ac:dyDescent="0.3">
      <c r="A55" s="26" t="s">
        <v>10</v>
      </c>
      <c r="B55" s="20">
        <v>200</v>
      </c>
      <c r="C55" s="21">
        <v>20104</v>
      </c>
    </row>
    <row r="56" spans="1:9" x14ac:dyDescent="0.3">
      <c r="A56" s="26" t="s">
        <v>1053</v>
      </c>
      <c r="B56" s="20">
        <v>1000</v>
      </c>
      <c r="C56" s="21">
        <v>96623</v>
      </c>
    </row>
    <row r="63" spans="1:9" x14ac:dyDescent="0.3">
      <c r="A63" s="25" t="s">
        <v>1052</v>
      </c>
      <c r="F63" t="s">
        <v>1081</v>
      </c>
    </row>
    <row r="64" spans="1:9" x14ac:dyDescent="0.3">
      <c r="A64" s="26" t="s">
        <v>11</v>
      </c>
      <c r="F64" t="s">
        <v>1082</v>
      </c>
      <c r="G64" s="41">
        <f>A10/A4</f>
        <v>1</v>
      </c>
    </row>
    <row r="65" spans="1:7" x14ac:dyDescent="0.3">
      <c r="A65" s="26" t="s">
        <v>9</v>
      </c>
      <c r="F65" t="s">
        <v>1084</v>
      </c>
      <c r="G65">
        <f>_xlfn.XLOOKUP(A64,E50:E54,F50:F54)</f>
        <v>189</v>
      </c>
    </row>
    <row r="66" spans="1:7" x14ac:dyDescent="0.3">
      <c r="A66" s="26" t="s">
        <v>6</v>
      </c>
      <c r="F66" t="s">
        <v>1085</v>
      </c>
      <c r="G66">
        <f>_xlfn.XLOOKUP(A64,E50:E54,G50:G54)</f>
        <v>18415</v>
      </c>
    </row>
    <row r="67" spans="1:7" x14ac:dyDescent="0.3">
      <c r="A67" s="26" t="s">
        <v>13</v>
      </c>
    </row>
    <row r="68" spans="1:7" x14ac:dyDescent="0.3">
      <c r="A68" s="26" t="s">
        <v>10</v>
      </c>
      <c r="F68" t="s">
        <v>1083</v>
      </c>
      <c r="G68">
        <f>_xlfn.RANK.AVG(G65,F50:F54)</f>
        <v>4</v>
      </c>
    </row>
    <row r="69" spans="1:7" x14ac:dyDescent="0.3">
      <c r="F69" t="s">
        <v>1086</v>
      </c>
      <c r="G69">
        <f>_xlfn.RANK.AVG(G66,G50:G54)</f>
        <v>4</v>
      </c>
    </row>
    <row r="71" spans="1:7" x14ac:dyDescent="0.3">
      <c r="F71" t="s">
        <v>1087</v>
      </c>
    </row>
    <row r="72" spans="1:7" x14ac:dyDescent="0.3">
      <c r="G72" t="str">
        <f>"% of Calls: " &amp; TEXT(G64,"0%")</f>
        <v>% of Calls: 100%</v>
      </c>
    </row>
    <row r="73" spans="1:7" x14ac:dyDescent="0.3">
      <c r="G73" t="str">
        <f>IF(COUNTA(A64:A68)&gt;1,"","Call Rank: " &amp; G68)</f>
        <v/>
      </c>
    </row>
    <row r="74" spans="1:7" x14ac:dyDescent="0.3">
      <c r="G74" t="str">
        <f>"Amount Rank: " &amp; G69</f>
        <v>Amount Rank: 4</v>
      </c>
    </row>
  </sheetData>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92" zoomScaleNormal="115" workbookViewId="0">
      <selection activeCell="M18" sqref="M18"/>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18" customFormat="1" ht="48" customHeight="1" x14ac:dyDescent="0.7">
      <c r="B1" s="53" t="s">
        <v>1003</v>
      </c>
      <c r="C1" s="53"/>
      <c r="D1" s="53"/>
    </row>
    <row r="2" spans="2:20" x14ac:dyDescent="0.3">
      <c r="R2" s="1"/>
    </row>
    <row r="3" spans="2:20" x14ac:dyDescent="0.3">
      <c r="B3" s="12" t="s">
        <v>25</v>
      </c>
      <c r="C3" s="12" t="s">
        <v>0</v>
      </c>
      <c r="D3" s="13" t="s">
        <v>1</v>
      </c>
      <c r="E3" s="14" t="s">
        <v>3</v>
      </c>
      <c r="F3" s="14" t="s">
        <v>4</v>
      </c>
      <c r="G3" s="12" t="s">
        <v>2</v>
      </c>
      <c r="H3" s="12" t="s">
        <v>994</v>
      </c>
      <c r="I3" t="s">
        <v>1036</v>
      </c>
      <c r="J3" t="s">
        <v>1037</v>
      </c>
      <c r="K3" t="s">
        <v>1038</v>
      </c>
      <c r="L3" t="s">
        <v>1039</v>
      </c>
      <c r="Q3" s="6" t="s">
        <v>0</v>
      </c>
      <c r="R3" s="7" t="s">
        <v>995</v>
      </c>
      <c r="S3" s="7" t="s">
        <v>996</v>
      </c>
      <c r="T3" s="8" t="s">
        <v>997</v>
      </c>
    </row>
    <row r="4" spans="2:20" x14ac:dyDescent="0.3">
      <c r="B4" t="s">
        <v>26</v>
      </c>
      <c r="C4" t="s">
        <v>20</v>
      </c>
      <c r="D4">
        <v>116</v>
      </c>
      <c r="E4" s="15" t="s">
        <v>10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998</v>
      </c>
      <c r="S4" s="2">
        <v>41</v>
      </c>
      <c r="T4" s="5" t="s">
        <v>1000</v>
      </c>
    </row>
    <row r="5" spans="2:20" x14ac:dyDescent="0.3">
      <c r="B5" t="s">
        <v>27</v>
      </c>
      <c r="C5" t="s">
        <v>12</v>
      </c>
      <c r="D5">
        <v>119</v>
      </c>
      <c r="E5" s="15" t="s">
        <v>10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998</v>
      </c>
      <c r="S5" s="2">
        <v>31</v>
      </c>
      <c r="T5" s="5" t="s">
        <v>1001</v>
      </c>
    </row>
    <row r="6" spans="2:20" x14ac:dyDescent="0.3">
      <c r="B6" t="s">
        <v>28</v>
      </c>
      <c r="C6" t="s">
        <v>23</v>
      </c>
      <c r="D6">
        <v>68</v>
      </c>
      <c r="E6" s="15" t="s">
        <v>9</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998</v>
      </c>
      <c r="S6" s="2">
        <v>26</v>
      </c>
      <c r="T6" s="5" t="s">
        <v>1002</v>
      </c>
    </row>
    <row r="7" spans="2:20" x14ac:dyDescent="0.3">
      <c r="B7" t="s">
        <v>29</v>
      </c>
      <c r="C7" t="s">
        <v>21</v>
      </c>
      <c r="D7">
        <v>119</v>
      </c>
      <c r="E7" s="15" t="s">
        <v>9</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998</v>
      </c>
      <c r="S7" s="2">
        <v>36</v>
      </c>
      <c r="T7" s="5" t="s">
        <v>1002</v>
      </c>
    </row>
    <row r="8" spans="2:20" x14ac:dyDescent="0.3">
      <c r="B8" t="s">
        <v>30</v>
      </c>
      <c r="C8" t="s">
        <v>8</v>
      </c>
      <c r="D8">
        <v>128</v>
      </c>
      <c r="E8" s="15" t="s">
        <v>11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998</v>
      </c>
      <c r="S8" s="2">
        <v>37</v>
      </c>
      <c r="T8" s="5" t="s">
        <v>1000</v>
      </c>
    </row>
    <row r="9" spans="2:20" x14ac:dyDescent="0.3">
      <c r="B9" t="s">
        <v>31</v>
      </c>
      <c r="C9" t="s">
        <v>8</v>
      </c>
      <c r="D9">
        <v>49</v>
      </c>
      <c r="E9" s="15" t="s">
        <v>9</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998</v>
      </c>
      <c r="S9" s="2">
        <v>23</v>
      </c>
      <c r="T9" s="5" t="s">
        <v>1000</v>
      </c>
    </row>
    <row r="10" spans="2:20" x14ac:dyDescent="0.3">
      <c r="B10" t="s">
        <v>32</v>
      </c>
      <c r="C10" t="s">
        <v>15</v>
      </c>
      <c r="D10">
        <v>84</v>
      </c>
      <c r="E10" s="15" t="s">
        <v>10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999</v>
      </c>
      <c r="S10" s="2">
        <v>22</v>
      </c>
      <c r="T10" s="5" t="s">
        <v>1001</v>
      </c>
    </row>
    <row r="11" spans="2:20" x14ac:dyDescent="0.3">
      <c r="B11" t="s">
        <v>33</v>
      </c>
      <c r="C11" t="s">
        <v>20</v>
      </c>
      <c r="D11">
        <v>103</v>
      </c>
      <c r="E11" s="15" t="s">
        <v>13</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999</v>
      </c>
      <c r="S11" s="2">
        <v>42</v>
      </c>
      <c r="T11" s="5" t="s">
        <v>1001</v>
      </c>
    </row>
    <row r="12" spans="2:20" x14ac:dyDescent="0.3">
      <c r="B12" t="s">
        <v>34</v>
      </c>
      <c r="C12" t="s">
        <v>23</v>
      </c>
      <c r="D12">
        <v>31</v>
      </c>
      <c r="E12" s="15" t="s">
        <v>9</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999</v>
      </c>
      <c r="S12" s="2">
        <v>25</v>
      </c>
      <c r="T12" s="5" t="s">
        <v>1000</v>
      </c>
    </row>
    <row r="13" spans="2:20" x14ac:dyDescent="0.3">
      <c r="B13" t="s">
        <v>35</v>
      </c>
      <c r="C13" t="s">
        <v>18</v>
      </c>
      <c r="D13">
        <v>44</v>
      </c>
      <c r="E13" s="15" t="s">
        <v>6</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999</v>
      </c>
      <c r="S13" s="2">
        <v>30</v>
      </c>
      <c r="T13" s="5" t="s">
        <v>1001</v>
      </c>
    </row>
    <row r="14" spans="2:20" x14ac:dyDescent="0.3">
      <c r="B14" t="s">
        <v>36</v>
      </c>
      <c r="C14" t="s">
        <v>8</v>
      </c>
      <c r="D14">
        <v>102</v>
      </c>
      <c r="E14" s="15" t="s">
        <v>9</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999</v>
      </c>
      <c r="S14" s="2">
        <v>30</v>
      </c>
      <c r="T14" s="5" t="s">
        <v>1002</v>
      </c>
    </row>
    <row r="15" spans="2:20" x14ac:dyDescent="0.3">
      <c r="B15" t="s">
        <v>37</v>
      </c>
      <c r="C15" t="s">
        <v>14</v>
      </c>
      <c r="D15">
        <v>135</v>
      </c>
      <c r="E15" s="15" t="s">
        <v>10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999</v>
      </c>
      <c r="S15" s="2">
        <v>28</v>
      </c>
      <c r="T15" s="5" t="s">
        <v>1002</v>
      </c>
    </row>
    <row r="16" spans="2:20" x14ac:dyDescent="0.3">
      <c r="B16" t="s">
        <v>38</v>
      </c>
      <c r="C16" t="s">
        <v>24</v>
      </c>
      <c r="D16">
        <v>98</v>
      </c>
      <c r="E16" s="15" t="s">
        <v>9</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999</v>
      </c>
      <c r="S16" s="2">
        <v>37</v>
      </c>
      <c r="T16" s="5" t="s">
        <v>1001</v>
      </c>
    </row>
    <row r="17" spans="2:20" x14ac:dyDescent="0.3">
      <c r="B17" t="s">
        <v>39</v>
      </c>
      <c r="C17" t="s">
        <v>18</v>
      </c>
      <c r="D17">
        <v>139</v>
      </c>
      <c r="E17" s="15" t="s">
        <v>9</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999</v>
      </c>
      <c r="S17" s="2">
        <v>38</v>
      </c>
      <c r="T17" s="5" t="s">
        <v>1000</v>
      </c>
    </row>
    <row r="18" spans="2:20" x14ac:dyDescent="0.3">
      <c r="B18" t="s">
        <v>40</v>
      </c>
      <c r="C18" t="s">
        <v>14</v>
      </c>
      <c r="D18">
        <v>48</v>
      </c>
      <c r="E18" s="15" t="s">
        <v>11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7" t="s">
        <v>999</v>
      </c>
      <c r="S18" s="10">
        <v>43</v>
      </c>
      <c r="T18" s="11" t="s">
        <v>1001</v>
      </c>
    </row>
    <row r="19" spans="2:20" x14ac:dyDescent="0.3">
      <c r="B19" t="s">
        <v>41</v>
      </c>
      <c r="C19" t="s">
        <v>18</v>
      </c>
      <c r="D19">
        <v>176</v>
      </c>
      <c r="E19" s="15" t="s">
        <v>10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5" t="s">
        <v>11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5" t="s">
        <v>6</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5" t="s">
        <v>9</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5" t="s">
        <v>10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5" t="s">
        <v>10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5" t="s">
        <v>13</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5" t="s">
        <v>13</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5" t="s">
        <v>9</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5" t="s">
        <v>11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5" t="s">
        <v>10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5" t="s">
        <v>10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5" t="s">
        <v>10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5" t="s">
        <v>13</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5" t="s">
        <v>11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5" t="s">
        <v>10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5" t="s">
        <v>10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5" t="s">
        <v>11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5" t="s">
        <v>9</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5" t="s">
        <v>10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5" t="s">
        <v>6</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5" t="s">
        <v>6</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5" t="s">
        <v>9</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5" t="s">
        <v>13</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5" t="s">
        <v>10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5" t="s">
        <v>13</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5" t="s">
        <v>9</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5" t="s">
        <v>10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5" t="s">
        <v>6</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5" t="s">
        <v>11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5" t="s">
        <v>6</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5" t="s">
        <v>11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5" t="s">
        <v>10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5" t="s">
        <v>9</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5" t="s">
        <v>9</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5" t="s">
        <v>11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5" t="s">
        <v>13</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5" t="s">
        <v>6</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5" t="s">
        <v>11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5" t="s">
        <v>10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5" t="s">
        <v>11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5" t="s">
        <v>9</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5" t="s">
        <v>9</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5" t="s">
        <v>10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5" t="s">
        <v>9</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5" t="s">
        <v>11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5" t="s">
        <v>13</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5" t="s">
        <v>6</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5" t="s">
        <v>10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5" t="s">
        <v>13</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5" t="s">
        <v>9</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5" t="s">
        <v>10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5" t="s">
        <v>13</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5" t="s">
        <v>11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5" t="s">
        <v>6</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5" t="s">
        <v>6</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5" t="s">
        <v>11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5" t="s">
        <v>11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5" t="s">
        <v>6</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5" t="s">
        <v>11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5" t="s">
        <v>6</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5" t="s">
        <v>9</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5" t="s">
        <v>6</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5" t="s">
        <v>10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5" t="s">
        <v>6</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5" t="s">
        <v>13</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5" t="s">
        <v>6</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5" t="s">
        <v>10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5" t="s">
        <v>10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5" t="s">
        <v>13</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5" t="s">
        <v>10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5" t="s">
        <v>10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5" t="s">
        <v>9</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5" t="s">
        <v>11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5" t="s">
        <v>11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5" t="s">
        <v>10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5" t="s">
        <v>11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5" t="s">
        <v>13</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5" t="s">
        <v>9</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5" t="s">
        <v>9</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5" t="s">
        <v>10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5" t="s">
        <v>9</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5" t="s">
        <v>6</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5" t="s">
        <v>10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5" t="s">
        <v>6</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5" t="s">
        <v>10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5" t="s">
        <v>11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5" t="s">
        <v>13</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5" t="s">
        <v>11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5" t="s">
        <v>9</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5" t="s">
        <v>6</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5" t="s">
        <v>13</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5" t="s">
        <v>11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5" t="s">
        <v>6</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5" t="s">
        <v>13</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5" t="s">
        <v>9</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5" t="s">
        <v>6</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5" t="s">
        <v>11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5" t="s">
        <v>13</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5" t="s">
        <v>11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5" t="s">
        <v>6</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5" t="s">
        <v>6</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5" t="s">
        <v>10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5" t="s">
        <v>9</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5" t="s">
        <v>6</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5" t="s">
        <v>10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5" t="s">
        <v>10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5" t="s">
        <v>9</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5" t="s">
        <v>9</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5" t="s">
        <v>10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5" t="s">
        <v>11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5" t="s">
        <v>11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5" t="s">
        <v>10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5" t="s">
        <v>13</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5" t="s">
        <v>10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5" t="s">
        <v>6</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5" t="s">
        <v>11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5" t="s">
        <v>13</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5" t="s">
        <v>9</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5" t="s">
        <v>10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5" t="s">
        <v>6</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5" t="s">
        <v>10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5" t="s">
        <v>13</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5" t="s">
        <v>11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5" t="s">
        <v>10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5" t="s">
        <v>11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5" t="s">
        <v>10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5" t="s">
        <v>13</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5" t="s">
        <v>6</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5" t="s">
        <v>11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5" t="s">
        <v>6</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5" t="s">
        <v>13</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5" t="s">
        <v>9</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5" t="s">
        <v>6</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5" t="s">
        <v>11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5" t="s">
        <v>13</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5" t="s">
        <v>13</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5" t="s">
        <v>13</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5" t="s">
        <v>6</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5" t="s">
        <v>11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5" t="s">
        <v>9</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5" t="s">
        <v>9</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5" t="s">
        <v>9</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5" t="s">
        <v>10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5" t="s">
        <v>10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5" t="s">
        <v>11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5" t="s">
        <v>9</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5" t="s">
        <v>10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5" t="s">
        <v>9</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5" t="s">
        <v>6</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5" t="s">
        <v>11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5" t="s">
        <v>6</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5" t="s">
        <v>9</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5" t="s">
        <v>11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5" t="s">
        <v>6</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5" t="s">
        <v>13</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5" t="s">
        <v>6</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5" t="s">
        <v>9</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5" t="s">
        <v>10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5" t="s">
        <v>11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5" t="s">
        <v>6</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5" t="s">
        <v>10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5" t="s">
        <v>9</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5" t="s">
        <v>11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5" t="s">
        <v>13</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5" t="s">
        <v>13</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5" t="s">
        <v>9</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5" t="s">
        <v>9</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5" t="s">
        <v>10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5" t="s">
        <v>10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5" t="s">
        <v>10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5" t="s">
        <v>13</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5" t="s">
        <v>11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5" t="s">
        <v>6</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5" t="s">
        <v>9</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5" t="s">
        <v>10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5" t="s">
        <v>6</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5" t="s">
        <v>11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5" t="s">
        <v>13</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5" t="s">
        <v>10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5" t="s">
        <v>13</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5" t="s">
        <v>9</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5" t="s">
        <v>13</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5" t="s">
        <v>13</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5" t="s">
        <v>11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5" t="s">
        <v>10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5" t="s">
        <v>6</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5" t="s">
        <v>13</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5" t="s">
        <v>13</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5" t="s">
        <v>10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5" t="s">
        <v>13</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5" t="s">
        <v>6</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5" t="s">
        <v>9</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5" t="s">
        <v>13</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5" t="s">
        <v>11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5" t="s">
        <v>10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5" t="s">
        <v>10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5" t="s">
        <v>6</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5" t="s">
        <v>11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5" t="s">
        <v>13</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5" t="s">
        <v>9</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5" t="s">
        <v>13</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5" t="s">
        <v>6</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5" t="s">
        <v>6</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5" t="s">
        <v>9</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5" t="s">
        <v>10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5" t="s">
        <v>13</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5" t="s">
        <v>13</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5" t="s">
        <v>10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5" t="s">
        <v>9</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5" t="s">
        <v>9</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5" t="s">
        <v>9</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5" t="s">
        <v>6</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5" t="s">
        <v>13</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5" t="s">
        <v>10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5" t="s">
        <v>9</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5" t="s">
        <v>10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5" t="s">
        <v>9</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5" t="s">
        <v>9</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5" t="s">
        <v>9</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5" t="s">
        <v>9</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5" t="s">
        <v>11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5" t="s">
        <v>10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5" t="s">
        <v>13</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5" t="s">
        <v>9</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5" t="s">
        <v>6</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5" t="s">
        <v>11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5" t="s">
        <v>9</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5" t="s">
        <v>11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5" t="s">
        <v>11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5" t="s">
        <v>11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5" t="s">
        <v>11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5" t="s">
        <v>9</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5" t="s">
        <v>10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5" t="s">
        <v>9</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5" t="s">
        <v>10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5" t="s">
        <v>6</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5" t="s">
        <v>11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5" t="s">
        <v>6</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5" t="s">
        <v>6</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5" t="s">
        <v>11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5" t="s">
        <v>9</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5" t="s">
        <v>13</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5" t="s">
        <v>10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5" t="s">
        <v>11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5" t="s">
        <v>6</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5" t="s">
        <v>9</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5" t="s">
        <v>6</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5" t="s">
        <v>13</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5" t="s">
        <v>9</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5" t="s">
        <v>9</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5" t="s">
        <v>13</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5" t="s">
        <v>13</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5" t="s">
        <v>6</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5" t="s">
        <v>10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5" t="s">
        <v>9</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5" t="s">
        <v>6</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5" t="s">
        <v>10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5" t="s">
        <v>6</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5" t="s">
        <v>9</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5" t="s">
        <v>10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5" t="s">
        <v>11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5" t="s">
        <v>10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5" t="s">
        <v>13</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5" t="s">
        <v>9</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5" t="s">
        <v>10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5" t="s">
        <v>13</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5" t="s">
        <v>11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5" t="s">
        <v>9</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5" t="s">
        <v>6</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5" t="s">
        <v>13</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5" t="s">
        <v>11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5" t="s">
        <v>9</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5" t="s">
        <v>9</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5" t="s">
        <v>9</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5" t="s">
        <v>11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5" t="s">
        <v>6</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5" t="s">
        <v>9</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5" t="s">
        <v>10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5" t="s">
        <v>13</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5" t="s">
        <v>10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5" t="s">
        <v>6</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5" t="s">
        <v>10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5" t="s">
        <v>11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5" t="s">
        <v>10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5" t="s">
        <v>9</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5" t="s">
        <v>11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5" t="s">
        <v>9</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5" t="s">
        <v>11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5" t="s">
        <v>9</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5" t="s">
        <v>10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5" t="s">
        <v>6</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5" t="s">
        <v>13</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5" t="s">
        <v>13</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5" t="s">
        <v>6</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5" t="s">
        <v>9</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5" t="s">
        <v>9</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5" t="s">
        <v>11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5" t="s">
        <v>9</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5" t="s">
        <v>6</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5" t="s">
        <v>11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5" t="s">
        <v>9</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5" t="s">
        <v>9</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5" t="s">
        <v>10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5" t="s">
        <v>6</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5" t="s">
        <v>6</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5" t="s">
        <v>6</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5" t="s">
        <v>10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5" t="s">
        <v>9</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5" t="s">
        <v>9</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5" t="s">
        <v>9</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5" t="s">
        <v>13</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5" t="s">
        <v>6</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5" t="s">
        <v>11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5" t="s">
        <v>13</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5" t="s">
        <v>10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5" t="s">
        <v>6</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5" t="s">
        <v>10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5" t="s">
        <v>9</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5" t="s">
        <v>13</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5" t="s">
        <v>9</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5" t="s">
        <v>9</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5" t="s">
        <v>9</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5" t="s">
        <v>9</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5" t="s">
        <v>10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5" t="s">
        <v>13</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5" t="s">
        <v>13</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5" t="s">
        <v>9</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5" t="s">
        <v>13</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5" t="s">
        <v>13</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5" t="s">
        <v>13</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5" t="s">
        <v>10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5" t="s">
        <v>6</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5" t="s">
        <v>10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5" t="s">
        <v>9</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5" t="s">
        <v>9</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5" t="s">
        <v>9</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5" t="s">
        <v>13</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5" t="s">
        <v>13</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5" t="s">
        <v>9</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5" t="s">
        <v>9</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5" t="s">
        <v>10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5" t="s">
        <v>10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5" t="s">
        <v>11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5" t="s">
        <v>9</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5" t="s">
        <v>10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5" t="s">
        <v>11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5" t="s">
        <v>6</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5" t="s">
        <v>6</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5" t="s">
        <v>11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5" t="s">
        <v>6</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5" t="s">
        <v>6</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5" t="s">
        <v>13</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5" t="s">
        <v>11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5" t="s">
        <v>9</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5" t="s">
        <v>11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5" t="s">
        <v>13</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5" t="s">
        <v>10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5" t="s">
        <v>6</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5" t="s">
        <v>9</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5" t="s">
        <v>9</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5" t="s">
        <v>10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5" t="s">
        <v>10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5" t="s">
        <v>11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5" t="s">
        <v>11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5" t="s">
        <v>9</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5" t="s">
        <v>6</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5" t="s">
        <v>11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5" t="s">
        <v>6</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5" t="s">
        <v>9</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5" t="s">
        <v>11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5" t="s">
        <v>11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5" t="s">
        <v>11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5" t="s">
        <v>10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5" t="s">
        <v>9</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5" t="s">
        <v>10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5" t="s">
        <v>6</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5" t="s">
        <v>13</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5" t="s">
        <v>11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5" t="s">
        <v>6</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5" t="s">
        <v>11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5" t="s">
        <v>9</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5" t="s">
        <v>11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5" t="s">
        <v>11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5" t="s">
        <v>13</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5" t="s">
        <v>10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5" t="s">
        <v>11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5" t="s">
        <v>13</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5" t="s">
        <v>11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5" t="s">
        <v>11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5" t="s">
        <v>6</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5" t="s">
        <v>9</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5" t="s">
        <v>11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5" t="s">
        <v>9</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5" t="s">
        <v>13</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5" t="s">
        <v>6</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5" t="s">
        <v>6</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5" t="s">
        <v>11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5" t="s">
        <v>6</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5" t="s">
        <v>6</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5" t="s">
        <v>9</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5" t="s">
        <v>9</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5" t="s">
        <v>9</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5" t="s">
        <v>9</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5" t="s">
        <v>11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5" t="s">
        <v>10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5" t="s">
        <v>11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5" t="s">
        <v>11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5" t="s">
        <v>9</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5" t="s">
        <v>13</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5" t="s">
        <v>10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5" t="s">
        <v>10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5" t="s">
        <v>13</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5" t="s">
        <v>9</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5" t="s">
        <v>6</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5" t="s">
        <v>9</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5" t="s">
        <v>13</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5" t="s">
        <v>11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5" t="s">
        <v>9</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5" t="s">
        <v>13</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5" t="s">
        <v>13</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5" t="s">
        <v>9</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5" t="s">
        <v>11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5" t="s">
        <v>6</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5" t="s">
        <v>10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5" t="s">
        <v>9</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5" t="s">
        <v>11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5" t="s">
        <v>13</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5" t="s">
        <v>6</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5" t="s">
        <v>13</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5" t="s">
        <v>9</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5" t="s">
        <v>6</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5" t="s">
        <v>6</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5" t="s">
        <v>6</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5" t="s">
        <v>11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5" t="s">
        <v>9</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5" t="s">
        <v>13</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5" t="s">
        <v>13</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5" t="s">
        <v>13</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5" t="s">
        <v>13</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5" t="s">
        <v>9</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5" t="s">
        <v>11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5" t="s">
        <v>6</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5" t="s">
        <v>10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5" t="s">
        <v>11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5" t="s">
        <v>6</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5" t="s">
        <v>9</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5" t="s">
        <v>13</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5" t="s">
        <v>11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5" t="s">
        <v>11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5" t="s">
        <v>13</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5" t="s">
        <v>6</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5" t="s">
        <v>9</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5" t="s">
        <v>11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5" t="s">
        <v>13</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5" t="s">
        <v>13</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5" t="s">
        <v>11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5" t="s">
        <v>13</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5" t="s">
        <v>9</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5" t="s">
        <v>13</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5" t="s">
        <v>11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5" t="s">
        <v>9</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5" t="s">
        <v>13</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5" t="s">
        <v>6</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5" t="s">
        <v>6</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5" t="s">
        <v>11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5" t="s">
        <v>6</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5" t="s">
        <v>6</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5" t="s">
        <v>11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5" t="s">
        <v>13</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5" t="s">
        <v>6</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5" t="s">
        <v>6</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5" t="s">
        <v>11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5" t="s">
        <v>13</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5" t="s">
        <v>13</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5" t="s">
        <v>13</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5" t="s">
        <v>10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5" t="s">
        <v>6</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5" t="s">
        <v>9</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5" t="s">
        <v>13</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5" t="s">
        <v>6</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5" t="s">
        <v>6</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5" t="s">
        <v>6</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5" t="s">
        <v>6</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5" t="s">
        <v>13</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5" t="s">
        <v>11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5" t="s">
        <v>10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5" t="s">
        <v>10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5" t="s">
        <v>9</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5" t="s">
        <v>11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5" t="s">
        <v>13</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5" t="s">
        <v>13</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5" t="s">
        <v>11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5" t="s">
        <v>10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5" t="s">
        <v>6</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5" t="s">
        <v>13</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5" t="s">
        <v>10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5" t="s">
        <v>11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5" t="s">
        <v>6</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5" t="s">
        <v>9</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5" t="s">
        <v>10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5" t="s">
        <v>6</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5" t="s">
        <v>6</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5" t="s">
        <v>9</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5" t="s">
        <v>9</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5" t="s">
        <v>9</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5" t="s">
        <v>6</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5" t="s">
        <v>11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5" t="s">
        <v>6</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5" t="s">
        <v>9</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5" t="s">
        <v>6</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5" t="s">
        <v>11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5" t="s">
        <v>11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5" t="s">
        <v>9</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5" t="s">
        <v>9</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5" t="s">
        <v>6</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5" t="s">
        <v>11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5" t="s">
        <v>6</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5" t="s">
        <v>10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5" t="s">
        <v>6</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5" t="s">
        <v>6</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5" t="s">
        <v>11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5" t="s">
        <v>13</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5" t="s">
        <v>10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5" t="s">
        <v>11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5" t="s">
        <v>6</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5" t="s">
        <v>10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5" t="s">
        <v>10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5" t="s">
        <v>11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5" t="s">
        <v>9</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5" t="s">
        <v>6</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5" t="s">
        <v>13</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5" t="s">
        <v>6</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5" t="s">
        <v>11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5" t="s">
        <v>10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5" t="s">
        <v>11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5" t="s">
        <v>6</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5" t="s">
        <v>13</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5" t="s">
        <v>6</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5" t="s">
        <v>13</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5" t="s">
        <v>6</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5" t="s">
        <v>11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5" t="s">
        <v>13</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5" t="s">
        <v>9</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5" t="s">
        <v>9</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5" t="s">
        <v>6</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5" t="s">
        <v>11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5" t="s">
        <v>10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5" t="s">
        <v>10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5" t="s">
        <v>11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5" t="s">
        <v>9</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5" t="s">
        <v>10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5" t="s">
        <v>6</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5" t="s">
        <v>10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5" t="s">
        <v>13</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5" t="s">
        <v>11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5" t="s">
        <v>6</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5" t="s">
        <v>11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5" t="s">
        <v>9</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5" t="s">
        <v>10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5" t="s">
        <v>6</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5" t="s">
        <v>11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5" t="s">
        <v>13</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5" t="s">
        <v>9</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5" t="s">
        <v>13</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5" t="s">
        <v>9</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5" t="s">
        <v>10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5" t="s">
        <v>10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5" t="s">
        <v>13</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5" t="s">
        <v>13</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5" t="s">
        <v>13</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5" t="s">
        <v>10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5" t="s">
        <v>13</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5" t="s">
        <v>13</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5" t="s">
        <v>10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5" t="s">
        <v>11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5" t="s">
        <v>9</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5" t="s">
        <v>9</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5" t="s">
        <v>13</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5" t="s">
        <v>6</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5" t="s">
        <v>10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5" t="s">
        <v>13</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5" t="s">
        <v>13</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5" t="s">
        <v>10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5" t="s">
        <v>11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5" t="s">
        <v>9</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5" t="s">
        <v>13</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5" t="s">
        <v>11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5" t="s">
        <v>11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5" t="s">
        <v>10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5" t="s">
        <v>10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5" t="s">
        <v>13</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5" t="s">
        <v>6</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5" t="s">
        <v>6</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5" t="s">
        <v>6</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5" t="s">
        <v>11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5" t="s">
        <v>9</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5" t="s">
        <v>9</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5" t="s">
        <v>6</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5" t="s">
        <v>13</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5" t="s">
        <v>9</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5" t="s">
        <v>11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5" t="s">
        <v>10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5" t="s">
        <v>11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5" t="s">
        <v>13</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5" t="s">
        <v>11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5" t="s">
        <v>11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5" t="s">
        <v>11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5" t="s">
        <v>13</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5" t="s">
        <v>13</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5" t="s">
        <v>6</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5" t="s">
        <v>6</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5" t="s">
        <v>10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5" t="s">
        <v>11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5" t="s">
        <v>13</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5" t="s">
        <v>9</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5" t="s">
        <v>13</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5" t="s">
        <v>11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5" t="s">
        <v>11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5" t="s">
        <v>11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5" t="s">
        <v>10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5" t="s">
        <v>9</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5" t="s">
        <v>6</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5" t="s">
        <v>6</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5" t="s">
        <v>6</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5" t="s">
        <v>10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5" t="s">
        <v>10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5" t="s">
        <v>13</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5" t="s">
        <v>13</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5" t="s">
        <v>13</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5" t="s">
        <v>13</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5" t="s">
        <v>6</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5" t="s">
        <v>11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5" t="s">
        <v>10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5" t="s">
        <v>9</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5" t="s">
        <v>10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5" t="s">
        <v>6</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5" t="s">
        <v>9</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5" t="s">
        <v>6</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5" t="s">
        <v>9</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5" t="s">
        <v>13</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5" t="s">
        <v>9</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5" t="s">
        <v>13</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5" t="s">
        <v>11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5" t="s">
        <v>11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5" t="s">
        <v>6</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5" t="s">
        <v>9</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5" t="s">
        <v>9</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5" t="s">
        <v>10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5" t="s">
        <v>6</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5" t="s">
        <v>6</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5" t="s">
        <v>6</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5" t="s">
        <v>13</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5" t="s">
        <v>9</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5" t="s">
        <v>10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5" t="s">
        <v>9</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5" t="s">
        <v>13</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5" t="s">
        <v>10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5" t="s">
        <v>13</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5" t="s">
        <v>11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5" t="s">
        <v>11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5" t="s">
        <v>10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5" t="s">
        <v>11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5" t="s">
        <v>6</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5" t="s">
        <v>9</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5" t="s">
        <v>13</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5" t="s">
        <v>13</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5" t="s">
        <v>13</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5" t="s">
        <v>9</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5" t="s">
        <v>11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5" t="s">
        <v>13</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5" t="s">
        <v>9</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5" t="s">
        <v>9</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5" t="s">
        <v>6</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5" t="s">
        <v>13</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5" t="s">
        <v>11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5" t="s">
        <v>6</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5" t="s">
        <v>13</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5" t="s">
        <v>13</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5" t="s">
        <v>6</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5" t="s">
        <v>10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5" t="s">
        <v>6</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5" t="s">
        <v>9</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5" t="s">
        <v>10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5" t="s">
        <v>9</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5" t="s">
        <v>10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5" t="s">
        <v>6</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5" t="s">
        <v>13</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5" t="s">
        <v>9</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5" t="s">
        <v>9</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5" t="s">
        <v>10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5" t="s">
        <v>11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5" t="s">
        <v>13</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5" t="s">
        <v>13</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5" t="s">
        <v>10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5" t="s">
        <v>13</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5" t="s">
        <v>10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5" t="s">
        <v>6</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5" t="s">
        <v>6</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5" t="s">
        <v>11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5" t="s">
        <v>9</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5" t="s">
        <v>6</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5" t="s">
        <v>10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5" t="s">
        <v>6</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5" t="s">
        <v>13</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5" t="s">
        <v>9</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5" t="s">
        <v>11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5" t="s">
        <v>10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5" t="s">
        <v>6</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5" t="s">
        <v>9</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5" t="s">
        <v>9</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5" t="s">
        <v>9</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5" t="s">
        <v>6</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5" t="s">
        <v>9</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5" t="s">
        <v>6</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5" t="s">
        <v>6</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5" t="s">
        <v>11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5" t="s">
        <v>11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5" t="s">
        <v>10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5" t="s">
        <v>9</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5" t="s">
        <v>10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5" t="s">
        <v>6</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5" t="s">
        <v>10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5" t="s">
        <v>9</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5" t="s">
        <v>10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5" t="s">
        <v>9</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5" t="s">
        <v>10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5" t="s">
        <v>11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5" t="s">
        <v>10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5" t="s">
        <v>11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5" t="s">
        <v>10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5" t="s">
        <v>11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5" t="s">
        <v>10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5" t="s">
        <v>10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5" t="s">
        <v>13</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5" t="s">
        <v>9</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5" t="s">
        <v>6</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5" t="s">
        <v>6</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5" t="s">
        <v>11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5" t="s">
        <v>10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5" t="s">
        <v>9</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5" t="s">
        <v>13</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5" t="s">
        <v>13</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5" t="s">
        <v>9</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5" t="s">
        <v>13</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5" t="s">
        <v>9</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5" t="s">
        <v>13</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5" t="s">
        <v>10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5" t="s">
        <v>13</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5" t="s">
        <v>9</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5" t="s">
        <v>11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5" t="s">
        <v>9</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5" t="s">
        <v>9</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5" t="s">
        <v>13</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5" t="s">
        <v>6</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5" t="s">
        <v>10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5" t="s">
        <v>10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5" t="s">
        <v>10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5" t="s">
        <v>11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5" t="s">
        <v>13</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5" t="s">
        <v>6</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5" t="s">
        <v>10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5" t="s">
        <v>6</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5" t="s">
        <v>13</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5" t="s">
        <v>9</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5" t="s">
        <v>11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5" t="s">
        <v>6</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5" t="s">
        <v>11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5" t="s">
        <v>10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5" t="s">
        <v>10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5" t="s">
        <v>10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5" t="s">
        <v>6</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5" t="s">
        <v>11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5" t="s">
        <v>11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5" t="s">
        <v>13</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5" t="s">
        <v>10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5" t="s">
        <v>9</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5" t="s">
        <v>10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5" t="s">
        <v>13</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5" t="s">
        <v>6</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5" t="s">
        <v>13</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5" t="s">
        <v>9</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5" t="s">
        <v>11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5" t="s">
        <v>10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5" t="s">
        <v>6</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5" t="s">
        <v>10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5" t="s">
        <v>13</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5" t="s">
        <v>10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5" t="s">
        <v>11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5" t="s">
        <v>6</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5" t="s">
        <v>6</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5" t="s">
        <v>6</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5" t="s">
        <v>6</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5" t="s">
        <v>11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5" t="s">
        <v>11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5" t="s">
        <v>6</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5" t="s">
        <v>6</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5" t="s">
        <v>9</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5" t="s">
        <v>13</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5" t="s">
        <v>6</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5" t="s">
        <v>10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5" t="s">
        <v>6</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5" t="s">
        <v>9</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5" t="s">
        <v>9</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5" t="s">
        <v>13</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5" t="s">
        <v>11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5" t="s">
        <v>6</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5" t="s">
        <v>9</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5" t="s">
        <v>13</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5" t="s">
        <v>10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5" t="s">
        <v>9</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5" t="s">
        <v>6</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5" t="s">
        <v>10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5" t="s">
        <v>11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5" t="s">
        <v>11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5" t="s">
        <v>11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5" t="s">
        <v>10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5" t="s">
        <v>6</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5" t="s">
        <v>9</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5" t="s">
        <v>6</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5" t="s">
        <v>11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5" t="s">
        <v>9</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5" t="s">
        <v>6</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5" t="s">
        <v>9</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5" t="s">
        <v>6</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5" t="s">
        <v>9</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5" t="s">
        <v>6</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5" t="s">
        <v>13</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5" t="s">
        <v>10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5" t="s">
        <v>6</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5" t="s">
        <v>6</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5" t="s">
        <v>11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5" t="s">
        <v>6</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5" t="s">
        <v>11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5" t="s">
        <v>9</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5" t="s">
        <v>13</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5" t="s">
        <v>11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5" t="s">
        <v>9</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5" t="s">
        <v>6</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5" t="s">
        <v>6</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5" t="s">
        <v>13</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5" t="s">
        <v>11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5" t="s">
        <v>10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5" t="s">
        <v>11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5" t="s">
        <v>11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5" t="s">
        <v>13</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5" t="s">
        <v>9</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5" t="s">
        <v>6</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5" t="s">
        <v>10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5" t="s">
        <v>13</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5" t="s">
        <v>6</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5" t="s">
        <v>10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5" t="s">
        <v>9</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5" t="s">
        <v>9</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5" t="s">
        <v>9</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5" t="s">
        <v>9</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5" t="s">
        <v>10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5" t="s">
        <v>11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5" t="s">
        <v>10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5" t="s">
        <v>10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5" t="s">
        <v>10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5" t="s">
        <v>11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5" t="s">
        <v>11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5" t="s">
        <v>13</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5" t="s">
        <v>11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5" t="s">
        <v>11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5" t="s">
        <v>6</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5" t="s">
        <v>13</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5" t="s">
        <v>9</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5" t="s">
        <v>10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5" t="s">
        <v>9</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5" t="s">
        <v>6</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5" t="s">
        <v>10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5" t="s">
        <v>10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5" t="s">
        <v>6</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5" t="s">
        <v>13</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5" t="s">
        <v>9</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5" t="s">
        <v>13</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5" t="s">
        <v>6</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5" t="s">
        <v>10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5" t="s">
        <v>11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5" t="s">
        <v>9</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5" t="s">
        <v>13</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5" t="s">
        <v>6</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5" t="s">
        <v>10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5" t="s">
        <v>6</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5" t="s">
        <v>9</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5" t="s">
        <v>11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5" t="s">
        <v>13</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5" t="s">
        <v>10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5" t="s">
        <v>9</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5" t="s">
        <v>13</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5" t="s">
        <v>9</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5" t="s">
        <v>13</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5" t="s">
        <v>10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5" t="s">
        <v>10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5" t="s">
        <v>6</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5" t="s">
        <v>10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5" t="s">
        <v>11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5" t="s">
        <v>10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5" t="s">
        <v>9</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5" t="s">
        <v>6</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5" t="s">
        <v>9</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5" t="s">
        <v>10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5" t="s">
        <v>6</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5" t="s">
        <v>6</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5" t="s">
        <v>9</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5" t="s">
        <v>9</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5" t="s">
        <v>10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5" t="s">
        <v>6</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5" t="s">
        <v>10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5" t="s">
        <v>9</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5" t="s">
        <v>11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5" t="s">
        <v>6</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5" t="s">
        <v>11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5" t="s">
        <v>6</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5" t="s">
        <v>9</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5" t="s">
        <v>6</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5" t="s">
        <v>6</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5" t="s">
        <v>11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5" t="s">
        <v>9</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5" t="s">
        <v>13</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5" t="s">
        <v>6</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5" t="s">
        <v>10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5" t="s">
        <v>13</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5" t="s">
        <v>11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5" t="s">
        <v>9</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5" t="s">
        <v>10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5" t="s">
        <v>9</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5" t="s">
        <v>11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5" t="s">
        <v>6</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5" t="s">
        <v>11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5" t="s">
        <v>13</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5" t="s">
        <v>6</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5" t="s">
        <v>13</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5" t="s">
        <v>10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5" t="s">
        <v>9</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5" t="s">
        <v>10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5" t="s">
        <v>9</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5" t="s">
        <v>10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5" t="s">
        <v>6</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5" t="s">
        <v>10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5" t="s">
        <v>13</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5" t="s">
        <v>13</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5" t="s">
        <v>9</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5" t="s">
        <v>6</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5" t="s">
        <v>9</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5" t="s">
        <v>11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5" t="s">
        <v>6</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5" t="s">
        <v>9</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5" t="s">
        <v>13</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5" t="s">
        <v>6</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5" t="s">
        <v>13</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5" t="s">
        <v>9</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5" t="s">
        <v>10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5" t="s">
        <v>10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5" t="s">
        <v>10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5" t="s">
        <v>13</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5" t="s">
        <v>13</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5" t="s">
        <v>11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5" t="s">
        <v>13</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5" t="s">
        <v>6</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5" t="s">
        <v>11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5" t="s">
        <v>13</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5" t="s">
        <v>9</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5" t="s">
        <v>13</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5" t="s">
        <v>6</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5" t="s">
        <v>10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5" t="s">
        <v>10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5" t="s">
        <v>11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5" t="s">
        <v>9</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5" t="s">
        <v>13</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5" t="s">
        <v>10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5" t="s">
        <v>10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5" t="s">
        <v>6</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5" t="s">
        <v>6</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5" t="s">
        <v>9</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5" t="s">
        <v>11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5" t="s">
        <v>13</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5" t="s">
        <v>10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5" t="s">
        <v>10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5" t="s">
        <v>13</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5" t="s">
        <v>10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5" t="s">
        <v>10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5" t="s">
        <v>11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mergeCells count="1">
    <mergeCell ref="B1:D1"/>
  </mergeCells>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F162-47F1-4C6C-8886-34595DE25CE6}">
  <dimension ref="A1:J42"/>
  <sheetViews>
    <sheetView tabSelected="1" topLeftCell="A35" zoomScale="139" workbookViewId="0">
      <selection activeCell="H47" sqref="H47"/>
    </sheetView>
  </sheetViews>
  <sheetFormatPr defaultRowHeight="14.4" x14ac:dyDescent="0.3"/>
  <sheetData>
    <row r="1" spans="1:10" x14ac:dyDescent="0.3">
      <c r="H1" t="s">
        <v>1089</v>
      </c>
    </row>
    <row r="2" spans="1:10" x14ac:dyDescent="0.3">
      <c r="A2" t="s">
        <v>1042</v>
      </c>
    </row>
    <row r="4" spans="1:10" ht="14.4" customHeight="1" x14ac:dyDescent="0.3">
      <c r="A4" s="55" t="s">
        <v>1048</v>
      </c>
      <c r="B4" s="55"/>
      <c r="C4" s="55"/>
      <c r="D4" s="55"/>
      <c r="E4" s="55"/>
      <c r="F4" s="55"/>
      <c r="G4" s="55"/>
      <c r="H4" s="55"/>
      <c r="I4" s="55"/>
      <c r="J4" s="55"/>
    </row>
    <row r="5" spans="1:10" x14ac:dyDescent="0.3">
      <c r="A5" s="55"/>
      <c r="B5" s="55"/>
      <c r="C5" s="55"/>
      <c r="D5" s="55"/>
      <c r="E5" s="55"/>
      <c r="F5" s="55"/>
      <c r="G5" s="55"/>
      <c r="H5" s="55"/>
      <c r="I5" s="55"/>
      <c r="J5" s="55"/>
    </row>
    <row r="6" spans="1:10" x14ac:dyDescent="0.3">
      <c r="A6" s="23"/>
      <c r="B6" s="23"/>
      <c r="C6" s="23"/>
      <c r="D6" s="23"/>
      <c r="E6" s="23"/>
      <c r="F6" s="23"/>
      <c r="G6" s="23"/>
      <c r="H6" s="23"/>
      <c r="I6" s="23"/>
      <c r="J6" s="23"/>
    </row>
    <row r="7" spans="1:10" x14ac:dyDescent="0.3">
      <c r="A7" s="55" t="s">
        <v>1049</v>
      </c>
      <c r="B7" s="55"/>
      <c r="C7" s="55"/>
      <c r="D7" s="55"/>
      <c r="E7" s="55"/>
      <c r="F7" s="55"/>
      <c r="G7" s="55"/>
      <c r="H7" s="55"/>
      <c r="I7" s="55"/>
    </row>
    <row r="8" spans="1:10" x14ac:dyDescent="0.3">
      <c r="A8" s="55"/>
      <c r="B8" s="55"/>
      <c r="C8" s="55"/>
      <c r="D8" s="55"/>
      <c r="E8" s="55"/>
      <c r="F8" s="55"/>
      <c r="G8" s="55"/>
      <c r="H8" s="55"/>
      <c r="I8" s="55"/>
    </row>
    <row r="10" spans="1:10" x14ac:dyDescent="0.3">
      <c r="A10" t="s">
        <v>1050</v>
      </c>
    </row>
    <row r="11" spans="1:10" ht="15" thickBot="1" x14ac:dyDescent="0.35"/>
    <row r="12" spans="1:10" x14ac:dyDescent="0.3">
      <c r="A12" s="56" t="s">
        <v>1051</v>
      </c>
      <c r="B12" s="57"/>
      <c r="C12" s="57"/>
      <c r="D12" s="57"/>
      <c r="E12" s="57"/>
      <c r="F12" s="57"/>
      <c r="G12" s="57"/>
      <c r="H12" s="57"/>
      <c r="I12" s="58"/>
    </row>
    <row r="13" spans="1:10" ht="15" thickBot="1" x14ac:dyDescent="0.35">
      <c r="A13" s="59"/>
      <c r="B13" s="60"/>
      <c r="C13" s="60"/>
      <c r="D13" s="60"/>
      <c r="E13" s="60"/>
      <c r="F13" s="60"/>
      <c r="G13" s="60"/>
      <c r="H13" s="60"/>
      <c r="I13" s="61"/>
    </row>
    <row r="14" spans="1:10" x14ac:dyDescent="0.3">
      <c r="A14" t="s">
        <v>1091</v>
      </c>
    </row>
    <row r="15" spans="1:10" ht="14.4" customHeight="1" x14ac:dyDescent="0.3">
      <c r="A15" s="62" t="s">
        <v>1090</v>
      </c>
      <c r="B15" s="62"/>
      <c r="C15" s="62"/>
      <c r="D15" s="62"/>
      <c r="E15" s="62"/>
      <c r="F15" s="62"/>
      <c r="G15" s="62"/>
      <c r="H15" s="62"/>
    </row>
    <row r="16" spans="1:10" x14ac:dyDescent="0.3">
      <c r="A16" s="62"/>
      <c r="B16" s="62"/>
      <c r="C16" s="62"/>
      <c r="D16" s="62"/>
      <c r="E16" s="62"/>
      <c r="F16" s="62"/>
      <c r="G16" s="62"/>
      <c r="H16" s="62"/>
    </row>
    <row r="17" spans="1:10" x14ac:dyDescent="0.3">
      <c r="A17" s="62"/>
      <c r="B17" s="62"/>
      <c r="C17" s="62"/>
      <c r="D17" s="62"/>
      <c r="E17" s="62"/>
      <c r="F17" s="62"/>
      <c r="G17" s="62"/>
      <c r="H17" s="62"/>
    </row>
    <row r="18" spans="1:10" x14ac:dyDescent="0.3">
      <c r="A18" s="62"/>
      <c r="B18" s="62"/>
      <c r="C18" s="62"/>
      <c r="D18" s="62"/>
      <c r="E18" s="62"/>
      <c r="F18" s="62"/>
      <c r="G18" s="62"/>
      <c r="H18" s="62"/>
    </row>
    <row r="19" spans="1:10" x14ac:dyDescent="0.3">
      <c r="A19" s="62"/>
      <c r="B19" s="62"/>
      <c r="C19" s="62"/>
      <c r="D19" s="62"/>
      <c r="E19" s="62"/>
      <c r="F19" s="62"/>
      <c r="G19" s="62"/>
      <c r="H19" s="62"/>
    </row>
    <row r="20" spans="1:10" x14ac:dyDescent="0.3">
      <c r="A20" s="62"/>
      <c r="B20" s="62"/>
      <c r="C20" s="62"/>
      <c r="D20" s="62"/>
      <c r="E20" s="62"/>
      <c r="F20" s="62"/>
      <c r="G20" s="62"/>
      <c r="H20" s="62"/>
    </row>
    <row r="21" spans="1:10" x14ac:dyDescent="0.3">
      <c r="A21" s="62"/>
      <c r="B21" s="62"/>
      <c r="C21" s="62"/>
      <c r="D21" s="62"/>
      <c r="E21" s="62"/>
      <c r="F21" s="62"/>
      <c r="G21" s="62"/>
      <c r="H21" s="62"/>
    </row>
    <row r="23" spans="1:10" x14ac:dyDescent="0.3">
      <c r="A23" t="s">
        <v>1093</v>
      </c>
    </row>
    <row r="24" spans="1:10" ht="14.4" customHeight="1" x14ac:dyDescent="0.3">
      <c r="A24" s="54" t="s">
        <v>1092</v>
      </c>
      <c r="B24" s="54"/>
      <c r="C24" s="54"/>
      <c r="D24" s="54"/>
      <c r="E24" s="54"/>
      <c r="F24" s="54"/>
      <c r="G24" s="54"/>
      <c r="H24" s="54"/>
      <c r="I24" s="54"/>
      <c r="J24" s="54"/>
    </row>
    <row r="25" spans="1:10" x14ac:dyDescent="0.3">
      <c r="A25" s="54"/>
      <c r="B25" s="54"/>
      <c r="C25" s="54"/>
      <c r="D25" s="54"/>
      <c r="E25" s="54"/>
      <c r="F25" s="54"/>
      <c r="G25" s="54"/>
      <c r="H25" s="54"/>
      <c r="I25" s="54"/>
      <c r="J25" s="54"/>
    </row>
    <row r="26" spans="1:10" x14ac:dyDescent="0.3">
      <c r="A26" s="54"/>
      <c r="B26" s="54"/>
      <c r="C26" s="54"/>
      <c r="D26" s="54"/>
      <c r="E26" s="54"/>
      <c r="F26" s="54"/>
      <c r="G26" s="54"/>
      <c r="H26" s="54"/>
      <c r="I26" s="54"/>
      <c r="J26" s="54"/>
    </row>
    <row r="27" spans="1:10" x14ac:dyDescent="0.3">
      <c r="A27" s="54"/>
      <c r="B27" s="54"/>
      <c r="C27" s="54"/>
      <c r="D27" s="54"/>
      <c r="E27" s="54"/>
      <c r="F27" s="54"/>
      <c r="G27" s="54"/>
      <c r="H27" s="54"/>
      <c r="I27" s="54"/>
      <c r="J27" s="54"/>
    </row>
    <row r="28" spans="1:10" x14ac:dyDescent="0.3">
      <c r="A28" s="54"/>
      <c r="B28" s="54"/>
      <c r="C28" s="54"/>
      <c r="D28" s="54"/>
      <c r="E28" s="54"/>
      <c r="F28" s="54"/>
      <c r="G28" s="54"/>
      <c r="H28" s="54"/>
      <c r="I28" s="54"/>
      <c r="J28" s="54"/>
    </row>
    <row r="29" spans="1:10" x14ac:dyDescent="0.3">
      <c r="A29" s="54"/>
      <c r="B29" s="54"/>
      <c r="C29" s="54"/>
      <c r="D29" s="54"/>
      <c r="E29" s="54"/>
      <c r="F29" s="54"/>
      <c r="G29" s="54"/>
      <c r="H29" s="54"/>
      <c r="I29" s="54"/>
      <c r="J29" s="54"/>
    </row>
    <row r="30" spans="1:10" x14ac:dyDescent="0.3">
      <c r="A30" s="54"/>
      <c r="B30" s="54"/>
      <c r="C30" s="54"/>
      <c r="D30" s="54"/>
      <c r="E30" s="54"/>
      <c r="F30" s="54"/>
      <c r="G30" s="54"/>
      <c r="H30" s="54"/>
      <c r="I30" s="54"/>
      <c r="J30" s="54"/>
    </row>
    <row r="31" spans="1:10" x14ac:dyDescent="0.3">
      <c r="A31" s="54"/>
      <c r="B31" s="54"/>
      <c r="C31" s="54"/>
      <c r="D31" s="54"/>
      <c r="E31" s="54"/>
      <c r="F31" s="54"/>
      <c r="G31" s="54"/>
      <c r="H31" s="54"/>
      <c r="I31" s="54"/>
      <c r="J31" s="54"/>
    </row>
    <row r="32" spans="1:10" x14ac:dyDescent="0.3">
      <c r="A32" s="54"/>
      <c r="B32" s="54"/>
      <c r="C32" s="54"/>
      <c r="D32" s="54"/>
      <c r="E32" s="54"/>
      <c r="F32" s="54"/>
      <c r="G32" s="54"/>
      <c r="H32" s="54"/>
      <c r="I32" s="54"/>
      <c r="J32" s="54"/>
    </row>
    <row r="33" spans="1:10" x14ac:dyDescent="0.3">
      <c r="A33" s="54"/>
      <c r="B33" s="54"/>
      <c r="C33" s="54"/>
      <c r="D33" s="54"/>
      <c r="E33" s="54"/>
      <c r="F33" s="54"/>
      <c r="G33" s="54"/>
      <c r="H33" s="54"/>
      <c r="I33" s="54"/>
      <c r="J33" s="54"/>
    </row>
    <row r="34" spans="1:10" x14ac:dyDescent="0.3">
      <c r="A34" s="54"/>
      <c r="B34" s="54"/>
      <c r="C34" s="54"/>
      <c r="D34" s="54"/>
      <c r="E34" s="54"/>
      <c r="F34" s="54"/>
      <c r="G34" s="54"/>
      <c r="H34" s="54"/>
      <c r="I34" s="54"/>
      <c r="J34" s="54"/>
    </row>
    <row r="35" spans="1:10" x14ac:dyDescent="0.3">
      <c r="A35" s="54"/>
      <c r="B35" s="54"/>
      <c r="C35" s="54"/>
      <c r="D35" s="54"/>
      <c r="E35" s="54"/>
      <c r="F35" s="54"/>
      <c r="G35" s="54"/>
      <c r="H35" s="54"/>
      <c r="I35" s="54"/>
      <c r="J35" s="54"/>
    </row>
    <row r="36" spans="1:10" x14ac:dyDescent="0.3">
      <c r="A36" s="54"/>
      <c r="B36" s="54"/>
      <c r="C36" s="54"/>
      <c r="D36" s="54"/>
      <c r="E36" s="54"/>
      <c r="F36" s="54"/>
      <c r="G36" s="54"/>
      <c r="H36" s="54"/>
      <c r="I36" s="54"/>
      <c r="J36" s="54"/>
    </row>
    <row r="37" spans="1:10" x14ac:dyDescent="0.3">
      <c r="A37" s="54"/>
      <c r="B37" s="54"/>
      <c r="C37" s="54"/>
      <c r="D37" s="54"/>
      <c r="E37" s="54"/>
      <c r="F37" s="54"/>
      <c r="G37" s="54"/>
      <c r="H37" s="54"/>
      <c r="I37" s="54"/>
      <c r="J37" s="54"/>
    </row>
    <row r="38" spans="1:10" x14ac:dyDescent="0.3">
      <c r="A38" s="54"/>
      <c r="B38" s="54"/>
      <c r="C38" s="54"/>
      <c r="D38" s="54"/>
      <c r="E38" s="54"/>
      <c r="F38" s="54"/>
      <c r="G38" s="54"/>
      <c r="H38" s="54"/>
      <c r="I38" s="54"/>
      <c r="J38" s="54"/>
    </row>
    <row r="39" spans="1:10" x14ac:dyDescent="0.3">
      <c r="A39" s="54"/>
      <c r="B39" s="54"/>
      <c r="C39" s="54"/>
      <c r="D39" s="54"/>
      <c r="E39" s="54"/>
      <c r="F39" s="54"/>
      <c r="G39" s="54"/>
      <c r="H39" s="54"/>
      <c r="I39" s="54"/>
      <c r="J39" s="54"/>
    </row>
    <row r="40" spans="1:10" x14ac:dyDescent="0.3">
      <c r="A40" s="54"/>
      <c r="B40" s="54"/>
      <c r="C40" s="54"/>
      <c r="D40" s="54"/>
      <c r="E40" s="54"/>
      <c r="F40" s="54"/>
      <c r="G40" s="54"/>
      <c r="H40" s="54"/>
      <c r="I40" s="54"/>
      <c r="J40" s="54"/>
    </row>
    <row r="41" spans="1:10" x14ac:dyDescent="0.3">
      <c r="A41" s="54"/>
      <c r="B41" s="54"/>
      <c r="C41" s="54"/>
      <c r="D41" s="54"/>
      <c r="E41" s="54"/>
      <c r="F41" s="54"/>
      <c r="G41" s="54"/>
      <c r="H41" s="54"/>
      <c r="I41" s="54"/>
      <c r="J41" s="54"/>
    </row>
    <row r="42" spans="1:10" x14ac:dyDescent="0.3">
      <c r="A42" s="54"/>
      <c r="B42" s="54"/>
      <c r="C42" s="54"/>
      <c r="D42" s="54"/>
      <c r="E42" s="54"/>
      <c r="F42" s="54"/>
      <c r="G42" s="54"/>
      <c r="H42" s="54"/>
      <c r="I42" s="54"/>
      <c r="J42" s="54"/>
    </row>
  </sheetData>
  <mergeCells count="5">
    <mergeCell ref="A24:J42"/>
    <mergeCell ref="A4:J5"/>
    <mergeCell ref="A7:I8"/>
    <mergeCell ref="A12:I13"/>
    <mergeCell ref="A15:H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20" sqref="F20"/>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Pivots</vt:lpstr>
      <vt:lpstr>Data</vt:lpstr>
      <vt:lpstr>Notes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sahil gupta</cp:lastModifiedBy>
  <dcterms:created xsi:type="dcterms:W3CDTF">2021-03-14T20:21:32Z</dcterms:created>
  <dcterms:modified xsi:type="dcterms:W3CDTF">2025-01-02T11:11:36Z</dcterms:modified>
</cp:coreProperties>
</file>