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ahil/Documents/Job preparation/Excel/"/>
    </mc:Choice>
  </mc:AlternateContent>
  <xr:revisionPtr revIDLastSave="0" documentId="13_ncr:1_{69ADC10B-B051-7441-A511-2E79CF9CF545}" xr6:coauthVersionLast="47" xr6:coauthVersionMax="47" xr10:uidLastSave="{00000000-0000-0000-0000-000000000000}"/>
  <bookViews>
    <workbookView xWindow="0" yWindow="500" windowWidth="38400" windowHeight="21100" activeTab="2" xr2:uid="{00000000-000D-0000-FFFF-FFFF00000000}"/>
  </bookViews>
  <sheets>
    <sheet name="Pivot table" sheetId="19" r:id="rId1"/>
    <sheet name="Pivot_table_ME" sheetId="20" r:id="rId2"/>
    <sheet name="Dashboard" sheetId="21"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Coffee_Roast">#N/A</definedName>
    <definedName name="Slicer_coffee_type_name">#N/A</definedName>
    <definedName name="Slicer_coffee_type_name1">#N/A</definedName>
    <definedName name="Slicer_Loyalty_card">#N/A</definedName>
    <definedName name="Slicer_Loyalty_card1">#N/A</definedName>
    <definedName name="Slicer_Size">#N/A</definedName>
    <definedName name="Slicer_Years">#N/A</definedName>
  </definedNames>
  <calcPr calcId="191028"/>
  <pivotCaches>
    <pivotCache cacheId="4"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I3" i="17"/>
  <c r="N3" i="17" s="1"/>
  <c r="J3" i="17"/>
  <c r="K3" i="17"/>
  <c r="L3" i="17"/>
  <c r="M3" i="17" s="1"/>
  <c r="I4" i="17"/>
  <c r="N4" i="17" s="1"/>
  <c r="J4" i="17"/>
  <c r="K4" i="17"/>
  <c r="L4" i="17"/>
  <c r="M4" i="17" s="1"/>
  <c r="I5" i="17"/>
  <c r="N5" i="17" s="1"/>
  <c r="J5" i="17"/>
  <c r="K5" i="17"/>
  <c r="L5" i="17"/>
  <c r="M5" i="17" s="1"/>
  <c r="J2" i="17"/>
  <c r="K2" i="17"/>
  <c r="L2" i="17"/>
  <c r="M2" i="17" s="1"/>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<sst xmlns="http://schemas.openxmlformats.org/spreadsheetml/2006/main" count="12209" uniqueCount="6229">
  <si>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</si>
  <si>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</si>
  <si>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</si>
  <si>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</si>
  <si>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</si>
  <si>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</si>
  <si>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</si>
  <si>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</si>
  <si>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</si>
  <si>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</si>
  <si>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</si>
  <si>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</si>
  <si>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</si>
  <si>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</si>
  <si>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</si>
  <si>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</si>
  <si>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</si>
  <si>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</si>
  <si>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</si>
  <si>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</si>
  <si>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</si>
  <si>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</si>
  <si>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</si>
  <si>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</si>
  <si>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</si>
  <si>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</si>
  <si>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</si>
  <si>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</si>
  <si>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</si>
  <si>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</si>
  <si>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</si>
  <si>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</si>
  <si>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</si>
  <si>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</si>
  <si>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</si>
  <si>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</si>
  <si>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</si>
  <si>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</si>
  <si>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</si>
  <si>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</si>
  <si>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</si>
  <si>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</si>
  <si>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</si>
  <si>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</si>
  <si>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</si>
  <si>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</si>
  <si>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</si>
  <si>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</si>
  <si>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</si>
  <si>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</si>
  <si>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</si>
  <si>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</si>
  <si>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</si>
  <si>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</si>
  <si>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</si>
  <si>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</si>
  <si>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</si>
  <si>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</si>
  <si>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</si>
  <si>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</si>
  <si>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</si>
  <si>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</si>
  <si>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</si>
  <si>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</si>
  <si>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</si>
  <si>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</si>
  <si>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</si>
  <si>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</si>
  <si>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</si>
  <si>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</si>
  <si>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</si>
  <si>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</si>
  <si>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</si>
  <si>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</si>
  <si>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</si>
  <si>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</si>
  <si>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</si>
  <si>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</si>
  <si>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</si>
  <si>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</si>
  <si>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</si>
  <si>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</si>
  <si>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</si>
  <si>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</si>
  <si>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</si>
  <si>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</si>
  <si>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</si>
  <si>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</si>
  <si>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</si>
  <si>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</si>
  <si>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</si>
  <si>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</si>
  <si>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</si>
  <si>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</si>
  <si>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</si>
  <si>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</si>
  <si>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</si>
  <si>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</si>
  <si>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</si>
  <si>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</si>
  <si>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</si>
  <si>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</si>
  <si>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</si>
  <si>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</si>
  <si>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</si>
  <si>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</si>
  <si>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</si>
  <si>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</si>
  <si>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</si>
  <si>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</si>
  <si>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</si>
  <si>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</si>
  <si>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</si>
  <si>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</si>
  <si>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</si>
  <si>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</si>
  <si>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</si>
  <si>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</si>
  <si>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</si>
  <si>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</si>
  <si>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</si>
  <si>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</si>
  <si>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</si>
  <si>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</si>
  <si>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</si>
  <si>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</si>
  <si>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</si>
  <si>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</si>
  <si>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</si>
  <si>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</si>
  <si>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</si>
  <si>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</si>
  <si>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</si>
  <si>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</si>
  <si>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</si>
  <si>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</si>
  <si>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</si>
  <si>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</si>
  <si>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</si>
  <si>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</si>
  <si>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</si>
  <si>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</si>
  <si>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</si>
  <si>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</si>
  <si>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</si>
  <si>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</si>
  <si>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</si>
  <si>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</si>
  <si>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</si>
  <si>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</si>
  <si>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</si>
  <si>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</si>
  <si>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</si>
  <si>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</si>
  <si>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</si>
  <si>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</si>
  <si>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</si>
  <si>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</si>
  <si>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</si>
  <si>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</si>
  <si>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</si>
  <si>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</si>
  <si>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</si>
  <si>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</si>
  <si>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</si>
  <si>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</si>
  <si>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</si>
  <si>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</si>
  <si>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</si>
  <si>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</si>
  <si>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</si>
  <si>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</si>
  <si>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</si>
  <si>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</si>
  <si>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</si>
  <si>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</si>
  <si>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</si>
  <si>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</si>
  <si>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</si>
  <si>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</si>
  <si>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</si>
  <si>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</si>
  <si>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</si>
  <si>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</si>
  <si>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</si>
  <si>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</si>
  <si>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</si>
  <si>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</si>
  <si>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</si>
  <si>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</si>
  <si>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</si>
  <si>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</si>
  <si>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</si>
  <si>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</si>
  <si>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</si>
  <si>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</si>
  <si>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</si>
  <si>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</si>
  <si>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</si>
  <si>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</si>
  <si>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</si>
  <si>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</si>
  <si>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</si>
  <si>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</si>
  <si>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</si>
  <si>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</si>
  <si>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</si>
  <si>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</si>
  <si>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</si>
  <si>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</si>
  <si>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</si>
  <si>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</si>
  <si>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</si>
  <si>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</si>
  <si>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</si>
  <si>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</si>
  <si>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</si>
  <si>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</si>
  <si>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</si>
  <si>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</si>
  <si>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</si>
  <si>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</si>
  <si>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</si>
  <si>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</si>
  <si>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</si>
  <si>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</si>
  <si>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</si>
  <si>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</si>
  <si>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</si>
  <si>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</si>
  <si>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</si>
  <si>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</si>
  <si>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</si>
  <si>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</si>
  <si>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</si>
  <si>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</si>
  <si>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</si>
  <si>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</si>
  <si>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</si>
  <si>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</si>
  <si>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</si>
  <si>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</si>
  <si>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</si>
  <si>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</si>
  <si>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</si>
  <si>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</si>
  <si>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</si>
  <si>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</si>
  <si>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</si>
  <si>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</si>
  <si>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</si>
  <si>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</si>
  <si>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</si>
  <si>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</si>
  <si>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</si>
  <si>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</si>
  <si>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</si>
  <si>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</si>
  <si>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</si>
  <si>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</si>
  <si>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</si>
  <si>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</si>
  <si>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</si>
  <si>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</si>
  <si>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</si>
  <si>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</si>
  <si>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</si>
  <si>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</si>
  <si>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</si>
  <si>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</si>
  <si>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</si>
  <si>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</si>
  <si>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</si>
  <si>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</si>
  <si>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</si>
  <si>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</si>
  <si>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</si>
  <si>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</si>
  <si>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</si>
  <si>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</si>
  <si>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</si>
  <si>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</si>
  <si>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</si>
  <si>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</si>
  <si>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</si>
  <si>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</si>
  <si>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</si>
  <si>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</si>
  <si>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</si>
  <si>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</si>
  <si>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</si>
  <si>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</si>
  <si>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</si>
  <si>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</si>
  <si>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</si>
  <si>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</si>
  <si>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</si>
  <si>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</si>
  <si>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</si>
  <si>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</si>
  <si>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</si>
  <si>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</si>
  <si>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</si>
  <si>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</si>
  <si>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</si>
  <si>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</si>
  <si>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</si>
  <si>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</si>
  <si>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</si>
  <si>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</si>
  <si>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</si>
  <si>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</si>
  <si>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</si>
  <si>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</si>
  <si>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</si>
  <si>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</si>
  <si>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</si>
  <si>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</si>
  <si>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</si>
  <si>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</si>
  <si>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</si>
  <si>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</si>
  <si>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</si>
  <si>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</si>
  <si>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</si>
  <si>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</si>
  <si>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</si>
  <si>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</si>
  <si>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</si>
  <si>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</si>
  <si>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</si>
  <si>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</si>
  <si>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</si>
  <si>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</si>
  <si>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</si>
  <si>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</si>
  <si>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</si>
  <si>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</si>
  <si>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</si>
  <si>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</si>
  <si>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</si>
  <si>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</si>
  <si>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</si>
  <si>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</si>
  <si>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</si>
  <si>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</si>
  <si>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</si>
  <si>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</si>
  <si>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</si>
  <si>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</si>
  <si>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</si>
  <si>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</si>
  <si>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</si>
  <si>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</si>
  <si>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</si>
  <si>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</si>
  <si>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</si>
  <si>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</si>
  <si>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</si>
  <si>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</si>
  <si>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</si>
  <si>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</si>
  <si>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</si>
  <si>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</si>
  <si>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</si>
  <si>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</si>
  <si>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</si>
  <si>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</si>
  <si>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</si>
  <si>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</si>
  <si>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</si>
  <si>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</si>
  <si>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</si>
  <si>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</si>
  <si>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</si>
  <si>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</si>
  <si>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</si>
  <si>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</si>
  <si>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</si>
  <si>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</si>
  <si>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</si>
  <si>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</si>
  <si>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</si>
  <si>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</si>
  <si>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</si>
  <si>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</si>
  <si>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</si>
  <si>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</si>
  <si>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</si>
  <si>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</si>
  <si>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</si>
  <si>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</si>
  <si>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</si>
  <si>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</si>
  <si>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</si>
  <si>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</si>
  <si>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</si>
  <si>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</si>
  <si>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</si>
  <si>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</si>
  <si>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</si>
  <si>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</si>
  <si>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</si>
  <si>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</si>
  <si>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</si>
  <si>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</si>
  <si>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</si>
  <si>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</si>
  <si>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</si>
  <si>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</si>
  <si>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</si>
  <si>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</si>
  <si>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</si>
  <si>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</si>
  <si>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</si>
  <si>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</si>
  <si>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</si>
  <si>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</si>
  <si>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</si>
  <si>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</si>
  <si>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</si>
  <si>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</si>
  <si>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</si>
  <si>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</si>
  <si>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</si>
  <si>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</si>
  <si>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</si>
  <si>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</si>
  <si>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</si>
  <si>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</si>
  <si>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</si>
  <si>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</si>
  <si>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</si>
  <si>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</si>
  <si>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</si>
  <si>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</si>
  <si>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</si>
  <si>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</si>
  <si>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</si>
  <si>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</si>
  <si>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</si>
  <si>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</si>
  <si>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</si>
  <si>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</si>
  <si>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</si>
  <si>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</si>
  <si>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</si>
  <si>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</si>
  <si>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</si>
  <si>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</si>
  <si>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</si>
  <si>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</si>
  <si>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</si>
  <si>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</si>
  <si>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</si>
  <si>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</si>
  <si>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</si>
  <si>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</si>
  <si>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</si>
  <si>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</si>
  <si>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</si>
  <si>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</si>
  <si>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</si>
  <si>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</si>
  <si>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</si>
  <si>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</si>
  <si>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</si>
  <si>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</si>
  <si>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</si>
  <si>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</si>
  <si>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</si>
  <si>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</si>
  <si>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</si>
  <si>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</si>
  <si>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</si>
  <si>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</si>
  <si>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</si>
  <si>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</si>
  <si>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</si>
  <si>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</si>
  <si>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</si>
  <si>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</si>
  <si>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</si>
  <si>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</si>
  <si>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</si>
  <si>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</si>
  <si>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</si>
  <si>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</si>
  <si>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</si>
  <si>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</si>
  <si>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</si>
  <si>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</si>
  <si>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</si>
  <si>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</si>
  <si>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</si>
  <si>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</si>
  <si>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</si>
  <si>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</si>
  <si>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</si>
  <si>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</si>
  <si>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</si>
  <si>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</si>
  <si>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</si>
  <si>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</si>
  <si>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</si>
  <si>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</si>
  <si>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</si>
  <si>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</si>
  <si>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</si>
  <si>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</si>
  <si>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</si>
  <si>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</si>
  <si>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</si>
  <si>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</si>
  <si>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</si>
  <si>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</si>
  <si>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</si>
  <si>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</si>
  <si>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</si>
  <si>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</si>
  <si>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</si>
  <si>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</si>
  <si>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</si>
  <si>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</si>
  <si>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</si>
  <si>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</si>
  <si>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</si>
  <si>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</si>
  <si>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</si>
  <si>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</si>
  <si>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</si>
  <si>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</si>
  <si>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</si>
  <si>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</si>
  <si>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</si>
  <si>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</si>
  <si>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</si>
  <si>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</si>
  <si>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</si>
  <si>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</si>
  <si>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</si>
  <si>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</si>
  <si>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</si>
  <si>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</si>
  <si>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</si>
  <si>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</si>
  <si>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</si>
  <si>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</si>
  <si>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</si>
  <si>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</si>
  <si>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</si>
  <si>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</si>
  <si>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</si>
  <si>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</si>
  <si>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</si>
  <si>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</si>
  <si>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</si>
  <si>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</si>
  <si>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</si>
  <si>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</si>
  <si>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</si>
  <si>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</si>
  <si>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</si>
  <si>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</si>
  <si>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</si>
  <si>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</si>
  <si>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</si>
  <si>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</si>
  <si>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</si>
  <si>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</si>
  <si>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</si>
  <si>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</si>
  <si>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</si>
  <si>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</si>
  <si>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</si>
  <si>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</si>
  <si>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</si>
  <si>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</si>
  <si>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</si>
  <si>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</si>
  <si>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</si>
  <si>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</si>
  <si>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</si>
  <si>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</si>
  <si>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</si>
  <si>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</si>
  <si>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</si>
  <si>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</si>
  <si>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</si>
  <si>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</si>
  <si>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</si>
  <si>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</si>
  <si>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</si>
  <si>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</si>
  <si>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</si>
  <si>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</si>
  <si>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</si>
  <si>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</si>
  <si>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</si>
  <si>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</si>
  <si>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</si>
  <si>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</si>
  <si>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</si>
  <si>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</si>
  <si>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</si>
  <si>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</si>
  <si>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</si>
  <si>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</si>
  <si>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</si>
  <si>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</si>
  <si>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</si>
  <si>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</si>
  <si>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</si>
  <si>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</si>
  <si>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</si>
  <si>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</si>
  <si>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</si>
  <si>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</si>
  <si>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</si>
  <si>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</si>
  <si>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</si>
  <si>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</si>
  <si>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</si>
  <si>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</si>
  <si>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</si>
  <si>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</si>
  <si>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</si>
  <si>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</si>
  <si>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</si>
  <si>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</si>
  <si>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</si>
  <si>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</si>
  <si>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</si>
  <si>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</si>
  <si>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</si>
  <si>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</si>
  <si>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</si>
  <si>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</si>
  <si>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</si>
  <si>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</si>
  <si>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</si>
  <si>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</si>
  <si>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</si>
  <si>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</si>
  <si>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</si>
  <si>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</si>
  <si>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</si>
  <si>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</si>
  <si>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</si>
  <si>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</si>
  <si>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</si>
  <si>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</si>
  <si>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</si>
  <si>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</si>
  <si>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</si>
  <si>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</si>
  <si>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</si>
  <si>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</si>
  <si>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</si>
  <si>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</si>
  <si>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</si>
  <si>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</si>
  <si>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</si>
  <si>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</si>
  <si>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</si>
  <si>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</si>
  <si>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</si>
  <si>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</si>
  <si>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</si>
  <si>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</si>
  <si>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</si>
  <si>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</si>
  <si>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</si>
  <si>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</si>
  <si>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</si>
  <si>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</si>
  <si>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</si>
  <si>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</si>
  <si>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</si>
  <si>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</si>
  <si>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</si>
  <si>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</si>
  <si>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</si>
  <si>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</si>
  <si>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</si>
  <si>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</si>
  <si>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</si>
  <si>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</si>
  <si>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</si>
  <si>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</si>
  <si>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</si>
  <si>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</si>
  <si>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</si>
  <si>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</si>
  <si>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</si>
  <si>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</si>
  <si>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</si>
  <si>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</si>
  <si>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</si>
  <si>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</si>
  <si>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</si>
  <si>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</si>
  <si>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</si>
  <si>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</si>
  <si>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</si>
  <si>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</si>
  <si>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</si>
  <si>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</si>
  <si>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</si>
  <si>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</si>
  <si>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</si>
  <si>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</si>
  <si>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</si>
  <si>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</si>
  <si>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</si>
  <si>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</si>
  <si>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</si>
  <si>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</si>
  <si>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</si>
  <si>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</si>
  <si>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</si>
  <si>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</si>
  <si>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</si>
  <si>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</si>
  <si>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</si>
  <si>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</si>
  <si>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</si>
  <si>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</si>
  <si>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</si>
  <si>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</si>
  <si>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</si>
  <si>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</si>
  <si>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</si>
  <si>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</si>
  <si>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</si>
  <si>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</si>
  <si>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</si>
  <si>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</si>
  <si>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</si>
  <si>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</si>
  <si>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</si>
  <si>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</si>
  <si>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</si>
  <si>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</si>
  <si>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</si>
  <si>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</si>
  <si>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</si>
  <si>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</si>
  <si>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</si>
  <si>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</si>
  <si>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</si>
  <si>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</si>
  <si>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</si>
  <si>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</si>
  <si>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</si>
  <si>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</si>
  <si>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</si>
  <si>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</si>
  <si>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</si>
  <si>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</si>
  <si>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</si>
  <si>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</si>
  <si>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</si>
  <si>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</si>
  <si>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</si>
  <si>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</si>
  <si>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</si>
  <si>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</si>
  <si>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</si>
  <si>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</si>
  <si>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</si>
  <si>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</si>
  <si>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</si>
  <si>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</si>
  <si>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</si>
  <si>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</si>
  <si>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</si>
  <si>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</si>
  <si>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</si>
  <si>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</si>
  <si>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</si>
  <si>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</si>
  <si>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</si>
  <si>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</si>
  <si>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</si>
  <si>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</si>
  <si>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</si>
  <si>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</si>
  <si>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</si>
  <si>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</si>
  <si>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</si>
  <si>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</si>
  <si>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</si>
  <si>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</si>
  <si>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</si>
  <si>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</si>
  <si>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</si>
  <si>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</si>
  <si>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</si>
  <si>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</si>
  <si>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</si>
  <si>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</si>
  <si>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</si>
  <si>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</si>
  <si>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</si>
  <si>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</si>
  <si>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</si>
  <si>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</si>
  <si>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</si>
  <si>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</si>
  <si>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</si>
  <si>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</si>
  <si>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</si>
  <si>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</si>
  <si>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</si>
  <si>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</si>
  <si>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</si>
  <si>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</si>
  <si>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</si>
  <si>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</si>
  <si>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</si>
  <si>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</si>
  <si>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</si>
  <si>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</si>
  <si>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</si>
  <si>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</si>
  <si>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</si>
  <si>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</si>
  <si>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</si>
  <si>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</si>
  <si>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</si>
  <si>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</si>
  <si>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</si>
  <si>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</si>
  <si>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</si>
  <si>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</si>
  <si>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</si>
  <si>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</si>
  <si>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</si>
  <si>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</si>
  <si>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</si>
  <si>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</si>
  <si>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</si>
  <si>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</si>
  <si>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</si>
  <si>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</si>
  <si>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</si>
  <si>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</si>
  <si>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</si>
  <si>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</si>
  <si>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</si>
  <si>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</si>
  <si>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</si>
  <si>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</si>
  <si>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</si>
  <si>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</si>
  <si>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</si>
  <si>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</si>
  <si>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</si>
  <si>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</si>
  <si>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</si>
  <si>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</si>
  <si>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</si>
  <si>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</si>
  <si>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</si>
  <si>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</si>
  <si>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</si>
  <si>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</si>
  <si>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</si>
  <si>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</si>
  <si>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</si>
  <si>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</si>
  <si>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</si>
  <si>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</si>
  <si>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</si>
  <si>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</si>
  <si>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</si>
  <si>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</si>
  <si>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</si>
  <si>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</si>
  <si>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</si>
  <si>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</si>
  <si>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</si>
  <si>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</si>
  <si>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</si>
  <si>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</si>
  <si>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</si>
  <si>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</si>
  <si>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</si>
  <si>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</si>
  <si>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</si>
  <si>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</si>
  <si>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</si>
  <si>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</si>
  <si>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</si>
  <si>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</si>
  <si>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</si>
  <si>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</si>
  <si>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</si>
  <si>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</si>
  <si>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</si>
  <si>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</si>
  <si>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</si>
  <si>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</si>
  <si>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</si>
  <si>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</si>
  <si>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</si>
  <si>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</si>
  <si>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</si>
  <si>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</si>
  <si>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</si>
  <si>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</si>
  <si>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</si>
  <si>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</si>
  <si>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</si>
  <si>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</si>
  <si>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</si>
  <si>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</si>
  <si>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</si>
  <si>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</si>
  <si>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</si>
  <si>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</si>
  <si>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</si>
  <si>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</si>
  <si>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</si>
  <si>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</si>
  <si>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</si>
  <si>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</si>
  <si>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</si>
  <si>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</si>
  <si>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</si>
  <si>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</si>
  <si>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</si>
  <si>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</si>
  <si>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</si>
  <si>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</si>
  <si>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</si>
  <si>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</si>
  <si>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</si>
  <si>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</si>
  <si>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</si>
  <si>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</si>
  <si>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</si>
  <si>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</si>
  <si>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</si>
  <si>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</si>
  <si>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</si>
  <si>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</si>
  <si>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</si>
  <si>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</si>
  <si>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</si>
  <si>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</si>
  <si>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</si>
  <si>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</si>
  <si>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</si>
  <si>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</si>
  <si>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</si>
  <si>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</si>
  <si>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</si>
  <si>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</si>
  <si>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</si>
  <si>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</si>
  <si>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</si>
  <si>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</si>
  <si>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</si>
  <si>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</si>
  <si>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</si>
  <si>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</si>
  <si>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</si>
  <si>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</si>
  <si>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</si>
  <si>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</si>
  <si>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</si>
  <si>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</si>
  <si>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</si>
  <si>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</si>
  <si>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</si>
  <si>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</si>
  <si>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</si>
  <si>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</si>
  <si>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</si>
  <si>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</si>
  <si>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</si>
  <si>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</si>
  <si>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</si>
  <si>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</si>
  <si>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</si>
  <si>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</si>
  <si>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</si>
  <si>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</si>
  <si>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</si>
  <si>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</si>
  <si>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</si>
  <si>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</si>
  <si>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</si>
  <si>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</si>
  <si>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</si>
  <si>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</si>
  <si>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</si>
  <si>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</si>
  <si>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</si>
  <si>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</si>
  <si>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</si>
  <si>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</si>
  <si>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</si>
  <si>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</si>
  <si>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</si>
  <si>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</si>
  <si>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</si>
  <si>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</si>
  <si>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</si>
  <si>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</si>
  <si>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</si>
  <si>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</si>
  <si>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</si>
  <si>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</si>
  <si>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</si>
  <si>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</si>
  <si>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</si>
  <si>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</si>
  <si>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</si>
  <si>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</si>
  <si>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</si>
  <si>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</si>
  <si>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</si>
  <si>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</si>
  <si>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</si>
  <si>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</si>
  <si>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</si>
  <si>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</si>
  <si>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</si>
  <si>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</si>
  <si>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</si>
  <si>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</si>
  <si>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</si>
  <si>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</si>
  <si>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</si>
  <si>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</si>
  <si>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</si>
  <si>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</si>
  <si>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</si>
  <si>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</si>
  <si>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</si>
  <si>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</si>
  <si>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</si>
  <si>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</si>
  <si>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</si>
  <si>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</si>
  <si>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</si>
  <si>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</si>
  <si>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</si>
  <si>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</si>
  <si>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</si>
  <si>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</si>
  <si>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</si>
  <si>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</si>
  <si>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</si>
  <si>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</si>
  <si>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</si>
  <si>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</si>
  <si>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</si>
  <si>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</si>
  <si>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</si>
  <si>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</si>
  <si>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</si>
  <si>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</si>
  <si>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</si>
  <si>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</si>
  <si>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</si>
  <si>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</si>
  <si>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</si>
  <si>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</si>
  <si>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</si>
  <si>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</si>
  <si>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</si>
  <si>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</si>
  <si>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</si>
  <si>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</si>
  <si>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</si>
  <si>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</si>
  <si>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</si>
  <si>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</si>
  <si>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</si>
  <si>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</si>
  <si>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</si>
  <si>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</si>
  <si>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</si>
  <si>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</si>
  <si>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</si>
  <si>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</si>
  <si>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</si>
  <si>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</si>
  <si>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</si>
  <si>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</si>
  <si>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</si>
  <si>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</si>
  <si>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</si>
  <si>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</si>
  <si>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</si>
  <si>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</si>
  <si>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</si>
  <si>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</si>
  <si>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</si>
  <si>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</si>
  <si>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</si>
  <si>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</si>
  <si>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</si>
  <si>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</si>
  <si>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</si>
  <si>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</si>
  <si>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</si>
  <si>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</si>
  <si>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</si>
  <si>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</si>
  <si>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</si>
  <si>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</si>
  <si>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</si>
  <si>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</si>
  <si>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</si>
  <si>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</si>
  <si>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</si>
  <si>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</si>
  <si>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</si>
  <si>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</si>
  <si>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</si>
  <si>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</si>
  <si>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</si>
  <si>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</si>
  <si>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</si>
  <si>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</si>
  <si>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</si>
  <si>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</si>
  <si>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</si>
  <si>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</si>
  <si>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</si>
  <si>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</si>
  <si>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</si>
  <si>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</si>
  <si>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</si>
  <si>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</si>
  <si>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</si>
  <si>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</si>
  <si>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</si>
  <si>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</si>
  <si>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</si>
  <si>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</si>
  <si>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</si>
  <si>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</si>
  <si>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</si>
  <si>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</si>
  <si>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</si>
  <si>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</si>
  <si>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</si>
  <si>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</si>
  <si>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</si>
  <si>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</si>
  <si>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</si>
  <si>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</si>
  <si>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</si>
  <si>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</si>
  <si>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</si>
  <si>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</si>
  <si>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</si>
  <si>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</si>
  <si>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</si>
  <si>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</si>
  <si>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</si>
  <si>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</si>
  <si>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</si>
  <si>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</si>
  <si>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</si>
  <si>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</si>
  <si>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</si>
  <si>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</si>
  <si>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</si>
  <si>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</si>
  <si>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</si>
  <si>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</si>
  <si>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</si>
  <si>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</si>
  <si>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</si>
  <si>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</si>
  <si>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</si>
  <si>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</si>
  <si>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</si>
  <si>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</si>
  <si>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</si>
  <si>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</si>
  <si>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</si>
  <si>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</si>
  <si>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</si>
  <si>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</si>
  <si>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</si>
  <si>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</si>
  <si>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</si>
  <si>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</si>
  <si>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</si>
  <si>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</si>
  <si>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</si>
  <si>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</si>
  <si>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</si>
  <si>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</si>
  <si>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</si>
  <si>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</si>
  <si>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</si>
  <si>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</si>
  <si>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</si>
  <si>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</si>
  <si>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</si>
  <si>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</si>
  <si>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</si>
  <si>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</si>
  <si>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</si>
  <si>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</si>
  <si>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</si>
  <si>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</si>
  <si>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</si>
  <si>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</si>
  <si>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</si>
  <si>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</si>
  <si>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</si>
  <si>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</si>
  <si>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</si>
  <si>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</si>
  <si>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</si>
  <si>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</si>
  <si>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</si>
  <si>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</si>
  <si>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</si>
  <si>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</si>
  <si>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</si>
  <si>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</si>
  <si>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</si>
  <si>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</si>
  <si>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</si>
  <si>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</si>
  <si>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</si>
  <si>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</si>
  <si>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</si>
  <si>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</si>
  <si>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</si>
  <si>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</si>
  <si>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</si>
  <si>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</si>
  <si>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</si>
  <si>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</si>
  <si>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</si>
  <si>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</si>
  <si>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</si>
  <si>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</si>
  <si>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</si>
  <si>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</si>
  <si>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</si>
  <si>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</si>
  <si>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</si>
  <si>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</si>
  <si>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</si>
  <si>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</si>
  <si>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</si>
  <si>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</si>
  <si>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</si>
  <si>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</si>
  <si>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</si>
  <si>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</si>
  <si>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</si>
  <si>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</si>
  <si>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</si>
  <si>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</si>
  <si>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</si>
  <si>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</si>
  <si>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</si>
  <si>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</si>
  <si>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</si>
  <si>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</si>
  <si>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</si>
  <si>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</si>
  <si>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</si>
  <si>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</si>
  <si>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</si>
  <si>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</si>
  <si>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</si>
  <si>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</si>
  <si>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</si>
  <si>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</si>
  <si>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</si>
  <si>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</si>
  <si>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</si>
  <si>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</si>
  <si>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</si>
  <si>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</si>
  <si>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</si>
  <si>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</si>
  <si>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</si>
  <si>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</si>
  <si>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</si>
  <si>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</si>
  <si>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</si>
  <si>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</si>
  <si>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</si>
  <si>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</si>
  <si>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</si>
  <si>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</si>
  <si>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</si>
  <si>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</si>
  <si>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</si>
  <si>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</si>
  <si>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</si>
  <si>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</si>
  <si>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</si>
  <si>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</si>
  <si>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</si>
  <si>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</si>
  <si>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</si>
  <si>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</si>
  <si>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</si>
  <si>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</si>
  <si>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</si>
  <si>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</si>
  <si>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</si>
  <si>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</si>
  <si>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</si>
  <si>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</si>
  <si>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</si>
  <si>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</si>
  <si>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</si>
  <si>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</si>
  <si>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</si>
  <si>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</si>
  <si>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</si>
  <si>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</si>
  <si>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</si>
  <si>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</si>
  <si>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</si>
  <si>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</si>
  <si>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</si>
  <si>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</si>
  <si>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</si>
  <si>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</si>
  <si>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</si>
  <si>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</si>
  <si>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</si>
  <si>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</si>
  <si>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</si>
  <si>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</si>
  <si>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</si>
  <si>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</si>
  <si>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</si>
  <si>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</si>
  <si>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</si>
  <si>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</si>
  <si>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</si>
  <si>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</si>
  <si>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</si>
  <si>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</si>
  <si>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</si>
  <si>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</si>
  <si>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</si>
  <si>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</si>
  <si>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</si>
  <si>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</si>
  <si>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</si>
  <si>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</si>
  <si>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</si>
  <si>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</si>
  <si>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</si>
  <si>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</si>
  <si>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</si>
  <si>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</si>
  <si>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</si>
  <si>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</si>
  <si>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</si>
  <si>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</si>
  <si>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</si>
  <si>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</si>
  <si>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</si>
  <si>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</si>
  <si>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</si>
  <si>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</si>
  <si>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</si>
  <si>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</si>
  <si>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</si>
  <si>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</si>
  <si>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</si>
  <si>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</si>
  <si>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</si>
  <si>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</si>
  <si>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</si>
  <si>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</si>
  <si>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</si>
  <si>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</si>
  <si>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</si>
  <si>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</si>
  <si>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</si>
  <si>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</si>
  <si>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</si>
  <si>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</si>
  <si>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</si>
  <si>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</si>
  <si>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</si>
  <si>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</si>
  <si>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</si>
  <si>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</si>
  <si>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</si>
  <si>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</si>
  <si>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</si>
  <si>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</si>
  <si>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</si>
  <si>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</si>
  <si>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</si>
  <si>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</si>
  <si>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</si>
  <si>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</si>
  <si>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</si>
  <si>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</si>
  <si>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</si>
  <si>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</si>
  <si>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</si>
  <si>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</si>
  <si>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</si>
  <si>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</si>
  <si>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</si>
  <si>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</si>
  <si>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</si>
  <si>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</si>
  <si>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</si>
  <si>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</si>
  <si>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</si>
  <si>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</si>
  <si>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</si>
  <si>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</si>
  <si>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</si>
  <si>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</si>
  <si>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</si>
  <si>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</si>
  <si>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</si>
  <si>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</si>
  <si>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</si>
  <si>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</si>
  <si>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</si>
  <si>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</si>
  <si>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</si>
  <si>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</si>
  <si>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</si>
  <si>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</si>
  <si>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</si>
  <si>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</si>
  <si>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</si>
  <si>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</si>
  <si>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</si>
  <si>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</si>
  <si>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</si>
  <si>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</si>
  <si>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</si>
  <si>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</si>
  <si>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</si>
  <si>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</si>
  <si>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</si>
  <si>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</si>
  <si>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</si>
  <si>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</si>
  <si>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</si>
  <si>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</si>
  <si>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</si>
  <si>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</si>
  <si>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</si>
  <si>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</si>
  <si>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</si>
  <si>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</si>
  <si>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</si>
  <si>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</si>
  <si>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</si>
  <si>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</si>
  <si>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</si>
  <si>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</si>
  <si>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</si>
  <si>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</si>
  <si>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</si>
  <si>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</si>
  <si>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</si>
  <si>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</si>
  <si>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</si>
  <si>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</si>
  <si>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</si>
  <si>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</si>
  <si>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</si>
  <si>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</si>
  <si>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</si>
  <si>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</si>
  <si>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</si>
  <si>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</si>
  <si>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</si>
  <si>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</si>
  <si>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</si>
  <si>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</si>
  <si>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</si>
  <si>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</si>
  <si>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</si>
  <si>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</si>
  <si>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</si>
  <si>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</si>
  <si>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</si>
  <si>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</si>
  <si>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</si>
  <si>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</si>
  <si>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</si>
  <si>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</si>
  <si>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</si>
  <si>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</si>
  <si>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</si>
  <si>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</si>
  <si>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</si>
  <si>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</si>
  <si>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</si>
  <si>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</si>
  <si>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</si>
  <si>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</si>
  <si>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</si>
  <si>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</si>
  <si>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</si>
  <si>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</si>
  <si>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</si>
  <si>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</si>
  <si>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</si>
  <si>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</si>
  <si>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</si>
  <si>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</si>
  <si>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</si>
  <si>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</si>
  <si>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</si>
  <si>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</si>
  <si>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</si>
  <si>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</si>
  <si>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</si>
  <si>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</si>
  <si>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</si>
  <si>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</si>
  <si>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</si>
  <si>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</si>
  <si>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</si>
  <si>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</si>
  <si>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</si>
  <si>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</si>
  <si>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</si>
  <si>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</si>
  <si>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</si>
  <si>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</si>
  <si>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</si>
  <si>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</si>
  <si>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</si>
  <si>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</si>
  <si>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</si>
  <si>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</si>
  <si>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</si>
  <si>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</si>
  <si>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</si>
  <si>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</si>
  <si>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</si>
  <si>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</si>
  <si>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</si>
  <si>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</si>
  <si>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</si>
  <si>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</si>
  <si>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</si>
  <si>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</si>
  <si>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</si>
  <si>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</si>
  <si>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</si>
  <si>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</si>
  <si>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</si>
  <si>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</si>
  <si>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</si>
  <si>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</si>
  <si>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</si>
  <si>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</si>
  <si>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</si>
  <si>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</si>
  <si>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</si>
  <si>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</si>
  <si>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</si>
  <si>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</si>
  <si>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</si>
  <si>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</si>
  <si>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</si>
  <si>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</si>
  <si>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</si>
  <si>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</si>
  <si>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</si>
  <si>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</si>
  <si>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</si>
  <si>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</si>
  <si>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</si>
  <si>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</si>
  <si>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</si>
  <si>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</si>
  <si>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</si>
  <si>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</si>
  <si>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</si>
  <si>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</si>
  <si>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</si>
  <si>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</si>
  <si>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</si>
  <si>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</si>
  <si>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</si>
  <si>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</si>
  <si>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</si>
  <si>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</si>
  <si>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</si>
  <si>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</si>
  <si>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</si>
  <si>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</si>
  <si>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</si>
  <si>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</si>
  <si>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</si>
  <si>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</si>
  <si>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</si>
  <si>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</si>
  <si>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</si>
  <si>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</si>
  <si>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</si>
  <si>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</si>
  <si>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</si>
  <si>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</si>
  <si>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</si>
  <si>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</si>
  <si>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</si>
  <si>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</si>
  <si>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</si>
  <si>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</si>
  <si>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</si>
  <si>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</si>
  <si>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</si>
  <si>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</si>
  <si>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</si>
  <si>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</si>
  <si>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</si>
  <si>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</si>
  <si>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</si>
  <si>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</si>
  <si>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</si>
  <si>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</si>
  <si>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</si>
  <si>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</si>
  <si>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</si>
  <si>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</si>
  <si>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</si>
  <si>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</si>
  <si>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</si>
  <si>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</si>
  <si>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</si>
  <si>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</si>
  <si>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</si>
  <si>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</si>
  <si>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</si>
  <si>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</si>
  <si>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</si>
  <si>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</si>
  <si>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</si>
  <si>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</si>
  <si>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</si>
  <si>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</si>
  <si>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</si>
  <si>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</si>
  <si>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</si>
  <si>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</si>
  <si>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</si>
  <si>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</si>
  <si>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</si>
  <si>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</si>
  <si>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</si>
  <si>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</si>
  <si>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</si>
  <si>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</si>
  <si>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</si>
  <si>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</si>
  <si>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</si>
  <si>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</si>
  <si>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</si>
  <si>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</si>
  <si>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</si>
  <si>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</si>
  <si>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</si>
  <si>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</si>
  <si>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</si>
  <si>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</si>
  <si>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</si>
  <si>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</si>
  <si>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</si>
  <si>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</si>
  <si>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</si>
  <si>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</si>
  <si>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</si>
  <si>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</si>
  <si>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</si>
  <si>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</si>
  <si>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</si>
  <si>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</si>
  <si>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</si>
  <si>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</si>
  <si>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</si>
  <si>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</si>
  <si>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</si>
  <si>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</si>
  <si>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</si>
  <si>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</si>
  <si>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</si>
  <si>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</si>
  <si>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</si>
  <si>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</si>
  <si>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</si>
  <si>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</si>
  <si>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</si>
  <si>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</si>
  <si>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</si>
  <si>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</si>
  <si>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</si>
  <si>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</si>
  <si>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</si>
  <si>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</si>
  <si>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</si>
  <si>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</si>
  <si>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</si>
  <si>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</si>
  <si>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</si>
  <si>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</si>
  <si>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</si>
  <si>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</si>
  <si>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</si>
  <si>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</si>
  <si>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</si>
  <si>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</si>
  <si>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</si>
  <si>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</si>
  <si>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</si>
  <si>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</si>
  <si>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</si>
  <si>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</si>
  <si>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</si>
  <si>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</si>
  <si>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</si>
  <si>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</si>
  <si>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</si>
  <si>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</si>
  <si>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</si>
  <si>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</si>
  <si>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</si>
  <si>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</si>
  <si>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</si>
  <si>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</si>
  <si>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</si>
  <si>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</si>
  <si>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</si>
  <si>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</si>
  <si>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</si>
  <si>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</si>
  <si>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</si>
  <si>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</si>
  <si>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</si>
  <si>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</si>
  <si>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</si>
  <si>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</si>
  <si>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</si>
  <si>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</si>
  <si>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</si>
  <si>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</si>
  <si>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</si>
  <si>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</si>
  <si>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</si>
  <si>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</si>
  <si>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</si>
  <si>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</si>
  <si>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</si>
  <si>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</si>
  <si>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</si>
  <si>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</si>
  <si>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</si>
  <si>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</si>
  <si>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</si>
  <si>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</si>
  <si>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</si>
  <si>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</si>
  <si>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</si>
  <si>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</si>
  <si>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</si>
  <si>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</si>
  <si>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</si>
  <si>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</si>
  <si>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</si>
  <si>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</si>
  <si>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</si>
  <si>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</si>
  <si>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</si>
  <si>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</si>
  <si>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</si>
  <si>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</si>
  <si>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</si>
  <si>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</si>
  <si>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</si>
  <si>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</si>
  <si>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</si>
  <si>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</si>
  <si>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</si>
  <si>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</si>
  <si>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</si>
  <si>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</si>
  <si>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</si>
  <si>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</si>
  <si>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</si>
  <si>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</si>
  <si>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</si>
  <si>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</si>
  <si>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</si>
  <si>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</si>
  <si>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</si>
  <si>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</si>
  <si>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</si>
  <si>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</si>
  <si>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</si>
  <si>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</si>
  <si>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</si>
  <si>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</si>
  <si>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</si>
  <si>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</si>
  <si>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</si>
  <si>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</si>
  <si>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</si>
  <si>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</si>
  <si>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</si>
  <si>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</si>
  <si>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</si>
  <si>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</si>
  <si>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</si>
  <si>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</si>
  <si>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</si>
  <si>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</si>
  <si>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</si>
  <si>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</si>
  <si>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</si>
  <si>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</si>
  <si>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</si>
  <si>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</si>
  <si>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</si>
  <si>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</si>
  <si>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</si>
  <si>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</si>
  <si>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</si>
  <si>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</si>
  <si>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</si>
  <si>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</si>
  <si>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</si>
  <si>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</si>
  <si>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</si>
  <si>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</si>
  <si>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</si>
  <si>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</si>
  <si>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</si>
  <si>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</si>
  <si>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</si>
  <si>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</si>
  <si>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</si>
  <si>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</si>
  <si>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</si>
  <si>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</si>
  <si>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</si>
  <si>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</si>
  <si>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</si>
  <si>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</si>
  <si>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</si>
  <si>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</si>
  <si>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</si>
  <si>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</si>
  <si>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</si>
  <si>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</si>
  <si>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</si>
  <si>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</si>
  <si>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</si>
  <si>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</si>
  <si>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</si>
  <si>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</si>
  <si>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</si>
  <si>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</si>
  <si>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</si>
  <si>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</si>
  <si>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</si>
  <si>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</si>
  <si>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</si>
  <si>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</si>
  <si>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</si>
  <si>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</si>
  <si>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</si>
  <si>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</si>
  <si>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</si>
  <si>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</si>
  <si>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</si>
  <si>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</si>
  <si>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</si>
  <si>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</si>
  <si>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</si>
  <si>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</si>
  <si>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</si>
  <si>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</si>
  <si>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</si>
  <si>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</si>
  <si>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</si>
  <si>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</si>
  <si>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</si>
  <si>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</si>
  <si>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</si>
  <si>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</si>
  <si>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</si>
  <si>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</si>
  <si>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</si>
  <si>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</si>
  <si>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</si>
  <si>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</si>
  <si>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</si>
  <si>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</si>
  <si>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</si>
  <si>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</si>
  <si>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</si>
  <si>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</si>
  <si>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</si>
  <si>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</si>
  <si>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</si>
  <si>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</si>
  <si>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</si>
  <si>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</si>
  <si>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</si>
  <si>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</si>
  <si>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</si>
  <si>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</si>
  <si>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</si>
  <si>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</si>
  <si>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</si>
  <si>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</si>
  <si>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</si>
  <si>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</si>
  <si>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</si>
  <si>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</si>
  <si>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</si>
  <si>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</si>
  <si>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</si>
  <si>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</si>
  <si>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</si>
  <si>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</si>
  <si>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</si>
  <si>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</si>
  <si>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</si>
  <si>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</si>
  <si>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</si>
  <si>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</si>
  <si>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</si>
  <si>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</si>
  <si>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</si>
  <si>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</si>
  <si>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</si>
  <si>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</si>
  <si>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</si>
  <si>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</si>
  <si>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</si>
  <si>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</si>
  <si>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</si>
  <si>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</si>
  <si>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</si>
  <si>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</si>
  <si>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</si>
  <si>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</si>
  <si>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</si>
  <si>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</si>
  <si>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</si>
  <si>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</si>
  <si>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</si>
  <si>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</si>
  <si>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</si>
  <si>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</si>
  <si>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</si>
  <si>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</si>
  <si>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</si>
  <si>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</si>
  <si>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</si>
  <si>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</si>
  <si>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</si>
  <si>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</si>
  <si>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</si>
  <si>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</si>
  <si>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</si>
  <si>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</si>
  <si>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</si>
  <si>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</si>
  <si>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</si>
  <si>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</si>
  <si>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</si>
  <si>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</si>
  <si>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</si>
  <si>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</si>
  <si>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</si>
  <si>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</si>
  <si>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</si>
  <si>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</si>
  <si>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</si>
  <si>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</si>
  <si>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</si>
  <si>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</si>
  <si>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</si>
  <si>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</si>
  <si>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</si>
  <si>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</si>
  <si>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</si>
  <si>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</si>
  <si>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</si>
  <si>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</si>
  <si>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</si>
  <si>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</si>
  <si>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</si>
  <si>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</si>
  <si>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</si>
  <si>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</si>
  <si>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</si>
  <si>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</si>
  <si>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</si>
  <si>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</si>
  <si>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</si>
  <si>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</si>
  <si>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</si>
  <si>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</si>
  <si>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</si>
  <si>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</si>
  <si>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</si>
  <si>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</si>
  <si>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</si>
  <si>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</si>
  <si>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</si>
  <si>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</si>
  <si>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</si>
  <si>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</si>
  <si>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</si>
  <si>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</si>
  <si>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</si>
  <si>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</si>
  <si>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</si>
  <si>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</si>
  <si>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</si>
  <si>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</si>
  <si>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</si>
  <si>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</si>
  <si>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</si>
  <si>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</si>
  <si>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</si>
  <si>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</si>
  <si>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</si>
  <si>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</si>
  <si>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</si>
  <si>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</si>
  <si>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</si>
  <si>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</si>
  <si>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</si>
  <si>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</si>
  <si>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</si>
  <si>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</si>
  <si>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</si>
  <si>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</si>
  <si>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</si>
  <si>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</si>
  <si>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</si>
  <si>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</si>
  <si>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</si>
  <si>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</si>
  <si>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</si>
  <si>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</si>
  <si>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</si>
  <si>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</si>
  <si>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</si>
  <si>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</si>
  <si>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</si>
  <si>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</si>
  <si>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</si>
  <si>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</si>
  <si>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</si>
  <si>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</si>
  <si>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</si>
  <si>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</si>
  <si>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</si>
  <si>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</si>
  <si>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</si>
  <si>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</si>
  <si>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</si>
  <si>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</si>
  <si>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</si>
  <si>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</si>
  <si>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</si>
  <si>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</si>
  <si>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</si>
  <si>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</si>
  <si>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</si>
  <si>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</si>
  <si>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</si>
  <si>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</si>
  <si>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</si>
  <si>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</si>
  <si>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</si>
  <si>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</si>
  <si>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</si>
  <si>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</si>
  <si>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</si>
  <si>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</si>
  <si>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</si>
  <si>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</si>
  <si>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</si>
  <si>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</si>
  <si>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</si>
  <si>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</si>
  <si>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</si>
  <si>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</si>
  <si>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</si>
  <si>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</si>
  <si>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</si>
  <si>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</si>
  <si>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</si>
  <si>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</si>
  <si>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</si>
  <si>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</si>
  <si>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</si>
  <si>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</si>
  <si>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</si>
  <si>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</si>
  <si>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</si>
  <si>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</si>
  <si>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</si>
  <si>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</si>
  <si>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</si>
  <si>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</si>
  <si>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</si>
  <si>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</si>
  <si>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</si>
  <si>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</si>
  <si>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</si>
  <si>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</si>
  <si>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</si>
  <si>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</si>
  <si>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</si>
  <si>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</si>
  <si>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</si>
  <si>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</si>
  <si>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</si>
  <si>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</si>
  <si>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</si>
  <si>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</si>
  <si>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</si>
  <si>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</si>
  <si>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</si>
  <si>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</si>
  <si>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</si>
  <si>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</si>
  <si>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</si>
  <si>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</si>
  <si>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</si>
  <si>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</si>
  <si>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</si>
  <si>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</si>
  <si>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</si>
  <si>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</si>
  <si>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</si>
  <si>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</si>
  <si>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</si>
  <si>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</si>
  <si>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</si>
  <si>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</si>
  <si>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</si>
  <si>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</si>
  <si>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</si>
  <si>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</si>
  <si>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</si>
  <si>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</si>
  <si>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</si>
  <si>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</si>
  <si>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</si>
  <si>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</si>
  <si>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</si>
  <si>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</si>
  <si>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</si>
  <si>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</si>
  <si>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</si>
  <si>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</si>
  <si>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</si>
  <si>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</si>
  <si>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</si>
  <si>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</si>
  <si>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</si>
  <si>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</si>
  <si>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</si>
  <si>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</si>
  <si>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</si>
  <si>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</si>
  <si>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</si>
  <si>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</si>
  <si>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</si>
  <si>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</si>
  <si>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</si>
  <si>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</si>
  <si>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</si>
  <si>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</si>
  <si>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</si>
  <si>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</si>
  <si>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</si>
  <si>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</si>
  <si>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</si>
  <si>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</si>
  <si>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</si>
  <si>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</si>
  <si>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</si>
  <si>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</si>
  <si>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</si>
  <si>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</si>
  <si>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</si>
  <si>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</si>
  <si>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</si>
  <si>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</si>
  <si>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</si>
  <si>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</si>
  <si>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</si>
  <si>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</si>
  <si>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</si>
  <si>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</si>
  <si>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</si>
  <si>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</si>
  <si>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</si>
  <si>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</si>
  <si>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</si>
  <si>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</si>
  <si>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</si>
  <si>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</si>
  <si>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</si>
  <si>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</si>
  <si>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</si>
  <si>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</si>
  <si>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</si>
  <si>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</si>
  <si>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</si>
  <si>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</si>
  <si>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</si>
  <si>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</si>
  <si>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</si>
  <si>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</si>
  <si>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</si>
  <si>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</si>
  <si>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</si>
  <si>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</si>
  <si>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</si>
  <si>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</si>
  <si>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</si>
  <si>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</si>
  <si>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</si>
  <si>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</si>
  <si>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</si>
  <si>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</si>
  <si>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</si>
  <si>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</si>
  <si>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</si>
  <si>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</si>
  <si>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</si>
  <si>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</si>
  <si>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</si>
  <si>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</si>
  <si>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</si>
  <si>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</si>
  <si>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</si>
  <si>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</si>
  <si>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</si>
  <si>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</si>
  <si>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</si>
  <si>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</si>
  <si>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</si>
  <si>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</si>
  <si>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</si>
  <si>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</si>
  <si>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</si>
  <si>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</si>
  <si>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</si>
  <si>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</si>
  <si>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</si>
  <si>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</si>
  <si>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</si>
  <si>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</si>
  <si>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</si>
  <si>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</si>
  <si>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</si>
  <si>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</si>
  <si>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</si>
  <si>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</si>
  <si>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</si>
  <si>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</si>
  <si>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</si>
  <si>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</si>
  <si>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</si>
  <si>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</si>
  <si>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</si>
  <si>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</si>
  <si>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</si>
  <si>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</si>
  <si>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</si>
  <si>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</si>
  <si>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</si>
  <si>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</si>
  <si>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</si>
  <si>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</si>
  <si>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</si>
  <si>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</si>
  <si>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</si>
  <si>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</si>
  <si>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</si>
  <si>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</si>
  <si>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</si>
  <si>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</si>
  <si>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</si>
  <si>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</si>
  <si>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</si>
  <si>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</si>
  <si>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</si>
  <si>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</si>
  <si>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</si>
  <si>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</si>
  <si>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</si>
  <si>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</si>
  <si>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</si>
  <si>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</si>
  <si>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</si>
  <si>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</si>
  <si>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</si>
  <si>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</si>
  <si>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</si>
  <si>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</si>
  <si>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</si>
  <si>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</si>
  <si>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</si>
  <si>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</si>
  <si>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</si>
  <si>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</si>
  <si>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</si>
  <si>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</si>
  <si>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</si>
  <si>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</si>
  <si>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</si>
  <si>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</si>
  <si>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</si>
  <si>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</si>
  <si>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</si>
  <si>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</si>
  <si>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</si>
  <si>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</si>
  <si>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</si>
  <si>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</si>
  <si>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</si>
  <si>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</si>
  <si>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</si>
  <si>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</si>
  <si>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</si>
  <si>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</si>
  <si>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</si>
  <si>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</si>
  <si>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</si>
  <si>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</si>
  <si>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</si>
  <si>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</si>
  <si>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</si>
  <si>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</si>
  <si>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</si>
  <si>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</si>
  <si>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</si>
  <si>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</si>
  <si>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</si>
  <si>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</si>
  <si>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</si>
  <si>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</si>
  <si>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</si>
  <si>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</si>
  <si>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</si>
  <si>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</si>
  <si>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</si>
  <si>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</si>
  <si>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</si>
  <si>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</si>
  <si>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</si>
  <si>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</si>
  <si>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</si>
  <si>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</si>
  <si>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</si>
  <si>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</si>
  <si>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</si>
  <si>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</si>
  <si>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</si>
  <si>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</si>
  <si>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</si>
  <si>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</si>
  <si>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</si>
  <si>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</si>
  <si>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</si>
  <si>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</si>
  <si>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</si>
  <si>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</si>
  <si>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</si>
  <si>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</si>
  <si>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</si>
  <si>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</si>
  <si>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</si>
  <si>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</si>
  <si>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</si>
  <si>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</si>
  <si>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</si>
  <si>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</si>
  <si>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</si>
  <si>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</si>
  <si>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</si>
  <si>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</si>
  <si>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</si>
  <si>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</si>
  <si>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</si>
  <si>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</si>
  <si>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</si>
  <si>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</si>
  <si>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</si>
  <si>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</si>
  <si>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</si>
  <si>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</si>
  <si>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</si>
  <si>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</si>
  <si>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</si>
  <si>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</si>
  <si>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</si>
  <si>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</si>
  <si>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</si>
  <si>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</si>
  <si>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</si>
  <si>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</si>
  <si>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</si>
  <si>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</si>
  <si>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</si>
  <si>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</si>
  <si>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</si>
  <si>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</si>
  <si>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</si>
  <si>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</si>
  <si>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</si>
  <si>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</si>
  <si>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</si>
  <si>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</si>
  <si>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</si>
  <si>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</si>
  <si>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</si>
  <si>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</si>
  <si>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</si>
  <si>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</si>
  <si>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</si>
  <si>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</si>
  <si>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</si>
  <si>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</si>
  <si>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</si>
  <si>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</si>
  <si>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</si>
  <si>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</si>
  <si>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</si>
  <si>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</si>
  <si>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</si>
  <si>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</si>
  <si>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</si>
  <si>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</si>
  <si>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</si>
  <si>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</si>
  <si>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</si>
  <si>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</si>
  <si>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</si>
  <si>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</si>
  <si>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</si>
  <si>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</si>
  <si>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</si>
  <si>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</si>
  <si>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</si>
  <si>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</si>
  <si>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</si>
  <si>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</si>
  <si>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</si>
  <si>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</si>
  <si>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</si>
  <si>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</si>
  <si>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</si>
  <si>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</si>
  <si>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</si>
  <si>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</si>
  <si>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</si>
  <si>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</si>
  <si>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</si>
  <si>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</si>
  <si>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</si>
  <si>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</si>
  <si>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</si>
  <si>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</si>
  <si>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</si>
  <si>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</si>
  <si>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</si>
  <si>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</si>
  <si>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</si>
  <si>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</si>
  <si>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</si>
  <si>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</si>
  <si>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</si>
  <si>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</si>
  <si>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</si>
  <si>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</si>
  <si>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</si>
  <si>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</si>
  <si>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</si>
  <si>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</si>
  <si>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</si>
  <si>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</si>
  <si>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</si>
  <si>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</si>
  <si>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</si>
  <si>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</si>
  <si>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</si>
  <si>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</si>
  <si>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</si>
  <si>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</si>
  <si>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</si>
  <si>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</si>
  <si>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</si>
  <si>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</si>
  <si>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</si>
  <si>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</si>
  <si>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</si>
  <si>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</si>
  <si>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</si>
  <si>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</si>
  <si>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</si>
  <si>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</si>
  <si>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</si>
  <si>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</si>
  <si>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</si>
  <si>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</si>
  <si>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</si>
  <si>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</si>
  <si>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</si>
  <si>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</si>
  <si>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</si>
  <si>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</si>
  <si>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</si>
  <si>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</si>
  <si>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</si>
  <si>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</si>
  <si>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</si>
  <si>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</si>
  <si>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</si>
  <si>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</si>
  <si>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</si>
  <si>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</si>
  <si>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</si>
  <si>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</si>
  <si>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</si>
  <si>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</si>
  <si>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</si>
  <si>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</si>
  <si>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</si>
  <si>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</si>
  <si>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</si>
  <si>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</si>
  <si>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</si>
  <si>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</si>
  <si>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</si>
  <si>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</si>
  <si>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</si>
  <si>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</si>
  <si>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</si>
  <si>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</si>
  <si>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</si>
  <si>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</si>
  <si>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</si>
  <si>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</si>
  <si>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</si>
  <si>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</si>
  <si>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</si>
  <si>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</si>
  <si>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</si>
  <si>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</si>
  <si>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</si>
  <si>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</si>
  <si>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</si>
  <si>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</si>
  <si>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</si>
  <si>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</si>
  <si>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</si>
  <si>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</si>
  <si>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</si>
  <si>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</si>
  <si>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</si>
  <si>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</si>
  <si>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</si>
  <si>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</si>
  <si>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</si>
  <si>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</si>
  <si>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</si>
  <si>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</si>
  <si>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</si>
  <si>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</si>
  <si>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</si>
  <si>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</si>
  <si>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</si>
  <si>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</si>
  <si>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</si>
  <si>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</si>
  <si>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</si>
  <si>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</si>
  <si>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</si>
  <si>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</si>
  <si>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</si>
  <si>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</si>
  <si>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</si>
  <si>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</si>
  <si>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</si>
  <si>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</si>
  <si>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</si>
  <si>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</si>
  <si>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</si>
  <si>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</si>
  <si>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</si>
  <si>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</si>
  <si>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</si>
  <si>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</si>
  <si>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</si>
  <si>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</si>
  <si>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</si>
  <si>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</si>
  <si>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</si>
  <si>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</si>
  <si>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</si>
  <si>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</si>
  <si>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</si>
  <si>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</si>
  <si>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</si>
  <si>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</si>
  <si>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</si>
  <si>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</si>
  <si>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</si>
  <si>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</si>
  <si>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</si>
  <si>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</si>
  <si>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</si>
  <si>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</si>
  <si>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</si>
  <si>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</si>
  <si>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</si>
  <si>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</si>
  <si>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</si>
  <si>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</si>
  <si>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</si>
  <si>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</si>
  <si>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</si>
  <si>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</si>
  <si>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</si>
  <si>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</si>
  <si>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</si>
  <si>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</si>
  <si>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</si>
  <si>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</si>
  <si>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</si>
  <si>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</si>
  <si>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</si>
  <si>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</si>
  <si>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</si>
  <si>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</si>
  <si>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</si>
  <si>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</si>
  <si>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</si>
  <si>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</si>
  <si>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</si>
  <si>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</si>
  <si>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</si>
  <si>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</si>
  <si>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</si>
  <si>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</si>
  <si>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</si>
  <si>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</si>
  <si>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</si>
  <si>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</si>
  <si>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</si>
  <si>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</si>
  <si>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</si>
  <si>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</si>
  <si>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</si>
  <si>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</si>
  <si>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</si>
  <si>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</si>
  <si>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</si>
  <si>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</si>
  <si>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</si>
  <si>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</si>
  <si>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</si>
  <si>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</si>
  <si>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</si>
  <si>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</si>
  <si>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</si>
  <si>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</si>
  <si>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</si>
  <si>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</si>
  <si>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</si>
  <si>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</si>
  <si>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</si>
  <si>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</si>
  <si>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</si>
  <si>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</si>
  <si>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</si>
  <si>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</si>
  <si>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</si>
  <si>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</si>
  <si>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</si>
  <si>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</si>
  <si>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</si>
  <si>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</si>
  <si>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</si>
  <si>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</si>
  <si>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</si>
  <si>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</si>
  <si>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</si>
  <si>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</si>
  <si>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</si>
  <si>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</si>
  <si>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</si>
  <si>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</si>
  <si>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</si>
  <si>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</si>
  <si>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</si>
  <si>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</si>
  <si>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</si>
  <si>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</si>
  <si>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</si>
  <si>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</si>
  <si>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</si>
  <si>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</si>
  <si>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</si>
  <si>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</si>
  <si>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</si>
  <si>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</si>
  <si>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</si>
  <si>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</si>
  <si>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</si>
  <si>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</si>
  <si>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</si>
  <si>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</si>
  <si>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</si>
  <si>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</si>
  <si>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</si>
  <si>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</si>
  <si>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</si>
  <si>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</si>
  <si>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</si>
  <si>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</si>
  <si>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</si>
  <si>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</si>
  <si>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</si>
  <si>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</si>
  <si>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</si>
  <si>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</si>
  <si>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</si>
  <si>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</si>
  <si>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</si>
  <si>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</si>
  <si>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</si>
  <si>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</si>
  <si>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</si>
  <si>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</si>
  <si>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</si>
  <si>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</si>
  <si>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</si>
  <si>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</si>
  <si>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</si>
  <si>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</si>
  <si>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</si>
  <si>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</si>
  <si>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</si>
  <si>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</si>
  <si>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</si>
  <si>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</si>
  <si>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</si>
  <si>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</si>
  <si>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</si>
  <si>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</si>
  <si>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</si>
  <si>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</si>
  <si>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</si>
  <si>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</si>
  <si>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</si>
  <si>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</si>
  <si>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</si>
  <si>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</si>
  <si>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</si>
  <si>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</si>
  <si>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</si>
  <si>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</si>
  <si>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</si>
  <si>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</si>
  <si>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</si>
  <si>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</si>
  <si>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</si>
  <si>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</si>
  <si>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</si>
  <si>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</si>
  <si>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</si>
  <si>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</si>
  <si>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</si>
  <si>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</si>
  <si>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</si>
  <si>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</si>
  <si>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</si>
  <si>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</si>
  <si>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</si>
  <si>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</si>
  <si>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</si>
  <si>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</si>
  <si>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</si>
  <si>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</si>
  <si>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</si>
  <si>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</si>
  <si>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</si>
  <si>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</si>
  <si>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</si>
  <si>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</si>
  <si>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</si>
  <si>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</si>
  <si>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</si>
  <si>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</si>
  <si>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</si>
  <si>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</si>
  <si>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</si>
  <si>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</si>
  <si>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</si>
  <si>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</si>
  <si>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</si>
  <si>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</si>
  <si>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</si>
  <si>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</si>
  <si>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</si>
  <si>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</si>
  <si>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</si>
  <si>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</si>
  <si>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</si>
  <si>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</si>
  <si>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</si>
  <si>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</si>
  <si>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</si>
  <si>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</si>
  <si>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</si>
  <si>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</si>
  <si>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</si>
  <si>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</si>
  <si>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</si>
  <si>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</si>
  <si>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</si>
  <si>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</si>
  <si>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</si>
  <si>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</si>
  <si>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</si>
  <si>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</si>
  <si>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</si>
  <si>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</si>
  <si>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</si>
  <si>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</si>
  <si>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</si>
  <si>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</si>
  <si>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</si>
  <si>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</si>
  <si>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</si>
  <si>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</si>
  <si>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</si>
  <si>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</si>
  <si>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</si>
  <si>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</si>
  <si>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</si>
  <si>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</si>
  <si>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</si>
  <si>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</si>
  <si>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</si>
  <si>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</si>
  <si>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</si>
  <si>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</si>
  <si>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</si>
  <si>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</si>
  <si>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</si>
  <si>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</si>
  <si>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</si>
  <si>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</si>
  <si>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</si>
  <si>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</si>
  <si>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</si>
  <si>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</si>
  <si>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</si>
  <si>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</si>
  <si>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</si>
  <si>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</si>
  <si>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</si>
  <si>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</si>
  <si>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</si>
  <si>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</si>
  <si>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</si>
  <si>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</si>
  <si>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</si>
  <si>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</si>
  <si>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</si>
  <si>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</si>
  <si>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</si>
  <si>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</si>
  <si>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</si>
  <si>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</si>
  <si>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</si>
  <si>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</si>
  <si>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</si>
  <si>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</si>
  <si>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</si>
  <si>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</si>
  <si>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</si>
  <si>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</si>
  <si>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</si>
  <si>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</si>
  <si>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</si>
  <si>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</si>
  <si>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</si>
  <si>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</si>
  <si>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</si>
  <si>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</si>
  <si>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</si>
  <si>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</si>
  <si>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</si>
  <si>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</si>
  <si>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</si>
  <si>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</si>
  <si>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</si>
  <si>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</si>
  <si>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</si>
  <si>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</si>
  <si>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</si>
  <si>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</si>
  <si>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</si>
  <si>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</si>
  <si>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</si>
  <si>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</si>
  <si>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</si>
  <si>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</si>
  <si>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</si>
  <si>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</si>
  <si>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</si>
  <si>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</si>
  <si>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</si>
  <si>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</si>
  <si>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</si>
  <si>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</si>
  <si>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</si>
  <si>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</si>
  <si>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</si>
  <si>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</si>
  <si>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</si>
  <si>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</si>
  <si>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</si>
  <si>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</si>
  <si>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</si>
  <si>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</si>
  <si>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</si>
  <si>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</si>
  <si>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</si>
  <si>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</si>
  <si>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</si>
  <si>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</si>
  <si>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</si>
  <si>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</si>
  <si>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</si>
  <si>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</si>
  <si>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</si>
  <si>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</si>
  <si>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</si>
  <si>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</si>
  <si>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</si>
  <si>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</si>
  <si>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</si>
  <si>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</si>
  <si>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</si>
  <si>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</si>
  <si>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</si>
  <si>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</si>
  <si>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</si>
  <si>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</si>
  <si>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</si>
  <si>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</si>
  <si>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</si>
  <si>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</si>
  <si>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</si>
  <si>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</si>
  <si>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</si>
  <si>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</si>
  <si>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</si>
  <si>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</si>
  <si>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</si>
  <si>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</si>
  <si>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</si>
  <si>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</si>
  <si>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</si>
  <si>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</si>
  <si>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</si>
  <si>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</si>
  <si>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</si>
  <si>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</si>
  <si>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</si>
  <si>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</si>
  <si>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</si>
  <si>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</si>
  <si>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</si>
  <si>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</si>
  <si>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</si>
  <si>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</si>
  <si>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</si>
  <si>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</si>
  <si>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</si>
  <si>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</si>
  <si>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</si>
  <si>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</si>
  <si>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</si>
  <si>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</si>
  <si>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</si>
  <si>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</si>
  <si>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</si>
  <si>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</si>
  <si>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</si>
  <si>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</si>
  <si>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</si>
  <si>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</si>
  <si>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</si>
  <si>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</si>
  <si>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</si>
  <si>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</si>
  <si>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</si>
  <si>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</si>
  <si>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</si>
  <si>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</si>
  <si>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</si>
  <si>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</si>
  <si>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</si>
  <si>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</si>
  <si>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</si>
  <si>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</si>
  <si>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</si>
  <si>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</si>
  <si>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</si>
  <si>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</si>
  <si>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</si>
  <si>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</si>
  <si>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</si>
  <si>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</si>
  <si>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</si>
  <si>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</si>
  <si>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</si>
  <si>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</si>
  <si>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</si>
  <si>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</si>
  <si>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</si>
  <si>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</si>
  <si>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</si>
  <si>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</si>
  <si>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</si>
  <si>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</si>
  <si>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</si>
  <si>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</si>
  <si>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</si>
  <si>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</si>
  <si>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</si>
  <si>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</si>
  <si>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</si>
  <si>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</si>
  <si>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</si>
  <si>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</si>
  <si>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</si>
  <si>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</si>
  <si>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</si>
  <si>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</si>
  <si>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</si>
  <si>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</si>
  <si>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</si>
  <si>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</si>
  <si>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</si>
  <si>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</si>
  <si>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</si>
  <si>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</si>
  <si>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</si>
  <si>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</si>
  <si>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</si>
  <si>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</si>
  <si>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</si>
  <si>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</si>
  <si>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</si>
  <si>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</si>
  <si>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</si>
  <si>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</si>
  <si>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</si>
  <si>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</si>
  <si>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</si>
  <si>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</si>
  <si>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</si>
  <si>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</si>
  <si>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</si>
  <si>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</si>
  <si>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</si>
  <si>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</si>
  <si>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</si>
  <si>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</si>
  <si>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</si>
  <si>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</si>
  <si>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</si>
  <si>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</si>
  <si>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</si>
  <si>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</si>
  <si>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</si>
  <si>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</si>
  <si>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</si>
  <si>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</si>
  <si>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</si>
  <si>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</si>
  <si>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</si>
  <si>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</si>
  <si>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</si>
  <si>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</si>
  <si>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</si>
  <si>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</si>
  <si>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</si>
  <si>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</si>
  <si>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</si>
  <si>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</si>
  <si>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</si>
  <si>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</si>
  <si>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</si>
  <si>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</si>
  <si>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</si>
  <si>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</si>
  <si>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</si>
  <si>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</si>
  <si>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</si>
  <si>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</si>
  <si>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</si>
  <si>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</si>
  <si>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</si>
  <si>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</si>
  <si>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</si>
  <si>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</si>
  <si>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</si>
  <si>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</si>
  <si>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</si>
  <si>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</si>
  <si>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</si>
  <si>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</si>
  <si>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</si>
  <si>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</si>
  <si>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</si>
  <si>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</si>
  <si>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</si>
  <si>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</si>
  <si>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</si>
  <si>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</si>
  <si>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</si>
  <si>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</si>
  <si>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</si>
  <si>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</si>
  <si>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</si>
  <si>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</si>
  <si>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</si>
  <si>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</si>
  <si>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</si>
  <si>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</si>
  <si>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</si>
  <si>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</si>
  <si>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</si>
  <si>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</si>
  <si>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</si>
  <si>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</si>
  <si>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</si>
  <si>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</si>
  <si>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</si>
  <si>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</si>
  <si>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</si>
  <si>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</si>
  <si>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</si>
  <si>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</si>
  <si>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</si>
  <si>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</si>
  <si>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</si>
  <si>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</si>
  <si>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</si>
  <si>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</si>
  <si>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</si>
  <si>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</si>
  <si>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</si>
  <si>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</si>
  <si>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</si>
  <si>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</si>
  <si>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</si>
  <si>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</si>
  <si>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</si>
  <si>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</si>
  <si>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</si>
  <si>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</si>
  <si>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</si>
  <si>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</si>
  <si>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</si>
  <si>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</si>
  <si>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</si>
  <si>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</si>
  <si>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</si>
  <si>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</si>
  <si>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</si>
  <si>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</si>
  <si>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</si>
  <si>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</si>
  <si>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</si>
  <si>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</si>
  <si>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</si>
  <si>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</si>
  <si>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</si>
  <si>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</si>
  <si>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</si>
  <si>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</si>
  <si>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</si>
  <si>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</si>
  <si>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</si>
  <si>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</si>
  <si>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</si>
  <si>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</si>
  <si>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</si>
  <si>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</si>
  <si>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</si>
  <si>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</si>
  <si>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</si>
  <si>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</si>
  <si>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</si>
  <si>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</si>
  <si>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</si>
  <si>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</si>
  <si>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</si>
  <si>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</si>
  <si>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</si>
  <si>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</si>
  <si>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</si>
  <si>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</si>
  <si>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</si>
  <si>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</si>
  <si>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</si>
  <si>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</si>
  <si>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</si>
  <si>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</si>
  <si>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</si>
  <si>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</si>
  <si>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</si>
  <si>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</si>
  <si>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</si>
  <si>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</si>
  <si>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</si>
  <si>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</si>
  <si>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</si>
  <si>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</si>
  <si>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</si>
  <si>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</si>
  <si>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</si>
  <si>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</si>
  <si>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</si>
  <si>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</si>
  <si>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</si>
  <si>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</si>
  <si>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</si>
  <si>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</si>
  <si>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</si>
  <si>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</si>
  <si>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</si>
  <si>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</si>
  <si>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</si>
  <si>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</si>
  <si>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</si>
  <si>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</si>
  <si>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</si>
  <si>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</si>
  <si>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</si>
  <si>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</si>
  <si>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</si>
  <si>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</si>
  <si>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</si>
  <si>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</si>
  <si>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</si>
  <si>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</si>
  <si>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</si>
  <si>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</si>
  <si>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</si>
  <si>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</si>
  <si>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</si>
  <si>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</si>
  <si>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</si>
  <si>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</si>
  <si>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</si>
  <si>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</si>
  <si>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</si>
  <si>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</si>
  <si>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</si>
  <si>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</si>
  <si>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</si>
  <si>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</si>
  <si>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</si>
  <si>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</si>
  <si>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</si>
  <si>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</si>
  <si>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</si>
  <si>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</si>
  <si>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</si>
  <si>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</si>
  <si>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</si>
  <si>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</si>
  <si>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</si>
  <si>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</si>
  <si>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</si>
  <si>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</si>
  <si>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</si>
  <si>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</si>
  <si>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</si>
  <si>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</si>
  <si>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</si>
  <si>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</si>
  <si>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</si>
  <si>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</si>
  <si>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</si>
  <si>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</si>
  <si>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</si>
  <si>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</si>
  <si>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</si>
  <si>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</si>
  <si>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</si>
  <si>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</si>
  <si>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</si>
  <si>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</si>
  <si>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</si>
  <si>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</si>
  <si>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</si>
  <si>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</si>
  <si>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</si>
  <si>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</si>
  <si>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</si>
  <si>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</si>
  <si>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</si>
  <si>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</si>
  <si>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</si>
  <si>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</si>
  <si>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</si>
  <si>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</si>
  <si>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</si>
  <si>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</si>
  <si>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</si>
  <si>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</si>
  <si>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</si>
  <si>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</si>
  <si>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</si>
  <si>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</si>
  <si>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</si>
  <si>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</si>
  <si>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</si>
  <si>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</si>
  <si>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</si>
  <si>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</si>
  <si>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</si>
  <si>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</si>
  <si>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</si>
  <si>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</si>
  <si>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</si>
  <si>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</si>
  <si>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</si>
  <si>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</si>
  <si>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</si>
  <si>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</si>
  <si>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</si>
  <si>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</si>
  <si>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</si>
  <si>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</si>
  <si>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</si>
  <si>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</si>
  <si>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</si>
  <si>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</si>
  <si>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</si>
  <si>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</si>
  <si>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</si>
  <si>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</si>
  <si>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</si>
  <si>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</si>
  <si>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</si>
  <si>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</si>
  <si>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</si>
  <si>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</si>
  <si>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</si>
  <si>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</si>
  <si>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</si>
  <si>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</si>
  <si>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</si>
  <si>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</si>
  <si>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</si>
  <si>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</si>
  <si>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</si>
  <si>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</si>
  <si>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</si>
  <si>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</si>
  <si>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</si>
  <si>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</si>
  <si>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</si>
  <si>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</si>
  <si>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</si>
  <si>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</si>
  <si>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</si>
  <si>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</si>
  <si>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</si>
  <si>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</si>
  <si>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</si>
  <si>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</si>
  <si>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</si>
  <si>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</si>
  <si>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</si>
  <si>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</si>
  <si>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</si>
  <si>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</si>
  <si>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</si>
  <si>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</si>
  <si>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</si>
  <si>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</si>
  <si>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</si>
  <si>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</si>
  <si>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</si>
  <si>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</si>
  <si>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</si>
  <si>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</si>
  <si>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</si>
  <si>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</si>
  <si>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</si>
  <si>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</si>
  <si>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</si>
  <si>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</si>
  <si>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</si>
  <si>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</si>
  <si>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</si>
  <si>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</si>
  <si>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</si>
  <si>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</si>
  <si>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</si>
  <si>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</si>
  <si>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</si>
  <si>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</si>
  <si>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</si>
  <si>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</si>
  <si>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</si>
  <si>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</si>
  <si>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</si>
  <si>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</si>
  <si>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</si>
  <si>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</si>
  <si>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</si>
  <si>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</si>
  <si>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</si>
  <si>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</si>
  <si>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</si>
  <si>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</si>
  <si>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</si>
  <si>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</si>
  <si>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</si>
  <si>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</si>
  <si>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</si>
  <si>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</si>
  <si>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</si>
  <si>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</si>
  <si>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</si>
  <si>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</si>
  <si>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</si>
  <si>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</si>
  <si>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</si>
  <si>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</si>
  <si>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</si>
  <si>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</si>
  <si>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</si>
  <si>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</si>
  <si>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</si>
  <si>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</si>
  <si>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</si>
  <si>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</si>
  <si>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</si>
  <si>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</si>
  <si>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</si>
  <si>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</si>
  <si>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</si>
  <si>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</si>
  <si>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</si>
  <si>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</si>
  <si>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</si>
  <si>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</si>
  <si>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</si>
  <si>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</si>
  <si>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</si>
  <si>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</si>
  <si>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</si>
  <si>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</si>
  <si>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</si>
  <si>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</si>
  <si>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</si>
  <si>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</si>
  <si>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</si>
  <si>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</si>
  <si>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</si>
  <si>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</si>
  <si>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</si>
  <si>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</si>
  <si>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</si>
  <si>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</si>
  <si>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</si>
  <si>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</si>
  <si>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</si>
  <si>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</si>
  <si>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</si>
  <si>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</si>
  <si>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</si>
  <si>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</si>
  <si>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</si>
  <si>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</si>
  <si>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</si>
  <si>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</si>
  <si>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</si>
  <si>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</si>
  <si>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</si>
  <si>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</si>
  <si>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</si>
  <si>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</si>
  <si>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</si>
  <si>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</si>
  <si>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</si>
  <si>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</si>
  <si>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</si>
  <si>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</si>
  <si>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</si>
  <si>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</si>
  <si>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</si>
  <si>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</si>
  <si>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</si>
  <si>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</si>
  <si>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</si>
  <si>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</si>
  <si>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</si>
  <si>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</si>
  <si>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</si>
  <si>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</si>
  <si>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</si>
  <si>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</si>
  <si>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</si>
  <si>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</si>
  <si>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</si>
  <si>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</si>
  <si>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</si>
  <si>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</si>
  <si>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</si>
  <si>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</si>
  <si>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</si>
  <si>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</si>
  <si>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</si>
  <si>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</si>
  <si>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</si>
  <si>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</si>
  <si>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</si>
  <si>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</si>
  <si>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</si>
  <si>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</si>
  <si>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</si>
  <si>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</si>
  <si>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</si>
  <si>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</si>
  <si>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</si>
  <si>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</si>
  <si>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</si>
  <si>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</si>
  <si>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</si>
  <si>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</si>
  <si>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</si>
  <si>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</si>
  <si>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</si>
  <si>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</si>
  <si>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</si>
  <si>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</si>
  <si>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</si>
  <si>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</si>
  <si>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</si>
  <si>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</si>
  <si>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</si>
  <si>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</si>
  <si>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</si>
  <si>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</si>
  <si>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</si>
  <si>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</si>
  <si>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</si>
  <si>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</si>
  <si>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</si>
  <si>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</si>
  <si>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</si>
  <si>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</si>
  <si>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</si>
  <si>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</si>
  <si>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</si>
  <si>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</si>
  <si>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</si>
  <si>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</si>
  <si>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</si>
  <si>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</si>
  <si>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</si>
  <si>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</si>
  <si>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</si>
  <si>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</si>
  <si>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</si>
  <si>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</si>
  <si>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</si>
  <si>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</si>
  <si>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</si>
  <si>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</si>
  <si>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</si>
  <si>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</si>
  <si>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</si>
  <si>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</si>
  <si>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</si>
  <si>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</si>
  <si>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</si>
  <si>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</si>
  <si>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</si>
  <si>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</si>
  <si>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</si>
  <si>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</si>
  <si>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</si>
  <si>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</si>
  <si>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</si>
  <si>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</si>
  <si>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</si>
  <si>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</si>
  <si>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</si>
  <si>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</si>
  <si>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</si>
  <si>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</si>
  <si>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</si>
  <si>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</si>
  <si>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</si>
  <si>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</si>
  <si>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</si>
  <si>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</si>
  <si>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</si>
  <si>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</si>
  <si>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</si>
  <si>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</si>
  <si>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</si>
  <si>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</si>
  <si>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</si>
  <si>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</si>
  <si>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</si>
  <si>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</si>
  <si>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</si>
  <si>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</si>
  <si>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</si>
  <si>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</si>
  <si>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</si>
  <si>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</si>
  <si>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</si>
  <si>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</si>
  <si>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</si>
  <si>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</si>
  <si>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</si>
  <si>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</si>
  <si>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</si>
  <si>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</si>
  <si>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</si>
  <si>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</si>
  <si>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</si>
  <si>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</si>
  <si>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</si>
  <si>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</si>
  <si>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</si>
  <si>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</si>
  <si>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</si>
  <si>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</si>
  <si>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</si>
  <si>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</si>
  <si>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</si>
  <si>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</si>
  <si>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</si>
  <si>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</si>
  <si>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</si>
  <si>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</si>
  <si>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</si>
  <si>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</si>
  <si>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</si>
  <si>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</si>
  <si>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</si>
  <si>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</si>
  <si>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</si>
  <si>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</si>
  <si>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</si>
  <si>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</si>
  <si>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</si>
  <si>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</si>
  <si>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</si>
  <si>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</si>
  <si>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</si>
  <si>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</si>
  <si>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</si>
  <si>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</si>
  <si>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</si>
  <si>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</si>
  <si>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</si>
  <si>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</si>
  <si>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</si>
  <si>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</si>
  <si>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</si>
  <si>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</si>
  <si>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</si>
  <si>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</si>
  <si>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</si>
  <si>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</si>
  <si>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</si>
  <si>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</si>
  <si>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</si>
  <si>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</si>
  <si>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</si>
  <si>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</si>
  <si>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</si>
  <si>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</si>
  <si>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</si>
  <si>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</si>
  <si>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</si>
  <si>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</si>
  <si>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</si>
  <si>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</si>
  <si>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</si>
  <si>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</si>
  <si>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</si>
  <si>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</si>
  <si>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</si>
  <si>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</si>
  <si>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</si>
  <si>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</si>
  <si>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</si>
  <si>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</si>
  <si>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</si>
  <si>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</si>
  <si>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</si>
  <si>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</si>
  <si>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</si>
  <si>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</si>
  <si>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</si>
  <si>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</si>
  <si>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</si>
  <si>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</si>
  <si>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</si>
  <si>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</si>
  <si>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</si>
  <si>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</si>
  <si>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</si>
  <si>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</si>
  <si>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</si>
  <si>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</si>
  <si>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</si>
  <si>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</si>
  <si>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</si>
  <si>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</si>
  <si>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</si>
  <si>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</si>
  <si>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</si>
  <si>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</si>
  <si>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</si>
  <si>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</si>
  <si>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</si>
  <si>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</si>
  <si>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</si>
  <si>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</si>
  <si>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</si>
  <si>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</si>
  <si>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</si>
  <si>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</si>
  <si>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</si>
  <si>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</si>
  <si>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</si>
  <si>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</si>
  <si>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</si>
  <si>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</si>
  <si>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</si>
  <si>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</si>
  <si>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</si>
  <si>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</si>
  <si>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</si>
  <si>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</si>
  <si>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</si>
  <si>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</si>
  <si>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</si>
  <si>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</si>
  <si>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</si>
  <si>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</si>
  <si>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</si>
  <si>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</si>
  <si>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</si>
  <si>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</si>
  <si>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</si>
  <si>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</si>
  <si>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</si>
  <si>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</si>
  <si>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</si>
  <si>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</si>
  <si>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</si>
  <si>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</si>
  <si>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</si>
  <si>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</si>
  <si>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</si>
  <si>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</si>
  <si>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</si>
  <si>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</si>
  <si>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</si>
  <si>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</si>
  <si>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</si>
  <si>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</si>
  <si>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</si>
  <si>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</si>
  <si>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</si>
  <si>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</si>
  <si>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</si>
  <si>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</si>
  <si>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</si>
  <si>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</si>
  <si>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</si>
  <si>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</si>
  <si>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</si>
  <si>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</si>
  <si>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</si>
  <si>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</si>
  <si>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</si>
  <si>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</si>
  <si>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</si>
  <si>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</si>
  <si>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</si>
  <si>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</si>
  <si>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</si>
  <si>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</si>
  <si>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</si>
  <si>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</si>
  <si>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</si>
  <si>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</si>
  <si>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</si>
  <si>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</si>
  <si>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</si>
  <si>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</si>
  <si>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</si>
  <si>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</si>
  <si>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</si>
  <si>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</si>
  <si>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</si>
  <si>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</si>
  <si>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</si>
  <si>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</si>
  <si>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</si>
  <si>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</si>
  <si>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</si>
  <si>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</si>
  <si>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</si>
  <si>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</si>
  <si>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</si>
  <si>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</si>
  <si>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</si>
  <si>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</si>
  <si>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</si>
  <si>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</si>
  <si>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</si>
  <si>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</si>
  <si>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</si>
  <si>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</si>
  <si>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</si>
  <si>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</si>
  <si>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</si>
  <si>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</si>
  <si>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</si>
  <si>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</si>
  <si>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</si>
  <si>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</si>
  <si>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</si>
  <si>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</si>
  <si>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</si>
  <si>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</si>
  <si>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</si>
  <si>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</si>
  <si>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</si>
  <si>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</si>
  <si>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</si>
  <si>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</si>
  <si>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</si>
  <si>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</si>
  <si>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</si>
  <si>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</si>
  <si>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</si>
  <si>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</si>
  <si>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</si>
  <si>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</si>
  <si>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</si>
  <si>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</si>
  <si>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</si>
  <si>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</si>
  <si>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</si>
  <si>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</si>
  <si>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</si>
  <si>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</si>
  <si>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</si>
  <si>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</si>
  <si>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</si>
  <si>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</si>
  <si>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</si>
  <si>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</si>
  <si>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</si>
  <si>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</si>
  <si>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</si>
  <si>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</si>
  <si>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</si>
  <si>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</si>
  <si>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</si>
  <si>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</si>
  <si>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</si>
  <si>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</si>
  <si>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</si>
  <si>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</si>
  <si>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</si>
  <si>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</si>
  <si>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</si>
  <si>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</si>
  <si>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</si>
  <si>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</si>
  <si>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</si>
  <si>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</si>
  <si>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</si>
  <si>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</si>
  <si>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</si>
  <si>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</si>
  <si>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</si>
  <si>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</si>
  <si>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</si>
  <si>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</si>
  <si>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</si>
  <si>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</si>
  <si>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</si>
  <si>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</si>
  <si>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</si>
  <si>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</si>
  <si>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</si>
  <si>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</si>
  <si>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</si>
  <si>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</si>
  <si>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</si>
  <si>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</si>
  <si>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</si>
  <si>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</si>
  <si>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</si>
  <si>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</si>
  <si>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</si>
  <si>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</si>
  <si>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</si>
  <si>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</si>
  <si>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</si>
  <si>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</si>
  <si>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</si>
  <si>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</si>
  <si>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</si>
  <si>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</si>
  <si>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</si>
  <si>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</si>
  <si>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</si>
  <si>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</si>
  <si>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</si>
  <si>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</si>
  <si>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</si>
  <si>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</si>
  <si>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</si>
  <si>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</si>
  <si>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</si>
  <si>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</si>
  <si>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</si>
  <si>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</si>
  <si>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</si>
  <si>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</si>
  <si>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</si>
  <si>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</si>
  <si>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</si>
  <si>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</si>
  <si>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</si>
  <si>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</si>
  <si>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</si>
  <si>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</si>
  <si>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</si>
  <si>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</si>
  <si>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</si>
  <si>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</si>
  <si>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</si>
  <si>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</si>
  <si>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</si>
  <si>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</si>
  <si>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</si>
  <si>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</si>
  <si>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</si>
  <si>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</si>
  <si>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</si>
  <si>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</si>
  <si>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</si>
  <si>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</si>
  <si>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</si>
  <si>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</si>
  <si>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</si>
  <si>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</si>
  <si>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</si>
  <si>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</si>
  <si>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</si>
  <si>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</si>
  <si>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</si>
  <si>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</si>
  <si>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</si>
  <si>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</si>
  <si>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</si>
  <si>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</si>
  <si>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</si>
  <si>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</si>
  <si>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</si>
  <si>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</si>
  <si>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</si>
  <si>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</si>
  <si>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</si>
  <si>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</si>
  <si>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</si>
  <si>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</si>
  <si>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</si>
  <si>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</si>
  <si>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</si>
  <si>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</si>
  <si>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</si>
  <si>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</si>
  <si>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</si>
  <si>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</si>
  <si>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</si>
  <si>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</si>
  <si>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</si>
  <si>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</si>
  <si>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</si>
  <si>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</si>
  <si>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</si>
  <si>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</si>
  <si>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</si>
  <si>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</si>
  <si>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</si>
  <si>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</si>
  <si>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</si>
  <si>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</si>
  <si>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</si>
  <si>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</si>
  <si>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</si>
  <si>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</si>
  <si>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</si>
  <si>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</si>
  <si>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</si>
  <si>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</si>
  <si>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</si>
  <si>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</si>
  <si>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</si>
  <si>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</si>
  <si>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</si>
  <si>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</si>
  <si>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</si>
  <si>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</si>
  <si>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</si>
  <si>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</si>
  <si>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</si>
  <si>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</si>
  <si>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</si>
  <si>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</si>
  <si>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</si>
  <si>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</si>
  <si>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</si>
  <si>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</si>
  <si>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</si>
  <si>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</si>
  <si>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</si>
  <si>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</si>
  <si>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</si>
  <si>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</si>
  <si>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</si>
  <si>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</si>
  <si>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</si>
  <si>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</si>
  <si>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</si>
  <si>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</si>
  <si>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</si>
  <si>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</si>
  <si>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</si>
  <si>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</si>
  <si>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</si>
  <si>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</si>
  <si>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</si>
  <si>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</si>
  <si>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</si>
  <si>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</si>
  <si>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</si>
  <si>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</si>
  <si>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</si>
  <si>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</si>
  <si>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</si>
  <si>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</si>
  <si>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</si>
  <si>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</si>
  <si>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</si>
  <si>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</si>
  <si>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</si>
  <si>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</si>
  <si>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</si>
  <si>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</si>
  <si>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</si>
  <si>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</si>
  <si>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</si>
  <si>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</si>
  <si>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</si>
  <si>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</si>
  <si>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</si>
  <si>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</si>
  <si>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</si>
  <si>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</si>
  <si>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</si>
  <si>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</si>
  <si>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</si>
  <si>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</si>
  <si>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</si>
  <si>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</si>
  <si>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</si>
  <si>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</si>
  <si>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</si>
  <si>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</si>
  <si>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</si>
  <si>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</si>
  <si>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</si>
  <si>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</si>
  <si>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</si>
  <si>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</si>
  <si>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</si>
  <si>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</si>
  <si>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</si>
  <si>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</si>
  <si>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</si>
  <si>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</si>
  <si>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</si>
  <si>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</si>
  <si>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</si>
  <si>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</si>
  <si>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</si>
  <si>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</si>
  <si>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</si>
  <si>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</si>
  <si>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</si>
  <si>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</si>
  <si>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</si>
  <si>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</si>
  <si>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</si>
  <si>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</si>
  <si>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</si>
  <si>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</si>
  <si>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</si>
  <si>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</si>
  <si>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</si>
  <si>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</si>
  <si>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</si>
  <si>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</si>
  <si>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</si>
  <si>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</si>
  <si>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</si>
  <si>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</si>
  <si>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</si>
  <si>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</si>
  <si>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</si>
  <si>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</si>
  <si>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</si>
  <si>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</si>
  <si>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</si>
  <si>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</si>
  <si>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</si>
  <si>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</si>
  <si>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</si>
  <si>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</si>
  <si>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</si>
  <si>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</si>
  <si>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</si>
  <si>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</si>
  <si>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</si>
  <si>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</si>
  <si>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</si>
  <si>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</si>
  <si>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</si>
  <si>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</si>
  <si>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</si>
  <si>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</si>
  <si>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</si>
  <si>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</si>
  <si>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</si>
  <si>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</si>
  <si>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</si>
  <si>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</si>
  <si>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</si>
  <si>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</si>
  <si>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</si>
  <si>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</si>
  <si>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</si>
  <si>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</si>
  <si>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</si>
  <si>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</si>
  <si>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</si>
  <si>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</si>
  <si>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</si>
  <si>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</si>
  <si>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</si>
  <si>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</si>
  <si>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</si>
  <si>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</si>
  <si>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</si>
  <si>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</si>
  <si>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</si>
  <si>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</si>
  <si>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</si>
  <si>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</si>
  <si>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</si>
  <si>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</si>
  <si>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</si>
  <si>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</si>
  <si>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</si>
  <si>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</si>
  <si>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</si>
  <si>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</si>
  <si>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</si>
  <si>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</si>
  <si>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</si>
  <si>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</si>
  <si>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</si>
  <si>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</si>
  <si>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</si>
  <si>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</si>
  <si>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</si>
  <si>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</si>
  <si>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</si>
  <si>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</si>
  <si>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</si>
  <si>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</si>
  <si>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</si>
  <si>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</si>
  <si>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</si>
  <si>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</si>
  <si>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</si>
  <si>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</si>
  <si>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</si>
  <si>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</si>
  <si>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</si>
  <si>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</si>
  <si>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</si>
  <si>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</si>
  <si>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</si>
  <si>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</si>
  <si>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</si>
  <si>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</si>
  <si>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</si>
  <si>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</si>
  <si>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</si>
  <si>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</si>
  <si>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</si>
  <si>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</si>
  <si>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</si>
  <si>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</si>
  <si>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</si>
  <si>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</si>
  <si>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</si>
  <si>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</si>
  <si>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</si>
  <si>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</si>
  <si>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</si>
  <si>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</si>
  <si>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</si>
  <si>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</si>
  <si>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</si>
  <si>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</si>
  <si>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</si>
  <si>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</si>
  <si>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</si>
  <si>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</si>
  <si>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</si>
  <si>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</si>
  <si>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</si>
  <si>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</si>
  <si>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</si>
  <si>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</si>
  <si>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</si>
  <si>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</si>
  <si>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</si>
  <si>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</si>
  <si>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</si>
  <si>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</si>
  <si>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</si>
  <si>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</si>
  <si>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</si>
  <si>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</si>
  <si>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</si>
  <si>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</si>
  <si>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</si>
  <si>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</si>
  <si>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</si>
  <si>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</si>
  <si>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</si>
  <si>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</si>
  <si>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</si>
  <si>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</si>
  <si>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</si>
  <si>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</si>
  <si>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</si>
  <si>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</si>
  <si>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</si>
  <si>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</si>
  <si>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</si>
  <si>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</si>
  <si>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</si>
  <si>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</si>
  <si>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</si>
  <si>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</si>
  <si>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</si>
  <si>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</si>
  <si>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</si>
  <si>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</si>
  <si>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</si>
  <si>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</si>
  <si>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</si>
  <si>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</si>
  <si>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</si>
  <si>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</si>
  <si>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</si>
  <si>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</si>
  <si>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</si>
  <si>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</si>
  <si>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</si>
  <si>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</si>
  <si>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</si>
  <si>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</si>
  <si>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</si>
  <si>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</si>
  <si>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</si>
  <si>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</si>
  <si>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</si>
  <si>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</si>
  <si>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</si>
  <si>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</si>
  <si>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</si>
  <si>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</si>
  <si>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</si>
  <si>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</si>
  <si>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</si>
  <si>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</si>
  <si>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</si>
  <si>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</si>
  <si>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</si>
  <si>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</si>
  <si>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</si>
  <si>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</si>
  <si>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</si>
  <si>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</si>
  <si>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</si>
  <si>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</si>
  <si>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</si>
  <si>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</si>
  <si>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</si>
  <si>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</si>
  <si>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</si>
  <si>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</si>
  <si>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</si>
  <si>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</si>
  <si>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</si>
  <si>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</si>
  <si>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</si>
  <si>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</si>
  <si>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</si>
  <si>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</si>
  <si>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</si>
  <si>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</si>
  <si>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</si>
  <si>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</si>
  <si>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</si>
  <si>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</si>
  <si>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</si>
  <si>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</si>
  <si>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</si>
  <si>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</si>
  <si>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</si>
  <si>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</si>
  <si>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</si>
  <si>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</si>
  <si>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</si>
  <si>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</si>
  <si>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</si>
  <si>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</si>
  <si>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</si>
  <si>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</si>
  <si>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</si>
  <si>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</si>
  <si>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</si>
  <si>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</si>
  <si>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</si>
  <si>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</si>
  <si>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</si>
  <si>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</si>
  <si>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</si>
  <si>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</si>
  <si>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</si>
  <si>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</si>
  <si>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</si>
  <si>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</si>
  <si>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</si>
  <si>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</si>
  <si>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</si>
  <si>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</si>
  <si>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</si>
  <si>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</si>
  <si>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</si>
  <si>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</si>
  <si>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</si>
  <si>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</si>
  <si>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</si>
  <si>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</si>
  <si>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</si>
  <si>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</si>
  <si>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</si>
  <si>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</si>
  <si>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</si>
  <si>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</si>
  <si>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</si>
  <si>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</si>
  <si>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</si>
  <si>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</si>
  <si>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</si>
  <si>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</si>
  <si>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</si>
  <si>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</si>
  <si>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</si>
  <si>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</si>
  <si>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</si>
  <si>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</si>
  <si>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</si>
  <si>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</si>
  <si>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</si>
  <si>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</si>
  <si>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</si>
  <si>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</si>
  <si>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</si>
  <si>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</si>
  <si>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</si>
  <si>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</si>
  <si>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</si>
  <si>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</si>
  <si>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</si>
  <si>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</si>
  <si>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</si>
  <si>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</si>
  <si>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</si>
  <si>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</si>
  <si>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</si>
  <si>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</si>
  <si>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</si>
  <si>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</si>
  <si>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</si>
  <si>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</si>
  <si>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</si>
  <si>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</si>
  <si>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</si>
  <si>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</si>
  <si>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</si>
  <si>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</si>
  <si>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</si>
  <si>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</si>
  <si>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</si>
  <si>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</si>
  <si>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</si>
  <si>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</si>
  <si>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</si>
  <si>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</si>
  <si>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</si>
  <si>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</si>
  <si>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</si>
  <si>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</si>
  <si>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</si>
  <si>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</si>
  <si>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</si>
  <si>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</si>
  <si>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</si>
  <si>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</si>
  <si>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</si>
  <si>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</si>
  <si>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</si>
  <si>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</si>
  <si>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</si>
  <si>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</si>
  <si>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</si>
  <si>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</si>
  <si>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</si>
  <si>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</si>
  <si>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</si>
  <si>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</si>
  <si>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</si>
  <si>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</si>
  <si>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</si>
  <si>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</si>
  <si>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</si>
  <si>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</si>
  <si>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</si>
  <si>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</si>
  <si>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</si>
  <si>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</si>
  <si>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</si>
  <si>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</si>
  <si>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</si>
  <si>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</si>
  <si>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</si>
  <si>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</si>
  <si>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</si>
  <si>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</si>
  <si>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</si>
  <si>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</si>
  <si>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</si>
  <si>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</si>
  <si>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</si>
  <si>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</si>
  <si>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</si>
  <si>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</si>
  <si>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</si>
  <si>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</si>
  <si>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</si>
  <si>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</si>
  <si>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</si>
  <si>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</si>
  <si>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</si>
  <si>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</si>
  <si>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</si>
  <si>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</si>
  <si>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</si>
  <si>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</si>
  <si>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</si>
  <si>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</si>
  <si>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</si>
  <si>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</si>
  <si>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</si>
  <si>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</si>
  <si>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</si>
  <si>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</si>
  <si>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</si>
  <si>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</si>
  <si>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</si>
  <si>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</si>
  <si>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</si>
  <si>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</si>
  <si>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</si>
  <si>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</si>
  <si>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</si>
  <si>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</si>
  <si>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</si>
  <si>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</si>
  <si>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</si>
  <si>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</si>
  <si>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</si>
  <si>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</si>
  <si>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</si>
  <si>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</si>
  <si>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</si>
  <si>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</si>
  <si>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</si>
  <si>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</si>
  <si>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</si>
  <si>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</si>
  <si>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</si>
  <si>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</si>
  <si>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</si>
  <si>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</si>
  <si>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</si>
  <si>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</si>
  <si>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</si>
  <si>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</si>
  <si>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</si>
  <si>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</si>
  <si>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</si>
  <si>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</si>
  <si>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</si>
  <si>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</si>
  <si>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</si>
  <si>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</si>
  <si>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</si>
  <si>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</si>
  <si>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</si>
  <si>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</si>
  <si>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</si>
  <si>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</si>
  <si>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</si>
  <si>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</si>
  <si>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</si>
  <si>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</si>
  <si>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</si>
  <si>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</si>
  <si>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</si>
  <si>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</si>
  <si>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</si>
  <si>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</si>
  <si>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</si>
  <si>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</si>
  <si>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</si>
  <si>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</si>
  <si>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</si>
  <si>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</si>
  <si>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</si>
  <si>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</si>
  <si>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</si>
  <si>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</si>
  <si>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</si>
  <si>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</si>
  <si>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</si>
  <si>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</si>
  <si>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</si>
  <si>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</si>
  <si>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</si>
  <si>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</si>
  <si>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</si>
  <si>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</si>
  <si>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</si>
  <si>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</si>
  <si>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</si>
  <si>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</si>
  <si>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</si>
  <si>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</si>
  <si>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</si>
  <si>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</si>
  <si>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</si>
  <si>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</si>
  <si>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</si>
  <si>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</si>
  <si>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</si>
  <si>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</si>
  <si>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</si>
  <si>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</si>
  <si>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</si>
  <si>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</si>
  <si>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</si>
  <si>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</si>
  <si>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</si>
  <si>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</si>
  <si>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</si>
  <si>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</si>
  <si>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</si>
  <si>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</si>
  <si>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</si>
  <si>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</si>
  <si>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</si>
  <si>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</si>
  <si>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</si>
  <si>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</si>
  <si>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</si>
  <si>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</si>
  <si>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</si>
  <si>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</si>
  <si>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</si>
  <si>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</si>
  <si>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</si>
  <si>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</si>
  <si>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</si>
  <si>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</si>
  <si>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</si>
  <si>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</si>
  <si>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</si>
  <si>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</si>
  <si>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</si>
  <si>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</si>
  <si>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</si>
  <si>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</si>
  <si>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</si>
  <si>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</si>
  <si>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</si>
  <si>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</si>
  <si>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</si>
  <si>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</si>
  <si>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</si>
  <si>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</si>
  <si>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</si>
  <si>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</si>
  <si>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</si>
  <si>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</si>
  <si>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</si>
  <si>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</si>
  <si>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</si>
  <si>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</si>
  <si>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</si>
  <si>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</si>
  <si>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</si>
  <si>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</si>
  <si>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</si>
  <si>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</si>
  <si>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</si>
  <si>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</si>
  <si>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</si>
  <si>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</si>
  <si>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</si>
  <si>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</si>
  <si>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</si>
  <si>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</si>
  <si>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</si>
  <si>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</si>
  <si>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</si>
  <si>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</si>
  <si>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</si>
  <si>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</si>
  <si>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</si>
  <si>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</si>
  <si>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</si>
  <si>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</si>
  <si>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</si>
  <si>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</si>
  <si>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</si>
  <si>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</si>
  <si>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</si>
  <si>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</si>
  <si>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</si>
  <si>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</si>
  <si>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</si>
  <si>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</si>
  <si>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</si>
  <si>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</si>
  <si>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</si>
  <si>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</si>
  <si>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</si>
  <si>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</si>
  <si>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</si>
  <si>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</si>
  <si>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</si>
  <si>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</si>
  <si>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</si>
  <si>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</si>
  <si>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</si>
  <si>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</si>
  <si>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</si>
  <si>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</si>
  <si>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</si>
  <si>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</si>
  <si>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</si>
  <si>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</si>
  <si>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</si>
  <si>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</si>
  <si>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</si>
  <si>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</si>
  <si>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</si>
  <si>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</si>
  <si>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</si>
  <si>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</si>
  <si>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</si>
  <si>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</si>
  <si>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</si>
  <si>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</si>
  <si>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</si>
  <si>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</si>
  <si>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</si>
  <si>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</si>
  <si>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</si>
  <si>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</si>
  <si>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</si>
  <si>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</si>
  <si>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</si>
  <si>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</si>
  <si>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</si>
  <si>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</si>
  <si>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</si>
  <si>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</si>
  <si>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</si>
  <si>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</si>
  <si>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</si>
  <si>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</si>
  <si>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</si>
  <si>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</si>
  <si>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</si>
  <si>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</si>
  <si>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</si>
  <si>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</si>
  <si>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</si>
  <si>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</si>
  <si>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</si>
  <si>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</si>
  <si>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</si>
  <si>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</si>
  <si>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</si>
  <si>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</si>
  <si>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</si>
  <si>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</si>
  <si>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</si>
  <si>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</si>
  <si>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</si>
  <si>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</si>
  <si>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</si>
  <si>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</si>
  <si>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</si>
  <si>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</si>
  <si>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</si>
  <si>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</si>
  <si>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</si>
  <si>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</si>
  <si>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</si>
  <si>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</si>
  <si>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</si>
  <si>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</si>
  <si>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</si>
  <si>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</si>
  <si>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</si>
  <si>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</si>
  <si>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</si>
  <si>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</si>
  <si>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</si>
  <si>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</si>
  <si>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</si>
  <si>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</si>
  <si>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</si>
  <si>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</si>
  <si>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</si>
  <si>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</si>
  <si>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</si>
  <si>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</si>
  <si>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</si>
  <si>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</si>
  <si>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</si>
  <si>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</si>
  <si>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</si>
  <si>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</si>
  <si>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</si>
  <si>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</si>
  <si>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</si>
  <si>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</si>
  <si>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</si>
  <si>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</si>
  <si>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</si>
  <si>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</si>
  <si>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</si>
  <si>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</si>
  <si>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</si>
  <si>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</si>
  <si>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</si>
  <si>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</si>
  <si>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</si>
  <si>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</si>
  <si>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</si>
  <si>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</si>
  <si>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</si>
  <si>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</si>
  <si>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</si>
  <si>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</si>
  <si>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</si>
  <si>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</si>
  <si>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</si>
  <si>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</si>
  <si>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</si>
  <si>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</si>
  <si>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</si>
  <si>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</si>
  <si>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</si>
  <si>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</si>
  <si>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</si>
  <si>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</si>
  <si>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</si>
  <si>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</si>
  <si>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</si>
  <si>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</si>
  <si>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</si>
  <si>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</si>
  <si>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</si>
  <si>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</si>
  <si>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</si>
  <si>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</si>
  <si>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</si>
  <si>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</si>
  <si>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</si>
  <si>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</si>
  <si>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</si>
  <si>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</si>
  <si>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</si>
  <si>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</si>
  <si>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</si>
  <si>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</si>
  <si>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</si>
  <si>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</si>
  <si>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</si>
  <si>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</si>
  <si>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</si>
  <si>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</si>
  <si>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</si>
  <si>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</si>
  <si>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</si>
  <si>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</si>
  <si>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</si>
  <si>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</si>
  <si>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</si>
  <si>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</si>
  <si>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</si>
  <si>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</si>
  <si>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</si>
  <si>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</si>
  <si>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</si>
  <si>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</si>
  <si>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</si>
  <si>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</si>
  <si>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</si>
  <si>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</si>
  <si>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</si>
  <si>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</si>
  <si>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</si>
  <si>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</si>
  <si>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</si>
  <si>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</si>
  <si>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</si>
  <si>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</si>
  <si>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</si>
  <si>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</si>
  <si>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</si>
  <si>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</si>
  <si>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</si>
  <si>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</si>
  <si>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</si>
  <si>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</si>
  <si>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</si>
  <si>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</si>
  <si>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</si>
  <si>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</si>
  <si>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</si>
  <si>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</si>
  <si>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</si>
  <si>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</si>
  <si>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</si>
  <si>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</si>
  <si>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</si>
  <si>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</si>
  <si>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</si>
  <si>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</si>
  <si>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</si>
  <si>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</si>
  <si>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</si>
  <si>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</si>
  <si>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</si>
  <si>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</si>
  <si>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</si>
  <si>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</si>
  <si>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</si>
  <si>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</si>
  <si>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</si>
  <si>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</si>
  <si>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</si>
  <si>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</si>
  <si>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</si>
  <si>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</si>
  <si>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</si>
  <si>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</si>
  <si>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</si>
  <si>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</si>
  <si>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</si>
  <si>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</si>
  <si>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</si>
  <si>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</si>
  <si>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</si>
  <si>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</si>
  <si>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</si>
  <si>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</si>
  <si>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</si>
  <si>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</si>
  <si>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</si>
  <si>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</si>
  <si>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</si>
  <si>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</si>
  <si>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</si>
  <si>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</si>
  <si>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</si>
  <si>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</si>
  <si>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</si>
  <si>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</si>
  <si>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</si>
  <si>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</si>
  <si>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</si>
  <si>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</si>
  <si>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</si>
  <si>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</si>
  <si>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</si>
  <si>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</si>
  <si>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</si>
  <si>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</si>
  <si>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</si>
  <si>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</si>
  <si>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</si>
  <si>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</si>
  <si>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</si>
  <si>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</si>
  <si>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</si>
  <si>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</si>
  <si>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</si>
  <si>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</si>
  <si>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</si>
  <si>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</si>
  <si>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</si>
  <si>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</si>
  <si>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</si>
  <si>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</si>
  <si>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</si>
  <si>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</si>
  <si>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</si>
  <si>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</si>
  <si>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</si>
  <si>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</si>
  <si>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</si>
  <si>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</si>
  <si>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</si>
  <si>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</si>
  <si>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</si>
  <si>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</si>
  <si>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</si>
  <si>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</si>
  <si>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</si>
  <si>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</si>
  <si>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</si>
  <si>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</si>
  <si>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</si>
  <si>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</si>
  <si>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</si>
  <si>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</si>
  <si>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</si>
  <si>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</si>
  <si>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</si>
  <si>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</si>
  <si>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</si>
  <si>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</si>
  <si>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</si>
  <si>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</si>
  <si>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</si>
  <si>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</si>
  <si>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</si>
  <si>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</si>
  <si>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</si>
  <si>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</si>
  <si>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</si>
  <si>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</si>
  <si>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</si>
  <si>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</si>
  <si>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</si>
  <si>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</si>
  <si>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</si>
  <si>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</si>
  <si>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</si>
  <si>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</si>
  <si>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</si>
  <si>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</si>
  <si>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</si>
  <si>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</si>
  <si>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</si>
  <si>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</si>
  <si>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</si>
  <si>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</si>
  <si>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</si>
  <si>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</si>
  <si>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</si>
  <si>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</si>
  <si>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</si>
  <si>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</si>
  <si>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</si>
  <si>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</si>
  <si>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</si>
  <si>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</si>
  <si>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</si>
  <si>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</si>
  <si>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</si>
  <si>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</si>
  <si>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</si>
  <si>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</si>
  <si>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</si>
  <si>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</si>
  <si>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</si>
  <si>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</si>
  <si>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</si>
  <si>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</si>
  <si>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</si>
  <si>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</si>
  <si>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</si>
  <si>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</si>
  <si>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</si>
  <si>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</si>
  <si>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</si>
  <si>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</si>
  <si>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</si>
  <si>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</si>
  <si>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</si>
  <si>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</si>
  <si>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</si>
  <si>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</si>
  <si>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</si>
  <si>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</si>
  <si>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</si>
  <si>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</si>
  <si>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</si>
  <si>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</si>
  <si>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</si>
  <si>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</si>
  <si>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</si>
  <si>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</si>
  <si>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</si>
  <si>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</si>
  <si>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</si>
  <si>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</si>
  <si>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</si>
  <si>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</si>
  <si>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</si>
  <si>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</si>
  <si>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</si>
  <si>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</si>
  <si>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</si>
  <si>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</si>
  <si>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</si>
  <si>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</si>
  <si>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</si>
  <si>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</si>
  <si>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</si>
  <si>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</si>
  <si>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</si>
  <si>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</si>
  <si>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</si>
  <si>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</si>
  <si>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</si>
  <si>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</si>
  <si>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</si>
  <si>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</si>
  <si>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</si>
  <si>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</si>
  <si>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</si>
  <si>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</si>
  <si>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</si>
  <si>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</si>
  <si>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</si>
  <si>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</si>
  <si>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</si>
  <si>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</si>
  <si>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</si>
  <si>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</si>
  <si>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</si>
  <si>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</si>
  <si>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</si>
  <si>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</si>
  <si>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</si>
  <si>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</si>
  <si>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</si>
  <si>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</si>
  <si>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</si>
  <si>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</si>
  <si>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</si>
  <si>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</si>
  <si>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</si>
  <si>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</si>
  <si>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</si>
  <si>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</si>
  <si>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</si>
  <si>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</si>
  <si>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</si>
  <si>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</si>
  <si>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</si>
  <si>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</si>
  <si>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</si>
  <si>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</si>
  <si>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</si>
  <si>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</si>
  <si>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</si>
  <si>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</si>
  <si>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</si>
  <si>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</si>
  <si>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</si>
  <si>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</si>
  <si>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</si>
  <si>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</si>
  <si>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</si>
  <si>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</si>
  <si>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</si>
  <si>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</si>
  <si>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</si>
  <si>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</si>
  <si>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</si>
  <si>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</si>
  <si>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</si>
  <si>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</si>
  <si>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</si>
  <si>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</si>
  <si>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</si>
  <si>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</si>
  <si>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</si>
  <si>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</si>
  <si>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</si>
  <si>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</si>
  <si>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</si>
  <si>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</si>
  <si>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</si>
  <si>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</si>
  <si>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</si>
  <si>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</si>
  <si>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</si>
  <si>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</si>
  <si>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</si>
  <si>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</si>
  <si>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</si>
  <si>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</si>
  <si>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</si>
  <si>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</si>
  <si>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</si>
  <si>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</si>
  <si>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</si>
  <si>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</si>
  <si>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</si>
  <si>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</si>
  <si>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</si>
  <si>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</si>
  <si>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</si>
  <si>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</si>
  <si>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</si>
  <si>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</si>
  <si>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</si>
  <si>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</si>
  <si>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</si>
  <si>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</si>
  <si>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</si>
  <si>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</si>
  <si>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</si>
  <si>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</si>
  <si>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</si>
  <si>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</si>
  <si>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</si>
  <si>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</si>
  <si>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</si>
  <si>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</si>
  <si>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</si>
  <si>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</si>
  <si>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</si>
  <si>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</si>
  <si>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</si>
  <si>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</si>
  <si>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</si>
  <si>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</si>
  <si>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</si>
  <si>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</si>
  <si>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</si>
  <si>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</si>
  <si>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</si>
  <si>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</si>
  <si>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</si>
  <si>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</si>
  <si>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</si>
  <si>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</si>
  <si>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</si>
  <si>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</si>
  <si>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</si>
  <si>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</si>
  <si>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</si>
  <si>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</si>
  <si>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</si>
  <si>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</si>
  <si>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</si>
  <si>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</si>
  <si>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</si>
  <si>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</si>
  <si>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</si>
  <si>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</si>
  <si>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</si>
  <si>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</si>
  <si>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</si>
  <si>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</si>
  <si>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</si>
  <si>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</si>
  <si>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</si>
  <si>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</si>
  <si>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</si>
  <si>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</si>
  <si>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</si>
  <si>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</si>
  <si>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</si>
  <si>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</si>
  <si>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</si>
  <si>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</si>
  <si>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</si>
  <si>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</si>
  <si>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</si>
  <si>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</si>
  <si>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</si>
  <si>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</si>
  <si>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</si>
  <si>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</si>
  <si>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</si>
  <si>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</si>
  <si>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</si>
  <si>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</si>
  <si>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</si>
  <si>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</si>
  <si>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</si>
  <si>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</si>
  <si>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</si>
  <si>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</si>
  <si>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</si>
  <si>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</si>
  <si>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</si>
  <si>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</si>
  <si>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</si>
  <si>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</si>
  <si>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</si>
  <si>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</si>
  <si>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</si>
  <si>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</si>
  <si>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</si>
  <si>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</si>
  <si>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</si>
  <si>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</si>
  <si>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</si>
  <si>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</si>
  <si>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</si>
  <si>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</si>
  <si>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</si>
  <si>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</si>
  <si>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</si>
  <si>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</si>
  <si>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</si>
  <si>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</si>
  <si>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</si>
  <si>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</si>
  <si>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</si>
  <si>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</si>
  <si>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</si>
  <si>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</si>
  <si>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</si>
  <si>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</si>
  <si>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</si>
  <si>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</si>
  <si>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</si>
  <si>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</si>
  <si>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</si>
  <si>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</si>
  <si>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</si>
  <si>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</si>
  <si>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</si>
  <si>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</si>
  <si>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</si>
  <si>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</si>
  <si>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</si>
  <si>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</si>
  <si>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</si>
  <si>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</si>
  <si>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</si>
  <si>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</si>
  <si>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</si>
  <si>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</si>
  <si>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</si>
  <si>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</si>
  <si>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</si>
  <si>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</si>
  <si>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</si>
  <si>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</si>
  <si>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</si>
  <si>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</si>
  <si>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</si>
  <si>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</si>
  <si>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</si>
  <si>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</si>
  <si>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</si>
  <si>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</si>
  <si>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</si>
  <si>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</si>
  <si>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</si>
  <si>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</si>
  <si>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</si>
  <si>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</si>
  <si>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</si>
  <si>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</si>
  <si>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</si>
  <si>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</si>
  <si>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</si>
  <si>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</si>
  <si>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</si>
  <si>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</si>
  <si>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</si>
  <si>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</si>
  <si>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</si>
  <si>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</si>
  <si>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</si>
  <si>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</si>
  <si>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</si>
  <si>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</si>
  <si>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</si>
  <si>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</si>
  <si>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</si>
  <si>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</si>
  <si>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</si>
  <si>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</si>
  <si>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</si>
  <si>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</si>
  <si>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</si>
  <si>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</si>
  <si>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</si>
  <si>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</si>
  <si>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</si>
  <si>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</si>
  <si>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</si>
  <si>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</si>
  <si>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</si>
  <si>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</si>
  <si>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</si>
  <si>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</si>
  <si>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</si>
  <si>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</si>
  <si>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</si>
  <si>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</si>
  <si>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</si>
  <si>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</si>
  <si>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</si>
  <si>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</si>
  <si>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</si>
  <si>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</si>
  <si>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</si>
  <si>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</si>
  <si>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</si>
  <si>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</si>
  <si>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</si>
  <si>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</si>
  <si>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</si>
  <si>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</si>
  <si>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</si>
  <si>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</si>
  <si>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</si>
  <si>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</si>
  <si>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</si>
  <si>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</si>
  <si>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</si>
  <si>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</si>
  <si>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</si>
  <si>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</si>
  <si>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</si>
  <si>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</si>
  <si>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</si>
  <si>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</si>
  <si>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</si>
  <si>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</si>
  <si>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</si>
  <si>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</si>
  <si>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</si>
  <si>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</si>
  <si>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</si>
  <si>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</si>
  <si>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</si>
  <si>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</si>
  <si>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</si>
  <si>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</si>
  <si>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</si>
  <si>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</si>
  <si>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</si>
  <si>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</si>
  <si>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</si>
  <si>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</si>
  <si>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</si>
  <si>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</si>
  <si>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</si>
  <si>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</si>
  <si>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</si>
  <si>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</si>
  <si>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</si>
  <si>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</si>
  <si>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</si>
  <si>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</si>
  <si>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</si>
  <si>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</si>
  <si>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</si>
  <si>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</si>
  <si>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</si>
  <si>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</si>
  <si>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</si>
  <si>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</si>
  <si>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</si>
  <si>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</si>
  <si>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</si>
  <si>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</si>
  <si>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</si>
  <si>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</si>
  <si>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</si>
  <si>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</si>
  <si>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</si>
  <si>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</si>
  <si>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</si>
  <si>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</si>
  <si>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</si>
  <si>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</si>
  <si>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</si>
  <si>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</si>
  <si>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</si>
  <si>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</si>
  <si>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</si>
  <si>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</si>
  <si>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</si>
  <si>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</si>
  <si>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</si>
  <si>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</si>
  <si>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</si>
  <si>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</si>
  <si>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</si>
  <si>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</si>
  <si>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</si>
  <si>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</si>
  <si>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</si>
  <si>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</si>
  <si>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</si>
  <si>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</si>
  <si>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</si>
  <si>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</si>
  <si>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</si>
  <si>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</si>
  <si>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</si>
  <si>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</si>
  <si>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</si>
  <si>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</si>
  <si>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</si>
  <si>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</si>
  <si>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</si>
  <si>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</si>
  <si>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</si>
  <si>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</si>
  <si>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</si>
  <si>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</si>
  <si>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</si>
  <si>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</si>
  <si>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</si>
  <si>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</si>
  <si>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</si>
  <si>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</si>
  <si>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</si>
  <si>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</si>
  <si>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</si>
  <si>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</si>
  <si>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</si>
  <si>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</si>
  <si>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</si>
  <si>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</si>
  <si>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</si>
  <si>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</si>
  <si>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</si>
  <si>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</si>
  <si>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</si>
  <si>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</si>
  <si>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</si>
  <si>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</si>
  <si>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</si>
  <si>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</si>
  <si>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</si>
  <si>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</si>
  <si>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</si>
  <si>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</si>
  <si>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</si>
  <si>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</si>
  <si>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</si>
  <si>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</si>
  <si>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</si>
  <si>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</si>
  <si>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</si>
  <si>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</si>
  <si>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</si>
  <si>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</si>
  <si>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</si>
  <si>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</si>
  <si>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</si>
  <si>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</si>
  <si>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</si>
  <si>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</si>
  <si>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</si>
  <si>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</si>
  <si>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</si>
  <si>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</si>
  <si>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</si>
  <si>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</si>
  <si>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</si>
  <si>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</si>
  <si>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</si>
  <si>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</si>
  <si>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</si>
  <si>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</si>
  <si>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</si>
  <si>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</si>
  <si>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</si>
  <si>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</si>
  <si>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</si>
  <si>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</si>
  <si>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</si>
  <si>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</si>
  <si>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</si>
  <si>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</si>
  <si>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</si>
  <si>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</si>
  <si>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</si>
  <si>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</si>
  <si>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</si>
  <si>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</si>
  <si>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</si>
  <si>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</si>
  <si>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</si>
  <si>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</si>
  <si>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</si>
  <si>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</si>
  <si>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</si>
  <si>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</si>
  <si>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</si>
  <si>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</si>
  <si>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</si>
  <si>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</si>
  <si>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</si>
  <si>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</si>
  <si>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</si>
  <si>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</si>
  <si>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</si>
  <si>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</si>
  <si>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</si>
  <si>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</si>
  <si>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</si>
  <si>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</si>
  <si>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</si>
  <si>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</si>
  <si>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</si>
  <si>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</si>
  <si>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</si>
  <si>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</si>
  <si>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</si>
  <si>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</si>
  <si>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</si>
  <si>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</si>
  <si>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</si>
  <si>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</si>
  <si>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</si>
  <si>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</si>
  <si>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</si>
  <si>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</si>
  <si>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</si>
  <si>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</si>
  <si>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</si>
  <si>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</si>
  <si>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</si>
  <si>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</si>
  <si>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</si>
  <si>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</si>
  <si>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</si>
  <si>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</si>
  <si>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</si>
  <si>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</si>
  <si>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</si>
  <si>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</si>
  <si>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</si>
  <si>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</si>
  <si>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</si>
  <si>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</si>
  <si>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</si>
  <si>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</si>
  <si>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</si>
  <si>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</si>
  <si>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</si>
  <si>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</si>
  <si>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</si>
  <si>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</si>
  <si>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</si>
  <si>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</si>
  <si>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</si>
  <si>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</si>
  <si>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</si>
  <si>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</si>
  <si>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</si>
  <si>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</si>
  <si>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</si>
  <si>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</si>
  <si>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</si>
  <si>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</si>
  <si>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</si>
  <si>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</si>
  <si>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</si>
  <si>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</si>
  <si>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</si>
  <si>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</si>
  <si>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</si>
  <si>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</si>
  <si>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</si>
  <si>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</si>
  <si>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</si>
  <si>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</si>
  <si>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</si>
  <si>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</si>
  <si>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</si>
  <si>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</si>
  <si>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</si>
  <si>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</si>
  <si>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</si>
  <si>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</si>
  <si>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</si>
  <si>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</si>
  <si>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</si>
  <si>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</si>
  <si>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</si>
  <si>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</si>
  <si>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</si>
  <si>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</si>
  <si>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</si>
  <si>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</si>
  <si>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</si>
  <si>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</si>
  <si>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</si>
  <si>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</si>
  <si>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</si>
  <si>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</si>
  <si>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</si>
  <si>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</si>
  <si>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</si>
  <si>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</si>
  <si>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</si>
  <si>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</si>
  <si>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</si>
  <si>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</si>
  <si>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</si>
  <si>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</si>
  <si>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</si>
  <si>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</si>
  <si>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</si>
  <si>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</si>
  <si>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</si>
  <si>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</si>
  <si>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</si>
  <si>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</si>
  <si>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</si>
  <si>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</si>
  <si>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</si>
  <si>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</si>
  <si>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</si>
  <si>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</si>
  <si>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</si>
  <si>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</si>
  <si>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</si>
  <si>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</si>
  <si>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</si>
  <si>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</si>
  <si>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</si>
  <si>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</si>
  <si>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</si>
  <si>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</si>
  <si>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</si>
  <si>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</si>
  <si>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</si>
  <si>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</si>
  <si>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</si>
  <si>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</si>
  <si>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</si>
  <si>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</si>
  <si>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</si>
  <si>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</si>
  <si>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</si>
  <si>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</si>
  <si>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</si>
  <si>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</si>
  <si>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</si>
  <si>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</si>
  <si>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</si>
  <si>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</si>
  <si>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</si>
  <si>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</si>
  <si>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</si>
  <si>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</si>
  <si>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</si>
  <si>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</si>
  <si>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</si>
  <si>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</si>
  <si>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</si>
  <si>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</si>
  <si>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</si>
  <si>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</si>
  <si>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</si>
  <si>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</si>
  <si>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</si>
  <si>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</si>
  <si>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</si>
  <si>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</si>
  <si>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</si>
  <si>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</si>
  <si>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</si>
  <si>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</si>
  <si>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</si>
  <si>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</si>
  <si>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</si>
  <si>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</si>
  <si>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</si>
  <si>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</si>
  <si>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</si>
  <si>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</si>
  <si>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</si>
  <si>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</si>
  <si>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</si>
  <si>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</si>
  <si>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</si>
  <si>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</si>
  <si>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</si>
  <si>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</si>
  <si>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</si>
  <si>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</si>
  <si>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</si>
  <si>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</si>
  <si>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</si>
  <si>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</si>
  <si>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</si>
  <si>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</si>
  <si>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</si>
  <si>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</si>
  <si>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</si>
  <si>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</si>
  <si>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</si>
  <si>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</si>
  <si>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</si>
  <si>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</si>
  <si>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</si>
  <si>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</si>
  <si>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</si>
  <si>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</si>
  <si>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</si>
  <si>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</si>
  <si>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</si>
  <si>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</si>
  <si>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</si>
  <si>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</si>
  <si>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</si>
  <si>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</si>
  <si>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</si>
  <si>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</si>
  <si>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</si>
  <si>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</si>
  <si>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</si>
  <si>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</si>
  <si>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</si>
  <si>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</si>
  <si>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</si>
  <si>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</si>
  <si>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</si>
  <si>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</si>
  <si>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</si>
  <si>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</si>
  <si>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</si>
  <si>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</si>
  <si>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</si>
  <si>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</si>
  <si>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</si>
  <si>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</si>
  <si>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</si>
  <si>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</si>
  <si>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</si>
  <si>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</si>
  <si>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</si>
  <si>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</si>
  <si>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</si>
  <si>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</si>
  <si>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</si>
  <si>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</si>
  <si>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</si>
  <si>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</si>
  <si>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</si>
  <si>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</si>
  <si>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</si>
  <si>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</si>
  <si>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</si>
  <si>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</si>
  <si>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</si>
  <si>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</si>
  <si>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</si>
  <si>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</si>
  <si>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</si>
  <si>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</si>
  <si>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</si>
  <si>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</si>
  <si>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</si>
  <si>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</si>
  <si>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</si>
  <si>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</si>
  <si>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</si>
  <si>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</si>
  <si>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</si>
  <si>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</si>
  <si>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</si>
  <si>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</si>
  <si>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</si>
  <si>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</si>
  <si>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</si>
  <si>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</si>
  <si>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</si>
  <si>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</si>
  <si>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</si>
  <si>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</si>
  <si>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</si>
  <si>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</si>
  <si>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</si>
  <si>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</si>
  <si>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</si>
  <si>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</si>
  <si>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</si>
  <si>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</si>
  <si>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</si>
  <si>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</si>
  <si>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</si>
  <si>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</si>
  <si>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</si>
  <si>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</si>
  <si>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</si>
  <si>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</si>
  <si>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</si>
  <si>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</si>
  <si>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</si>
  <si>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</si>
  <si>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</si>
  <si>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</si>
  <si>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</si>
  <si>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</si>
  <si>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</si>
  <si>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</si>
  <si>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</si>
  <si>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</si>
  <si>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</si>
  <si>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</si>
  <si>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</si>
  <si>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</si>
  <si>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</si>
  <si>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</si>
  <si>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</si>
  <si>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</si>
  <si>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</si>
  <si>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</si>
  <si>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</si>
  <si>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</si>
  <si>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</si>
  <si>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</si>
  <si>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</si>
  <si>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</si>
  <si>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</si>
  <si>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</si>
  <si>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</si>
  <si>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</si>
  <si>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</si>
  <si>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</si>
  <si>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</si>
  <si>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</si>
  <si>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</si>
  <si>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</si>
  <si>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</si>
  <si>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</si>
  <si>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</si>
  <si>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</si>
  <si>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</si>
  <si>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</si>
  <si>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</si>
  <si>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</si>
  <si>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</si>
  <si>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</si>
  <si>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</si>
  <si>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</si>
  <si>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</si>
  <si>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</si>
  <si>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</si>
  <si>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</si>
  <si>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</si>
  <si>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</si>
  <si>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</si>
  <si>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</si>
  <si>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</si>
  <si>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</si>
  <si>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</si>
  <si>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</si>
  <si>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</si>
  <si>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</si>
  <si>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</si>
  <si>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</si>
  <si>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</si>
  <si>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</si>
  <si>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</si>
  <si>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</si>
  <si>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</si>
  <si>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</si>
  <si>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</si>
  <si>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</si>
  <si>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</si>
  <si>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</si>
  <si>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</si>
  <si>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</si>
  <si>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</si>
  <si>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</si>
  <si>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</si>
  <si>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</si>
  <si>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</si>
  <si>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</si>
  <si>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</si>
  <si>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</si>
  <si>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</si>
  <si>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</si>
  <si>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</si>
  <si>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</si>
  <si>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</si>
  <si>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</si>
  <si>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</si>
  <si>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</si>
  <si>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</si>
  <si>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</si>
  <si>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</si>
  <si>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</si>
  <si>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</si>
  <si>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</si>
  <si>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</si>
  <si>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</si>
  <si>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</si>
  <si>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</si>
  <si>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</si>
  <si>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</si>
  <si>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</si>
  <si>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</si>
  <si>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</si>
  <si>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</si>
  <si>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</si>
  <si>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</si>
  <si>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</si>
  <si>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</si>
  <si>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</si>
  <si>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</si>
  <si>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</si>
  <si>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</si>
  <si>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</si>
  <si>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</si>
  <si>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</si>
  <si>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</si>
  <si>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</si>
  <si>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</si>
  <si>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</si>
  <si>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</si>
  <si>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</si>
  <si>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</si>
  <si>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</si>
  <si>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</si>
  <si>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</si>
  <si>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</si>
  <si>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</si>
  <si>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</si>
  <si>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</si>
  <si>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</si>
  <si>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</si>
  <si>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</si>
  <si>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</si>
  <si>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</si>
  <si>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</si>
  <si>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</si>
  <si>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</si>
  <si>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</si>
  <si>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</si>
  <si>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</si>
  <si>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</si>
  <si>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</si>
  <si>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</si>
  <si>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</si>
  <si>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</si>
  <si>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</si>
  <si>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</si>
  <si>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</si>
  <si>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</si>
  <si>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</si>
  <si>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</si>
  <si>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</si>
  <si>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</si>
  <si>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</si>
  <si>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</si>
  <si>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</si>
  <si>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</si>
  <si>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</si>
  <si>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</si>
  <si>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</si>
  <si>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</si>
  <si>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</si>
  <si>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</si>
  <si>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</si>
  <si>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</si>
  <si>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</si>
  <si>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</si>
  <si>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</si>
  <si>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</si>
  <si>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</si>
  <si>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</si>
  <si>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</si>
  <si>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</si>
  <si>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</si>
  <si>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</si>
  <si>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</si>
  <si>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</si>
  <si>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</si>
  <si>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</si>
  <si>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</si>
  <si>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</si>
  <si>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</si>
  <si>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</si>
  <si>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</si>
  <si>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</si>
  <si>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</si>
  <si>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</si>
  <si>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</si>
  <si>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</si>
  <si>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</si>
  <si>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</si>
  <si>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</si>
  <si>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</si>
  <si>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</si>
  <si>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</si>
  <si>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</si>
  <si>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</si>
  <si>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</si>
  <si>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</si>
  <si>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</si>
  <si>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</si>
  <si>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</si>
  <si>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</si>
  <si>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</si>
  <si>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</si>
  <si>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</si>
  <si>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</si>
  <si>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</si>
  <si>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</si>
  <si>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</si>
  <si>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</si>
  <si>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</si>
  <si>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</si>
  <si>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</si>
  <si>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</si>
  <si>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</si>
  <si>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</si>
  <si>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</si>
  <si>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</si>
  <si>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</si>
  <si>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</si>
  <si>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</si>
  <si>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</si>
  <si>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</si>
  <si>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</si>
  <si>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</si>
  <si>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</si>
  <si>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</si>
  <si>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</si>
  <si>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</si>
  <si>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</si>
  <si>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</si>
  <si>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</si>
  <si>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</si>
  <si>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</si>
  <si>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</si>
  <si>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</si>
  <si>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</si>
  <si>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</si>
  <si>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</si>
  <si>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</si>
  <si>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</si>
  <si>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</si>
  <si>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</si>
  <si>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</si>
  <si>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</si>
  <si>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</si>
  <si>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</si>
  <si>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</si>
  <si>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</si>
  <si>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</si>
  <si>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</si>
  <si>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</si>
  <si>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</si>
  <si>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</si>
  <si>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</si>
  <si>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</si>
  <si>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</si>
  <si>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</si>
  <si>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</si>
  <si>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</si>
  <si>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</si>
  <si>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</si>
  <si>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</si>
  <si>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</si>
  <si>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</si>
  <si>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</si>
  <si>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</si>
  <si>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</si>
  <si>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</si>
  <si>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</si>
  <si>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</si>
  <si>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</si>
  <si>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</si>
  <si>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</si>
  <si>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</si>
  <si>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</si>
  <si>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</si>
  <si>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</si>
  <si>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</si>
  <si>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</si>
  <si>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</si>
  <si>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</si>
  <si>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</si>
  <si>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</si>
  <si>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Coffee Roast</t>
  </si>
  <si>
    <t>Medium</t>
  </si>
  <si>
    <t>Light</t>
  </si>
  <si>
    <t>Dark</t>
  </si>
  <si>
    <t xml:space="preserve"> Customer ID</t>
  </si>
  <si>
    <t xml:space="preserve"> </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</si>
  <si>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</si>
  <si>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</si>
  <si>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</si>
  <si>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</si>
  <si>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</si>
  <si>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</si>
  <si>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</si>
  <si>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</si>
  <si>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</si>
  <si>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</si>
  <si>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</si>
  <si>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</si>
  <si>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</si>
  <si>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</si>
  <si>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</si>
  <si>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</si>
  <si>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</si>
  <si>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</si>
  <si>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</si>
  <si>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</si>
  <si>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</si>
  <si>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</si>
  <si>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Loyalty card</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</si>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</sst>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0\ &quot;kg&quot;"/>
    <numFmt numFmtId="167" formatCode="&quot;$&quot;#,##0.00"/>
  </numFmts>
  <fonts count="3" x14ac:knownFonts="1">
    <font>
      <sz val="11"/>
      <color theme="1"/>
      <name val="Calibri"/>
      <family val="2"/>
      <scheme val="minor"/>
    </font>
    <font>
      <sz val="11"/>
      <color indexed="8"/>
      <name val="Calibri"/>
      <family val="2"/>
    </font>
    <font>
      <sz val="11"/>
      <color theme="0"/>
      <name val="Calibri"/>
      <family val="2"/>
      <scheme val="minor"/>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0" fontId="0" fillId="0" borderId="0" xfId="0" applyAlignment="1">
      <alignment horizontal="left"/>
    </xf>
    <xf numFmtId="0" fontId="0" fillId="2" borderId="0" xfId="0" applyFill="1"/>
    <xf numFmtId="0" fontId="2" fillId="2" borderId="0" xfId="0" applyFont="1" applyFill="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applyAlignment="1">
      <alignment horizontal="left" indent="1"/>
    </xf>
  </cellXfs>
  <cellStyles count="1">
    <cellStyle name="Normal" xfId="0" builtinId="0"/>
  </cellStyles>
  <dxfs count="11">
    <dxf>
      <numFmt numFmtId="0" formatCode="General"/>
    </dxf>
    <dxf>
      <numFmt numFmtId="167" formatCode="&quot;$&quot;#,##0.00"/>
    </dxf>
    <dxf>
      <numFmt numFmtId="167" formatCode="&quot;$&quot;#,##0.00"/>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1464"/>
      <color rgb="FFD898DC"/>
      <color rgb="FF602268"/>
      <color rgb="FF4110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table!TotalSales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Sales Over Time</a:t>
            </a:r>
          </a:p>
        </c:rich>
      </c:tx>
      <c:layout>
        <c:manualLayout>
          <c:xMode val="edge"/>
          <c:yMode val="edge"/>
          <c:x val="0.39872082973206568"/>
          <c:y val="0.11713030746705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56AA-9D43-8942-CC87697E3060}"/>
            </c:ext>
          </c:extLst>
        </c:ser>
        <c:ser>
          <c:idx val="1"/>
          <c:order val="1"/>
          <c:tx>
            <c:strRef>
              <c:f>'Pivot table'!$D$3:$D$4</c:f>
              <c:strCache>
                <c:ptCount val="1"/>
                <c:pt idx="0">
                  <c:v>Excelsa</c:v>
                </c:pt>
              </c:strCache>
            </c:strRef>
          </c:tx>
          <c:spPr>
            <a:ln w="28575" cap="rnd">
              <a:solidFill>
                <a:schemeClr val="accent2"/>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56AA-9D43-8942-CC87697E3060}"/>
            </c:ext>
          </c:extLst>
        </c:ser>
        <c:ser>
          <c:idx val="2"/>
          <c:order val="2"/>
          <c:tx>
            <c:strRef>
              <c:f>'Pivot table'!$E$3:$E$4</c:f>
              <c:strCache>
                <c:ptCount val="1"/>
                <c:pt idx="0">
                  <c:v>Liberica</c:v>
                </c:pt>
              </c:strCache>
            </c:strRef>
          </c:tx>
          <c:spPr>
            <a:ln w="28575" cap="rnd">
              <a:solidFill>
                <a:schemeClr val="accent3"/>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56AA-9D43-8942-CC87697E3060}"/>
            </c:ext>
          </c:extLst>
        </c:ser>
        <c:ser>
          <c:idx val="3"/>
          <c:order val="3"/>
          <c:tx>
            <c:strRef>
              <c:f>'Pivot table'!$F$3:$F$4</c:f>
              <c:strCache>
                <c:ptCount val="1"/>
                <c:pt idx="0">
                  <c:v>Robusta</c:v>
                </c:pt>
              </c:strCache>
            </c:strRef>
          </c:tx>
          <c:spPr>
            <a:ln w="28575" cap="rnd">
              <a:solidFill>
                <a:schemeClr val="accent4"/>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56AA-9D43-8942-CC87697E3060}"/>
            </c:ext>
          </c:extLst>
        </c:ser>
        <c:dLbls>
          <c:showLegendKey val="0"/>
          <c:showVal val="0"/>
          <c:showCatName val="0"/>
          <c:showSerName val="0"/>
          <c:showPercent val="0"/>
          <c:showBubbleSize val="0"/>
        </c:dLbls>
        <c:smooth val="0"/>
        <c:axId val="614980432"/>
        <c:axId val="1971825359"/>
      </c:lineChart>
      <c:catAx>
        <c:axId val="6149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1825359"/>
        <c:crosses val="autoZero"/>
        <c:auto val="1"/>
        <c:lblAlgn val="ctr"/>
        <c:lblOffset val="100"/>
        <c:noMultiLvlLbl val="0"/>
      </c:catAx>
      <c:valAx>
        <c:axId val="197182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4980432"/>
        <c:crosses val="autoZero"/>
        <c:crossBetween val="between"/>
      </c:valAx>
      <c:spPr>
        <a:solidFill>
          <a:srgbClr val="D898DC"/>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c:f>
              <c:strCache>
                <c:ptCount val="1"/>
                <c:pt idx="0">
                  <c:v>Total</c:v>
                </c:pt>
              </c:strCache>
            </c:strRef>
          </c:tx>
          <c:spPr>
            <a:solidFill>
              <a:schemeClr val="accent1"/>
            </a:solidFill>
            <a:ln>
              <a:noFill/>
            </a:ln>
            <a:effectLst/>
          </c:spPr>
          <c:invertIfNegative val="0"/>
          <c:cat>
            <c:strRef>
              <c:f>'Pivot table'!$A$59:$A$61</c:f>
              <c:strCache>
                <c:ptCount val="3"/>
                <c:pt idx="0">
                  <c:v>Ireland</c:v>
                </c:pt>
                <c:pt idx="1">
                  <c:v>United Kingdom</c:v>
                </c:pt>
                <c:pt idx="2">
                  <c:v>United States</c:v>
                </c:pt>
              </c:strCache>
            </c:strRef>
          </c:cat>
          <c:val>
            <c:numRef>
              <c:f>'Pivot table'!$B$59:$B$61</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951-9049-989C-D31549D4BDE9}"/>
            </c:ext>
          </c:extLst>
        </c:ser>
        <c:dLbls>
          <c:showLegendKey val="0"/>
          <c:showVal val="0"/>
          <c:showCatName val="0"/>
          <c:showSerName val="0"/>
          <c:showPercent val="0"/>
          <c:showBubbleSize val="0"/>
        </c:dLbls>
        <c:gapWidth val="219"/>
        <c:axId val="292225488"/>
        <c:axId val="292227136"/>
      </c:barChart>
      <c:catAx>
        <c:axId val="29222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27136"/>
        <c:crosses val="autoZero"/>
        <c:auto val="1"/>
        <c:lblAlgn val="ctr"/>
        <c:lblOffset val="100"/>
        <c:noMultiLvlLbl val="0"/>
      </c:catAx>
      <c:valAx>
        <c:axId val="29222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2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c:f>
              <c:strCache>
                <c:ptCount val="1"/>
                <c:pt idx="0">
                  <c:v>Total</c:v>
                </c:pt>
              </c:strCache>
            </c:strRef>
          </c:tx>
          <c:spPr>
            <a:solidFill>
              <a:schemeClr val="accent1"/>
            </a:solidFill>
            <a:ln>
              <a:noFill/>
            </a:ln>
            <a:effectLst/>
          </c:spPr>
          <c:invertIfNegative val="0"/>
          <c:cat>
            <c:strRef>
              <c:f>'Pivot table'!$A$85:$A$89</c:f>
              <c:strCache>
                <c:ptCount val="5"/>
                <c:pt idx="0">
                  <c:v>Allis Wilmore</c:v>
                </c:pt>
                <c:pt idx="1">
                  <c:v>Brenn Dundredge</c:v>
                </c:pt>
                <c:pt idx="2">
                  <c:v>Don Flintiff</c:v>
                </c:pt>
                <c:pt idx="3">
                  <c:v>Nealson Cuttler</c:v>
                </c:pt>
                <c:pt idx="4">
                  <c:v>Terri Farra</c:v>
                </c:pt>
              </c:strCache>
            </c:strRef>
          </c:cat>
          <c:val>
            <c:numRef>
              <c:f>'Pivot table'!$B$85:$B$89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BCA-AC45-86EF-646474D68C74}"/>
            </c:ext>
          </c:extLst>
        </c:ser>
        <c:dLbls>
          <c:showLegendKey val="0"/>
          <c:showVal val="0"/>
          <c:showCatName val="0"/>
          <c:showSerName val="0"/>
          <c:showPercent val="0"/>
          <c:showBubbleSize val="0"/>
        </c:dLbls>
        <c:gapWidth val="219"/>
        <c:overlap val="-27"/>
        <c:axId val="342382736"/>
        <c:axId val="342384384"/>
      </c:barChart>
      <c:catAx>
        <c:axId val="34238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84384"/>
        <c:crosses val="autoZero"/>
        <c:auto val="1"/>
        <c:lblAlgn val="ctr"/>
        <c:lblOffset val="100"/>
        <c:noMultiLvlLbl val="0"/>
      </c:catAx>
      <c:valAx>
        <c:axId val="34238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8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[coffeeOrdersData.xlsx]Pivot_table_ME!PivotTable2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Pivot_table_ME!$B$31:$B$32</c:f>
              <c:strCache>
                <c:ptCount val="1"/>
                <c:pt idx="0">
                  <c:v>Arabica</c:v>
                </c:pt>
              </c:strCache>
            </c:strRef>
          </c:tx>
          <c:spPr>
            <a:solidFill>
              <a:schemeClr val="accent1"/>
            </a:solidFill>
            <a:ln>
              <a:noFill/>
            </a:ln>
            <a:effectLst/>
          </c:spPr>
          <c:invertIfNegative val="0"/>
          <c:cat>
            <c:strRef>
              <c:f>Pivot_table_ME!$A$33:$A$36</c:f>
              <c:strCache>
                <c:ptCount val="3"/>
                <c:pt idx="0">
                  <c:v>Dark</c:v>
                </c:pt>
                <c:pt idx="1">
                  <c:v>Light</c:v>
                </c:pt>
                <c:pt idx="2">
                  <c:v>Medium</c:v>
                </c:pt>
              </c:strCache>
            </c:strRef>
          </c:cat>
          <c:val>
            <c:numRef>
              <c:f>Pivot_table_ME!$B$33:$B$36</c:f>
              <c:numCache>
                <c:formatCode>General</c:formatCode>
                <c:ptCount val="3"/>
                <c:pt idx="0">
                  <c:v>3047.6849999999995</c:v>
                </c:pt>
                <c:pt idx="1">
                  <c:v>4232.0599999999995</c:v>
                </c:pt>
                <c:pt idx="2">
                  <c:v>4488.75</c:v>
                </c:pt>
              </c:numCache>
            </c:numRef>
          </c:val>
          <c:extLst>
            <c:ext xmlns:c16="http://schemas.microsoft.com/office/drawing/2014/chart" uri="{C3380CC4-5D6E-409C-BE32-E72D297353CC}">
              <c16:uniqueId val="{00000000-05A7-234A-A27E-7437B40C9B5E}"/>
            </c:ext>
          </c:extLst>
        </c:ser>
        <c:ser>
          <c:idx val="1"/>
          <c:order val="1"/>
          <c:tx>
            <c:strRef>
              <c:f>Pivot_table_ME!$C$31:$C$32</c:f>
              <c:strCache>
                <c:ptCount val="1"/>
                <c:pt idx="0">
                  <c:v>Excelsa</c:v>
                </c:pt>
              </c:strCache>
            </c:strRef>
          </c:tx>
          <c:spPr>
            <a:solidFill>
              <a:schemeClr val="accent2"/>
            </a:solidFill>
            <a:ln>
              <a:noFill/>
            </a:ln>
            <a:effectLst/>
          </c:spPr>
          <c:invertIfNegative val="0"/>
          <c:cat>
            <c:strRef>
              <c:f>Pivot_table_ME!$A$33:$A$36</c:f>
              <c:strCache>
                <c:ptCount val="3"/>
                <c:pt idx="0">
                  <c:v>Dark</c:v>
                </c:pt>
                <c:pt idx="1">
                  <c:v>Light</c:v>
                </c:pt>
                <c:pt idx="2">
                  <c:v>Medium</c:v>
                </c:pt>
              </c:strCache>
            </c:strRef>
          </c:cat>
          <c:val>
            <c:numRef>
              <c:f>Pivot_table_ME!$C$33:$C$36</c:f>
              <c:numCache>
                <c:formatCode>General</c:formatCode>
                <c:ptCount val="3"/>
                <c:pt idx="0">
                  <c:v>3427.5149999999999</c:v>
                </c:pt>
                <c:pt idx="1">
                  <c:v>4796.5499999999984</c:v>
                </c:pt>
                <c:pt idx="2">
                  <c:v>4082.375</c:v>
                </c:pt>
              </c:numCache>
            </c:numRef>
          </c:val>
          <c:extLst>
            <c:ext xmlns:c16="http://schemas.microsoft.com/office/drawing/2014/chart" uri="{C3380CC4-5D6E-409C-BE32-E72D297353CC}">
              <c16:uniqueId val="{00000003-D7F0-644F-B787-048956B0CE0C}"/>
            </c:ext>
          </c:extLst>
        </c:ser>
        <c:ser>
          <c:idx val="2"/>
          <c:order val="2"/>
          <c:tx>
            <c:strRef>
              <c:f>Pivot_table_ME!$D$31:$D$32</c:f>
              <c:strCache>
                <c:ptCount val="1"/>
                <c:pt idx="0">
                  <c:v>Liberica</c:v>
                </c:pt>
              </c:strCache>
            </c:strRef>
          </c:tx>
          <c:spPr>
            <a:solidFill>
              <a:schemeClr val="accent3"/>
            </a:solidFill>
            <a:ln>
              <a:noFill/>
            </a:ln>
            <a:effectLst/>
          </c:spPr>
          <c:invertIfNegative val="0"/>
          <c:cat>
            <c:strRef>
              <c:f>Pivot_table_ME!$A$33:$A$36</c:f>
              <c:strCache>
                <c:ptCount val="3"/>
                <c:pt idx="0">
                  <c:v>Dark</c:v>
                </c:pt>
                <c:pt idx="1">
                  <c:v>Light</c:v>
                </c:pt>
                <c:pt idx="2">
                  <c:v>Medium</c:v>
                </c:pt>
              </c:strCache>
            </c:strRef>
          </c:cat>
          <c:val>
            <c:numRef>
              <c:f>Pivot_table_ME!$D$33:$D$36</c:f>
              <c:numCache>
                <c:formatCode>General</c:formatCode>
                <c:ptCount val="3"/>
                <c:pt idx="0">
                  <c:v>4096.0849999999982</c:v>
                </c:pt>
                <c:pt idx="1">
                  <c:v>4566.3850000000002</c:v>
                </c:pt>
                <c:pt idx="2">
                  <c:v>3391.6050000000005</c:v>
                </c:pt>
              </c:numCache>
            </c:numRef>
          </c:val>
          <c:extLst>
            <c:ext xmlns:c16="http://schemas.microsoft.com/office/drawing/2014/chart" uri="{C3380CC4-5D6E-409C-BE32-E72D297353CC}">
              <c16:uniqueId val="{00000004-D7F0-644F-B787-048956B0CE0C}"/>
            </c:ext>
          </c:extLst>
        </c:ser>
        <c:ser>
          <c:idx val="3"/>
          <c:order val="3"/>
          <c:tx>
            <c:strRef>
              <c:f>Pivot_table_ME!$E$31:$E$32</c:f>
              <c:strCache>
                <c:ptCount val="1"/>
                <c:pt idx="0">
                  <c:v>Robusta</c:v>
                </c:pt>
              </c:strCache>
            </c:strRef>
          </c:tx>
          <c:spPr>
            <a:solidFill>
              <a:schemeClr val="accent4"/>
            </a:solidFill>
            <a:ln>
              <a:noFill/>
            </a:ln>
            <a:effectLst/>
          </c:spPr>
          <c:invertIfNegative val="0"/>
          <c:cat>
            <c:strRef>
              <c:f>Pivot_table_ME!$A$33:$A$36</c:f>
              <c:strCache>
                <c:ptCount val="3"/>
                <c:pt idx="0">
                  <c:v>Dark</c:v>
                </c:pt>
                <c:pt idx="1">
                  <c:v>Light</c:v>
                </c:pt>
                <c:pt idx="2">
                  <c:v>Medium</c:v>
                </c:pt>
              </c:strCache>
            </c:strRef>
          </c:cat>
          <c:val>
            <c:numRef>
              <c:f>Pivot_table_ME!$E$33:$E$36</c:f>
              <c:numCache>
                <c:formatCode>General</c:formatCode>
                <c:ptCount val="3"/>
                <c:pt idx="0">
                  <c:v>2608.0299999999997</c:v>
                </c:pt>
                <c:pt idx="1">
                  <c:v>3759.4700000000016</c:v>
                </c:pt>
                <c:pt idx="2">
                  <c:v>2637.7449999999994</c:v>
                </c:pt>
              </c:numCache>
            </c:numRef>
          </c:val>
          <c:extLst>
            <c:ext xmlns:c16="http://schemas.microsoft.com/office/drawing/2014/chart" uri="{C3380CC4-5D6E-409C-BE32-E72D297353CC}">
              <c16:uniqueId val="{00000005-D7F0-644F-B787-048956B0CE0C}"/>
            </c:ext>
          </c:extLst>
        </c:ser>
        <c:dLbls>
          <c:showLegendKey val="0"/>
          <c:showVal val="0"/>
          <c:showCatName val="0"/>
          <c:showSerName val="0"/>
          <c:showPercent val="0"/>
          <c:showBubbleSize val="0"/>
        </c:dLbls>
        <c:gapWidth val="219"/>
        <c:axId val="251191648"/>
        <c:axId val="251193584"/>
      </c:barChart>
      <c:catAx>
        <c:axId val="25119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193584"/>
        <c:crosses val="autoZero"/>
        <c:auto val="1"/>
        <c:lblAlgn val="ctr"/>
        <c:lblOffset val="100"/>
        <c:noMultiLvlLbl val="0"/>
      </c:catAx>
      <c:valAx>
        <c:axId val="25119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19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[coffeeOrdersData.xlsx]Pivot_table_ME!PivotTable3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Pivot_table_ME!$C$58:$C$59</c:f>
              <c:strCache>
                <c:ptCount val="1"/>
                <c:pt idx="0">
                  <c:v>Ireland</c:v>
                </c:pt>
              </c:strCache>
            </c:strRef>
          </c:tx>
          <c:spPr>
            <a:solidFill>
              <a:schemeClr val="accent1"/>
            </a:solidFill>
            <a:ln>
              <a:noFill/>
            </a:ln>
            <a:effectLst/>
          </c:spPr>
          <c:invertIfNegative val="0"/>
          <c:cat>
            <c:strRef>
              <c:f>Pivot_table_ME!$B$60:$B$65</c:f>
              <c:strCache>
                <c:ptCount val="5"/>
                <c:pt idx="0">
                  <c:v>Allis Wilmore</c:v>
                </c:pt>
                <c:pt idx="1">
                  <c:v>Brenn Dundredge</c:v>
                </c:pt>
                <c:pt idx="2">
                  <c:v>Terri Farra</c:v>
                </c:pt>
                <c:pt idx="3">
                  <c:v>Nealson Cuttler</c:v>
                </c:pt>
                <c:pt idx="4">
                  <c:v>Don Flintiff</c:v>
                </c:pt>
              </c:strCache>
            </c:strRef>
          </c:cat>
          <c:val>
            <c:numRef>
              <c:f>Pivot_table_ME!$C$60:$C$65</c:f>
              <c:numCache>
                <c:formatCode>General</c:formatCode>
                <c:ptCount val="5"/>
              </c:numCache>
            </c:numRef>
          </c:val>
          <c:extLst>
            <c:ext xmlns:c16="http://schemas.microsoft.com/office/drawing/2014/chart" uri="{C3380CC4-5D6E-409C-BE32-E72D297353CC}">
              <c16:uniqueId val="{00000000-641F-0546-ACAE-0C52D80ABDD7}"/>
            </c:ext>
          </c:extLst>
        </c:ser>
        <c:ser>
          <c:idx val="1"/>
          <c:order val="1"/>
          <c:tx>
            <c:strRef>
              <c:f>Pivot_table_ME!$D$58:$D$59</c:f>
              <c:strCache>
                <c:ptCount val="1"/>
                <c:pt idx="0">
                  <c:v>United Kingdom</c:v>
                </c:pt>
              </c:strCache>
            </c:strRef>
          </c:tx>
          <c:spPr>
            <a:solidFill>
              <a:schemeClr val="accent2"/>
            </a:solidFill>
            <a:ln>
              <a:noFill/>
            </a:ln>
            <a:effectLst/>
          </c:spPr>
          <c:invertIfNegative val="0"/>
          <c:cat>
            <c:strRef>
              <c:f>Pivot_table_ME!$B$60:$B$65</c:f>
              <c:strCache>
                <c:ptCount val="5"/>
                <c:pt idx="0">
                  <c:v>Allis Wilmore</c:v>
                </c:pt>
                <c:pt idx="1">
                  <c:v>Brenn Dundredge</c:v>
                </c:pt>
                <c:pt idx="2">
                  <c:v>Terri Farra</c:v>
                </c:pt>
                <c:pt idx="3">
                  <c:v>Nealson Cuttler</c:v>
                </c:pt>
                <c:pt idx="4">
                  <c:v>Don Flintiff</c:v>
                </c:pt>
              </c:strCache>
            </c:strRef>
          </c:cat>
          <c:val>
            <c:numRef>
              <c:f>Pivot_table_ME!$D$60:$D$65</c:f>
              <c:numCache>
                <c:formatCode>General</c:formatCode>
                <c:ptCount val="5"/>
                <c:pt idx="4">
                  <c:v>278.01</c:v>
                </c:pt>
              </c:numCache>
            </c:numRef>
          </c:val>
          <c:extLst>
            <c:ext xmlns:c16="http://schemas.microsoft.com/office/drawing/2014/chart" uri="{C3380CC4-5D6E-409C-BE32-E72D297353CC}">
              <c16:uniqueId val="{00000004-641F-0546-ACAE-0C52D80ABDD7}"/>
            </c:ext>
          </c:extLst>
        </c:ser>
        <c:ser>
          <c:idx val="2"/>
          <c:order val="2"/>
          <c:tx>
            <c:strRef>
              <c:f>Pivot_table_ME!$E$58:$E$59</c:f>
              <c:strCache>
                <c:ptCount val="1"/>
                <c:pt idx="0">
                  <c:v>United States</c:v>
                </c:pt>
              </c:strCache>
            </c:strRef>
          </c:tx>
          <c:spPr>
            <a:solidFill>
              <a:schemeClr val="accent3"/>
            </a:solidFill>
            <a:ln>
              <a:noFill/>
            </a:ln>
            <a:effectLst/>
          </c:spPr>
          <c:invertIfNegative val="0"/>
          <c:cat>
            <c:strRef>
              <c:f>Pivot_table_ME!$B$60:$B$65</c:f>
              <c:strCache>
                <c:ptCount val="5"/>
                <c:pt idx="0">
                  <c:v>Allis Wilmore</c:v>
                </c:pt>
                <c:pt idx="1">
                  <c:v>Brenn Dundredge</c:v>
                </c:pt>
                <c:pt idx="2">
                  <c:v>Terri Farra</c:v>
                </c:pt>
                <c:pt idx="3">
                  <c:v>Nealson Cuttler</c:v>
                </c:pt>
                <c:pt idx="4">
                  <c:v>Don Flintiff</c:v>
                </c:pt>
              </c:strCache>
            </c:strRef>
          </c:cat>
          <c:val>
            <c:numRef>
              <c:f>Pivot_table_ME!$E$60:$E$65</c:f>
              <c:numCache>
                <c:formatCode>General</c:formatCode>
                <c:ptCount val="5"/>
                <c:pt idx="0">
                  <c:v>317.06999999999994</c:v>
                </c:pt>
                <c:pt idx="1">
                  <c:v>307.04499999999996</c:v>
                </c:pt>
                <c:pt idx="2">
                  <c:v>289.11</c:v>
                </c:pt>
                <c:pt idx="3">
                  <c:v>281.67499999999995</c:v>
                </c:pt>
              </c:numCache>
            </c:numRef>
          </c:val>
          <c:extLst>
            <c:ext xmlns:c16="http://schemas.microsoft.com/office/drawing/2014/chart" uri="{C3380CC4-5D6E-409C-BE32-E72D297353CC}">
              <c16:uniqueId val="{00000005-641F-0546-ACAE-0C52D80ABDD7}"/>
            </c:ext>
          </c:extLst>
        </c:ser>
        <c:dLbls>
          <c:showLegendKey val="0"/>
          <c:showVal val="0"/>
          <c:showCatName val="0"/>
          <c:showSerName val="0"/>
          <c:showPercent val="0"/>
          <c:showBubbleSize val="0"/>
        </c:dLbls>
        <c:gapWidth val="219"/>
        <c:overlap val="-27"/>
        <c:axId val="251238128"/>
        <c:axId val="251239776"/>
      </c:barChart>
      <c:catAx>
        <c:axId val="2512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39776"/>
        <c:crosses val="autoZero"/>
        <c:auto val="1"/>
        <c:lblAlgn val="ctr"/>
        <c:lblOffset val="100"/>
        <c:noMultiLvlLbl val="0"/>
      </c:catAx>
      <c:valAx>
        <c:axId val="25123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3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[coffeeOrdersData.xlsx]Pivot_table_ME!PivotTable6</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Pivot_table_ME!$B$92:$B$93</c:f>
              <c:strCache>
                <c:ptCount val="1"/>
                <c:pt idx="0">
                  <c:v>Ireland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Pivot_table_ME!$A$94:$A$142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Pivot_table_ME!$B$94:$B$142</c:f>
              <c:numCache>
                <c:formatCode>General</c:formatCode>
                <c:ptCount val="44"/>
                <c:pt idx="0">
                  <c:v>40.5</c:v>
                </c:pt>
                <c:pt idx="1">
                  <c:v>219.76</c:v>
                </c:pt>
                <c:pt idx="2">
                  <c:v>80.05</c:v>
                </c:pt>
                <c:pt idx="3">
                  <c:v>348.005</c:v>
                </c:pt>
                <c:pt idx="4">
                  <c:v>188.12</c:v>
                </c:pt>
                <c:pt idx="5">
                  <c:v>287.26999999999992</c:v>
                </c:pt>
                <c:pt idx="6">
                  <c:v>130.79999999999998</c:v>
                </c:pt>
                <c:pt idx="7">
                  <c:v>95.534999999999982</c:v>
                </c:pt>
                <c:pt idx="8">
                  <c:v>127.89499999999998</c:v>
                </c:pt>
                <c:pt idx="9">
                  <c:v>95.019999999999982</c:v>
                </c:pt>
                <c:pt idx="10">
                  <c:v>128.47999999999999</c:v>
                </c:pt>
                <c:pt idx="11">
                  <c:v>39.64</c:v>
                </c:pt>
                <c:pt idx="12">
                  <c:v>13.094999999999999</c:v>
                </c:pt>
                <c:pt idx="13">
                  <c:v>120.97999999999999</c:v>
                </c:pt>
                <c:pt idx="14">
                  <c:v>325.45499999999998</c:v>
                </c:pt>
                <c:pt idx="16">
                  <c:v>106.52499999999999</c:v>
                </c:pt>
                <c:pt idx="17">
                  <c:v>181.24499999999998</c:v>
                </c:pt>
                <c:pt idx="18">
                  <c:v>196.19499999999999</c:v>
                </c:pt>
                <c:pt idx="19">
                  <c:v>19.02</c:v>
                </c:pt>
                <c:pt idx="20">
                  <c:v>72.900000000000006</c:v>
                </c:pt>
                <c:pt idx="21">
                  <c:v>381.34</c:v>
                </c:pt>
                <c:pt idx="22">
                  <c:v>168.89</c:v>
                </c:pt>
                <c:pt idx="23">
                  <c:v>89.22</c:v>
                </c:pt>
                <c:pt idx="24">
                  <c:v>248.51</c:v>
                </c:pt>
                <c:pt idx="25">
                  <c:v>140.29500000000002</c:v>
                </c:pt>
                <c:pt idx="26">
                  <c:v>229.96499999999997</c:v>
                </c:pt>
                <c:pt idx="27">
                  <c:v>98.73</c:v>
                </c:pt>
                <c:pt idx="28">
                  <c:v>235.49999999999997</c:v>
                </c:pt>
                <c:pt idx="29">
                  <c:v>139.44499999999999</c:v>
                </c:pt>
                <c:pt idx="30">
                  <c:v>139.155</c:v>
                </c:pt>
                <c:pt idx="31">
                  <c:v>330.37999999999994</c:v>
                </c:pt>
                <c:pt idx="32">
                  <c:v>176.92999999999998</c:v>
                </c:pt>
                <c:pt idx="33">
                  <c:v>47.58</c:v>
                </c:pt>
                <c:pt idx="34">
                  <c:v>157</c:v>
                </c:pt>
                <c:pt idx="35">
                  <c:v>88.965000000000003</c:v>
                </c:pt>
                <c:pt idx="36">
                  <c:v>117.67999999999999</c:v>
                </c:pt>
                <c:pt idx="37">
                  <c:v>85.35</c:v>
                </c:pt>
                <c:pt idx="38">
                  <c:v>297.96999999999997</c:v>
                </c:pt>
                <c:pt idx="39">
                  <c:v>353.99</c:v>
                </c:pt>
                <c:pt idx="40">
                  <c:v>140.06</c:v>
                </c:pt>
                <c:pt idx="41">
                  <c:v>119.95499999999998</c:v>
                </c:pt>
                <c:pt idx="42">
                  <c:v>45.769999999999996</c:v>
                </c:pt>
                <c:pt idx="43">
                  <c:v>47.694999999999993</c:v>
                </c:pt>
              </c:numCache>
            </c:numRef>
          </c:val>
          <c:smooth val="0"/>
          <c:extLst>
            <c:ext xmlns:c16="http://schemas.microsoft.com/office/drawing/2014/chart" uri="{C3380CC4-5D6E-409C-BE32-E72D297353CC}">
              <c16:uniqueId val="{00000000-6CE2-E544-84C4-A1D0A874DCAC}"/>
            </c:ext>
          </c:extLst>
        </c:ser>
        <c:ser>
          <c:idx val="1"/>
          <c:order val="1"/>
          <c:tx>
            <c:strRef>
              <c:f>Pivot_table_ME!$C$92:$C$93</c:f>
              <c:strCache>
                <c:ptCount val="1"/>
                <c:pt idx="0">
                  <c:v>United Kingdom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Pivot_table_ME!$A$94:$A$142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Pivot_table_ME!$C$94:$C$142</c:f>
              <c:numCache>
                <c:formatCode>General</c:formatCode>
                <c:ptCount val="44"/>
                <c:pt idx="0">
                  <c:v>94.504999999999995</c:v>
                </c:pt>
                <c:pt idx="1">
                  <c:v>75.86999999999999</c:v>
                </c:pt>
                <c:pt idx="2">
                  <c:v>255.69</c:v>
                </c:pt>
                <c:pt idx="3">
                  <c:v>65.16</c:v>
                </c:pt>
                <c:pt idx="5">
                  <c:v>42.494999999999997</c:v>
                </c:pt>
                <c:pt idx="6">
                  <c:v>28.53</c:v>
                </c:pt>
                <c:pt idx="7">
                  <c:v>88.57</c:v>
                </c:pt>
                <c:pt idx="8">
                  <c:v>157.72999999999999</c:v>
                </c:pt>
                <c:pt idx="9">
                  <c:v>41.72</c:v>
                </c:pt>
                <c:pt idx="10">
                  <c:v>81.525000000000006</c:v>
                </c:pt>
                <c:pt idx="11">
                  <c:v>19.484999999999999</c:v>
                </c:pt>
                <c:pt idx="13">
                  <c:v>161.67000000000002</c:v>
                </c:pt>
                <c:pt idx="14">
                  <c:v>195.10499999999999</c:v>
                </c:pt>
                <c:pt idx="15">
                  <c:v>54.15</c:v>
                </c:pt>
                <c:pt idx="17">
                  <c:v>282.47500000000002</c:v>
                </c:pt>
                <c:pt idx="18">
                  <c:v>147.01</c:v>
                </c:pt>
                <c:pt idx="20">
                  <c:v>45.33</c:v>
                </c:pt>
                <c:pt idx="21">
                  <c:v>34.664999999999999</c:v>
                </c:pt>
                <c:pt idx="22">
                  <c:v>109.36499999999999</c:v>
                </c:pt>
                <c:pt idx="23">
                  <c:v>44.55</c:v>
                </c:pt>
                <c:pt idx="24">
                  <c:v>12.15</c:v>
                </c:pt>
                <c:pt idx="25">
                  <c:v>37.619999999999997</c:v>
                </c:pt>
                <c:pt idx="26">
                  <c:v>150.79999999999998</c:v>
                </c:pt>
                <c:pt idx="27">
                  <c:v>23.9</c:v>
                </c:pt>
                <c:pt idx="29">
                  <c:v>5.97</c:v>
                </c:pt>
                <c:pt idx="31">
                  <c:v>103.2</c:v>
                </c:pt>
                <c:pt idx="32">
                  <c:v>83.835000000000008</c:v>
                </c:pt>
                <c:pt idx="33">
                  <c:v>126.83999999999997</c:v>
                </c:pt>
                <c:pt idx="34">
                  <c:v>59.88</c:v>
                </c:pt>
                <c:pt idx="35">
                  <c:v>38.849999999999994</c:v>
                </c:pt>
                <c:pt idx="36">
                  <c:v>64.260000000000005</c:v>
                </c:pt>
                <c:pt idx="38">
                  <c:v>31.849999999999994</c:v>
                </c:pt>
                <c:pt idx="41">
                  <c:v>33.75</c:v>
                </c:pt>
              </c:numCache>
            </c:numRef>
          </c:val>
          <c:smooth val="0"/>
          <c:extLst>
            <c:ext xmlns:c16="http://schemas.microsoft.com/office/drawing/2014/chart" uri="{C3380CC4-5D6E-409C-BE32-E72D297353CC}">
              <c16:uniqueId val="{00000001-6CE2-E544-84C4-A1D0A874DCAC}"/>
            </c:ext>
          </c:extLst>
        </c:ser>
        <c:ser>
          <c:idx val="2"/>
          <c:order val="2"/>
          <c:tx>
            <c:strRef>
              <c:f>Pivot_table_ME!$D$92:$D$93</c:f>
              <c:strCache>
                <c:ptCount val="1"/>
                <c:pt idx="0">
                  <c:v>United States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Pivot_table_ME!$A$94:$A$142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Pivot_table_ME!$D$94:$D$142</c:f>
              <c:numCache>
                <c:formatCode>General</c:formatCode>
                <c:ptCount val="44"/>
                <c:pt idx="0">
                  <c:v>693.9799999999999</c:v>
                </c:pt>
                <c:pt idx="1">
                  <c:v>691.77499999999998</c:v>
                </c:pt>
                <c:pt idx="2">
                  <c:v>685.39999999999986</c:v>
                </c:pt>
                <c:pt idx="3">
                  <c:v>1267.5849999999998</c:v>
                </c:pt>
                <c:pt idx="4">
                  <c:v>210.44499999999999</c:v>
                </c:pt>
                <c:pt idx="5">
                  <c:v>1054.9149999999997</c:v>
                </c:pt>
                <c:pt idx="6">
                  <c:v>844.80499999999995</c:v>
                </c:pt>
                <c:pt idx="7">
                  <c:v>522.24</c:v>
                </c:pt>
                <c:pt idx="8">
                  <c:v>991.39499999999987</c:v>
                </c:pt>
                <c:pt idx="9">
                  <c:v>748.2299999999999</c:v>
                </c:pt>
                <c:pt idx="10">
                  <c:v>613.37999999999988</c:v>
                </c:pt>
                <c:pt idx="11">
                  <c:v>1130.6599999999999</c:v>
                </c:pt>
                <c:pt idx="12">
                  <c:v>553.85500000000002</c:v>
                </c:pt>
                <c:pt idx="13">
                  <c:v>1515.69</c:v>
                </c:pt>
                <c:pt idx="14">
                  <c:v>394.22999999999996</c:v>
                </c:pt>
                <c:pt idx="15">
                  <c:v>707.65999999999985</c:v>
                </c:pt>
                <c:pt idx="16">
                  <c:v>832.83</c:v>
                </c:pt>
                <c:pt idx="17">
                  <c:v>974.71999999999991</c:v>
                </c:pt>
                <c:pt idx="18">
                  <c:v>965.73999999999978</c:v>
                </c:pt>
                <c:pt idx="19">
                  <c:v>281.38</c:v>
                </c:pt>
                <c:pt idx="20">
                  <c:v>594.82000000000005</c:v>
                </c:pt>
                <c:pt idx="21">
                  <c:v>1098.7</c:v>
                </c:pt>
                <c:pt idx="22">
                  <c:v>830.61</c:v>
                </c:pt>
                <c:pt idx="23">
                  <c:v>618.12499999999989</c:v>
                </c:pt>
                <c:pt idx="24">
                  <c:v>577.02500000000009</c:v>
                </c:pt>
                <c:pt idx="25">
                  <c:v>780.91499999999985</c:v>
                </c:pt>
                <c:pt idx="26">
                  <c:v>1163.8750000000002</c:v>
                </c:pt>
                <c:pt idx="27">
                  <c:v>882.95499999999993</c:v>
                </c:pt>
                <c:pt idx="28">
                  <c:v>672.19</c:v>
                </c:pt>
                <c:pt idx="29">
                  <c:v>719.1149999999999</c:v>
                </c:pt>
                <c:pt idx="30">
                  <c:v>623.95000000000005</c:v>
                </c:pt>
                <c:pt idx="31">
                  <c:v>642.33000000000004</c:v>
                </c:pt>
                <c:pt idx="32">
                  <c:v>1382.8099999999997</c:v>
                </c:pt>
                <c:pt idx="33">
                  <c:v>1225.98</c:v>
                </c:pt>
                <c:pt idx="34">
                  <c:v>1399.3000000000002</c:v>
                </c:pt>
                <c:pt idx="35">
                  <c:v>1020.1649999999997</c:v>
                </c:pt>
                <c:pt idx="36">
                  <c:v>1087.4749999999999</c:v>
                </c:pt>
                <c:pt idx="37">
                  <c:v>308.27999999999997</c:v>
                </c:pt>
                <c:pt idx="38">
                  <c:v>985.38499999999988</c:v>
                </c:pt>
                <c:pt idx="39">
                  <c:v>422.46000000000004</c:v>
                </c:pt>
                <c:pt idx="40">
                  <c:v>862.31000000000006</c:v>
                </c:pt>
                <c:pt idx="41">
                  <c:v>1001.6849999999999</c:v>
                </c:pt>
                <c:pt idx="42">
                  <c:v>860.95999999999992</c:v>
                </c:pt>
                <c:pt idx="43">
                  <c:v>196.54999999999998</c:v>
                </c:pt>
              </c:numCache>
            </c:numRef>
          </c:val>
          <c:smooth val="0"/>
          <c:extLst>
            <c:ext xmlns:c16="http://schemas.microsoft.com/office/drawing/2014/chart" uri="{C3380CC4-5D6E-409C-BE32-E72D297353CC}">
              <c16:uniqueId val="{00000002-6CE2-E544-84C4-A1D0A874DCAC}"/>
            </c:ext>
          </c:extLst>
        </c:ser>
        <c:dLbls>
          <c:showLegendKey val="0"/>
          <c:showVal val="0"/>
          <c:showCatName val="0"/>
          <c:showSerName val="0"/>
          <c:showPercent val="0"/>
          <c:showBubbleSize val="0"/>
        </c:dLbls>
        <c:marker val="1"/>
        <c:smooth val="0"/>
        <c:axId val="378817728"/>
        <c:axId val="378796912"/>
      </c:lineChart>
      <c:catAx>
        <c:axId val="37881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96912"/>
        <c:crosses val="autoZero"/>
        <c:auto val="1"/>
        <c:lblAlgn val="ctr"/>
        <c:lblOffset val="100"/>
        <c:noMultiLvlLbl val="0"/>
      </c:catAx>
      <c:valAx>
        <c:axId val="3787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1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[coffeeOrdersData.xlsx]Pivot_table_ME!PivotTable2</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Pivot_table_ME!$B$31:$B$32</c:f>
              <c:strCache>
                <c:ptCount val="1"/>
                <c:pt idx="0">
                  <c:v>Arabica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Pivot_table_ME!$A$33:$A$36</c:f>
              <c:strCache>
                <c:ptCount val="3"/>
                <c:pt idx="0">
                  <c:v>Dark</c:v>
                </c:pt>
                <c:pt idx="1">
                  <c:v>Light</c:v>
                </c:pt>
                <c:pt idx="2">
                  <c:v>Medium</c:v>
                </c:pt>
              </c:strCache>
            </c:strRef>
          </c:cat>
          <c:val>
            <c:numRef>
              <c:f>Pivot_table_ME!$B$33:$B$36</c:f>
              <c:numCache>
                <c:formatCode>General</c:formatCode>
                <c:ptCount val="3"/>
                <c:pt idx="0">
                  <c:v>3047.6849999999995</c:v>
                </c:pt>
                <c:pt idx="1">
                  <c:v>4232.0599999999995</c:v>
                </c:pt>
                <c:pt idx="2">
                  <c:v>4488.75</c:v>
                </c:pt>
              </c:numCache>
            </c:numRef>
          </c:val>
          <c:extLst>
            <c:ext xmlns:c16="http://schemas.microsoft.com/office/drawing/2014/chart" uri="{C3380CC4-5D6E-409C-BE32-E72D297353CC}">
              <c16:uniqueId val="{00000000-294B-684E-A192-13699D1B5034}"/>
            </c:ext>
          </c:extLst>
        </c:ser>
        <c:ser>
          <c:idx val="1"/>
          <c:order val="1"/>
          <c:tx>
            <c:strRef>
              <c:f>Pivot_table_ME!$C$31:$C$32</c:f>
              <c:strCache>
                <c:ptCount val="1"/>
                <c:pt idx="0">
                  <c:v>Excelsa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Pivot_table_ME!$A$33:$A$36</c:f>
              <c:strCache>
                <c:ptCount val="3"/>
                <c:pt idx="0">
                  <c:v>Dark</c:v>
                </c:pt>
                <c:pt idx="1">
                  <c:v>Light</c:v>
                </c:pt>
                <c:pt idx="2">
                  <c:v>Medium</c:v>
                </c:pt>
              </c:strCache>
            </c:strRef>
          </c:cat>
          <c:val>
            <c:numRef>
              <c:f>Pivot_table_ME!$C$33:$C$36</c:f>
              <c:numCache>
                <c:formatCode>General</c:formatCode>
                <c:ptCount val="3"/>
                <c:pt idx="0">
                  <c:v>3427.5149999999999</c:v>
                </c:pt>
                <c:pt idx="1">
                  <c:v>4796.5499999999984</c:v>
                </c:pt>
                <c:pt idx="2">
                  <c:v>4082.375</c:v>
                </c:pt>
              </c:numCache>
            </c:numRef>
          </c:val>
          <c:extLst>
            <c:ext xmlns:c16="http://schemas.microsoft.com/office/drawing/2014/chart" uri="{C3380CC4-5D6E-409C-BE32-E72D297353CC}">
              <c16:uniqueId val="{00000004-9DB1-9D49-9739-5AD764E327E2}"/>
            </c:ext>
          </c:extLst>
        </c:ser>
        <c:ser>
          <c:idx val="2"/>
          <c:order val="2"/>
          <c:tx>
            <c:strRef>
              <c:f>Pivot_table_ME!$D$31:$D$32</c:f>
              <c:strCache>
                <c:ptCount val="1"/>
                <c:pt idx="0">
                  <c:v>Liberica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Pivot_table_ME!$A$33:$A$36</c:f>
              <c:strCache>
                <c:ptCount val="3"/>
                <c:pt idx="0">
                  <c:v>Dark</c:v>
                </c:pt>
                <c:pt idx="1">
                  <c:v>Light</c:v>
                </c:pt>
                <c:pt idx="2">
                  <c:v>Medium</c:v>
                </c:pt>
              </c:strCache>
            </c:strRef>
          </c:cat>
          <c:val>
            <c:numRef>
              <c:f>Pivot_table_ME!$D$33:$D$36</c:f>
              <c:numCache>
                <c:formatCode>General</c:formatCode>
                <c:ptCount val="3"/>
                <c:pt idx="0">
                  <c:v>4096.0849999999982</c:v>
                </c:pt>
                <c:pt idx="1">
                  <c:v>4566.3850000000002</c:v>
                </c:pt>
                <c:pt idx="2">
                  <c:v>3391.6050000000005</c:v>
                </c:pt>
              </c:numCache>
            </c:numRef>
          </c:val>
          <c:extLst>
            <c:ext xmlns:c16="http://schemas.microsoft.com/office/drawing/2014/chart" uri="{C3380CC4-5D6E-409C-BE32-E72D297353CC}">
              <c16:uniqueId val="{00000005-9DB1-9D49-9739-5AD764E327E2}"/>
            </c:ext>
          </c:extLst>
        </c:ser>
        <c:ser>
          <c:idx val="3"/>
          <c:order val="3"/>
          <c:tx>
            <c:strRef>
              <c:f>Pivot_table_ME!$E$31:$E$32</c:f>
              <c:strCache>
                <c:ptCount val="1"/>
                <c:pt idx="0">
                  <c:v>Robusta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Pivot_table_ME!$A$33:$A$36</c:f>
              <c:strCache>
                <c:ptCount val="3"/>
                <c:pt idx="0">
                  <c:v>Dark</c:v>
                </c:pt>
                <c:pt idx="1">
                  <c:v>Light</c:v>
                </c:pt>
                <c:pt idx="2">
                  <c:v>Medium</c:v>
                </c:pt>
              </c:strCache>
            </c:strRef>
          </c:cat>
          <c:val>
            <c:numRef>
              <c:f>Pivot_table_ME!$E$33:$E$36</c:f>
              <c:numCache>
                <c:formatCode>General</c:formatCode>
                <c:ptCount val="3"/>
                <c:pt idx="0">
                  <c:v>2608.0299999999997</c:v>
                </c:pt>
                <c:pt idx="1">
                  <c:v>3759.4700000000016</c:v>
                </c:pt>
                <c:pt idx="2">
                  <c:v>2637.7449999999994</c:v>
                </c:pt>
              </c:numCache>
            </c:numRef>
          </c:val>
          <c:extLst>
            <c:ext xmlns:c16="http://schemas.microsoft.com/office/drawing/2014/chart" uri="{C3380CC4-5D6E-409C-BE32-E72D297353CC}">
              <c16:uniqueId val="{00000006-9DB1-9D49-9739-5AD764E327E2}"/>
            </c:ext>
          </c:extLst>
        </c:ser>
        <c:dLbls>
          <c:showLegendKey val="0"/>
          <c:showVal val="0"/>
          <c:showCatName val="0"/>
          <c:showSerName val="0"/>
          <c:showPercent val="0"/>
          <c:showBubbleSize val="0"/>
        </c:dLbls>
        <c:gapWidth val="100"/>
        <c:overlap val="-24"/>
        <c:axId val="251191648"/>
        <c:axId val="251193584"/>
      </c:barChart>
      <c:catAx>
        <c:axId val="25119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193584"/>
        <c:crosses val="autoZero"/>
        <c:auto val="1"/>
        <c:lblAlgn val="ctr"/>
        <c:lblOffset val="100"/>
        <c:noMultiLvlLbl val="0"/>
      </c:catAx>
      <c:valAx>
        <c:axId val="251193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19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[coffeeOrdersData.xlsx]Pivot_table_ME!PivotTable3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3647961726303"/>
          <c:y val="8.9506172839506168E-2"/>
          <c:w val="0.62009252799096315"/>
          <c:h val="0.83889423544279185"/>
        </c:manualLayout>
      </c:layout>
      <c:barChart>
        <c:barDir val="bar"/>
        <c:grouping val="clustered"/>
        <c:varyColors val="0"/>
        <c:ser>
          <c:idx val="0"/>
          <c:order val="0"/>
          <c:tx>
            <c:strRef>
              <c:f>Pivot_table_ME!$C$58:$C$59</c:f>
              <c:strCache>
                <c:ptCount val="1"/>
                <c:pt idx="0">
                  <c:v>Ireland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Pivot_table_ME!$B$60:$B$65</c:f>
              <c:strCache>
                <c:ptCount val="5"/>
                <c:pt idx="0">
                  <c:v>Allis Wilmore</c:v>
                </c:pt>
                <c:pt idx="1">
                  <c:v>Brenn Dundredge</c:v>
                </c:pt>
                <c:pt idx="2">
                  <c:v>Terri Farra</c:v>
                </c:pt>
                <c:pt idx="3">
                  <c:v>Nealson Cuttler</c:v>
                </c:pt>
                <c:pt idx="4">
                  <c:v>Don Flintiff</c:v>
                </c:pt>
              </c:strCache>
            </c:strRef>
          </c:cat>
          <c:val>
            <c:numRef>
              <c:f>Pivot_table_ME!$C$60:$C$65</c:f>
              <c:numCache>
                <c:formatCode>General</c:formatCode>
                <c:ptCount val="5"/>
              </c:numCache>
            </c:numRef>
          </c:val>
          <c:extLst>
            <c:ext xmlns:c16="http://schemas.microsoft.com/office/drawing/2014/chart" uri="{C3380CC4-5D6E-409C-BE32-E72D297353CC}">
              <c16:uniqueId val="{00000000-22AE-8843-89D1-7CD34CF9C6B5}"/>
            </c:ext>
          </c:extLst>
        </c:ser>
        <c:ser>
          <c:idx val="1"/>
          <c:order val="1"/>
          <c:tx>
            <c:strRef>
              <c:f>Pivot_table_ME!$D$58:$D$59</c:f>
              <c:strCache>
                <c:ptCount val="1"/>
                <c:pt idx="0">
                  <c:v>United Kingdom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Pivot_table_ME!$B$60:$B$65</c:f>
              <c:strCache>
                <c:ptCount val="5"/>
                <c:pt idx="0">
                  <c:v>Allis Wilmore</c:v>
                </c:pt>
                <c:pt idx="1">
                  <c:v>Brenn Dundredge</c:v>
                </c:pt>
                <c:pt idx="2">
                  <c:v>Terri Farra</c:v>
                </c:pt>
                <c:pt idx="3">
                  <c:v>Nealson Cuttler</c:v>
                </c:pt>
                <c:pt idx="4">
                  <c:v>Don Flintiff</c:v>
                </c:pt>
              </c:strCache>
            </c:strRef>
          </c:cat>
          <c:val>
            <c:numRef>
              <c:f>Pivot_table_ME!$D$60:$D$65</c:f>
              <c:numCache>
                <c:formatCode>General</c:formatCode>
                <c:ptCount val="5"/>
                <c:pt idx="4">
                  <c:v>278.01</c:v>
                </c:pt>
              </c:numCache>
            </c:numRef>
          </c:val>
          <c:extLst>
            <c:ext xmlns:c16="http://schemas.microsoft.com/office/drawing/2014/chart" uri="{C3380CC4-5D6E-409C-BE32-E72D297353CC}">
              <c16:uniqueId val="{00000001-22AE-8843-89D1-7CD34CF9C6B5}"/>
            </c:ext>
          </c:extLst>
        </c:ser>
        <c:ser>
          <c:idx val="2"/>
          <c:order val="2"/>
          <c:tx>
            <c:strRef>
              <c:f>Pivot_table_ME!$E$58:$E$59</c:f>
              <c:strCache>
                <c:ptCount val="1"/>
                <c:pt idx="0">
                  <c:v>United States</c:v>
                </c:pt>
              </c:strCache>
            </c:strRef>
          </c:tx>
          <c:spPr>
            <a:solidFill>
              <a:schemeClr val="accent4">
                <a:lumMod val="40000"/>
                <a:lumOff val="60000"/>
              </a:schemeClr>
            </a:solidFill>
            <a:ln>
              <a:noFill/>
            </a:ln>
            <a:effectLst>
              <a:outerShdw blurRad="57150" dist="19050" dir="5400000" algn="ctr" rotWithShape="0">
                <a:srgbClr val="000000">
                  <a:alpha val="63000"/>
                </a:srgbClr>
              </a:outerShdw>
            </a:effectLst>
          </c:spPr>
          <c:invertIfNegative val="0"/>
          <c:cat>
            <c:strRef>
              <c:f>Pivot_table_ME!$B$60:$B$65</c:f>
              <c:strCache>
                <c:ptCount val="5"/>
                <c:pt idx="0">
                  <c:v>Allis Wilmore</c:v>
                </c:pt>
                <c:pt idx="1">
                  <c:v>Brenn Dundredge</c:v>
                </c:pt>
                <c:pt idx="2">
                  <c:v>Terri Farra</c:v>
                </c:pt>
                <c:pt idx="3">
                  <c:v>Nealson Cuttler</c:v>
                </c:pt>
                <c:pt idx="4">
                  <c:v>Don Flintiff</c:v>
                </c:pt>
              </c:strCache>
            </c:strRef>
          </c:cat>
          <c:val>
            <c:numRef>
              <c:f>Pivot_table_ME!$E$60:$E$65</c:f>
              <c:numCache>
                <c:formatCode>General</c:formatCode>
                <c:ptCount val="5"/>
                <c:pt idx="0">
                  <c:v>317.06999999999994</c:v>
                </c:pt>
                <c:pt idx="1">
                  <c:v>307.04499999999996</c:v>
                </c:pt>
                <c:pt idx="2">
                  <c:v>289.11</c:v>
                </c:pt>
                <c:pt idx="3">
                  <c:v>281.67499999999995</c:v>
                </c:pt>
              </c:numCache>
            </c:numRef>
          </c:val>
          <c:extLst>
            <c:ext xmlns:c16="http://schemas.microsoft.com/office/drawing/2014/chart" uri="{C3380CC4-5D6E-409C-BE32-E72D297353CC}">
              <c16:uniqueId val="{00000002-22AE-8843-89D1-7CD34CF9C6B5}"/>
            </c:ext>
          </c:extLst>
        </c:ser>
        <c:dLbls>
          <c:showLegendKey val="0"/>
          <c:showVal val="0"/>
          <c:showCatName val="0"/>
          <c:showSerName val="0"/>
          <c:showPercent val="0"/>
          <c:showBubbleSize val="0"/>
        </c:dLbls>
        <c:gapWidth val="115"/>
        <c:overlap val="-20"/>
        <c:axId val="251238128"/>
        <c:axId val="251239776"/>
      </c:barChart>
      <c:catAx>
        <c:axId val="251238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239776"/>
        <c:crosses val="autoZero"/>
        <c:auto val="1"/>
        <c:lblAlgn val="ctr"/>
        <c:lblOffset val="100"/>
        <c:noMultiLvlLbl val="0"/>
      </c:catAx>
      <c:valAx>
        <c:axId val="2512397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23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[coffeeOrdersData.xlsx]Pivot_table_ME!PivotTable6</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Pivot_table_ME!$B$92:$B$93</c:f>
              <c:strCache>
                <c:ptCount val="1"/>
                <c:pt idx="0">
                  <c:v>Ireland</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Pivot_table_ME!$A$94:$A$142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Pivot_table_ME!$B$94:$B$142</c:f>
              <c:numCache>
                <c:formatCode>General</c:formatCode>
                <c:ptCount val="44"/>
                <c:pt idx="0">
                  <c:v>40.5</c:v>
                </c:pt>
                <c:pt idx="1">
                  <c:v>219.76</c:v>
                </c:pt>
                <c:pt idx="2">
                  <c:v>80.05</c:v>
                </c:pt>
                <c:pt idx="3">
                  <c:v>348.005</c:v>
                </c:pt>
                <c:pt idx="4">
                  <c:v>188.12</c:v>
                </c:pt>
                <c:pt idx="5">
                  <c:v>287.26999999999992</c:v>
                </c:pt>
                <c:pt idx="6">
                  <c:v>130.79999999999998</c:v>
                </c:pt>
                <c:pt idx="7">
                  <c:v>95.534999999999982</c:v>
                </c:pt>
                <c:pt idx="8">
                  <c:v>127.89499999999998</c:v>
                </c:pt>
                <c:pt idx="9">
                  <c:v>95.019999999999982</c:v>
                </c:pt>
                <c:pt idx="10">
                  <c:v>128.47999999999999</c:v>
                </c:pt>
                <c:pt idx="11">
                  <c:v>39.64</c:v>
                </c:pt>
                <c:pt idx="12">
                  <c:v>13.094999999999999</c:v>
                </c:pt>
                <c:pt idx="13">
                  <c:v>120.97999999999999</c:v>
                </c:pt>
                <c:pt idx="14">
                  <c:v>325.45499999999998</c:v>
                </c:pt>
                <c:pt idx="16">
                  <c:v>106.52499999999999</c:v>
                </c:pt>
                <c:pt idx="17">
                  <c:v>181.24499999999998</c:v>
                </c:pt>
                <c:pt idx="18">
                  <c:v>196.19499999999999</c:v>
                </c:pt>
                <c:pt idx="19">
                  <c:v>19.02</c:v>
                </c:pt>
                <c:pt idx="20">
                  <c:v>72.900000000000006</c:v>
                </c:pt>
                <c:pt idx="21">
                  <c:v>381.34</c:v>
                </c:pt>
                <c:pt idx="22">
                  <c:v>168.89</c:v>
                </c:pt>
                <c:pt idx="23">
                  <c:v>89.22</c:v>
                </c:pt>
                <c:pt idx="24">
                  <c:v>248.51</c:v>
                </c:pt>
                <c:pt idx="25">
                  <c:v>140.29500000000002</c:v>
                </c:pt>
                <c:pt idx="26">
                  <c:v>229.96499999999997</c:v>
                </c:pt>
                <c:pt idx="27">
                  <c:v>98.73</c:v>
                </c:pt>
                <c:pt idx="28">
                  <c:v>235.49999999999997</c:v>
                </c:pt>
                <c:pt idx="29">
                  <c:v>139.44499999999999</c:v>
                </c:pt>
                <c:pt idx="30">
                  <c:v>139.155</c:v>
                </c:pt>
                <c:pt idx="31">
                  <c:v>330.37999999999994</c:v>
                </c:pt>
                <c:pt idx="32">
                  <c:v>176.92999999999998</c:v>
                </c:pt>
                <c:pt idx="33">
                  <c:v>47.58</c:v>
                </c:pt>
                <c:pt idx="34">
                  <c:v>157</c:v>
                </c:pt>
                <c:pt idx="35">
                  <c:v>88.965000000000003</c:v>
                </c:pt>
                <c:pt idx="36">
                  <c:v>117.67999999999999</c:v>
                </c:pt>
                <c:pt idx="37">
                  <c:v>85.35</c:v>
                </c:pt>
                <c:pt idx="38">
                  <c:v>297.96999999999997</c:v>
                </c:pt>
                <c:pt idx="39">
                  <c:v>353.99</c:v>
                </c:pt>
                <c:pt idx="40">
                  <c:v>140.06</c:v>
                </c:pt>
                <c:pt idx="41">
                  <c:v>119.95499999999998</c:v>
                </c:pt>
                <c:pt idx="42">
                  <c:v>45.769999999999996</c:v>
                </c:pt>
                <c:pt idx="43">
                  <c:v>47.694999999999993</c:v>
                </c:pt>
              </c:numCache>
            </c:numRef>
          </c:val>
          <c:smooth val="0"/>
          <c:extLst>
            <c:ext xmlns:c16="http://schemas.microsoft.com/office/drawing/2014/chart" uri="{C3380CC4-5D6E-409C-BE32-E72D297353CC}">
              <c16:uniqueId val="{00000000-2A84-DC4C-A8EC-B960E2B506AA}"/>
            </c:ext>
          </c:extLst>
        </c:ser>
        <c:ser>
          <c:idx val="1"/>
          <c:order val="1"/>
          <c:tx>
            <c:strRef>
              <c:f>Pivot_table_ME!$C$92:$C$93</c:f>
              <c:strCache>
                <c:ptCount val="1"/>
                <c:pt idx="0">
                  <c:v>United Kingdom</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Pivot_table_ME!$A$94:$A$142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Pivot_table_ME!$C$94:$C$142</c:f>
              <c:numCache>
                <c:formatCode>General</c:formatCode>
                <c:ptCount val="44"/>
                <c:pt idx="0">
                  <c:v>94.504999999999995</c:v>
                </c:pt>
                <c:pt idx="1">
                  <c:v>75.86999999999999</c:v>
                </c:pt>
                <c:pt idx="2">
                  <c:v>255.69</c:v>
                </c:pt>
                <c:pt idx="3">
                  <c:v>65.16</c:v>
                </c:pt>
                <c:pt idx="5">
                  <c:v>42.494999999999997</c:v>
                </c:pt>
                <c:pt idx="6">
                  <c:v>28.53</c:v>
                </c:pt>
                <c:pt idx="7">
                  <c:v>88.57</c:v>
                </c:pt>
                <c:pt idx="8">
                  <c:v>157.72999999999999</c:v>
                </c:pt>
                <c:pt idx="9">
                  <c:v>41.72</c:v>
                </c:pt>
                <c:pt idx="10">
                  <c:v>81.525000000000006</c:v>
                </c:pt>
                <c:pt idx="11">
                  <c:v>19.484999999999999</c:v>
                </c:pt>
                <c:pt idx="13">
                  <c:v>161.67000000000002</c:v>
                </c:pt>
                <c:pt idx="14">
                  <c:v>195.10499999999999</c:v>
                </c:pt>
                <c:pt idx="15">
                  <c:v>54.15</c:v>
                </c:pt>
                <c:pt idx="17">
                  <c:v>282.47500000000002</c:v>
                </c:pt>
                <c:pt idx="18">
                  <c:v>147.01</c:v>
                </c:pt>
                <c:pt idx="20">
                  <c:v>45.33</c:v>
                </c:pt>
                <c:pt idx="21">
                  <c:v>34.664999999999999</c:v>
                </c:pt>
                <c:pt idx="22">
                  <c:v>109.36499999999999</c:v>
                </c:pt>
                <c:pt idx="23">
                  <c:v>44.55</c:v>
                </c:pt>
                <c:pt idx="24">
                  <c:v>12.15</c:v>
                </c:pt>
                <c:pt idx="25">
                  <c:v>37.619999999999997</c:v>
                </c:pt>
                <c:pt idx="26">
                  <c:v>150.79999999999998</c:v>
                </c:pt>
                <c:pt idx="27">
                  <c:v>23.9</c:v>
                </c:pt>
                <c:pt idx="29">
                  <c:v>5.97</c:v>
                </c:pt>
                <c:pt idx="31">
                  <c:v>103.2</c:v>
                </c:pt>
                <c:pt idx="32">
                  <c:v>83.835000000000008</c:v>
                </c:pt>
                <c:pt idx="33">
                  <c:v>126.83999999999997</c:v>
                </c:pt>
                <c:pt idx="34">
                  <c:v>59.88</c:v>
                </c:pt>
                <c:pt idx="35">
                  <c:v>38.849999999999994</c:v>
                </c:pt>
                <c:pt idx="36">
                  <c:v>64.260000000000005</c:v>
                </c:pt>
                <c:pt idx="38">
                  <c:v>31.849999999999994</c:v>
                </c:pt>
                <c:pt idx="41">
                  <c:v>33.75</c:v>
                </c:pt>
              </c:numCache>
            </c:numRef>
          </c:val>
          <c:smooth val="0"/>
          <c:extLst>
            <c:ext xmlns:c16="http://schemas.microsoft.com/office/drawing/2014/chart" uri="{C3380CC4-5D6E-409C-BE32-E72D297353CC}">
              <c16:uniqueId val="{00000001-2A84-DC4C-A8EC-B960E2B506AA}"/>
            </c:ext>
          </c:extLst>
        </c:ser>
        <c:ser>
          <c:idx val="2"/>
          <c:order val="2"/>
          <c:tx>
            <c:strRef>
              <c:f>Pivot_table_ME!$D$92:$D$93</c:f>
              <c:strCache>
                <c:ptCount val="1"/>
                <c:pt idx="0">
                  <c:v>United States</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multiLvlStrRef>
              <c:f>Pivot_table_ME!$A$94:$A$142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Pivot_table_ME!$D$94:$D$142</c:f>
              <c:numCache>
                <c:formatCode>General</c:formatCode>
                <c:ptCount val="44"/>
                <c:pt idx="0">
                  <c:v>693.9799999999999</c:v>
                </c:pt>
                <c:pt idx="1">
                  <c:v>691.77499999999998</c:v>
                </c:pt>
                <c:pt idx="2">
                  <c:v>685.39999999999986</c:v>
                </c:pt>
                <c:pt idx="3">
                  <c:v>1267.5849999999998</c:v>
                </c:pt>
                <c:pt idx="4">
                  <c:v>210.44499999999999</c:v>
                </c:pt>
                <c:pt idx="5">
                  <c:v>1054.9149999999997</c:v>
                </c:pt>
                <c:pt idx="6">
                  <c:v>844.80499999999995</c:v>
                </c:pt>
                <c:pt idx="7">
                  <c:v>522.24</c:v>
                </c:pt>
                <c:pt idx="8">
                  <c:v>991.39499999999987</c:v>
                </c:pt>
                <c:pt idx="9">
                  <c:v>748.2299999999999</c:v>
                </c:pt>
                <c:pt idx="10">
                  <c:v>613.37999999999988</c:v>
                </c:pt>
                <c:pt idx="11">
                  <c:v>1130.6599999999999</c:v>
                </c:pt>
                <c:pt idx="12">
                  <c:v>553.85500000000002</c:v>
                </c:pt>
                <c:pt idx="13">
                  <c:v>1515.69</c:v>
                </c:pt>
                <c:pt idx="14">
                  <c:v>394.22999999999996</c:v>
                </c:pt>
                <c:pt idx="15">
                  <c:v>707.65999999999985</c:v>
                </c:pt>
                <c:pt idx="16">
                  <c:v>832.83</c:v>
                </c:pt>
                <c:pt idx="17">
                  <c:v>974.71999999999991</c:v>
                </c:pt>
                <c:pt idx="18">
                  <c:v>965.73999999999978</c:v>
                </c:pt>
                <c:pt idx="19">
                  <c:v>281.38</c:v>
                </c:pt>
                <c:pt idx="20">
                  <c:v>594.82000000000005</c:v>
                </c:pt>
                <c:pt idx="21">
                  <c:v>1098.7</c:v>
                </c:pt>
                <c:pt idx="22">
                  <c:v>830.61</c:v>
                </c:pt>
                <c:pt idx="23">
                  <c:v>618.12499999999989</c:v>
                </c:pt>
                <c:pt idx="24">
                  <c:v>577.02500000000009</c:v>
                </c:pt>
                <c:pt idx="25">
                  <c:v>780.91499999999985</c:v>
                </c:pt>
                <c:pt idx="26">
                  <c:v>1163.8750000000002</c:v>
                </c:pt>
                <c:pt idx="27">
                  <c:v>882.95499999999993</c:v>
                </c:pt>
                <c:pt idx="28">
                  <c:v>672.19</c:v>
                </c:pt>
                <c:pt idx="29">
                  <c:v>719.1149999999999</c:v>
                </c:pt>
                <c:pt idx="30">
                  <c:v>623.95000000000005</c:v>
                </c:pt>
                <c:pt idx="31">
                  <c:v>642.33000000000004</c:v>
                </c:pt>
                <c:pt idx="32">
                  <c:v>1382.8099999999997</c:v>
                </c:pt>
                <c:pt idx="33">
                  <c:v>1225.98</c:v>
                </c:pt>
                <c:pt idx="34">
                  <c:v>1399.3000000000002</c:v>
                </c:pt>
                <c:pt idx="35">
                  <c:v>1020.1649999999997</c:v>
                </c:pt>
                <c:pt idx="36">
                  <c:v>1087.4749999999999</c:v>
                </c:pt>
                <c:pt idx="37">
                  <c:v>308.27999999999997</c:v>
                </c:pt>
                <c:pt idx="38">
                  <c:v>985.38499999999988</c:v>
                </c:pt>
                <c:pt idx="39">
                  <c:v>422.46000000000004</c:v>
                </c:pt>
                <c:pt idx="40">
                  <c:v>862.31000000000006</c:v>
                </c:pt>
                <c:pt idx="41">
                  <c:v>1001.6849999999999</c:v>
                </c:pt>
                <c:pt idx="42">
                  <c:v>860.95999999999992</c:v>
                </c:pt>
                <c:pt idx="43">
                  <c:v>196.54999999999998</c:v>
                </c:pt>
              </c:numCache>
            </c:numRef>
          </c:val>
          <c:smooth val="0"/>
          <c:extLst>
            <c:ext xmlns:c16="http://schemas.microsoft.com/office/drawing/2014/chart" uri="{C3380CC4-5D6E-409C-BE32-E72D297353CC}">
              <c16:uniqueId val="{00000002-2A84-DC4C-A8EC-B960E2B506AA}"/>
            </c:ext>
          </c:extLst>
        </c:ser>
        <c:dLbls>
          <c:showLegendKey val="0"/>
          <c:showVal val="0"/>
          <c:showCatName val="0"/>
          <c:showSerName val="0"/>
          <c:showPercent val="0"/>
          <c:showBubbleSize val="0"/>
        </c:dLbls>
        <c:marker val="1"/>
        <c:smooth val="0"/>
        <c:axId val="378817728"/>
        <c:axId val="378796912"/>
      </c:lineChart>
      <c:catAx>
        <c:axId val="37881772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378796912"/>
        <c:crosses val="autoZero"/>
        <c:auto val="1"/>
        <c:lblAlgn val="ctr"/>
        <c:lblOffset val="100"/>
        <c:noMultiLvlLbl val="0"/>
      </c:catAx>
      <c:valAx>
        <c:axId val="37879691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81772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285750</xdr:colOff>
      <xdr:row>9</xdr:row>
      <xdr:rowOff>50800</xdr:rowOff>
    </xdr:from>
    <xdr:to>
      <xdr:col>12</xdr:col>
      <xdr:colOff>1155700</xdr:colOff>
      <xdr:row>32</xdr:row>
      <xdr:rowOff>6350</xdr:rowOff>
    </xdr:to>
    <xdr:graphicFrame macro="">
      <xdr:nvGraphicFramePr>
        <xdr:cNvPr id="2" name="Chart 1">
          <a:extLst>
            <a:ext uri="{FF2B5EF4-FFF2-40B4-BE49-F238E27FC236}">
              <a16:creationId xmlns:a16="http://schemas.microsoft.com/office/drawing/2014/main" id="{CA1D4C75-CF37-1C1D-AFCE-C051433BF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952500</xdr:colOff>
      <xdr:row>32</xdr:row>
      <xdr:rowOff>152400</xdr:rowOff>
    </xdr:from>
    <xdr:to>
      <xdr:col>11</xdr:col>
      <xdr:colOff>406400</xdr:colOff>
      <xdr:row>39</xdr:row>
      <xdr:rowOff>139700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958342B-DA13-2020-60AA-14F3CDAA72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483600" y="6248400"/>
              <a:ext cx="33401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203200</xdr:colOff>
      <xdr:row>2</xdr:row>
      <xdr:rowOff>101601</xdr:rowOff>
    </xdr:from>
    <xdr:to>
      <xdr:col>10</xdr:col>
      <xdr:colOff>736600</xdr:colOff>
      <xdr:row>8</xdr:row>
      <xdr:rowOff>76201</xdr:rowOff>
    </xdr:to>
    <mc:AlternateContent xmlns:mc="http://schemas.openxmlformats.org/markup-compatibility/2006" xmlns:a14="http://schemas.microsoft.com/office/drawing/2010/main">
      <mc:Choice Requires="a14">
        <xdr:graphicFrame macro="">
          <xdr:nvGraphicFramePr>
            <xdr:cNvPr id="5" name="Coffee Roast">
              <a:extLst>
                <a:ext uri="{FF2B5EF4-FFF2-40B4-BE49-F238E27FC236}">
                  <a16:creationId xmlns:a16="http://schemas.microsoft.com/office/drawing/2014/main" id="{00AE4FDF-B8F1-000F-8E5F-EB696C3C2F37}"/>
                </a:ext>
              </a:extLst>
            </xdr:cNvPr>
            <xdr:cNvGraphicFramePr/>
          </xdr:nvGraphicFramePr>
          <xdr:xfrm>
            <a:off x="0" y="0"/>
            <a:ext cx="0" cy="0"/>
          </xdr:xfrm>
          <a:graphic>
            <a:graphicData uri="http://schemas.microsoft.com/office/drawing/2010/slicer">
              <sle:slicer xmlns:sle="http://schemas.microsoft.com/office/drawing/2010/slicer" name="Coffee Roast"/>
            </a:graphicData>
          </a:graphic>
        </xdr:graphicFrame>
      </mc:Choice>
      <mc:Fallback xmlns="">
        <xdr:sp macro="" textlink="">
          <xdr:nvSpPr>
            <xdr:cNvPr id="0" name=""/>
            <xdr:cNvSpPr>
              <a:spLocks noTextEdit="1"/>
            </xdr:cNvSpPr>
          </xdr:nvSpPr>
          <xdr:spPr>
            <a:xfrm>
              <a:off x="9029700" y="482601"/>
              <a:ext cx="18288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1155700</xdr:colOff>
      <xdr:row>0</xdr:row>
      <xdr:rowOff>0</xdr:rowOff>
    </xdr:from>
    <xdr:to>
      <xdr:col>12</xdr:col>
      <xdr:colOff>393700</xdr:colOff>
      <xdr:row>7</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9181BD-020E-F1CE-8CD5-59B5ACB6828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77600" y="0"/>
              <a:ext cx="182880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342900</xdr:colOff>
      <xdr:row>1</xdr:row>
      <xdr:rowOff>152401</xdr:rowOff>
    </xdr:from>
    <xdr:to>
      <xdr:col>8</xdr:col>
      <xdr:colOff>876300</xdr:colOff>
      <xdr:row>6</xdr:row>
      <xdr:rowOff>88901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44D9447-0711-2CD0-0988-5A4B6E136D7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578600" y="342901"/>
              <a:ext cx="1828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88900</xdr:colOff>
      <xdr:row>48</xdr:row>
      <xdr:rowOff>88900</xdr:rowOff>
    </xdr:from>
    <xdr:to>
      <xdr:col>12</xdr:col>
      <xdr:colOff>1155700</xdr:colOff>
      <xdr:row>69</xdr:row>
      <xdr:rowOff>38100</xdr:rowOff>
    </xdr:to>
    <xdr:graphicFrame macro="">
      <xdr:nvGraphicFramePr>
        <xdr:cNvPr id="8" name="Chart 7">
          <a:extLst>
            <a:ext uri="{FF2B5EF4-FFF2-40B4-BE49-F238E27FC236}">
              <a16:creationId xmlns:a16="http://schemas.microsoft.com/office/drawing/2014/main" id="{FDBE6108-42BD-2748-EDF4-5741D8C3B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304800</xdr:colOff>
      <xdr:row>32</xdr:row>
      <xdr:rowOff>165101</xdr:rowOff>
    </xdr:from>
    <xdr:to>
      <xdr:col>8</xdr:col>
      <xdr:colOff>838200</xdr:colOff>
      <xdr:row>39</xdr:row>
      <xdr:rowOff>165101</xdr:rowOff>
    </xdr:to>
    <mc:AlternateContent xmlns:mc="http://schemas.openxmlformats.org/markup-compatibility/2006" xmlns:a14="http://schemas.microsoft.com/office/drawing/2010/main">
      <mc:Choice Requires="a14">
        <xdr:graphicFrame macro="">
          <xdr:nvGraphicFramePr>
            <xdr:cNvPr id="10" name="coffee type name">
              <a:extLst>
                <a:ext uri="{FF2B5EF4-FFF2-40B4-BE49-F238E27FC236}">
                  <a16:creationId xmlns:a16="http://schemas.microsoft.com/office/drawing/2014/main" id="{A7607BAC-557B-FC56-E87D-3B83A102CA75}"/>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6540500" y="6261101"/>
              <a:ext cx="182880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184150</xdr:colOff>
      <xdr:row>71</xdr:row>
      <xdr:rowOff>184150</xdr:rowOff>
    </xdr:from>
    <xdr:to>
      <xdr:col>10</xdr:col>
      <xdr:colOff>869950</xdr:colOff>
      <xdr:row>86</xdr:row>
      <xdr:rowOff>69850</xdr:rowOff>
    </xdr:to>
    <xdr:graphicFrame macro="">
      <xdr:nvGraphicFramePr>
        <xdr:cNvPr id="11" name="Chart 10">
          <a:extLst>
            <a:ext uri="{FF2B5EF4-FFF2-40B4-BE49-F238E27FC236}">
              <a16:creationId xmlns:a16="http://schemas.microsoft.com/office/drawing/2014/main" id="{A4DCC320-F95A-873A-3233-856720DC2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241300</xdr:colOff>
      <xdr:row>10</xdr:row>
      <xdr:rowOff>1</xdr:rowOff>
    </xdr:from>
    <xdr:to>
      <xdr:col>14</xdr:col>
      <xdr:colOff>698500</xdr:colOff>
      <xdr:row>15</xdr:row>
      <xdr:rowOff>25401</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59667974-035D-3815-C8D1-39A4DAD9714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208000" y="1905001"/>
              <a:ext cx="18288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577850</xdr:colOff>
      <xdr:row>23</xdr:row>
      <xdr:rowOff>31750</xdr:rowOff>
    </xdr:from>
    <xdr:to>
      <xdr:col>19</xdr:col>
      <xdr:colOff>139700</xdr:colOff>
      <xdr:row>48</xdr:row>
      <xdr:rowOff>25400</xdr:rowOff>
    </xdr:to>
    <xdr:graphicFrame macro="">
      <xdr:nvGraphicFramePr>
        <xdr:cNvPr id="7" name="Chart 6">
          <a:extLst>
            <a:ext uri="{FF2B5EF4-FFF2-40B4-BE49-F238E27FC236}">
              <a16:creationId xmlns:a16="http://schemas.microsoft.com/office/drawing/2014/main" id="{15F66AEC-234E-5C5D-A0E1-B607D1318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857250</xdr:colOff>
      <xdr:row>58</xdr:row>
      <xdr:rowOff>107950</xdr:rowOff>
    </xdr:from>
    <xdr:to>
      <xdr:col>19</xdr:col>
      <xdr:colOff>571500</xdr:colOff>
      <xdr:row>76</xdr:row>
      <xdr:rowOff>127000</xdr:rowOff>
    </xdr:to>
    <xdr:graphicFrame macro="">
      <xdr:nvGraphicFramePr>
        <xdr:cNvPr id="8" name="Chart 7">
          <a:extLst>
            <a:ext uri="{FF2B5EF4-FFF2-40B4-BE49-F238E27FC236}">
              <a16:creationId xmlns:a16="http://schemas.microsoft.com/office/drawing/2014/main" id="{2AD79B16-4F83-6453-12E8-8403E78FC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971550</xdr:colOff>
      <xdr:row>89</xdr:row>
      <xdr:rowOff>12700</xdr:rowOff>
    </xdr:from>
    <xdr:to>
      <xdr:col>18</xdr:col>
      <xdr:colOff>749300</xdr:colOff>
      <xdr:row>109</xdr:row>
      <xdr:rowOff>12700</xdr:rowOff>
    </xdr:to>
    <xdr:graphicFrame macro="">
      <xdr:nvGraphicFramePr>
        <xdr:cNvPr id="3" name="Chart 2">
          <a:extLst>
            <a:ext uri="{FF2B5EF4-FFF2-40B4-BE49-F238E27FC236}">
              <a16:creationId xmlns:a16="http://schemas.microsoft.com/office/drawing/2014/main" id="{7019E064-0F32-C2C6-70E2-9C6020E66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203200</xdr:colOff>
      <xdr:row>0</xdr:row>
      <xdr:rowOff>63500</xdr:rowOff>
    </xdr:from>
    <xdr:to>
      <xdr:col>21</xdr:col>
      <xdr:colOff>469900</xdr:colOff>
      <xdr:row>9</xdr:row>
      <xdr:rowOff>165100</xdr:rowOff>
    </xdr:to>
    <xdr:sp macro="" textlink="">
      <xdr:nvSpPr>
        <xdr:cNvPr id="2" name="TextBox 1">
          <a:extLst>
            <a:ext uri="{FF2B5EF4-FFF2-40B4-BE49-F238E27FC236}">
              <a16:creationId xmlns:a16="http://schemas.microsoft.com/office/drawing/2014/main" id="{DEBFF213-B9F1-36AF-0B01-7579D73FC6EF}"/>
            </a:ext>
          </a:extLst>
        </xdr:cNvPr>
        <xdr:cNvSpPr txBox="1"/>
      </xdr:nvSpPr>
      <xdr:spPr>
        <a:xfrm>
          <a:off x="203200" y="63500"/>
          <a:ext cx="17602200" cy="1816100"/>
        </a:xfrm>
        <a:prstGeom prst="rect">
          <a:avLst/>
        </a:prstGeom>
        <a:solidFill>
          <a:schemeClr val="bg1">
            <a:lumMod val="50000"/>
          </a:schemeClr>
        </a:solidFill>
        <a:ln w="9525" cmpd="sng">
          <a:solidFill>
            <a:schemeClr val="lt1">
              <a:shade val="50000"/>
            </a:schemeClr>
          </a:solidFill>
        </a:ln>
        <a:effectLst>
          <a:outerShdw blurRad="50800" dist="50800" dir="5400000" algn="ctr" rotWithShape="0">
            <a:srgbClr val="000000">
              <a:alpha val="31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0" b="1" cap="none" spc="50">
              <a:ln w="0"/>
              <a:solidFill>
                <a:schemeClr val="bg2"/>
              </a:solidFill>
              <a:effectLst>
                <a:innerShdw blurRad="63500" dist="50800" dir="13500000">
                  <a:srgbClr val="000000">
                    <a:alpha val="50000"/>
                  </a:srgbClr>
                </a:innerShdw>
              </a:effectLst>
            </a:rPr>
            <a:t>DASHBOARD</a:t>
          </a:r>
        </a:p>
      </xdr:txBody>
    </xdr:sp>
    <xdr:clientData/>
  </xdr:twoCellAnchor>
  <xdr:twoCellAnchor>
    <xdr:from>
      <xdr:col>8</xdr:col>
      <xdr:colOff>177800</xdr:colOff>
      <xdr:row>10</xdr:row>
      <xdr:rowOff>127000</xdr:rowOff>
    </xdr:from>
    <xdr:to>
      <xdr:col>21</xdr:col>
      <xdr:colOff>463550</xdr:colOff>
      <xdr:row>32</xdr:row>
      <xdr:rowOff>88900</xdr:rowOff>
    </xdr:to>
    <xdr:graphicFrame macro="">
      <xdr:nvGraphicFramePr>
        <xdr:cNvPr id="4" name="Chart 3">
          <a:extLst>
            <a:ext uri="{FF2B5EF4-FFF2-40B4-BE49-F238E27FC236}">
              <a16:creationId xmlns:a16="http://schemas.microsoft.com/office/drawing/2014/main" id="{8B40BD98-D132-AF4A-B6B0-337580E66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10</xdr:row>
      <xdr:rowOff>139700</xdr:rowOff>
    </xdr:from>
    <xdr:to>
      <xdr:col>8</xdr:col>
      <xdr:colOff>50800</xdr:colOff>
      <xdr:row>32</xdr:row>
      <xdr:rowOff>63500</xdr:rowOff>
    </xdr:to>
    <xdr:graphicFrame macro="">
      <xdr:nvGraphicFramePr>
        <xdr:cNvPr id="5" name="Chart 4">
          <a:extLst>
            <a:ext uri="{FF2B5EF4-FFF2-40B4-BE49-F238E27FC236}">
              <a16:creationId xmlns:a16="http://schemas.microsoft.com/office/drawing/2014/main" id="{3E02A038-B9C2-2742-933A-8EB47F5F3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266700</xdr:colOff>
      <xdr:row>48</xdr:row>
      <xdr:rowOff>50801</xdr:rowOff>
    </xdr:from>
    <xdr:to>
      <xdr:col>18</xdr:col>
      <xdr:colOff>330200</xdr:colOff>
      <xdr:row>55</xdr:row>
      <xdr:rowOff>73153</xdr:rowOff>
    </xdr:to>
    <mc:AlternateContent xmlns:mc="http://schemas.openxmlformats.org/markup-compatibility/2006" xmlns:a14="http://schemas.microsoft.com/office/drawing/2010/main">
      <mc:Choice Requires="a14">
        <xdr:graphicFrame macro="">
          <xdr:nvGraphicFramePr>
            <xdr:cNvPr id="7" name="Loyalty card 2">
              <a:extLst>
                <a:ext uri="{FF2B5EF4-FFF2-40B4-BE49-F238E27FC236}">
                  <a16:creationId xmlns:a16="http://schemas.microsoft.com/office/drawing/2014/main" id="{79D5F8B1-4AA7-9744-112B-19EC3AE85E8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2649200" y="9194801"/>
              <a:ext cx="2540000" cy="13558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269240</xdr:colOff>
      <xdr:row>33</xdr:row>
      <xdr:rowOff>50796</xdr:rowOff>
    </xdr:from>
    <xdr:to>
      <xdr:col>18</xdr:col>
      <xdr:colOff>330200</xdr:colOff>
      <xdr:row>47</xdr:row>
      <xdr:rowOff>76200</xdr:rowOff>
    </xdr:to>
    <mc:AlternateContent xmlns:mc="http://schemas.openxmlformats.org/markup-compatibility/2006" xmlns:a14="http://schemas.microsoft.com/office/drawing/2010/main">
      <mc:Choice Requires="a14">
        <xdr:graphicFrame macro="">
          <xdr:nvGraphicFramePr>
            <xdr:cNvPr id="6" name="coffee type name 2">
              <a:extLst>
                <a:ext uri="{FF2B5EF4-FFF2-40B4-BE49-F238E27FC236}">
                  <a16:creationId xmlns:a16="http://schemas.microsoft.com/office/drawing/2014/main" id="{74171D99-6113-41B0-7204-FD52758FFB7D}"/>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12651740" y="6337296"/>
              <a:ext cx="2537460" cy="26924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508000</xdr:colOff>
      <xdr:row>33</xdr:row>
      <xdr:rowOff>38100</xdr:rowOff>
    </xdr:from>
    <xdr:to>
      <xdr:col>21</xdr:col>
      <xdr:colOff>419100</xdr:colOff>
      <xdr:row>53</xdr:row>
      <xdr:rowOff>0</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AD24DE94-EA14-7E7C-BF52-C8804740445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367000" y="6324600"/>
              <a:ext cx="2387600" cy="377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215900</xdr:colOff>
      <xdr:row>33</xdr:row>
      <xdr:rowOff>76200</xdr:rowOff>
    </xdr:from>
    <xdr:to>
      <xdr:col>15</xdr:col>
      <xdr:colOff>76200</xdr:colOff>
      <xdr:row>55</xdr:row>
      <xdr:rowOff>76200</xdr:rowOff>
    </xdr:to>
    <xdr:graphicFrame macro="">
      <xdr:nvGraphicFramePr>
        <xdr:cNvPr id="10" name="Chart 9">
          <a:extLst>
            <a:ext uri="{FF2B5EF4-FFF2-40B4-BE49-F238E27FC236}">
              <a16:creationId xmlns:a16="http://schemas.microsoft.com/office/drawing/2014/main" id="{BF32F4EC-6E51-BE40-8DB4-58FDDA351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8.428071064816" createdVersion="8" refreshedVersion="8" minRefreshableVersion="3" recordCount="1000" xr:uid="{BC81FF10-D183-9145-8596-B58771F4769D}">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Jan"/>
          <s v="Feb"/>
          <s v="Mar"/>
          <s v="Apr"/>
          <s v="May"/>
          <s v="Jun"/>
          <s v="Jul"/>
          <s v="Aug"/>
          <s v="Sep"/>
          <s v="Oct"/>
          <s v="Nov"/>
          <s v="Dec"/>
          <s v="&gt;20/8/2022"/>
        </groupItems>
      </fieldGroup>
    </cacheField>
    <cacheField name=" 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ount="40">
        <n v="9.9499999999999993"/>
        <n v="8.25"/>
        <n v="12.95"/>
        <n v="13.75"/>
        <n v="27.484999999999996"/>
        <n v="7.29"/>
        <n v="4.7549999999999999"/>
        <n v="5.97"/>
        <n v="34.154999999999994"/>
        <n v="20.584999999999997"/>
        <n v="3.8849999999999998"/>
        <n v="22.884999999999998"/>
        <n v="3.375"/>
        <n v="3.645"/>
        <n v="2.9849999999999999"/>
        <n v="11.25"/>
        <n v="4.125"/>
        <n v="6.75"/>
        <n v="4.3650000000000002"/>
        <n v="8.73"/>
        <n v="9.51"/>
        <n v="14.55"/>
        <n v="2.6849999999999996"/>
        <n v="36.454999999999998"/>
        <n v="29.784999999999997"/>
        <n v="31.624999999999996"/>
        <n v="7.77"/>
        <n v="15.85"/>
        <n v="14.85"/>
        <n v="5.3699999999999992"/>
        <n v="7.169999999999999"/>
        <n v="25.874999999999996"/>
        <n v="8.91"/>
        <n v="8.9499999999999993"/>
        <n v="3.5849999999999995"/>
        <n v="11.95"/>
        <n v="33.464999999999996"/>
        <n v="12.15"/>
        <n v="4.4550000000000001"/>
        <n v="27.945"/>
      </sharedItems>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Coffee Roast"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304447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x v="0"/>
    <x v="0"/>
    <s v="aallner0@lulu.com"/>
    <x v="0"/>
    <x v="0"/>
    <x v="0"/>
    <x v="0"/>
    <x v="0"/>
    <x v="0"/>
    <x v="0"/>
    <x v="0"/>
    <x v="0"/>
  </r>
  <r>
    <s v="QEV-37451-860"/>
    <x v="0"/>
    <x v="0"/>
    <s v="E-M-0.5"/>
    <x v="1"/>
    <x v="0"/>
    <s v="aallner0@lulu.com"/>
    <x v="0"/>
    <x v="1"/>
    <x v="0"/>
    <x v="1"/>
    <x v="1"/>
    <x v="1"/>
    <x v="1"/>
    <x v="0"/>
    <x v="0"/>
  </r>
  <r>
    <s v="FAA-43335-268"/>
    <x v="1"/>
    <x v="1"/>
    <s v="A-L-1"/>
    <x v="2"/>
    <x v="1"/>
    <s v="jredholes2@tmall.com"/>
    <x v="0"/>
    <x v="2"/>
    <x v="1"/>
    <x v="0"/>
    <x v="2"/>
    <x v="2"/>
    <x v="2"/>
    <x v="1"/>
    <x v="0"/>
  </r>
  <r>
    <s v="KAC-83089-793"/>
    <x v="2"/>
    <x v="2"/>
    <s v="E-M-1"/>
    <x v="0"/>
    <x v="2"/>
    <s v=""/>
    <x v="1"/>
    <x v="1"/>
    <x v="0"/>
    <x v="0"/>
    <x v="3"/>
    <x v="3"/>
    <x v="1"/>
    <x v="0"/>
    <x v="1"/>
  </r>
  <r>
    <s v=" "/>
    <x v="2"/>
    <x v="2"/>
    <s v="R-L-2.5"/>
    <x v="0"/>
    <x v="2"/>
    <s v=""/>
    <x v="1"/>
    <x v="0"/>
    <x v="1"/>
    <x v="2"/>
    <x v="4"/>
    <x v="4"/>
    <x v="0"/>
    <x v="1"/>
    <x v="1"/>
  </r>
  <r>
    <s v="CVP-18956-553"/>
    <x v="3"/>
    <x v="3"/>
    <s v="L-D-1"/>
    <x v="3"/>
    <x v="3"/>
    <s v=""/>
    <x v="0"/>
    <x v="3"/>
    <x v="2"/>
    <x v="0"/>
    <x v="2"/>
    <x v="5"/>
    <x v="3"/>
    <x v="2"/>
    <x v="1"/>
  </r>
  <r>
    <s v="IPP-31994-879"/>
    <x v="4"/>
    <x v="4"/>
    <s v="E-D-0.5"/>
    <x v="3"/>
    <x v="4"/>
    <s v="slobe6@nifty.com"/>
    <x v="0"/>
    <x v="1"/>
    <x v="2"/>
    <x v="1"/>
    <x v="5"/>
    <x v="6"/>
    <x v="1"/>
    <x v="2"/>
    <x v="0"/>
  </r>
  <r>
    <s v="SNZ-65340-705"/>
    <x v="5"/>
    <x v="5"/>
    <s v="L-L-0.2"/>
    <x v="2"/>
    <x v="5"/>
    <s v=""/>
    <x v="1"/>
    <x v="3"/>
    <x v="1"/>
    <x v="3"/>
    <x v="6"/>
    <x v="7"/>
    <x v="3"/>
    <x v="1"/>
    <x v="0"/>
  </r>
  <r>
    <s v="EZT-46571-659"/>
    <x v="6"/>
    <x v="6"/>
    <s v="R-M-0.5"/>
    <x v="3"/>
    <x v="6"/>
    <s v="gpetracci8@livejournal.com"/>
    <x v="0"/>
    <x v="0"/>
    <x v="0"/>
    <x v="1"/>
    <x v="7"/>
    <x v="8"/>
    <x v="0"/>
    <x v="0"/>
    <x v="1"/>
  </r>
  <r>
    <s v="NWQ-70061-912"/>
    <x v="0"/>
    <x v="7"/>
    <s v="R-M-0.5"/>
    <x v="2"/>
    <x v="7"/>
    <s v="rraven9@ed.gov"/>
    <x v="0"/>
    <x v="0"/>
    <x v="0"/>
    <x v="1"/>
    <x v="7"/>
    <x v="9"/>
    <x v="0"/>
    <x v="0"/>
    <x v="1"/>
  </r>
  <r>
    <s v="BKK-47233-845"/>
    <x v="7"/>
    <x v="8"/>
    <s v="A-D-1"/>
    <x v="4"/>
    <x v="8"/>
    <s v="fferbera@businesswire.com"/>
    <x v="0"/>
    <x v="2"/>
    <x v="2"/>
    <x v="0"/>
    <x v="0"/>
    <x v="10"/>
    <x v="2"/>
    <x v="2"/>
    <x v="1"/>
  </r>
  <r>
    <s v="VQR-01002-970"/>
    <x v="8"/>
    <x v="9"/>
    <s v="E-L-2.5"/>
    <x v="1"/>
    <x v="9"/>
    <s v="dphizackerlyb@utexas.edu"/>
    <x v="0"/>
    <x v="1"/>
    <x v="1"/>
    <x v="2"/>
    <x v="8"/>
    <x v="11"/>
    <x v="1"/>
    <x v="1"/>
    <x v="0"/>
  </r>
  <r>
    <s v="SZW-48378-399"/>
    <x v="9"/>
    <x v="10"/>
    <s v="R-M-1"/>
    <x v="1"/>
    <x v="10"/>
    <s v="rscholarc@nyu.edu"/>
    <x v="0"/>
    <x v="0"/>
    <x v="0"/>
    <x v="0"/>
    <x v="0"/>
    <x v="12"/>
    <x v="0"/>
    <x v="0"/>
    <x v="1"/>
  </r>
  <r>
    <s v="ITA-87418-783"/>
    <x v="10"/>
    <x v="11"/>
    <s v="R-D-2.5"/>
    <x v="0"/>
    <x v="11"/>
    <s v="tvanyutind@wix.com"/>
    <x v="0"/>
    <x v="0"/>
    <x v="2"/>
    <x v="2"/>
    <x v="9"/>
    <x v="13"/>
    <x v="0"/>
    <x v="2"/>
    <x v="1"/>
  </r>
  <r>
    <s v="GNZ-46006-527"/>
    <x v="11"/>
    <x v="12"/>
    <s v="L-D-0.2"/>
    <x v="3"/>
    <x v="12"/>
    <s v="ptrobee@wunderground.com"/>
    <x v="0"/>
    <x v="3"/>
    <x v="2"/>
    <x v="3"/>
    <x v="10"/>
    <x v="14"/>
    <x v="3"/>
    <x v="2"/>
    <x v="0"/>
  </r>
  <r>
    <s v="FYQ-78248-319"/>
    <x v="12"/>
    <x v="13"/>
    <s v="R-M-2.5"/>
    <x v="1"/>
    <x v="13"/>
    <s v="loscroftf@ebay.co.uk"/>
    <x v="0"/>
    <x v="0"/>
    <x v="0"/>
    <x v="2"/>
    <x v="11"/>
    <x v="15"/>
    <x v="0"/>
    <x v="0"/>
    <x v="1"/>
  </r>
  <r>
    <s v="VAU-44387-624"/>
    <x v="13"/>
    <x v="14"/>
    <s v="A-M-0.2"/>
    <x v="5"/>
    <x v="14"/>
    <s v="malabasterg@hexun.com"/>
    <x v="0"/>
    <x v="2"/>
    <x v="0"/>
    <x v="3"/>
    <x v="12"/>
    <x v="16"/>
    <x v="2"/>
    <x v="0"/>
    <x v="1"/>
  </r>
  <r>
    <s v="RDW-33155-159"/>
    <x v="14"/>
    <x v="15"/>
    <s v="A-L-1"/>
    <x v="5"/>
    <x v="15"/>
    <s v="rbroxuph@jimdo.com"/>
    <x v="0"/>
    <x v="2"/>
    <x v="1"/>
    <x v="0"/>
    <x v="2"/>
    <x v="17"/>
    <x v="2"/>
    <x v="1"/>
    <x v="1"/>
  </r>
  <r>
    <s v="TDZ-59011-211"/>
    <x v="15"/>
    <x v="16"/>
    <s v="R-D-2.5"/>
    <x v="4"/>
    <x v="16"/>
    <s v="predfordi@ow.ly"/>
    <x v="1"/>
    <x v="0"/>
    <x v="2"/>
    <x v="2"/>
    <x v="9"/>
    <x v="18"/>
    <x v="0"/>
    <x v="2"/>
    <x v="0"/>
  </r>
  <r>
    <s v="IDU-25793-399"/>
    <x v="16"/>
    <x v="17"/>
    <s v="A-M-0.2"/>
    <x v="1"/>
    <x v="17"/>
    <s v="acorradinoj@harvard.edu"/>
    <x v="0"/>
    <x v="2"/>
    <x v="0"/>
    <x v="3"/>
    <x v="12"/>
    <x v="19"/>
    <x v="2"/>
    <x v="0"/>
    <x v="0"/>
  </r>
  <r>
    <s v="IDU-25793-399"/>
    <x v="16"/>
    <x v="17"/>
    <s v="E-D-0.2"/>
    <x v="4"/>
    <x v="17"/>
    <s v="acorradinoj@harvard.edu"/>
    <x v="0"/>
    <x v="1"/>
    <x v="2"/>
    <x v="3"/>
    <x v="13"/>
    <x v="20"/>
    <x v="1"/>
    <x v="2"/>
    <x v="0"/>
  </r>
  <r>
    <s v="NUO-20013-488"/>
    <x v="16"/>
    <x v="18"/>
    <s v="A-D-0.2"/>
    <x v="5"/>
    <x v="18"/>
    <s v="adavidowskyl@netvibes.com"/>
    <x v="0"/>
    <x v="2"/>
    <x v="2"/>
    <x v="3"/>
    <x v="14"/>
    <x v="8"/>
    <x v="2"/>
    <x v="2"/>
    <x v="1"/>
  </r>
  <r>
    <s v="UQU-65630-479"/>
    <x v="17"/>
    <x v="19"/>
    <s v="R-M-2.5"/>
    <x v="4"/>
    <x v="19"/>
    <s v="aantukm@kickstarter.com"/>
    <x v="0"/>
    <x v="0"/>
    <x v="0"/>
    <x v="2"/>
    <x v="11"/>
    <x v="21"/>
    <x v="0"/>
    <x v="0"/>
    <x v="0"/>
  </r>
  <r>
    <s v="FEO-11834-332"/>
    <x v="18"/>
    <x v="20"/>
    <s v="A-D-0.2"/>
    <x v="4"/>
    <x v="20"/>
    <s v="ikleinertn@timesonline.co.uk"/>
    <x v="0"/>
    <x v="2"/>
    <x v="2"/>
    <x v="3"/>
    <x v="14"/>
    <x v="22"/>
    <x v="2"/>
    <x v="2"/>
    <x v="0"/>
  </r>
  <r>
    <s v="TKY-71558-096"/>
    <x v="19"/>
    <x v="21"/>
    <s v="A-M-1"/>
    <x v="2"/>
    <x v="21"/>
    <s v="cblofeldo@amazon.co.uk"/>
    <x v="0"/>
    <x v="2"/>
    <x v="0"/>
    <x v="0"/>
    <x v="15"/>
    <x v="23"/>
    <x v="2"/>
    <x v="0"/>
    <x v="1"/>
  </r>
  <r>
    <s v="OXY-65322-253"/>
    <x v="20"/>
    <x v="22"/>
    <s v="E-M-0.2"/>
    <x v="3"/>
    <x v="22"/>
    <s v=""/>
    <x v="0"/>
    <x v="1"/>
    <x v="0"/>
    <x v="3"/>
    <x v="16"/>
    <x v="24"/>
    <x v="1"/>
    <x v="0"/>
    <x v="0"/>
  </r>
  <r>
    <s v="EVP-43500-491"/>
    <x v="21"/>
    <x v="23"/>
    <s v="A-M-0.5"/>
    <x v="4"/>
    <x v="23"/>
    <s v="sshalesq@umich.edu"/>
    <x v="0"/>
    <x v="2"/>
    <x v="0"/>
    <x v="1"/>
    <x v="17"/>
    <x v="25"/>
    <x v="2"/>
    <x v="0"/>
    <x v="0"/>
  </r>
  <r>
    <s v="WAG-26945-689"/>
    <x v="22"/>
    <x v="24"/>
    <s v="A-M-0.2"/>
    <x v="1"/>
    <x v="24"/>
    <s v="vdanneilr@mtv.com"/>
    <x v="1"/>
    <x v="2"/>
    <x v="0"/>
    <x v="3"/>
    <x v="12"/>
    <x v="19"/>
    <x v="2"/>
    <x v="0"/>
    <x v="1"/>
  </r>
  <r>
    <s v="CHE-78995-767"/>
    <x v="23"/>
    <x v="25"/>
    <s v="A-D-0.5"/>
    <x v="3"/>
    <x v="25"/>
    <s v="tnewburys@usda.gov"/>
    <x v="1"/>
    <x v="2"/>
    <x v="2"/>
    <x v="1"/>
    <x v="7"/>
    <x v="8"/>
    <x v="2"/>
    <x v="2"/>
    <x v="1"/>
  </r>
  <r>
    <s v="RYZ-14633-602"/>
    <x v="21"/>
    <x v="26"/>
    <s v="A-D-1"/>
    <x v="4"/>
    <x v="26"/>
    <s v="mcalcuttt@baidu.com"/>
    <x v="1"/>
    <x v="2"/>
    <x v="2"/>
    <x v="0"/>
    <x v="0"/>
    <x v="10"/>
    <x v="2"/>
    <x v="2"/>
    <x v="0"/>
  </r>
  <r>
    <s v="WOQ-36015-429"/>
    <x v="24"/>
    <x v="27"/>
    <s v="L-M-0.2"/>
    <x v="1"/>
    <x v="27"/>
    <s v=""/>
    <x v="0"/>
    <x v="3"/>
    <x v="0"/>
    <x v="3"/>
    <x v="18"/>
    <x v="26"/>
    <x v="3"/>
    <x v="0"/>
    <x v="1"/>
  </r>
  <r>
    <s v="WOQ-36015-429"/>
    <x v="24"/>
    <x v="27"/>
    <s v="A-D-0.5"/>
    <x v="5"/>
    <x v="27"/>
    <s v=""/>
    <x v="0"/>
    <x v="2"/>
    <x v="2"/>
    <x v="1"/>
    <x v="7"/>
    <x v="27"/>
    <x v="2"/>
    <x v="2"/>
    <x v="1"/>
  </r>
  <r>
    <s v="WOQ-36015-429"/>
    <x v="24"/>
    <x v="27"/>
    <s v="L-M-0.5"/>
    <x v="5"/>
    <x v="27"/>
    <s v=""/>
    <x v="0"/>
    <x v="3"/>
    <x v="0"/>
    <x v="1"/>
    <x v="19"/>
    <x v="28"/>
    <x v="3"/>
    <x v="0"/>
    <x v="1"/>
  </r>
  <r>
    <s v="SCT-60553-454"/>
    <x v="25"/>
    <x v="28"/>
    <s v="L-L-0.2"/>
    <x v="1"/>
    <x v="28"/>
    <s v="ggatheralx@123-reg.co.uk"/>
    <x v="0"/>
    <x v="3"/>
    <x v="1"/>
    <x v="3"/>
    <x v="6"/>
    <x v="29"/>
    <x v="3"/>
    <x v="1"/>
    <x v="1"/>
  </r>
  <r>
    <s v="GFK-52063-244"/>
    <x v="26"/>
    <x v="29"/>
    <s v="L-L-0.5"/>
    <x v="5"/>
    <x v="29"/>
    <s v="uwelberryy@ebay.co.uk"/>
    <x v="2"/>
    <x v="3"/>
    <x v="1"/>
    <x v="1"/>
    <x v="20"/>
    <x v="30"/>
    <x v="3"/>
    <x v="1"/>
    <x v="0"/>
  </r>
  <r>
    <s v="AMM-79521-378"/>
    <x v="27"/>
    <x v="30"/>
    <s v="A-D-0.5"/>
    <x v="5"/>
    <x v="30"/>
    <s v="feilhartz@who.int"/>
    <x v="0"/>
    <x v="2"/>
    <x v="2"/>
    <x v="1"/>
    <x v="7"/>
    <x v="27"/>
    <x v="2"/>
    <x v="2"/>
    <x v="1"/>
  </r>
  <r>
    <s v="QUQ-90580-772"/>
    <x v="28"/>
    <x v="31"/>
    <s v="L-M-0.2"/>
    <x v="0"/>
    <x v="31"/>
    <s v="zponting10@altervista.org"/>
    <x v="0"/>
    <x v="3"/>
    <x v="0"/>
    <x v="3"/>
    <x v="18"/>
    <x v="31"/>
    <x v="3"/>
    <x v="0"/>
    <x v="1"/>
  </r>
  <r>
    <s v="LGD-24408-274"/>
    <x v="29"/>
    <x v="32"/>
    <s v="L-L-0.5"/>
    <x v="3"/>
    <x v="32"/>
    <s v="sstrase11@booking.com"/>
    <x v="0"/>
    <x v="3"/>
    <x v="1"/>
    <x v="1"/>
    <x v="20"/>
    <x v="32"/>
    <x v="3"/>
    <x v="1"/>
    <x v="1"/>
  </r>
  <r>
    <s v="HCT-95608-959"/>
    <x v="30"/>
    <x v="33"/>
    <s v="R-M-2.5"/>
    <x v="1"/>
    <x v="33"/>
    <s v="dde12@unesco.org"/>
    <x v="0"/>
    <x v="0"/>
    <x v="0"/>
    <x v="2"/>
    <x v="11"/>
    <x v="15"/>
    <x v="0"/>
    <x v="0"/>
    <x v="1"/>
  </r>
  <r>
    <s v="OFX-99147-470"/>
    <x v="31"/>
    <x v="34"/>
    <s v="R-M-1"/>
    <x v="5"/>
    <x v="34"/>
    <s v=""/>
    <x v="0"/>
    <x v="0"/>
    <x v="0"/>
    <x v="0"/>
    <x v="0"/>
    <x v="33"/>
    <x v="0"/>
    <x v="0"/>
    <x v="0"/>
  </r>
  <r>
    <s v="LUO-37559-016"/>
    <x v="32"/>
    <x v="35"/>
    <s v="L-M-1"/>
    <x v="3"/>
    <x v="35"/>
    <s v=""/>
    <x v="0"/>
    <x v="3"/>
    <x v="0"/>
    <x v="0"/>
    <x v="21"/>
    <x v="34"/>
    <x v="3"/>
    <x v="0"/>
    <x v="1"/>
  </r>
  <r>
    <s v="XWC-20610-167"/>
    <x v="33"/>
    <x v="36"/>
    <s v="E-D-0.2"/>
    <x v="0"/>
    <x v="36"/>
    <s v="lyeoland15@pbs.org"/>
    <x v="0"/>
    <x v="1"/>
    <x v="2"/>
    <x v="3"/>
    <x v="13"/>
    <x v="35"/>
    <x v="1"/>
    <x v="2"/>
    <x v="0"/>
  </r>
  <r>
    <s v="GPU-79113-136"/>
    <x v="34"/>
    <x v="37"/>
    <s v="R-D-0.2"/>
    <x v="3"/>
    <x v="37"/>
    <s v="atolworthy16@toplist.cz"/>
    <x v="0"/>
    <x v="0"/>
    <x v="2"/>
    <x v="3"/>
    <x v="22"/>
    <x v="36"/>
    <x v="0"/>
    <x v="2"/>
    <x v="0"/>
  </r>
  <r>
    <s v="ULR-52653-960"/>
    <x v="35"/>
    <x v="38"/>
    <s v="L-L-2.5"/>
    <x v="0"/>
    <x v="38"/>
    <s v=""/>
    <x v="0"/>
    <x v="3"/>
    <x v="1"/>
    <x v="2"/>
    <x v="23"/>
    <x v="37"/>
    <x v="3"/>
    <x v="1"/>
    <x v="1"/>
  </r>
  <r>
    <s v="HPI-42308-142"/>
    <x v="36"/>
    <x v="39"/>
    <s v="E-M-0.5"/>
    <x v="0"/>
    <x v="39"/>
    <s v="obaudassi18@seesaa.net"/>
    <x v="0"/>
    <x v="1"/>
    <x v="0"/>
    <x v="1"/>
    <x v="1"/>
    <x v="38"/>
    <x v="1"/>
    <x v="0"/>
    <x v="0"/>
  </r>
  <r>
    <s v="XHI-30227-581"/>
    <x v="37"/>
    <x v="40"/>
    <s v="L-D-2.5"/>
    <x v="5"/>
    <x v="40"/>
    <s v="pkingsbury19@comcast.net"/>
    <x v="0"/>
    <x v="3"/>
    <x v="2"/>
    <x v="2"/>
    <x v="24"/>
    <x v="39"/>
    <x v="3"/>
    <x v="2"/>
    <x v="1"/>
  </r>
  <r>
    <s v="DJH-05202-380"/>
    <x v="38"/>
    <x v="41"/>
    <s v="E-M-2.5"/>
    <x v="0"/>
    <x v="41"/>
    <s v=""/>
    <x v="0"/>
    <x v="1"/>
    <x v="0"/>
    <x v="2"/>
    <x v="25"/>
    <x v="40"/>
    <x v="1"/>
    <x v="0"/>
    <x v="0"/>
  </r>
  <r>
    <s v="VMW-26889-781"/>
    <x v="39"/>
    <x v="42"/>
    <s v="A-L-0.2"/>
    <x v="0"/>
    <x v="42"/>
    <s v="acurley1b@hao123.com"/>
    <x v="0"/>
    <x v="2"/>
    <x v="1"/>
    <x v="3"/>
    <x v="10"/>
    <x v="41"/>
    <x v="2"/>
    <x v="1"/>
    <x v="0"/>
  </r>
  <r>
    <s v="DBU-81099-586"/>
    <x v="40"/>
    <x v="43"/>
    <s v="A-D-2.5"/>
    <x v="4"/>
    <x v="43"/>
    <s v="rmcgilvary1c@tamu.edu"/>
    <x v="0"/>
    <x v="2"/>
    <x v="2"/>
    <x v="2"/>
    <x v="11"/>
    <x v="21"/>
    <x v="2"/>
    <x v="2"/>
    <x v="1"/>
  </r>
  <r>
    <s v="PQA-54820-810"/>
    <x v="41"/>
    <x v="44"/>
    <s v="A-L-1"/>
    <x v="3"/>
    <x v="44"/>
    <s v="ipikett1d@xinhuanet.com"/>
    <x v="0"/>
    <x v="2"/>
    <x v="1"/>
    <x v="0"/>
    <x v="2"/>
    <x v="5"/>
    <x v="2"/>
    <x v="1"/>
    <x v="1"/>
  </r>
  <r>
    <s v="XKB-41924-202"/>
    <x v="42"/>
    <x v="45"/>
    <s v="L-D-0.5"/>
    <x v="0"/>
    <x v="45"/>
    <s v="ibouldon1e@gizmodo.com"/>
    <x v="0"/>
    <x v="3"/>
    <x v="2"/>
    <x v="1"/>
    <x v="26"/>
    <x v="42"/>
    <x v="3"/>
    <x v="2"/>
    <x v="1"/>
  </r>
  <r>
    <s v="DWZ-69106-473"/>
    <x v="43"/>
    <x v="46"/>
    <s v="L-L-2.5"/>
    <x v="4"/>
    <x v="46"/>
    <s v="kflanders1f@over-blog.com"/>
    <x v="1"/>
    <x v="3"/>
    <x v="1"/>
    <x v="2"/>
    <x v="23"/>
    <x v="43"/>
    <x v="3"/>
    <x v="1"/>
    <x v="0"/>
  </r>
  <r>
    <s v="YHV-68700-050"/>
    <x v="44"/>
    <x v="47"/>
    <s v="R-M-0.5"/>
    <x v="1"/>
    <x v="47"/>
    <s v="hmattioli1g@webmd.com"/>
    <x v="2"/>
    <x v="0"/>
    <x v="0"/>
    <x v="1"/>
    <x v="7"/>
    <x v="44"/>
    <x v="0"/>
    <x v="0"/>
    <x v="1"/>
  </r>
  <r>
    <s v="YHV-68700-050"/>
    <x v="44"/>
    <x v="47"/>
    <s v="L-L-2.5"/>
    <x v="0"/>
    <x v="47"/>
    <s v="hmattioli1g@webmd.com"/>
    <x v="2"/>
    <x v="3"/>
    <x v="1"/>
    <x v="2"/>
    <x v="23"/>
    <x v="37"/>
    <x v="3"/>
    <x v="1"/>
    <x v="1"/>
  </r>
  <r>
    <s v="KRB-88066-642"/>
    <x v="45"/>
    <x v="48"/>
    <s v="L-M-1"/>
    <x v="1"/>
    <x v="48"/>
    <s v="agillard1i@issuu.com"/>
    <x v="0"/>
    <x v="3"/>
    <x v="0"/>
    <x v="0"/>
    <x v="21"/>
    <x v="45"/>
    <x v="3"/>
    <x v="0"/>
    <x v="1"/>
  </r>
  <r>
    <s v="LQU-08404-173"/>
    <x v="46"/>
    <x v="49"/>
    <s v="L-L-1"/>
    <x v="3"/>
    <x v="49"/>
    <s v=""/>
    <x v="0"/>
    <x v="3"/>
    <x v="1"/>
    <x v="0"/>
    <x v="27"/>
    <x v="46"/>
    <x v="3"/>
    <x v="1"/>
    <x v="1"/>
  </r>
  <r>
    <s v="CWK-60159-881"/>
    <x v="47"/>
    <x v="50"/>
    <s v="E-D-0.2"/>
    <x v="3"/>
    <x v="50"/>
    <s v="tgrizard1k@odnoklassniki.ru"/>
    <x v="0"/>
    <x v="1"/>
    <x v="2"/>
    <x v="3"/>
    <x v="13"/>
    <x v="47"/>
    <x v="1"/>
    <x v="2"/>
    <x v="0"/>
  </r>
  <r>
    <s v="EEG-74197-843"/>
    <x v="48"/>
    <x v="51"/>
    <s v="E-L-1"/>
    <x v="4"/>
    <x v="51"/>
    <s v="rrelton1l@stanford.edu"/>
    <x v="0"/>
    <x v="1"/>
    <x v="1"/>
    <x v="0"/>
    <x v="28"/>
    <x v="48"/>
    <x v="1"/>
    <x v="1"/>
    <x v="1"/>
  </r>
  <r>
    <s v="UCZ-59708-525"/>
    <x v="49"/>
    <x v="52"/>
    <s v="L-D-2.5"/>
    <x v="3"/>
    <x v="52"/>
    <s v=""/>
    <x v="0"/>
    <x v="3"/>
    <x v="2"/>
    <x v="2"/>
    <x v="24"/>
    <x v="49"/>
    <x v="3"/>
    <x v="2"/>
    <x v="0"/>
  </r>
  <r>
    <s v="HUB-47311-849"/>
    <x v="50"/>
    <x v="53"/>
    <s v="L-M-0.5"/>
    <x v="3"/>
    <x v="53"/>
    <s v="sgilroy1n@eepurl.com"/>
    <x v="0"/>
    <x v="3"/>
    <x v="0"/>
    <x v="1"/>
    <x v="19"/>
    <x v="50"/>
    <x v="3"/>
    <x v="0"/>
    <x v="0"/>
  </r>
  <r>
    <s v="WYM-17686-694"/>
    <x v="51"/>
    <x v="54"/>
    <s v="A-D-2.5"/>
    <x v="1"/>
    <x v="54"/>
    <s v="ccottingham1o@wikipedia.org"/>
    <x v="0"/>
    <x v="2"/>
    <x v="2"/>
    <x v="2"/>
    <x v="11"/>
    <x v="15"/>
    <x v="2"/>
    <x v="2"/>
    <x v="1"/>
  </r>
  <r>
    <s v="ZYQ-15797-695"/>
    <x v="52"/>
    <x v="55"/>
    <s v="R-D-0.5"/>
    <x v="1"/>
    <x v="55"/>
    <s v=""/>
    <x v="2"/>
    <x v="0"/>
    <x v="2"/>
    <x v="1"/>
    <x v="29"/>
    <x v="51"/>
    <x v="0"/>
    <x v="2"/>
    <x v="0"/>
  </r>
  <r>
    <s v="EEJ-16185-108"/>
    <x v="53"/>
    <x v="56"/>
    <s v="L-L-0.2"/>
    <x v="1"/>
    <x v="56"/>
    <s v=""/>
    <x v="0"/>
    <x v="3"/>
    <x v="1"/>
    <x v="3"/>
    <x v="6"/>
    <x v="29"/>
    <x v="3"/>
    <x v="1"/>
    <x v="0"/>
  </r>
  <r>
    <s v="RWR-77888-800"/>
    <x v="54"/>
    <x v="57"/>
    <s v="A-M-0.5"/>
    <x v="2"/>
    <x v="57"/>
    <s v="adykes1r@eventbrite.com"/>
    <x v="0"/>
    <x v="2"/>
    <x v="0"/>
    <x v="1"/>
    <x v="17"/>
    <x v="52"/>
    <x v="2"/>
    <x v="0"/>
    <x v="1"/>
  </r>
  <r>
    <s v="LHN-75209-742"/>
    <x v="55"/>
    <x v="58"/>
    <s v="R-M-0.5"/>
    <x v="5"/>
    <x v="58"/>
    <s v=""/>
    <x v="0"/>
    <x v="0"/>
    <x v="0"/>
    <x v="1"/>
    <x v="7"/>
    <x v="27"/>
    <x v="0"/>
    <x v="0"/>
    <x v="0"/>
  </r>
  <r>
    <s v="TIR-71396-998"/>
    <x v="56"/>
    <x v="59"/>
    <s v="R-D-2.5"/>
    <x v="4"/>
    <x v="59"/>
    <s v="acockrem1t@engadget.com"/>
    <x v="0"/>
    <x v="0"/>
    <x v="2"/>
    <x v="2"/>
    <x v="9"/>
    <x v="18"/>
    <x v="0"/>
    <x v="2"/>
    <x v="0"/>
  </r>
  <r>
    <s v="RXF-37618-213"/>
    <x v="57"/>
    <x v="60"/>
    <s v="R-L-0.5"/>
    <x v="2"/>
    <x v="60"/>
    <s v="bumpleby1u@soundcloud.com"/>
    <x v="0"/>
    <x v="0"/>
    <x v="1"/>
    <x v="1"/>
    <x v="30"/>
    <x v="53"/>
    <x v="0"/>
    <x v="1"/>
    <x v="0"/>
  </r>
  <r>
    <s v="ANM-16388-634"/>
    <x v="58"/>
    <x v="61"/>
    <s v="L-L-0.2"/>
    <x v="0"/>
    <x v="61"/>
    <s v="nsaleway1v@dedecms.com"/>
    <x v="0"/>
    <x v="3"/>
    <x v="1"/>
    <x v="3"/>
    <x v="6"/>
    <x v="54"/>
    <x v="3"/>
    <x v="1"/>
    <x v="1"/>
  </r>
  <r>
    <s v="WYL-29300-070"/>
    <x v="59"/>
    <x v="62"/>
    <s v="R-M-0.2"/>
    <x v="2"/>
    <x v="62"/>
    <s v="hgoulter1w@abc.net.au"/>
    <x v="0"/>
    <x v="0"/>
    <x v="0"/>
    <x v="3"/>
    <x v="14"/>
    <x v="55"/>
    <x v="0"/>
    <x v="0"/>
    <x v="1"/>
  </r>
  <r>
    <s v="JHW-74554-805"/>
    <x v="60"/>
    <x v="63"/>
    <s v="R-M-1"/>
    <x v="5"/>
    <x v="63"/>
    <s v="grizzello1x@symantec.com"/>
    <x v="2"/>
    <x v="0"/>
    <x v="0"/>
    <x v="0"/>
    <x v="0"/>
    <x v="33"/>
    <x v="0"/>
    <x v="0"/>
    <x v="0"/>
  </r>
  <r>
    <s v="KYS-27063-603"/>
    <x v="61"/>
    <x v="64"/>
    <s v="E-L-2.5"/>
    <x v="4"/>
    <x v="64"/>
    <s v="slist1y@mapquest.com"/>
    <x v="0"/>
    <x v="1"/>
    <x v="1"/>
    <x v="2"/>
    <x v="8"/>
    <x v="56"/>
    <x v="1"/>
    <x v="1"/>
    <x v="1"/>
  </r>
  <r>
    <s v="GAZ-58626-277"/>
    <x v="62"/>
    <x v="65"/>
    <s v="L-L-0.2"/>
    <x v="0"/>
    <x v="65"/>
    <s v="sedmondson1z@theguardian.com"/>
    <x v="1"/>
    <x v="3"/>
    <x v="1"/>
    <x v="3"/>
    <x v="6"/>
    <x v="54"/>
    <x v="3"/>
    <x v="1"/>
    <x v="1"/>
  </r>
  <r>
    <s v="RPJ-37787-335"/>
    <x v="63"/>
    <x v="66"/>
    <s v="A-M-2.5"/>
    <x v="3"/>
    <x v="66"/>
    <s v=""/>
    <x v="0"/>
    <x v="2"/>
    <x v="0"/>
    <x v="2"/>
    <x v="31"/>
    <x v="57"/>
    <x v="2"/>
    <x v="0"/>
    <x v="1"/>
  </r>
  <r>
    <s v="LEF-83057-763"/>
    <x v="64"/>
    <x v="67"/>
    <s v="L-M-0.2"/>
    <x v="1"/>
    <x v="67"/>
    <s v=""/>
    <x v="0"/>
    <x v="3"/>
    <x v="0"/>
    <x v="3"/>
    <x v="18"/>
    <x v="26"/>
    <x v="3"/>
    <x v="0"/>
    <x v="0"/>
  </r>
  <r>
    <s v="RPW-36123-215"/>
    <x v="65"/>
    <x v="68"/>
    <s v="E-L-0.5"/>
    <x v="0"/>
    <x v="68"/>
    <s v="jrangall22@newsvine.com"/>
    <x v="0"/>
    <x v="1"/>
    <x v="1"/>
    <x v="1"/>
    <x v="32"/>
    <x v="58"/>
    <x v="1"/>
    <x v="1"/>
    <x v="0"/>
  </r>
  <r>
    <s v="WLL-59044-117"/>
    <x v="66"/>
    <x v="69"/>
    <s v="R-D-1"/>
    <x v="5"/>
    <x v="69"/>
    <s v="kboorn23@ezinearticles.com"/>
    <x v="1"/>
    <x v="0"/>
    <x v="2"/>
    <x v="0"/>
    <x v="33"/>
    <x v="59"/>
    <x v="0"/>
    <x v="2"/>
    <x v="0"/>
  </r>
  <r>
    <s v="AWT-22827-563"/>
    <x v="67"/>
    <x v="70"/>
    <s v="R-L-0.2"/>
    <x v="2"/>
    <x v="70"/>
    <s v=""/>
    <x v="1"/>
    <x v="0"/>
    <x v="1"/>
    <x v="3"/>
    <x v="34"/>
    <x v="60"/>
    <x v="0"/>
    <x v="1"/>
    <x v="0"/>
  </r>
  <r>
    <s v="QLM-07145-668"/>
    <x v="68"/>
    <x v="71"/>
    <s v="E-D-0.2"/>
    <x v="0"/>
    <x v="71"/>
    <s v="celgey25@webs.com"/>
    <x v="0"/>
    <x v="1"/>
    <x v="2"/>
    <x v="3"/>
    <x v="13"/>
    <x v="35"/>
    <x v="1"/>
    <x v="2"/>
    <x v="1"/>
  </r>
  <r>
    <s v="HVQ-64398-930"/>
    <x v="69"/>
    <x v="72"/>
    <s v="A-M-0.5"/>
    <x v="5"/>
    <x v="72"/>
    <s v="lmizzi26@rakuten.co.jp"/>
    <x v="0"/>
    <x v="2"/>
    <x v="0"/>
    <x v="1"/>
    <x v="17"/>
    <x v="61"/>
    <x v="2"/>
    <x v="0"/>
    <x v="0"/>
  </r>
  <r>
    <s v="WRT-40778-247"/>
    <x v="70"/>
    <x v="73"/>
    <s v="R-L-1"/>
    <x v="4"/>
    <x v="73"/>
    <s v="cgiacomazzo27@jigsy.com"/>
    <x v="0"/>
    <x v="0"/>
    <x v="1"/>
    <x v="0"/>
    <x v="35"/>
    <x v="62"/>
    <x v="0"/>
    <x v="1"/>
    <x v="1"/>
  </r>
  <r>
    <s v="SUB-13006-125"/>
    <x v="71"/>
    <x v="74"/>
    <s v="A-L-0.5"/>
    <x v="1"/>
    <x v="74"/>
    <s v="aarnow28@arizona.edu"/>
    <x v="0"/>
    <x v="2"/>
    <x v="1"/>
    <x v="1"/>
    <x v="26"/>
    <x v="5"/>
    <x v="2"/>
    <x v="1"/>
    <x v="0"/>
  </r>
  <r>
    <s v="CQM-49696-263"/>
    <x v="72"/>
    <x v="75"/>
    <s v="L-L-2.5"/>
    <x v="3"/>
    <x v="75"/>
    <s v="syann29@senate.gov"/>
    <x v="0"/>
    <x v="3"/>
    <x v="1"/>
    <x v="2"/>
    <x v="23"/>
    <x v="63"/>
    <x v="3"/>
    <x v="1"/>
    <x v="0"/>
  </r>
  <r>
    <s v="KXN-85094-246"/>
    <x v="73"/>
    <x v="76"/>
    <s v="L-M-2.5"/>
    <x v="3"/>
    <x v="76"/>
    <s v="bnaulls2a@tiny.cc"/>
    <x v="1"/>
    <x v="3"/>
    <x v="0"/>
    <x v="2"/>
    <x v="36"/>
    <x v="64"/>
    <x v="3"/>
    <x v="0"/>
    <x v="0"/>
  </r>
  <r>
    <s v="XOQ-12405-419"/>
    <x v="74"/>
    <x v="77"/>
    <s v="R-D-2.5"/>
    <x v="4"/>
    <x v="77"/>
    <s v=""/>
    <x v="0"/>
    <x v="0"/>
    <x v="2"/>
    <x v="2"/>
    <x v="9"/>
    <x v="18"/>
    <x v="0"/>
    <x v="2"/>
    <x v="0"/>
  </r>
  <r>
    <s v="HYF-10254-369"/>
    <x v="75"/>
    <x v="78"/>
    <s v="L-L-0.5"/>
    <x v="2"/>
    <x v="78"/>
    <s v="zsherewood2c@apache.org"/>
    <x v="0"/>
    <x v="3"/>
    <x v="1"/>
    <x v="1"/>
    <x v="20"/>
    <x v="54"/>
    <x v="3"/>
    <x v="1"/>
    <x v="1"/>
  </r>
  <r>
    <s v="XXJ-47000-307"/>
    <x v="76"/>
    <x v="79"/>
    <s v="A-L-2.5"/>
    <x v="3"/>
    <x v="79"/>
    <s v="jdufaire2d@fc2.com"/>
    <x v="0"/>
    <x v="2"/>
    <x v="1"/>
    <x v="2"/>
    <x v="24"/>
    <x v="49"/>
    <x v="2"/>
    <x v="1"/>
    <x v="1"/>
  </r>
  <r>
    <s v="XXJ-47000-307"/>
    <x v="76"/>
    <x v="79"/>
    <s v="A-D-0.2"/>
    <x v="4"/>
    <x v="79"/>
    <s v="jdufaire2d@fc2.com"/>
    <x v="0"/>
    <x v="2"/>
    <x v="2"/>
    <x v="3"/>
    <x v="14"/>
    <x v="22"/>
    <x v="2"/>
    <x v="2"/>
    <x v="1"/>
  </r>
  <r>
    <s v="ZDK-82166-357"/>
    <x v="77"/>
    <x v="80"/>
    <s v="A-M-1"/>
    <x v="3"/>
    <x v="80"/>
    <s v="bkeaveney2f@netlog.com"/>
    <x v="0"/>
    <x v="2"/>
    <x v="0"/>
    <x v="0"/>
    <x v="15"/>
    <x v="65"/>
    <x v="2"/>
    <x v="0"/>
    <x v="1"/>
  </r>
  <r>
    <s v="IHN-19982-362"/>
    <x v="78"/>
    <x v="81"/>
    <s v="R-L-1"/>
    <x v="3"/>
    <x v="81"/>
    <s v="egrise2g@cargocollective.com"/>
    <x v="0"/>
    <x v="0"/>
    <x v="1"/>
    <x v="0"/>
    <x v="35"/>
    <x v="66"/>
    <x v="0"/>
    <x v="1"/>
    <x v="1"/>
  </r>
  <r>
    <s v="VMT-10030-889"/>
    <x v="79"/>
    <x v="82"/>
    <s v="A-L-1"/>
    <x v="5"/>
    <x v="82"/>
    <s v="tgottelier2h@vistaprint.com"/>
    <x v="0"/>
    <x v="2"/>
    <x v="1"/>
    <x v="0"/>
    <x v="2"/>
    <x v="17"/>
    <x v="2"/>
    <x v="1"/>
    <x v="1"/>
  </r>
  <r>
    <s v="NHL-11063-100"/>
    <x v="80"/>
    <x v="83"/>
    <s v="A-L-1"/>
    <x v="4"/>
    <x v="83"/>
    <s v=""/>
    <x v="1"/>
    <x v="2"/>
    <x v="1"/>
    <x v="0"/>
    <x v="2"/>
    <x v="67"/>
    <x v="2"/>
    <x v="1"/>
    <x v="0"/>
  </r>
  <r>
    <s v="ROV-87448-086"/>
    <x v="81"/>
    <x v="84"/>
    <s v="A-M-2.5"/>
    <x v="4"/>
    <x v="84"/>
    <s v="agreenhead2j@dailymail.co.uk"/>
    <x v="0"/>
    <x v="2"/>
    <x v="0"/>
    <x v="2"/>
    <x v="31"/>
    <x v="68"/>
    <x v="2"/>
    <x v="0"/>
    <x v="1"/>
  </r>
  <r>
    <s v="DGY-35773-612"/>
    <x v="82"/>
    <x v="85"/>
    <s v="E-L-1"/>
    <x v="3"/>
    <x v="85"/>
    <s v=""/>
    <x v="0"/>
    <x v="1"/>
    <x v="1"/>
    <x v="0"/>
    <x v="28"/>
    <x v="69"/>
    <x v="1"/>
    <x v="1"/>
    <x v="0"/>
  </r>
  <r>
    <s v="YWH-50638-556"/>
    <x v="83"/>
    <x v="86"/>
    <s v="E-L-0.5"/>
    <x v="4"/>
    <x v="86"/>
    <s v="elangcaster2l@spotify.com"/>
    <x v="2"/>
    <x v="1"/>
    <x v="1"/>
    <x v="1"/>
    <x v="32"/>
    <x v="70"/>
    <x v="1"/>
    <x v="1"/>
    <x v="0"/>
  </r>
  <r>
    <s v="ISL-11200-600"/>
    <x v="84"/>
    <x v="87"/>
    <s v="A-D-0.2"/>
    <x v="5"/>
    <x v="87"/>
    <s v=""/>
    <x v="1"/>
    <x v="2"/>
    <x v="2"/>
    <x v="3"/>
    <x v="14"/>
    <x v="8"/>
    <x v="2"/>
    <x v="2"/>
    <x v="0"/>
  </r>
  <r>
    <s v="LBZ-75997-047"/>
    <x v="85"/>
    <x v="88"/>
    <s v="A-M-2.5"/>
    <x v="5"/>
    <x v="88"/>
    <s v="nmagauran2n@51.la"/>
    <x v="0"/>
    <x v="2"/>
    <x v="0"/>
    <x v="2"/>
    <x v="31"/>
    <x v="71"/>
    <x v="2"/>
    <x v="0"/>
    <x v="1"/>
  </r>
  <r>
    <s v="EUH-08089-954"/>
    <x v="86"/>
    <x v="89"/>
    <s v="A-D-0.2"/>
    <x v="0"/>
    <x v="89"/>
    <s v="vkirdsch2o@google.fr"/>
    <x v="0"/>
    <x v="2"/>
    <x v="2"/>
    <x v="3"/>
    <x v="14"/>
    <x v="9"/>
    <x v="2"/>
    <x v="2"/>
    <x v="1"/>
  </r>
  <r>
    <s v="BLD-12227-251"/>
    <x v="87"/>
    <x v="90"/>
    <s v="A-M-0.5"/>
    <x v="0"/>
    <x v="90"/>
    <s v="iwhapple2p@com.com"/>
    <x v="0"/>
    <x v="2"/>
    <x v="0"/>
    <x v="1"/>
    <x v="17"/>
    <x v="72"/>
    <x v="2"/>
    <x v="0"/>
    <x v="1"/>
  </r>
  <r>
    <s v="OPY-30711-853"/>
    <x v="25"/>
    <x v="91"/>
    <s v="A-D-0.2"/>
    <x v="2"/>
    <x v="91"/>
    <s v=""/>
    <x v="1"/>
    <x v="2"/>
    <x v="2"/>
    <x v="3"/>
    <x v="14"/>
    <x v="55"/>
    <x v="2"/>
    <x v="2"/>
    <x v="1"/>
  </r>
  <r>
    <s v="DBC-44122-300"/>
    <x v="88"/>
    <x v="92"/>
    <s v="L-M-0.2"/>
    <x v="3"/>
    <x v="92"/>
    <s v=""/>
    <x v="0"/>
    <x v="3"/>
    <x v="0"/>
    <x v="3"/>
    <x v="18"/>
    <x v="73"/>
    <x v="3"/>
    <x v="0"/>
    <x v="0"/>
  </r>
  <r>
    <s v="FJQ-60035-234"/>
    <x v="89"/>
    <x v="93"/>
    <s v="A-L-0.2"/>
    <x v="0"/>
    <x v="93"/>
    <s v=""/>
    <x v="0"/>
    <x v="2"/>
    <x v="1"/>
    <x v="3"/>
    <x v="10"/>
    <x v="41"/>
    <x v="2"/>
    <x v="1"/>
    <x v="0"/>
  </r>
  <r>
    <s v="HSF-66926-425"/>
    <x v="90"/>
    <x v="94"/>
    <s v="L-D-2.5"/>
    <x v="1"/>
    <x v="94"/>
    <s v="nyoules2t@reference.com"/>
    <x v="1"/>
    <x v="3"/>
    <x v="2"/>
    <x v="2"/>
    <x v="24"/>
    <x v="74"/>
    <x v="3"/>
    <x v="2"/>
    <x v="0"/>
  </r>
  <r>
    <s v="LQG-41416-375"/>
    <x v="91"/>
    <x v="95"/>
    <s v="L-D-1"/>
    <x v="3"/>
    <x v="95"/>
    <s v="daizikovitz2u@answers.com"/>
    <x v="1"/>
    <x v="3"/>
    <x v="2"/>
    <x v="0"/>
    <x v="2"/>
    <x v="5"/>
    <x v="3"/>
    <x v="2"/>
    <x v="0"/>
  </r>
  <r>
    <s v="VZO-97265-841"/>
    <x v="92"/>
    <x v="96"/>
    <s v="R-M-0.2"/>
    <x v="4"/>
    <x v="96"/>
    <s v="brevel2v@fastcompany.com"/>
    <x v="0"/>
    <x v="0"/>
    <x v="0"/>
    <x v="3"/>
    <x v="14"/>
    <x v="22"/>
    <x v="0"/>
    <x v="0"/>
    <x v="1"/>
  </r>
  <r>
    <s v="MOR-12987-399"/>
    <x v="93"/>
    <x v="97"/>
    <s v="L-M-1"/>
    <x v="5"/>
    <x v="97"/>
    <s v="epriddis2w@nationalgeographic.com"/>
    <x v="0"/>
    <x v="3"/>
    <x v="0"/>
    <x v="0"/>
    <x v="21"/>
    <x v="75"/>
    <x v="3"/>
    <x v="0"/>
    <x v="1"/>
  </r>
  <r>
    <s v="UOA-23786-489"/>
    <x v="94"/>
    <x v="98"/>
    <s v="A-M-0.5"/>
    <x v="5"/>
    <x v="98"/>
    <s v="qveel2x@jugem.jp"/>
    <x v="0"/>
    <x v="2"/>
    <x v="0"/>
    <x v="1"/>
    <x v="17"/>
    <x v="61"/>
    <x v="2"/>
    <x v="0"/>
    <x v="0"/>
  </r>
  <r>
    <s v="AJL-52941-018"/>
    <x v="95"/>
    <x v="99"/>
    <s v="E-D-1"/>
    <x v="0"/>
    <x v="99"/>
    <s v="lconyers2y@twitter.com"/>
    <x v="0"/>
    <x v="1"/>
    <x v="2"/>
    <x v="0"/>
    <x v="37"/>
    <x v="76"/>
    <x v="1"/>
    <x v="2"/>
    <x v="1"/>
  </r>
  <r>
    <s v="XSZ-84273-421"/>
    <x v="96"/>
    <x v="100"/>
    <s v="R-M-0.5"/>
    <x v="3"/>
    <x v="100"/>
    <s v="pwye2z@dagondesign.com"/>
    <x v="0"/>
    <x v="0"/>
    <x v="0"/>
    <x v="1"/>
    <x v="7"/>
    <x v="8"/>
    <x v="0"/>
    <x v="0"/>
    <x v="0"/>
  </r>
  <r>
    <s v="NUN-48214-216"/>
    <x v="97"/>
    <x v="101"/>
    <s v="A-M-0.5"/>
    <x v="4"/>
    <x v="101"/>
    <s v=""/>
    <x v="0"/>
    <x v="2"/>
    <x v="0"/>
    <x v="1"/>
    <x v="17"/>
    <x v="25"/>
    <x v="2"/>
    <x v="0"/>
    <x v="1"/>
  </r>
  <r>
    <s v="AKV-93064-769"/>
    <x v="98"/>
    <x v="102"/>
    <s v="L-D-0.5"/>
    <x v="2"/>
    <x v="102"/>
    <s v="tsheryn31@mtv.com"/>
    <x v="0"/>
    <x v="3"/>
    <x v="2"/>
    <x v="1"/>
    <x v="26"/>
    <x v="41"/>
    <x v="3"/>
    <x v="2"/>
    <x v="0"/>
  </r>
  <r>
    <s v="BRB-40903-533"/>
    <x v="99"/>
    <x v="103"/>
    <s v="E-L-0.2"/>
    <x v="3"/>
    <x v="103"/>
    <s v="mredgrave32@cargocollective.com"/>
    <x v="0"/>
    <x v="1"/>
    <x v="1"/>
    <x v="3"/>
    <x v="38"/>
    <x v="77"/>
    <x v="1"/>
    <x v="1"/>
    <x v="0"/>
  </r>
  <r>
    <s v="GPR-19973-483"/>
    <x v="100"/>
    <x v="104"/>
    <s v="R-D-0.5"/>
    <x v="1"/>
    <x v="104"/>
    <s v="bfominov33@yale.edu"/>
    <x v="0"/>
    <x v="0"/>
    <x v="2"/>
    <x v="1"/>
    <x v="29"/>
    <x v="51"/>
    <x v="0"/>
    <x v="2"/>
    <x v="1"/>
  </r>
  <r>
    <s v="XIY-43041-882"/>
    <x v="101"/>
    <x v="105"/>
    <s v="A-M-1"/>
    <x v="2"/>
    <x v="105"/>
    <s v="scritchlow34@un.org"/>
    <x v="0"/>
    <x v="2"/>
    <x v="0"/>
    <x v="0"/>
    <x v="15"/>
    <x v="23"/>
    <x v="2"/>
    <x v="0"/>
    <x v="1"/>
  </r>
  <r>
    <s v="YGY-98425-969"/>
    <x v="102"/>
    <x v="106"/>
    <s v="L-M-1"/>
    <x v="2"/>
    <x v="106"/>
    <s v="msteptow35@earthlink.net"/>
    <x v="1"/>
    <x v="3"/>
    <x v="0"/>
    <x v="0"/>
    <x v="21"/>
    <x v="78"/>
    <x v="3"/>
    <x v="0"/>
    <x v="1"/>
  </r>
  <r>
    <s v="MSB-08397-648"/>
    <x v="103"/>
    <x v="107"/>
    <s v="R-L-0.2"/>
    <x v="4"/>
    <x v="107"/>
    <s v=""/>
    <x v="0"/>
    <x v="0"/>
    <x v="1"/>
    <x v="3"/>
    <x v="34"/>
    <x v="79"/>
    <x v="0"/>
    <x v="1"/>
    <x v="1"/>
  </r>
  <r>
    <s v="WDR-06028-345"/>
    <x v="104"/>
    <x v="108"/>
    <s v="L-L-1"/>
    <x v="2"/>
    <x v="108"/>
    <s v="imulliner37@pinterest.com"/>
    <x v="2"/>
    <x v="3"/>
    <x v="1"/>
    <x v="0"/>
    <x v="27"/>
    <x v="80"/>
    <x v="3"/>
    <x v="1"/>
    <x v="1"/>
  </r>
  <r>
    <s v="MXM-42948-061"/>
    <x v="105"/>
    <x v="109"/>
    <s v="L-L-0.2"/>
    <x v="4"/>
    <x v="109"/>
    <s v="gstandley38@dion.ne.jp"/>
    <x v="1"/>
    <x v="3"/>
    <x v="1"/>
    <x v="3"/>
    <x v="6"/>
    <x v="81"/>
    <x v="3"/>
    <x v="1"/>
    <x v="0"/>
  </r>
  <r>
    <s v="MGQ-98961-173"/>
    <x v="11"/>
    <x v="110"/>
    <s v="L-L-0.5"/>
    <x v="4"/>
    <x v="110"/>
    <s v="bdrage39@youku.com"/>
    <x v="0"/>
    <x v="3"/>
    <x v="1"/>
    <x v="1"/>
    <x v="20"/>
    <x v="82"/>
    <x v="3"/>
    <x v="1"/>
    <x v="1"/>
  </r>
  <r>
    <s v="RFH-64349-897"/>
    <x v="106"/>
    <x v="111"/>
    <s v="E-D-0.5"/>
    <x v="3"/>
    <x v="111"/>
    <s v="myallop3a@fema.gov"/>
    <x v="0"/>
    <x v="1"/>
    <x v="2"/>
    <x v="1"/>
    <x v="5"/>
    <x v="6"/>
    <x v="1"/>
    <x v="2"/>
    <x v="0"/>
  </r>
  <r>
    <s v="TKL-20738-660"/>
    <x v="107"/>
    <x v="112"/>
    <s v="E-M-0.2"/>
    <x v="2"/>
    <x v="112"/>
    <s v="cswitsur3b@chronoengine.com"/>
    <x v="0"/>
    <x v="1"/>
    <x v="0"/>
    <x v="3"/>
    <x v="16"/>
    <x v="83"/>
    <x v="1"/>
    <x v="0"/>
    <x v="1"/>
  </r>
  <r>
    <s v="TKL-20738-660"/>
    <x v="107"/>
    <x v="112"/>
    <s v="A-L-0.2"/>
    <x v="2"/>
    <x v="112"/>
    <s v="cswitsur3b@chronoengine.com"/>
    <x v="0"/>
    <x v="2"/>
    <x v="1"/>
    <x v="3"/>
    <x v="10"/>
    <x v="84"/>
    <x v="2"/>
    <x v="1"/>
    <x v="1"/>
  </r>
  <r>
    <s v="TKL-20738-660"/>
    <x v="107"/>
    <x v="112"/>
    <s v="E-M-1"/>
    <x v="1"/>
    <x v="112"/>
    <s v="cswitsur3b@chronoengine.com"/>
    <x v="0"/>
    <x v="1"/>
    <x v="0"/>
    <x v="0"/>
    <x v="3"/>
    <x v="85"/>
    <x v="1"/>
    <x v="0"/>
    <x v="1"/>
  </r>
  <r>
    <s v="GOW-03198-575"/>
    <x v="108"/>
    <x v="113"/>
    <s v="A-D-0.5"/>
    <x v="4"/>
    <x v="113"/>
    <s v="mludwell3e@blogger.com"/>
    <x v="0"/>
    <x v="2"/>
    <x v="2"/>
    <x v="1"/>
    <x v="7"/>
    <x v="86"/>
    <x v="2"/>
    <x v="2"/>
    <x v="0"/>
  </r>
  <r>
    <s v="QJB-90477-635"/>
    <x v="109"/>
    <x v="114"/>
    <s v="L-L-2.5"/>
    <x v="4"/>
    <x v="114"/>
    <s v="dbeauchamp3f@usda.gov"/>
    <x v="0"/>
    <x v="3"/>
    <x v="1"/>
    <x v="2"/>
    <x v="23"/>
    <x v="43"/>
    <x v="3"/>
    <x v="1"/>
    <x v="1"/>
  </r>
  <r>
    <s v="MWP-46239-785"/>
    <x v="110"/>
    <x v="115"/>
    <s v="L-M-0.2"/>
    <x v="1"/>
    <x v="115"/>
    <s v="srodliff3g@ted.com"/>
    <x v="0"/>
    <x v="3"/>
    <x v="0"/>
    <x v="3"/>
    <x v="18"/>
    <x v="26"/>
    <x v="3"/>
    <x v="0"/>
    <x v="0"/>
  </r>
  <r>
    <s v="QDV-03406-248"/>
    <x v="111"/>
    <x v="116"/>
    <s v="L-M-0.5"/>
    <x v="3"/>
    <x v="116"/>
    <s v="swoodham3h@businesswire.com"/>
    <x v="1"/>
    <x v="3"/>
    <x v="0"/>
    <x v="1"/>
    <x v="19"/>
    <x v="50"/>
    <x v="3"/>
    <x v="0"/>
    <x v="0"/>
  </r>
  <r>
    <s v="GPH-40635-105"/>
    <x v="112"/>
    <x v="117"/>
    <s v="A-M-1"/>
    <x v="2"/>
    <x v="117"/>
    <s v="hsynnot3i@about.com"/>
    <x v="0"/>
    <x v="2"/>
    <x v="0"/>
    <x v="0"/>
    <x v="15"/>
    <x v="23"/>
    <x v="2"/>
    <x v="0"/>
    <x v="1"/>
  </r>
  <r>
    <s v="JOM-80930-071"/>
    <x v="113"/>
    <x v="118"/>
    <s v="L-D-1"/>
    <x v="5"/>
    <x v="118"/>
    <s v="rlepere3j@shop-pro.jp"/>
    <x v="1"/>
    <x v="3"/>
    <x v="2"/>
    <x v="0"/>
    <x v="2"/>
    <x v="17"/>
    <x v="3"/>
    <x v="2"/>
    <x v="1"/>
  </r>
  <r>
    <s v="OIL-26493-755"/>
    <x v="114"/>
    <x v="119"/>
    <s v="A-M-0.5"/>
    <x v="2"/>
    <x v="119"/>
    <s v="twoofinden3k@businesswire.com"/>
    <x v="0"/>
    <x v="2"/>
    <x v="0"/>
    <x v="1"/>
    <x v="17"/>
    <x v="52"/>
    <x v="2"/>
    <x v="0"/>
    <x v="1"/>
  </r>
  <r>
    <s v="CYV-13426-645"/>
    <x v="115"/>
    <x v="120"/>
    <s v="E-D-1"/>
    <x v="2"/>
    <x v="120"/>
    <s v="edacca3l@google.pl"/>
    <x v="0"/>
    <x v="1"/>
    <x v="2"/>
    <x v="0"/>
    <x v="37"/>
    <x v="87"/>
    <x v="1"/>
    <x v="2"/>
    <x v="0"/>
  </r>
  <r>
    <s v="WRP-39846-614"/>
    <x v="49"/>
    <x v="121"/>
    <s v="A-L-2.5"/>
    <x v="1"/>
    <x v="121"/>
    <s v=""/>
    <x v="1"/>
    <x v="2"/>
    <x v="1"/>
    <x v="2"/>
    <x v="24"/>
    <x v="74"/>
    <x v="2"/>
    <x v="1"/>
    <x v="0"/>
  </r>
  <r>
    <s v="VDZ-76673-968"/>
    <x v="116"/>
    <x v="122"/>
    <s v="E-D-0.5"/>
    <x v="0"/>
    <x v="122"/>
    <s v="bhindsberg3n@blogs.com"/>
    <x v="0"/>
    <x v="1"/>
    <x v="2"/>
    <x v="1"/>
    <x v="5"/>
    <x v="20"/>
    <x v="1"/>
    <x v="2"/>
    <x v="0"/>
  </r>
  <r>
    <s v="VTV-03546-175"/>
    <x v="117"/>
    <x v="123"/>
    <s v="A-L-2.5"/>
    <x v="1"/>
    <x v="123"/>
    <s v="orobins3o@salon.com"/>
    <x v="0"/>
    <x v="2"/>
    <x v="1"/>
    <x v="2"/>
    <x v="24"/>
    <x v="74"/>
    <x v="2"/>
    <x v="1"/>
    <x v="0"/>
  </r>
  <r>
    <s v="GHR-72274-715"/>
    <x v="118"/>
    <x v="124"/>
    <s v="L-D-1"/>
    <x v="2"/>
    <x v="124"/>
    <s v="osyseland3p@independent.co.uk"/>
    <x v="0"/>
    <x v="3"/>
    <x v="2"/>
    <x v="0"/>
    <x v="2"/>
    <x v="2"/>
    <x v="3"/>
    <x v="2"/>
    <x v="1"/>
  </r>
  <r>
    <s v="ZGK-97262-313"/>
    <x v="119"/>
    <x v="125"/>
    <s v="E-M-2.5"/>
    <x v="3"/>
    <x v="125"/>
    <s v=""/>
    <x v="0"/>
    <x v="1"/>
    <x v="0"/>
    <x v="2"/>
    <x v="25"/>
    <x v="88"/>
    <x v="1"/>
    <x v="0"/>
    <x v="0"/>
  </r>
  <r>
    <s v="ZFS-30776-804"/>
    <x v="120"/>
    <x v="126"/>
    <s v="A-L-0.5"/>
    <x v="1"/>
    <x v="126"/>
    <s v="bmcamish2e@tripadvisor.com"/>
    <x v="0"/>
    <x v="2"/>
    <x v="1"/>
    <x v="1"/>
    <x v="26"/>
    <x v="5"/>
    <x v="2"/>
    <x v="1"/>
    <x v="0"/>
  </r>
  <r>
    <s v="QUU-91729-492"/>
    <x v="121"/>
    <x v="127"/>
    <s v="A-D-0.2"/>
    <x v="4"/>
    <x v="127"/>
    <s v="lkeenleyside3s@topsy.com"/>
    <x v="0"/>
    <x v="2"/>
    <x v="2"/>
    <x v="3"/>
    <x v="14"/>
    <x v="22"/>
    <x v="2"/>
    <x v="2"/>
    <x v="1"/>
  </r>
  <r>
    <s v="PVI-72795-960"/>
    <x v="122"/>
    <x v="128"/>
    <s v="E-L-2.5"/>
    <x v="3"/>
    <x v="128"/>
    <s v=""/>
    <x v="1"/>
    <x v="1"/>
    <x v="1"/>
    <x v="2"/>
    <x v="8"/>
    <x v="89"/>
    <x v="1"/>
    <x v="1"/>
    <x v="1"/>
  </r>
  <r>
    <s v="PPP-78935-365"/>
    <x v="123"/>
    <x v="129"/>
    <s v="E-D-1"/>
    <x v="4"/>
    <x v="129"/>
    <s v=""/>
    <x v="0"/>
    <x v="1"/>
    <x v="2"/>
    <x v="0"/>
    <x v="37"/>
    <x v="90"/>
    <x v="1"/>
    <x v="2"/>
    <x v="1"/>
  </r>
  <r>
    <s v="JUO-34131-517"/>
    <x v="124"/>
    <x v="130"/>
    <s v="L-D-1"/>
    <x v="5"/>
    <x v="130"/>
    <s v=""/>
    <x v="0"/>
    <x v="3"/>
    <x v="2"/>
    <x v="0"/>
    <x v="2"/>
    <x v="17"/>
    <x v="3"/>
    <x v="2"/>
    <x v="0"/>
  </r>
  <r>
    <s v="ZJE-89333-489"/>
    <x v="125"/>
    <x v="131"/>
    <s v="L-D-2.5"/>
    <x v="2"/>
    <x v="131"/>
    <s v="vkundt3w@bigcartel.com"/>
    <x v="1"/>
    <x v="3"/>
    <x v="2"/>
    <x v="2"/>
    <x v="24"/>
    <x v="91"/>
    <x v="3"/>
    <x v="2"/>
    <x v="0"/>
  </r>
  <r>
    <s v="LOO-35324-159"/>
    <x v="126"/>
    <x v="132"/>
    <s v="A-L-0.2"/>
    <x v="4"/>
    <x v="132"/>
    <s v="bbett3x@google.de"/>
    <x v="0"/>
    <x v="2"/>
    <x v="1"/>
    <x v="3"/>
    <x v="10"/>
    <x v="42"/>
    <x v="2"/>
    <x v="1"/>
    <x v="0"/>
  </r>
  <r>
    <s v="JBQ-93412-846"/>
    <x v="127"/>
    <x v="133"/>
    <s v="E-L-2.5"/>
    <x v="4"/>
    <x v="133"/>
    <s v=""/>
    <x v="1"/>
    <x v="1"/>
    <x v="1"/>
    <x v="2"/>
    <x v="8"/>
    <x v="56"/>
    <x v="1"/>
    <x v="1"/>
    <x v="0"/>
  </r>
  <r>
    <s v="EHX-66333-637"/>
    <x v="128"/>
    <x v="134"/>
    <s v="L-M-0.5"/>
    <x v="0"/>
    <x v="134"/>
    <s v="dstaite3z@scientificamerican.com"/>
    <x v="0"/>
    <x v="3"/>
    <x v="0"/>
    <x v="1"/>
    <x v="19"/>
    <x v="92"/>
    <x v="3"/>
    <x v="0"/>
    <x v="1"/>
  </r>
  <r>
    <s v="WXG-25759-236"/>
    <x v="103"/>
    <x v="135"/>
    <s v="E-L-2.5"/>
    <x v="0"/>
    <x v="135"/>
    <s v="wkeyse40@apple.com"/>
    <x v="0"/>
    <x v="1"/>
    <x v="1"/>
    <x v="2"/>
    <x v="8"/>
    <x v="93"/>
    <x v="1"/>
    <x v="1"/>
    <x v="0"/>
  </r>
  <r>
    <s v="QNA-31113-984"/>
    <x v="129"/>
    <x v="136"/>
    <s v="L-M-0.2"/>
    <x v="4"/>
    <x v="136"/>
    <s v="oclausenthue41@marriott.com"/>
    <x v="0"/>
    <x v="3"/>
    <x v="0"/>
    <x v="3"/>
    <x v="18"/>
    <x v="92"/>
    <x v="3"/>
    <x v="0"/>
    <x v="1"/>
  </r>
  <r>
    <s v="ZWI-52029-159"/>
    <x v="130"/>
    <x v="137"/>
    <s v="L-M-1"/>
    <x v="3"/>
    <x v="137"/>
    <s v="lfrancisco42@fema.gov"/>
    <x v="0"/>
    <x v="3"/>
    <x v="0"/>
    <x v="0"/>
    <x v="21"/>
    <x v="34"/>
    <x v="3"/>
    <x v="0"/>
    <x v="1"/>
  </r>
  <r>
    <s v="ZWI-52029-159"/>
    <x v="130"/>
    <x v="137"/>
    <s v="E-M-1"/>
    <x v="0"/>
    <x v="137"/>
    <s v="lfrancisco42@fema.gov"/>
    <x v="0"/>
    <x v="1"/>
    <x v="0"/>
    <x v="0"/>
    <x v="3"/>
    <x v="3"/>
    <x v="1"/>
    <x v="0"/>
    <x v="1"/>
  </r>
  <r>
    <s v="DFS-49954-707"/>
    <x v="131"/>
    <x v="138"/>
    <s v="E-D-0.2"/>
    <x v="1"/>
    <x v="138"/>
    <s v="gskingle44@clickbank.net"/>
    <x v="0"/>
    <x v="1"/>
    <x v="2"/>
    <x v="3"/>
    <x v="13"/>
    <x v="94"/>
    <x v="1"/>
    <x v="2"/>
    <x v="0"/>
  </r>
  <r>
    <s v="VYP-89830-878"/>
    <x v="132"/>
    <x v="139"/>
    <s v="A-M-2.5"/>
    <x v="0"/>
    <x v="139"/>
    <s v=""/>
    <x v="0"/>
    <x v="2"/>
    <x v="0"/>
    <x v="2"/>
    <x v="31"/>
    <x v="95"/>
    <x v="2"/>
    <x v="0"/>
    <x v="0"/>
  </r>
  <r>
    <s v="AMT-40418-362"/>
    <x v="133"/>
    <x v="140"/>
    <s v="L-D-1"/>
    <x v="2"/>
    <x v="140"/>
    <s v="jbalsillie46@princeton.edu"/>
    <x v="0"/>
    <x v="3"/>
    <x v="2"/>
    <x v="0"/>
    <x v="2"/>
    <x v="2"/>
    <x v="3"/>
    <x v="2"/>
    <x v="0"/>
  </r>
  <r>
    <s v="NFQ-23241-793"/>
    <x v="134"/>
    <x v="141"/>
    <s v="A-M-1"/>
    <x v="3"/>
    <x v="141"/>
    <s v=""/>
    <x v="0"/>
    <x v="2"/>
    <x v="0"/>
    <x v="0"/>
    <x v="15"/>
    <x v="65"/>
    <x v="2"/>
    <x v="0"/>
    <x v="0"/>
  </r>
  <r>
    <s v="JQK-64922-985"/>
    <x v="113"/>
    <x v="142"/>
    <s v="R-M-2.5"/>
    <x v="3"/>
    <x v="142"/>
    <s v="bleffek48@ning.com"/>
    <x v="0"/>
    <x v="0"/>
    <x v="0"/>
    <x v="2"/>
    <x v="11"/>
    <x v="96"/>
    <x v="0"/>
    <x v="0"/>
    <x v="0"/>
  </r>
  <r>
    <s v="YET-17732-678"/>
    <x v="135"/>
    <x v="143"/>
    <s v="R-D-0.2"/>
    <x v="2"/>
    <x v="143"/>
    <s v=""/>
    <x v="0"/>
    <x v="0"/>
    <x v="2"/>
    <x v="3"/>
    <x v="22"/>
    <x v="97"/>
    <x v="0"/>
    <x v="2"/>
    <x v="1"/>
  </r>
  <r>
    <s v="NKW-24945-846"/>
    <x v="35"/>
    <x v="144"/>
    <s v="A-D-2.5"/>
    <x v="1"/>
    <x v="144"/>
    <s v="jpray4a@youtube.com"/>
    <x v="0"/>
    <x v="2"/>
    <x v="2"/>
    <x v="2"/>
    <x v="11"/>
    <x v="15"/>
    <x v="2"/>
    <x v="2"/>
    <x v="1"/>
  </r>
  <r>
    <s v="VKA-82720-513"/>
    <x v="136"/>
    <x v="145"/>
    <s v="A-M-2.5"/>
    <x v="5"/>
    <x v="145"/>
    <s v="gholborn4b@ow.ly"/>
    <x v="0"/>
    <x v="2"/>
    <x v="0"/>
    <x v="2"/>
    <x v="31"/>
    <x v="71"/>
    <x v="2"/>
    <x v="0"/>
    <x v="0"/>
  </r>
  <r>
    <s v="THA-60599-417"/>
    <x v="137"/>
    <x v="146"/>
    <s v="A-M-2.5"/>
    <x v="3"/>
    <x v="146"/>
    <s v="fkeinrat4c@dailymail.co.uk"/>
    <x v="0"/>
    <x v="2"/>
    <x v="0"/>
    <x v="2"/>
    <x v="31"/>
    <x v="57"/>
    <x v="2"/>
    <x v="0"/>
    <x v="0"/>
  </r>
  <r>
    <s v="MEK-39769-035"/>
    <x v="138"/>
    <x v="147"/>
    <s v="R-D-2.5"/>
    <x v="3"/>
    <x v="147"/>
    <s v="pyea4d@aol.com"/>
    <x v="1"/>
    <x v="0"/>
    <x v="2"/>
    <x v="2"/>
    <x v="9"/>
    <x v="98"/>
    <x v="0"/>
    <x v="2"/>
    <x v="1"/>
  </r>
  <r>
    <s v="JAF-18294-750"/>
    <x v="139"/>
    <x v="148"/>
    <s v="R-D-2.5"/>
    <x v="5"/>
    <x v="148"/>
    <s v=""/>
    <x v="0"/>
    <x v="0"/>
    <x v="2"/>
    <x v="2"/>
    <x v="9"/>
    <x v="99"/>
    <x v="0"/>
    <x v="2"/>
    <x v="0"/>
  </r>
  <r>
    <s v="TME-59627-221"/>
    <x v="140"/>
    <x v="149"/>
    <s v="L-L-2.5"/>
    <x v="5"/>
    <x v="149"/>
    <s v=""/>
    <x v="0"/>
    <x v="3"/>
    <x v="1"/>
    <x v="2"/>
    <x v="23"/>
    <x v="100"/>
    <x v="3"/>
    <x v="1"/>
    <x v="1"/>
  </r>
  <r>
    <s v="UDG-65353-824"/>
    <x v="141"/>
    <x v="150"/>
    <s v="E-M-0.5"/>
    <x v="4"/>
    <x v="150"/>
    <s v="kswede4g@addthis.com"/>
    <x v="0"/>
    <x v="1"/>
    <x v="0"/>
    <x v="1"/>
    <x v="1"/>
    <x v="101"/>
    <x v="1"/>
    <x v="0"/>
    <x v="1"/>
  </r>
  <r>
    <s v="ENQ-42923-176"/>
    <x v="142"/>
    <x v="151"/>
    <s v="A-L-0.5"/>
    <x v="3"/>
    <x v="151"/>
    <s v="lrubrow4h@microsoft.com"/>
    <x v="0"/>
    <x v="2"/>
    <x v="1"/>
    <x v="1"/>
    <x v="26"/>
    <x v="102"/>
    <x v="2"/>
    <x v="1"/>
    <x v="1"/>
  </r>
  <r>
    <s v="CBT-55781-720"/>
    <x v="143"/>
    <x v="152"/>
    <s v="E-D-0.5"/>
    <x v="3"/>
    <x v="152"/>
    <s v="dtift4i@netvibes.com"/>
    <x v="0"/>
    <x v="1"/>
    <x v="2"/>
    <x v="1"/>
    <x v="5"/>
    <x v="6"/>
    <x v="1"/>
    <x v="2"/>
    <x v="0"/>
  </r>
  <r>
    <s v="NEU-86533-016"/>
    <x v="144"/>
    <x v="153"/>
    <s v="R-D-0.2"/>
    <x v="5"/>
    <x v="153"/>
    <s v="gschonfeld4j@oracle.com"/>
    <x v="0"/>
    <x v="0"/>
    <x v="2"/>
    <x v="3"/>
    <x v="22"/>
    <x v="103"/>
    <x v="0"/>
    <x v="2"/>
    <x v="1"/>
  </r>
  <r>
    <s v="BYU-58154-603"/>
    <x v="145"/>
    <x v="154"/>
    <s v="E-D-0.5"/>
    <x v="4"/>
    <x v="154"/>
    <s v="cfeye4k@google.co.jp"/>
    <x v="1"/>
    <x v="1"/>
    <x v="2"/>
    <x v="1"/>
    <x v="5"/>
    <x v="104"/>
    <x v="1"/>
    <x v="2"/>
    <x v="1"/>
  </r>
  <r>
    <s v="EHJ-05910-257"/>
    <x v="146"/>
    <x v="155"/>
    <s v="R-D-1"/>
    <x v="5"/>
    <x v="155"/>
    <s v=""/>
    <x v="0"/>
    <x v="0"/>
    <x v="2"/>
    <x v="0"/>
    <x v="33"/>
    <x v="59"/>
    <x v="0"/>
    <x v="2"/>
    <x v="0"/>
  </r>
  <r>
    <s v="EIL-44855-309"/>
    <x v="147"/>
    <x v="156"/>
    <s v="R-D-0.5"/>
    <x v="1"/>
    <x v="156"/>
    <s v=""/>
    <x v="0"/>
    <x v="0"/>
    <x v="2"/>
    <x v="1"/>
    <x v="29"/>
    <x v="51"/>
    <x v="0"/>
    <x v="2"/>
    <x v="0"/>
  </r>
  <r>
    <s v="HCA-87224-420"/>
    <x v="148"/>
    <x v="157"/>
    <s v="E-M-0.5"/>
    <x v="1"/>
    <x v="157"/>
    <s v="tfero4n@comsenz.com"/>
    <x v="0"/>
    <x v="1"/>
    <x v="0"/>
    <x v="1"/>
    <x v="1"/>
    <x v="1"/>
    <x v="1"/>
    <x v="0"/>
    <x v="0"/>
  </r>
  <r>
    <s v="ABO-29054-365"/>
    <x v="149"/>
    <x v="158"/>
    <s v="A-M-0.5"/>
    <x v="5"/>
    <x v="158"/>
    <s v=""/>
    <x v="1"/>
    <x v="2"/>
    <x v="0"/>
    <x v="1"/>
    <x v="17"/>
    <x v="61"/>
    <x v="2"/>
    <x v="0"/>
    <x v="1"/>
  </r>
  <r>
    <s v="TKN-58485-031"/>
    <x v="150"/>
    <x v="159"/>
    <s v="R-D-1"/>
    <x v="0"/>
    <x v="159"/>
    <s v="fdauney4p@sphinn.com"/>
    <x v="1"/>
    <x v="0"/>
    <x v="2"/>
    <x v="0"/>
    <x v="33"/>
    <x v="105"/>
    <x v="0"/>
    <x v="2"/>
    <x v="1"/>
  </r>
  <r>
    <s v="RCK-04069-371"/>
    <x v="151"/>
    <x v="160"/>
    <s v="E-L-2.5"/>
    <x v="0"/>
    <x v="160"/>
    <s v="searley4q@youku.com"/>
    <x v="2"/>
    <x v="1"/>
    <x v="1"/>
    <x v="2"/>
    <x v="8"/>
    <x v="93"/>
    <x v="1"/>
    <x v="1"/>
    <x v="1"/>
  </r>
  <r>
    <s v="IRJ-67095-738"/>
    <x v="13"/>
    <x v="161"/>
    <s v="E-M-2.5"/>
    <x v="0"/>
    <x v="161"/>
    <s v="mchamberlayne4r@bigcartel.com"/>
    <x v="0"/>
    <x v="1"/>
    <x v="0"/>
    <x v="2"/>
    <x v="25"/>
    <x v="40"/>
    <x v="1"/>
    <x v="0"/>
    <x v="0"/>
  </r>
  <r>
    <s v="VEA-31961-977"/>
    <x v="79"/>
    <x v="162"/>
    <s v="E-D-0.5"/>
    <x v="3"/>
    <x v="162"/>
    <s v="bflaherty4s@moonfruit.com"/>
    <x v="1"/>
    <x v="1"/>
    <x v="2"/>
    <x v="1"/>
    <x v="5"/>
    <x v="6"/>
    <x v="1"/>
    <x v="2"/>
    <x v="1"/>
  </r>
  <r>
    <s v="BAF-42286-205"/>
    <x v="152"/>
    <x v="163"/>
    <s v="R-M-2.5"/>
    <x v="4"/>
    <x v="163"/>
    <s v="ocolbeck4t@sina.com.cn"/>
    <x v="0"/>
    <x v="0"/>
    <x v="0"/>
    <x v="2"/>
    <x v="11"/>
    <x v="21"/>
    <x v="0"/>
    <x v="0"/>
    <x v="1"/>
  </r>
  <r>
    <s v="WOR-52762-511"/>
    <x v="153"/>
    <x v="164"/>
    <s v="E-L-2.5"/>
    <x v="5"/>
    <x v="164"/>
    <s v=""/>
    <x v="0"/>
    <x v="1"/>
    <x v="1"/>
    <x v="2"/>
    <x v="8"/>
    <x v="106"/>
    <x v="1"/>
    <x v="1"/>
    <x v="0"/>
  </r>
  <r>
    <s v="ZWK-03995-815"/>
    <x v="154"/>
    <x v="165"/>
    <s v="E-M-2.5"/>
    <x v="0"/>
    <x v="165"/>
    <s v="ehobbing4v@nsw.gov.au"/>
    <x v="0"/>
    <x v="1"/>
    <x v="0"/>
    <x v="2"/>
    <x v="25"/>
    <x v="40"/>
    <x v="1"/>
    <x v="0"/>
    <x v="0"/>
  </r>
  <r>
    <s v="CKF-43291-846"/>
    <x v="155"/>
    <x v="166"/>
    <s v="E-L-2.5"/>
    <x v="2"/>
    <x v="166"/>
    <s v="othynne4w@auda.org.au"/>
    <x v="0"/>
    <x v="1"/>
    <x v="1"/>
    <x v="2"/>
    <x v="8"/>
    <x v="107"/>
    <x v="1"/>
    <x v="1"/>
    <x v="0"/>
  </r>
  <r>
    <s v="RMW-74160-339"/>
    <x v="156"/>
    <x v="167"/>
    <s v="R-L-2.5"/>
    <x v="4"/>
    <x v="167"/>
    <s v="eheining4x@flickr.com"/>
    <x v="0"/>
    <x v="0"/>
    <x v="1"/>
    <x v="2"/>
    <x v="4"/>
    <x v="108"/>
    <x v="0"/>
    <x v="1"/>
    <x v="0"/>
  </r>
  <r>
    <s v="FMT-94584-786"/>
    <x v="22"/>
    <x v="168"/>
    <s v="A-L-1"/>
    <x v="0"/>
    <x v="168"/>
    <s v="kmelloi4y@imdb.com"/>
    <x v="0"/>
    <x v="2"/>
    <x v="1"/>
    <x v="0"/>
    <x v="2"/>
    <x v="109"/>
    <x v="2"/>
    <x v="1"/>
    <x v="1"/>
  </r>
  <r>
    <s v="NWT-78222-575"/>
    <x v="157"/>
    <x v="169"/>
    <s v="A-D-0.2"/>
    <x v="2"/>
    <x v="169"/>
    <s v=""/>
    <x v="1"/>
    <x v="2"/>
    <x v="2"/>
    <x v="3"/>
    <x v="14"/>
    <x v="55"/>
    <x v="2"/>
    <x v="2"/>
    <x v="1"/>
  </r>
  <r>
    <s v="EOI-02511-919"/>
    <x v="158"/>
    <x v="170"/>
    <s v="E-L-0.2"/>
    <x v="1"/>
    <x v="170"/>
    <s v="amussen50@51.la"/>
    <x v="0"/>
    <x v="1"/>
    <x v="1"/>
    <x v="3"/>
    <x v="38"/>
    <x v="110"/>
    <x v="1"/>
    <x v="1"/>
    <x v="1"/>
  </r>
  <r>
    <s v="EOI-02511-919"/>
    <x v="158"/>
    <x v="170"/>
    <s v="A-D-0.5"/>
    <x v="1"/>
    <x v="170"/>
    <s v="amussen50@51.la"/>
    <x v="0"/>
    <x v="2"/>
    <x v="2"/>
    <x v="1"/>
    <x v="7"/>
    <x v="44"/>
    <x v="2"/>
    <x v="2"/>
    <x v="1"/>
  </r>
  <r>
    <s v="UCT-03935-589"/>
    <x v="78"/>
    <x v="171"/>
    <s v="R-D-0.5"/>
    <x v="5"/>
    <x v="171"/>
    <s v="amundford52@nbcnews.com"/>
    <x v="0"/>
    <x v="0"/>
    <x v="2"/>
    <x v="1"/>
    <x v="29"/>
    <x v="111"/>
    <x v="0"/>
    <x v="2"/>
    <x v="1"/>
  </r>
  <r>
    <s v="SBI-60013-494"/>
    <x v="159"/>
    <x v="172"/>
    <s v="E-M-0.2"/>
    <x v="0"/>
    <x v="172"/>
    <s v="twalas53@google.ca"/>
    <x v="0"/>
    <x v="1"/>
    <x v="0"/>
    <x v="3"/>
    <x v="16"/>
    <x v="112"/>
    <x v="1"/>
    <x v="0"/>
    <x v="1"/>
  </r>
  <r>
    <s v="QRA-73277-814"/>
    <x v="160"/>
    <x v="173"/>
    <s v="A-L-0.5"/>
    <x v="4"/>
    <x v="173"/>
    <s v="iblazewicz54@thetimes.co.uk"/>
    <x v="0"/>
    <x v="2"/>
    <x v="1"/>
    <x v="1"/>
    <x v="26"/>
    <x v="113"/>
    <x v="2"/>
    <x v="1"/>
    <x v="1"/>
  </r>
  <r>
    <s v="EQE-31648-909"/>
    <x v="161"/>
    <x v="174"/>
    <s v="E-D-0.5"/>
    <x v="1"/>
    <x v="174"/>
    <s v="arizzetti55@naver.com"/>
    <x v="0"/>
    <x v="1"/>
    <x v="2"/>
    <x v="1"/>
    <x v="5"/>
    <x v="114"/>
    <x v="1"/>
    <x v="2"/>
    <x v="0"/>
  </r>
  <r>
    <s v="QOO-24615-950"/>
    <x v="162"/>
    <x v="175"/>
    <s v="R-M-2.5"/>
    <x v="3"/>
    <x v="175"/>
    <s v="mmeriet56@noaa.gov"/>
    <x v="0"/>
    <x v="0"/>
    <x v="0"/>
    <x v="2"/>
    <x v="11"/>
    <x v="96"/>
    <x v="0"/>
    <x v="0"/>
    <x v="1"/>
  </r>
  <r>
    <s v="WDV-73864-037"/>
    <x v="70"/>
    <x v="176"/>
    <s v="L-M-0.5"/>
    <x v="1"/>
    <x v="176"/>
    <s v="lpratt57@netvibes.com"/>
    <x v="0"/>
    <x v="3"/>
    <x v="0"/>
    <x v="1"/>
    <x v="19"/>
    <x v="34"/>
    <x v="3"/>
    <x v="0"/>
    <x v="0"/>
  </r>
  <r>
    <s v="PKR-88575-066"/>
    <x v="163"/>
    <x v="177"/>
    <s v="E-L-0.2"/>
    <x v="2"/>
    <x v="177"/>
    <s v="akitchingham58@com.com"/>
    <x v="0"/>
    <x v="1"/>
    <x v="1"/>
    <x v="3"/>
    <x v="38"/>
    <x v="115"/>
    <x v="1"/>
    <x v="1"/>
    <x v="0"/>
  </r>
  <r>
    <s v="BWR-85735-955"/>
    <x v="153"/>
    <x v="178"/>
    <s v="L-M-1"/>
    <x v="3"/>
    <x v="178"/>
    <s v="bbartholin59@xinhuanet.com"/>
    <x v="0"/>
    <x v="3"/>
    <x v="0"/>
    <x v="0"/>
    <x v="21"/>
    <x v="34"/>
    <x v="3"/>
    <x v="0"/>
    <x v="0"/>
  </r>
  <r>
    <s v="YFX-64795-136"/>
    <x v="164"/>
    <x v="179"/>
    <s v="L-M-2.5"/>
    <x v="2"/>
    <x v="179"/>
    <s v="mprinn5a@usa.gov"/>
    <x v="0"/>
    <x v="3"/>
    <x v="0"/>
    <x v="2"/>
    <x v="36"/>
    <x v="116"/>
    <x v="3"/>
    <x v="0"/>
    <x v="0"/>
  </r>
  <r>
    <s v="DDO-71442-967"/>
    <x v="165"/>
    <x v="180"/>
    <s v="L-D-0.2"/>
    <x v="1"/>
    <x v="180"/>
    <s v="abaudino5b@netvibes.com"/>
    <x v="0"/>
    <x v="3"/>
    <x v="2"/>
    <x v="3"/>
    <x v="10"/>
    <x v="117"/>
    <x v="3"/>
    <x v="2"/>
    <x v="0"/>
  </r>
  <r>
    <s v="ILQ-11027-588"/>
    <x v="166"/>
    <x v="181"/>
    <s v="E-D-1"/>
    <x v="5"/>
    <x v="181"/>
    <s v="ppetrushanko5c@blinklist.com"/>
    <x v="1"/>
    <x v="1"/>
    <x v="2"/>
    <x v="0"/>
    <x v="37"/>
    <x v="118"/>
    <x v="1"/>
    <x v="2"/>
    <x v="0"/>
  </r>
  <r>
    <s v="KRZ-13868-122"/>
    <x v="167"/>
    <x v="182"/>
    <s v="E-L-1"/>
    <x v="3"/>
    <x v="182"/>
    <s v=""/>
    <x v="0"/>
    <x v="1"/>
    <x v="1"/>
    <x v="0"/>
    <x v="28"/>
    <x v="69"/>
    <x v="1"/>
    <x v="1"/>
    <x v="1"/>
  </r>
  <r>
    <s v="VRM-93594-914"/>
    <x v="168"/>
    <x v="183"/>
    <s v="E-D-0.5"/>
    <x v="1"/>
    <x v="183"/>
    <s v="elaird5e@bing.com"/>
    <x v="0"/>
    <x v="1"/>
    <x v="2"/>
    <x v="1"/>
    <x v="5"/>
    <x v="114"/>
    <x v="1"/>
    <x v="2"/>
    <x v="1"/>
  </r>
  <r>
    <s v="HXL-22497-359"/>
    <x v="169"/>
    <x v="184"/>
    <s v="A-L-1"/>
    <x v="3"/>
    <x v="184"/>
    <s v="mhowsden5f@infoseek.co.jp"/>
    <x v="0"/>
    <x v="2"/>
    <x v="1"/>
    <x v="0"/>
    <x v="2"/>
    <x v="5"/>
    <x v="2"/>
    <x v="1"/>
    <x v="1"/>
  </r>
  <r>
    <s v="NOP-21394-646"/>
    <x v="170"/>
    <x v="185"/>
    <s v="E-L-0.5"/>
    <x v="5"/>
    <x v="185"/>
    <s v="ncuttler5g@parallels.com"/>
    <x v="0"/>
    <x v="1"/>
    <x v="1"/>
    <x v="1"/>
    <x v="32"/>
    <x v="119"/>
    <x v="1"/>
    <x v="1"/>
    <x v="1"/>
  </r>
  <r>
    <s v="NOP-21394-646"/>
    <x v="170"/>
    <x v="185"/>
    <s v="L-D-2.5"/>
    <x v="0"/>
    <x v="185"/>
    <s v="ncuttler5g@parallels.com"/>
    <x v="0"/>
    <x v="3"/>
    <x v="2"/>
    <x v="2"/>
    <x v="24"/>
    <x v="120"/>
    <x v="3"/>
    <x v="2"/>
    <x v="1"/>
  </r>
  <r>
    <s v="NOP-21394-646"/>
    <x v="170"/>
    <x v="185"/>
    <s v="L-D-2.5"/>
    <x v="3"/>
    <x v="185"/>
    <s v="ncuttler5g@parallels.com"/>
    <x v="0"/>
    <x v="3"/>
    <x v="2"/>
    <x v="2"/>
    <x v="24"/>
    <x v="49"/>
    <x v="3"/>
    <x v="2"/>
    <x v="1"/>
  </r>
  <r>
    <s v="NOP-21394-646"/>
    <x v="170"/>
    <x v="185"/>
    <s v="L-L-0.5"/>
    <x v="4"/>
    <x v="185"/>
    <s v="ncuttler5g@parallels.com"/>
    <x v="0"/>
    <x v="3"/>
    <x v="1"/>
    <x v="1"/>
    <x v="20"/>
    <x v="82"/>
    <x v="3"/>
    <x v="1"/>
    <x v="1"/>
  </r>
  <r>
    <s v="NOP-21394-646"/>
    <x v="170"/>
    <x v="185"/>
    <s v="E-M-1"/>
    <x v="3"/>
    <x v="185"/>
    <s v="ncuttler5g@parallels.com"/>
    <x v="0"/>
    <x v="1"/>
    <x v="0"/>
    <x v="0"/>
    <x v="3"/>
    <x v="1"/>
    <x v="1"/>
    <x v="0"/>
    <x v="1"/>
  </r>
  <r>
    <s v="FTV-77095-168"/>
    <x v="171"/>
    <x v="186"/>
    <s v="L-L-0.5"/>
    <x v="5"/>
    <x v="186"/>
    <s v=""/>
    <x v="0"/>
    <x v="3"/>
    <x v="1"/>
    <x v="1"/>
    <x v="20"/>
    <x v="30"/>
    <x v="3"/>
    <x v="1"/>
    <x v="1"/>
  </r>
  <r>
    <s v="BOR-02906-411"/>
    <x v="172"/>
    <x v="187"/>
    <s v="L-D-2.5"/>
    <x v="5"/>
    <x v="187"/>
    <s v="tfelip5m@typepad.com"/>
    <x v="0"/>
    <x v="3"/>
    <x v="2"/>
    <x v="2"/>
    <x v="24"/>
    <x v="39"/>
    <x v="3"/>
    <x v="2"/>
    <x v="0"/>
  </r>
  <r>
    <s v="WMP-68847-770"/>
    <x v="173"/>
    <x v="188"/>
    <s v="L-L-0.2"/>
    <x v="2"/>
    <x v="188"/>
    <s v="vle5n@disqus.com"/>
    <x v="0"/>
    <x v="3"/>
    <x v="1"/>
    <x v="3"/>
    <x v="6"/>
    <x v="7"/>
    <x v="3"/>
    <x v="1"/>
    <x v="1"/>
  </r>
  <r>
    <s v="TMO-22785-872"/>
    <x v="174"/>
    <x v="189"/>
    <s v="E-M-1"/>
    <x v="5"/>
    <x v="189"/>
    <s v=""/>
    <x v="0"/>
    <x v="1"/>
    <x v="0"/>
    <x v="0"/>
    <x v="3"/>
    <x v="121"/>
    <x v="1"/>
    <x v="0"/>
    <x v="1"/>
  </r>
  <r>
    <s v="TJG-73587-353"/>
    <x v="175"/>
    <x v="190"/>
    <s v="R-D-0.2"/>
    <x v="3"/>
    <x v="190"/>
    <s v=""/>
    <x v="0"/>
    <x v="0"/>
    <x v="2"/>
    <x v="3"/>
    <x v="22"/>
    <x v="36"/>
    <x v="0"/>
    <x v="2"/>
    <x v="0"/>
  </r>
  <r>
    <s v="OOU-61343-455"/>
    <x v="176"/>
    <x v="191"/>
    <s v="A-M-1"/>
    <x v="0"/>
    <x v="191"/>
    <s v="npoolman5q@howstuffworks.com"/>
    <x v="0"/>
    <x v="2"/>
    <x v="0"/>
    <x v="0"/>
    <x v="15"/>
    <x v="122"/>
    <x v="2"/>
    <x v="0"/>
    <x v="1"/>
  </r>
  <r>
    <s v="RMA-08327-369"/>
    <x v="142"/>
    <x v="192"/>
    <s v="A-M-0.5"/>
    <x v="5"/>
    <x v="192"/>
    <s v="oduny5r@constantcontact.com"/>
    <x v="0"/>
    <x v="2"/>
    <x v="0"/>
    <x v="1"/>
    <x v="17"/>
    <x v="61"/>
    <x v="2"/>
    <x v="0"/>
    <x v="0"/>
  </r>
  <r>
    <s v="SFB-97929-779"/>
    <x v="177"/>
    <x v="193"/>
    <s v="E-D-0.5"/>
    <x v="4"/>
    <x v="193"/>
    <s v="chalfhide5s@google.ru"/>
    <x v="1"/>
    <x v="1"/>
    <x v="2"/>
    <x v="1"/>
    <x v="5"/>
    <x v="104"/>
    <x v="1"/>
    <x v="2"/>
    <x v="0"/>
  </r>
  <r>
    <s v="AUP-10128-606"/>
    <x v="178"/>
    <x v="194"/>
    <s v="A-M-0.5"/>
    <x v="2"/>
    <x v="194"/>
    <s v="fmalecky5t@list-manage.com"/>
    <x v="2"/>
    <x v="2"/>
    <x v="0"/>
    <x v="1"/>
    <x v="17"/>
    <x v="52"/>
    <x v="2"/>
    <x v="0"/>
    <x v="1"/>
  </r>
  <r>
    <s v="YTW-40242-005"/>
    <x v="179"/>
    <x v="195"/>
    <s v="L-D-1"/>
    <x v="4"/>
    <x v="195"/>
    <s v="aattwater5u@wikia.com"/>
    <x v="0"/>
    <x v="3"/>
    <x v="2"/>
    <x v="0"/>
    <x v="2"/>
    <x v="67"/>
    <x v="3"/>
    <x v="2"/>
    <x v="0"/>
  </r>
  <r>
    <s v="PRP-53390-819"/>
    <x v="180"/>
    <x v="196"/>
    <s v="E-L-0.5"/>
    <x v="5"/>
    <x v="196"/>
    <s v="mwhellans5v@mapquest.com"/>
    <x v="0"/>
    <x v="1"/>
    <x v="1"/>
    <x v="1"/>
    <x v="32"/>
    <x v="119"/>
    <x v="1"/>
    <x v="1"/>
    <x v="1"/>
  </r>
  <r>
    <s v="GSJ-01065-125"/>
    <x v="181"/>
    <x v="197"/>
    <s v="E-D-0.2"/>
    <x v="4"/>
    <x v="197"/>
    <s v="dcamilletti5w@businesswire.com"/>
    <x v="0"/>
    <x v="1"/>
    <x v="2"/>
    <x v="3"/>
    <x v="13"/>
    <x v="20"/>
    <x v="1"/>
    <x v="2"/>
    <x v="0"/>
  </r>
  <r>
    <s v="YQU-65147-580"/>
    <x v="182"/>
    <x v="198"/>
    <s v="R-D-2.5"/>
    <x v="2"/>
    <x v="198"/>
    <s v="egalgey5x@wufoo.com"/>
    <x v="0"/>
    <x v="0"/>
    <x v="2"/>
    <x v="2"/>
    <x v="9"/>
    <x v="123"/>
    <x v="0"/>
    <x v="2"/>
    <x v="1"/>
  </r>
  <r>
    <s v="QPM-95832-683"/>
    <x v="183"/>
    <x v="199"/>
    <s v="L-L-1"/>
    <x v="0"/>
    <x v="199"/>
    <s v="mhame5y@newsvine.com"/>
    <x v="1"/>
    <x v="3"/>
    <x v="1"/>
    <x v="0"/>
    <x v="27"/>
    <x v="124"/>
    <x v="3"/>
    <x v="1"/>
    <x v="1"/>
  </r>
  <r>
    <s v="BNQ-88920-567"/>
    <x v="184"/>
    <x v="200"/>
    <s v="L-D-0.2"/>
    <x v="5"/>
    <x v="200"/>
    <s v="igurnee5z@usnews.com"/>
    <x v="0"/>
    <x v="3"/>
    <x v="2"/>
    <x v="3"/>
    <x v="10"/>
    <x v="102"/>
    <x v="3"/>
    <x v="2"/>
    <x v="1"/>
  </r>
  <r>
    <s v="PUX-47906-110"/>
    <x v="185"/>
    <x v="201"/>
    <s v="L-M-1"/>
    <x v="4"/>
    <x v="201"/>
    <s v="asnowding60@comsenz.com"/>
    <x v="0"/>
    <x v="3"/>
    <x v="0"/>
    <x v="0"/>
    <x v="21"/>
    <x v="125"/>
    <x v="3"/>
    <x v="0"/>
    <x v="0"/>
  </r>
  <r>
    <s v="COL-72079-610"/>
    <x v="186"/>
    <x v="202"/>
    <s v="E-L-0.5"/>
    <x v="4"/>
    <x v="202"/>
    <s v="gpoinsett61@berkeley.edu"/>
    <x v="0"/>
    <x v="1"/>
    <x v="1"/>
    <x v="1"/>
    <x v="32"/>
    <x v="70"/>
    <x v="1"/>
    <x v="1"/>
    <x v="1"/>
  </r>
  <r>
    <s v="LBC-45686-819"/>
    <x v="187"/>
    <x v="203"/>
    <s v="A-M-1"/>
    <x v="1"/>
    <x v="203"/>
    <s v="rfurman62@t.co"/>
    <x v="1"/>
    <x v="2"/>
    <x v="0"/>
    <x v="0"/>
    <x v="15"/>
    <x v="126"/>
    <x v="2"/>
    <x v="0"/>
    <x v="0"/>
  </r>
  <r>
    <s v="BLQ-03709-265"/>
    <x v="148"/>
    <x v="204"/>
    <s v="R-L-0.2"/>
    <x v="3"/>
    <x v="204"/>
    <s v="ccrosier63@xrea.com"/>
    <x v="0"/>
    <x v="0"/>
    <x v="1"/>
    <x v="3"/>
    <x v="34"/>
    <x v="127"/>
    <x v="0"/>
    <x v="1"/>
    <x v="1"/>
  </r>
  <r>
    <s v="BLQ-03709-265"/>
    <x v="148"/>
    <x v="204"/>
    <s v="R-M-0.2"/>
    <x v="1"/>
    <x v="204"/>
    <s v="ccrosier63@xrea.com"/>
    <x v="0"/>
    <x v="0"/>
    <x v="0"/>
    <x v="3"/>
    <x v="14"/>
    <x v="128"/>
    <x v="0"/>
    <x v="0"/>
    <x v="1"/>
  </r>
  <r>
    <s v="VFZ-91673-181"/>
    <x v="188"/>
    <x v="205"/>
    <s v="A-L-1"/>
    <x v="5"/>
    <x v="205"/>
    <s v="lrushmer65@europa.eu"/>
    <x v="0"/>
    <x v="2"/>
    <x v="1"/>
    <x v="0"/>
    <x v="2"/>
    <x v="17"/>
    <x v="2"/>
    <x v="1"/>
    <x v="0"/>
  </r>
  <r>
    <s v="WKD-81956-870"/>
    <x v="189"/>
    <x v="206"/>
    <s v="L-D-0.5"/>
    <x v="3"/>
    <x v="206"/>
    <s v="wedinborough66@github.io"/>
    <x v="0"/>
    <x v="3"/>
    <x v="2"/>
    <x v="1"/>
    <x v="26"/>
    <x v="102"/>
    <x v="3"/>
    <x v="2"/>
    <x v="1"/>
  </r>
  <r>
    <s v="TNI-91067-006"/>
    <x v="190"/>
    <x v="207"/>
    <s v="E-L-1"/>
    <x v="4"/>
    <x v="207"/>
    <s v=""/>
    <x v="0"/>
    <x v="1"/>
    <x v="1"/>
    <x v="0"/>
    <x v="28"/>
    <x v="48"/>
    <x v="1"/>
    <x v="1"/>
    <x v="0"/>
  </r>
  <r>
    <s v="IZA-61469-812"/>
    <x v="191"/>
    <x v="208"/>
    <s v="L-D-2.5"/>
    <x v="4"/>
    <x v="208"/>
    <s v="kbromehead68@un.org"/>
    <x v="0"/>
    <x v="3"/>
    <x v="2"/>
    <x v="2"/>
    <x v="24"/>
    <x v="129"/>
    <x v="3"/>
    <x v="2"/>
    <x v="0"/>
  </r>
  <r>
    <s v="PSS-22466-862"/>
    <x v="192"/>
    <x v="209"/>
    <s v="R-L-0.2"/>
    <x v="4"/>
    <x v="209"/>
    <s v="ewesterman69@si.edu"/>
    <x v="1"/>
    <x v="0"/>
    <x v="1"/>
    <x v="3"/>
    <x v="34"/>
    <x v="79"/>
    <x v="0"/>
    <x v="1"/>
    <x v="1"/>
  </r>
  <r>
    <s v="REH-56504-397"/>
    <x v="193"/>
    <x v="210"/>
    <s v="A-M-2.5"/>
    <x v="1"/>
    <x v="210"/>
    <s v="ahutchens6a@amazonaws.com"/>
    <x v="0"/>
    <x v="2"/>
    <x v="0"/>
    <x v="2"/>
    <x v="31"/>
    <x v="130"/>
    <x v="2"/>
    <x v="0"/>
    <x v="1"/>
  </r>
  <r>
    <s v="ALA-62598-016"/>
    <x v="194"/>
    <x v="211"/>
    <s v="R-D-0.2"/>
    <x v="5"/>
    <x v="211"/>
    <s v="nwyvill6b@naver.com"/>
    <x v="2"/>
    <x v="0"/>
    <x v="2"/>
    <x v="3"/>
    <x v="22"/>
    <x v="103"/>
    <x v="0"/>
    <x v="2"/>
    <x v="0"/>
  </r>
  <r>
    <s v="EYE-70374-835"/>
    <x v="195"/>
    <x v="212"/>
    <s v="R-L-0.2"/>
    <x v="1"/>
    <x v="212"/>
    <s v="bmathon6c@barnesandnoble.com"/>
    <x v="0"/>
    <x v="0"/>
    <x v="1"/>
    <x v="3"/>
    <x v="34"/>
    <x v="131"/>
    <x v="0"/>
    <x v="1"/>
    <x v="1"/>
  </r>
  <r>
    <s v="CCZ-19589-212"/>
    <x v="196"/>
    <x v="213"/>
    <s v="L-M-0.2"/>
    <x v="0"/>
    <x v="213"/>
    <s v="kstreight6d@about.com"/>
    <x v="0"/>
    <x v="3"/>
    <x v="0"/>
    <x v="3"/>
    <x v="18"/>
    <x v="31"/>
    <x v="3"/>
    <x v="0"/>
    <x v="1"/>
  </r>
  <r>
    <s v="BPT-83989-157"/>
    <x v="197"/>
    <x v="214"/>
    <s v="A-M-2.5"/>
    <x v="0"/>
    <x v="214"/>
    <s v="pcutchie6e@globo.com"/>
    <x v="0"/>
    <x v="2"/>
    <x v="0"/>
    <x v="2"/>
    <x v="31"/>
    <x v="95"/>
    <x v="2"/>
    <x v="0"/>
    <x v="1"/>
  </r>
  <r>
    <s v="YFH-87456-208"/>
    <x v="198"/>
    <x v="215"/>
    <s v="L-M-0.2"/>
    <x v="0"/>
    <x v="215"/>
    <s v=""/>
    <x v="0"/>
    <x v="3"/>
    <x v="0"/>
    <x v="3"/>
    <x v="18"/>
    <x v="31"/>
    <x v="3"/>
    <x v="0"/>
    <x v="0"/>
  </r>
  <r>
    <s v="JLN-14700-924"/>
    <x v="199"/>
    <x v="216"/>
    <s v="L-L-0.2"/>
    <x v="1"/>
    <x v="216"/>
    <s v="cgheraldi6g@opera.com"/>
    <x v="2"/>
    <x v="3"/>
    <x v="1"/>
    <x v="3"/>
    <x v="6"/>
    <x v="29"/>
    <x v="3"/>
    <x v="1"/>
    <x v="1"/>
  </r>
  <r>
    <s v="JVW-22582-137"/>
    <x v="200"/>
    <x v="217"/>
    <s v="E-M-0.2"/>
    <x v="1"/>
    <x v="217"/>
    <s v="bkenwell6h@over-blog.com"/>
    <x v="0"/>
    <x v="1"/>
    <x v="0"/>
    <x v="3"/>
    <x v="16"/>
    <x v="132"/>
    <x v="1"/>
    <x v="0"/>
    <x v="1"/>
  </r>
  <r>
    <s v="LAA-41879-001"/>
    <x v="201"/>
    <x v="218"/>
    <s v="L-L-2.5"/>
    <x v="2"/>
    <x v="218"/>
    <s v="tsutty6i@google.es"/>
    <x v="0"/>
    <x v="3"/>
    <x v="1"/>
    <x v="2"/>
    <x v="23"/>
    <x v="133"/>
    <x v="3"/>
    <x v="1"/>
    <x v="1"/>
  </r>
  <r>
    <s v="BRV-64870-915"/>
    <x v="202"/>
    <x v="219"/>
    <s v="L-L-2.5"/>
    <x v="1"/>
    <x v="219"/>
    <s v=""/>
    <x v="1"/>
    <x v="3"/>
    <x v="1"/>
    <x v="2"/>
    <x v="23"/>
    <x v="134"/>
    <x v="3"/>
    <x v="1"/>
    <x v="1"/>
  </r>
  <r>
    <s v="RGJ-12544-083"/>
    <x v="203"/>
    <x v="220"/>
    <s v="L-D-2.5"/>
    <x v="3"/>
    <x v="220"/>
    <s v="charce6k@cafepress.com"/>
    <x v="1"/>
    <x v="3"/>
    <x v="2"/>
    <x v="2"/>
    <x v="24"/>
    <x v="49"/>
    <x v="3"/>
    <x v="2"/>
    <x v="1"/>
  </r>
  <r>
    <s v="JJX-83339-346"/>
    <x v="204"/>
    <x v="221"/>
    <s v="R-L-0.2"/>
    <x v="2"/>
    <x v="221"/>
    <s v=""/>
    <x v="0"/>
    <x v="0"/>
    <x v="1"/>
    <x v="3"/>
    <x v="34"/>
    <x v="60"/>
    <x v="0"/>
    <x v="1"/>
    <x v="0"/>
  </r>
  <r>
    <s v="BIU-21970-705"/>
    <x v="205"/>
    <x v="222"/>
    <s v="R-M-2.5"/>
    <x v="0"/>
    <x v="222"/>
    <s v="fdrysdale6m@symantec.com"/>
    <x v="0"/>
    <x v="0"/>
    <x v="0"/>
    <x v="2"/>
    <x v="11"/>
    <x v="135"/>
    <x v="0"/>
    <x v="0"/>
    <x v="0"/>
  </r>
  <r>
    <s v="ELJ-87741-745"/>
    <x v="206"/>
    <x v="223"/>
    <s v="E-L-1"/>
    <x v="4"/>
    <x v="223"/>
    <s v="dmagowan6n@fc2.com"/>
    <x v="0"/>
    <x v="1"/>
    <x v="1"/>
    <x v="0"/>
    <x v="28"/>
    <x v="48"/>
    <x v="1"/>
    <x v="1"/>
    <x v="1"/>
  </r>
  <r>
    <s v="SGI-48226-857"/>
    <x v="207"/>
    <x v="224"/>
    <s v="A-M-2.5"/>
    <x v="5"/>
    <x v="224"/>
    <s v=""/>
    <x v="0"/>
    <x v="2"/>
    <x v="0"/>
    <x v="2"/>
    <x v="31"/>
    <x v="71"/>
    <x v="2"/>
    <x v="0"/>
    <x v="0"/>
  </r>
  <r>
    <s v="AHV-66988-037"/>
    <x v="208"/>
    <x v="225"/>
    <s v="R-M-2.5"/>
    <x v="0"/>
    <x v="225"/>
    <s v=""/>
    <x v="0"/>
    <x v="0"/>
    <x v="0"/>
    <x v="2"/>
    <x v="11"/>
    <x v="135"/>
    <x v="0"/>
    <x v="0"/>
    <x v="1"/>
  </r>
  <r>
    <s v="ISK-42066-094"/>
    <x v="209"/>
    <x v="226"/>
    <s v="E-D-1"/>
    <x v="3"/>
    <x v="226"/>
    <s v="srushbrooke6q@youku.com"/>
    <x v="0"/>
    <x v="1"/>
    <x v="2"/>
    <x v="0"/>
    <x v="37"/>
    <x v="114"/>
    <x v="1"/>
    <x v="2"/>
    <x v="0"/>
  </r>
  <r>
    <s v="FTC-35822-530"/>
    <x v="210"/>
    <x v="227"/>
    <s v="E-D-0.5"/>
    <x v="4"/>
    <x v="227"/>
    <s v="tdrynan6r@deviantart.com"/>
    <x v="0"/>
    <x v="1"/>
    <x v="2"/>
    <x v="1"/>
    <x v="5"/>
    <x v="104"/>
    <x v="1"/>
    <x v="2"/>
    <x v="0"/>
  </r>
  <r>
    <s v="VSS-56247-688"/>
    <x v="211"/>
    <x v="228"/>
    <s v="L-M-2.5"/>
    <x v="4"/>
    <x v="228"/>
    <s v="eyurkov6s@hud.gov"/>
    <x v="0"/>
    <x v="3"/>
    <x v="0"/>
    <x v="2"/>
    <x v="36"/>
    <x v="136"/>
    <x v="3"/>
    <x v="0"/>
    <x v="1"/>
  </r>
  <r>
    <s v="HVW-25584-144"/>
    <x v="212"/>
    <x v="229"/>
    <s v="L-L-0.2"/>
    <x v="1"/>
    <x v="229"/>
    <s v="lmallan6t@state.gov"/>
    <x v="0"/>
    <x v="3"/>
    <x v="1"/>
    <x v="3"/>
    <x v="6"/>
    <x v="29"/>
    <x v="3"/>
    <x v="1"/>
    <x v="0"/>
  </r>
  <r>
    <s v="MUY-15309-209"/>
    <x v="213"/>
    <x v="230"/>
    <s v="L-D-1"/>
    <x v="3"/>
    <x v="230"/>
    <s v="gbentjens6u@netlog.com"/>
    <x v="2"/>
    <x v="3"/>
    <x v="2"/>
    <x v="0"/>
    <x v="2"/>
    <x v="5"/>
    <x v="3"/>
    <x v="2"/>
    <x v="1"/>
  </r>
  <r>
    <s v="VAJ-44572-469"/>
    <x v="63"/>
    <x v="231"/>
    <s v="R-L-0.2"/>
    <x v="5"/>
    <x v="231"/>
    <s v=""/>
    <x v="1"/>
    <x v="0"/>
    <x v="1"/>
    <x v="3"/>
    <x v="34"/>
    <x v="137"/>
    <x v="0"/>
    <x v="1"/>
    <x v="0"/>
  </r>
  <r>
    <s v="YJU-84377-606"/>
    <x v="214"/>
    <x v="232"/>
    <s v="A-D-1"/>
    <x v="2"/>
    <x v="232"/>
    <s v="lentwistle6w@omniture.com"/>
    <x v="0"/>
    <x v="2"/>
    <x v="2"/>
    <x v="0"/>
    <x v="0"/>
    <x v="138"/>
    <x v="2"/>
    <x v="2"/>
    <x v="0"/>
  </r>
  <r>
    <s v="VNC-93921-469"/>
    <x v="215"/>
    <x v="233"/>
    <s v="L-L-1"/>
    <x v="2"/>
    <x v="233"/>
    <s v="zkiffe74@cyberchimps.com"/>
    <x v="0"/>
    <x v="3"/>
    <x v="1"/>
    <x v="0"/>
    <x v="27"/>
    <x v="80"/>
    <x v="3"/>
    <x v="1"/>
    <x v="0"/>
  </r>
  <r>
    <s v="OGB-91614-810"/>
    <x v="216"/>
    <x v="234"/>
    <s v="R-M-0.2"/>
    <x v="2"/>
    <x v="234"/>
    <s v="macott6y@pagesperso-orange.fr"/>
    <x v="0"/>
    <x v="0"/>
    <x v="0"/>
    <x v="3"/>
    <x v="14"/>
    <x v="55"/>
    <x v="0"/>
    <x v="0"/>
    <x v="0"/>
  </r>
  <r>
    <s v="BQI-61647-496"/>
    <x v="217"/>
    <x v="235"/>
    <s v="E-M-1"/>
    <x v="1"/>
    <x v="235"/>
    <s v="cheaviside6z@rediff.com"/>
    <x v="0"/>
    <x v="1"/>
    <x v="0"/>
    <x v="0"/>
    <x v="3"/>
    <x v="85"/>
    <x v="1"/>
    <x v="0"/>
    <x v="0"/>
  </r>
  <r>
    <s v="IOM-51636-823"/>
    <x v="218"/>
    <x v="236"/>
    <s v="A-D-1"/>
    <x v="3"/>
    <x v="236"/>
    <s v=""/>
    <x v="0"/>
    <x v="2"/>
    <x v="2"/>
    <x v="0"/>
    <x v="0"/>
    <x v="44"/>
    <x v="2"/>
    <x v="2"/>
    <x v="1"/>
  </r>
  <r>
    <s v="GGD-38107-641"/>
    <x v="219"/>
    <x v="237"/>
    <s v="L-M-1"/>
    <x v="4"/>
    <x v="237"/>
    <s v="lkernan71@wsj.com"/>
    <x v="0"/>
    <x v="3"/>
    <x v="0"/>
    <x v="0"/>
    <x v="21"/>
    <x v="125"/>
    <x v="3"/>
    <x v="0"/>
    <x v="1"/>
  </r>
  <r>
    <s v="LTO-95975-728"/>
    <x v="220"/>
    <x v="238"/>
    <s v="R-L-0.5"/>
    <x v="4"/>
    <x v="238"/>
    <s v="rmclae72@dailymotion.com"/>
    <x v="2"/>
    <x v="0"/>
    <x v="1"/>
    <x v="1"/>
    <x v="30"/>
    <x v="139"/>
    <x v="0"/>
    <x v="1"/>
    <x v="1"/>
  </r>
  <r>
    <s v="IGM-84664-265"/>
    <x v="114"/>
    <x v="239"/>
    <s v="R-L-0.5"/>
    <x v="3"/>
    <x v="239"/>
    <s v="cblowfelde73@ustream.tv"/>
    <x v="0"/>
    <x v="0"/>
    <x v="1"/>
    <x v="1"/>
    <x v="30"/>
    <x v="137"/>
    <x v="0"/>
    <x v="1"/>
    <x v="1"/>
  </r>
  <r>
    <s v="SKO-45740-621"/>
    <x v="221"/>
    <x v="233"/>
    <s v="L-M-0.5"/>
    <x v="0"/>
    <x v="233"/>
    <s v="zkiffe74@cyberchimps.com"/>
    <x v="0"/>
    <x v="3"/>
    <x v="0"/>
    <x v="1"/>
    <x v="19"/>
    <x v="92"/>
    <x v="3"/>
    <x v="0"/>
    <x v="0"/>
  </r>
  <r>
    <s v="FOJ-02234-063"/>
    <x v="222"/>
    <x v="240"/>
    <s v="E-D-2.5"/>
    <x v="2"/>
    <x v="240"/>
    <s v="docalleran75@ucla.edu"/>
    <x v="0"/>
    <x v="1"/>
    <x v="2"/>
    <x v="2"/>
    <x v="39"/>
    <x v="140"/>
    <x v="1"/>
    <x v="2"/>
    <x v="0"/>
  </r>
  <r>
    <s v="MSJ-11909-468"/>
    <x v="188"/>
    <x v="241"/>
    <s v="E-D-2.5"/>
    <x v="1"/>
    <x v="241"/>
    <s v="ccromwell76@desdev.cn"/>
    <x v="0"/>
    <x v="1"/>
    <x v="2"/>
    <x v="2"/>
    <x v="39"/>
    <x v="141"/>
    <x v="1"/>
    <x v="2"/>
    <x v="1"/>
  </r>
  <r>
    <s v="DKB-78053-329"/>
    <x v="223"/>
    <x v="242"/>
    <s v="R-M-0.2"/>
    <x v="0"/>
    <x v="242"/>
    <s v="ihay77@lulu.com"/>
    <x v="2"/>
    <x v="0"/>
    <x v="0"/>
    <x v="3"/>
    <x v="14"/>
    <x v="9"/>
    <x v="0"/>
    <x v="0"/>
    <x v="1"/>
  </r>
  <r>
    <s v="DFZ-45083-941"/>
    <x v="224"/>
    <x v="243"/>
    <s v="R-L-2.5"/>
    <x v="2"/>
    <x v="243"/>
    <s v="ttaffarello78@sciencedaily.com"/>
    <x v="0"/>
    <x v="0"/>
    <x v="1"/>
    <x v="2"/>
    <x v="4"/>
    <x v="142"/>
    <x v="0"/>
    <x v="1"/>
    <x v="0"/>
  </r>
  <r>
    <s v="OTA-40969-710"/>
    <x v="83"/>
    <x v="244"/>
    <s v="R-L-1"/>
    <x v="1"/>
    <x v="244"/>
    <s v="mcanty79@jigsy.com"/>
    <x v="0"/>
    <x v="0"/>
    <x v="1"/>
    <x v="0"/>
    <x v="35"/>
    <x v="143"/>
    <x v="0"/>
    <x v="1"/>
    <x v="0"/>
  </r>
  <r>
    <s v="GRH-45571-667"/>
    <x v="104"/>
    <x v="245"/>
    <s v="E-M-1"/>
    <x v="3"/>
    <x v="245"/>
    <s v="jkopke7a@auda.org.au"/>
    <x v="0"/>
    <x v="1"/>
    <x v="0"/>
    <x v="0"/>
    <x v="3"/>
    <x v="1"/>
    <x v="1"/>
    <x v="0"/>
    <x v="1"/>
  </r>
  <r>
    <s v="NXV-05302-067"/>
    <x v="225"/>
    <x v="246"/>
    <s v="L-M-2.5"/>
    <x v="4"/>
    <x v="246"/>
    <s v=""/>
    <x v="0"/>
    <x v="3"/>
    <x v="0"/>
    <x v="2"/>
    <x v="36"/>
    <x v="136"/>
    <x v="3"/>
    <x v="0"/>
    <x v="1"/>
  </r>
  <r>
    <s v="VZH-86274-142"/>
    <x v="226"/>
    <x v="247"/>
    <s v="R-L-1"/>
    <x v="1"/>
    <x v="247"/>
    <s v=""/>
    <x v="1"/>
    <x v="0"/>
    <x v="1"/>
    <x v="0"/>
    <x v="35"/>
    <x v="143"/>
    <x v="0"/>
    <x v="1"/>
    <x v="0"/>
  </r>
  <r>
    <s v="KIX-93248-135"/>
    <x v="227"/>
    <x v="248"/>
    <s v="A-D-0.5"/>
    <x v="2"/>
    <x v="248"/>
    <s v="vhellmore7d@bbc.co.uk"/>
    <x v="0"/>
    <x v="2"/>
    <x v="2"/>
    <x v="1"/>
    <x v="7"/>
    <x v="9"/>
    <x v="2"/>
    <x v="2"/>
    <x v="0"/>
  </r>
  <r>
    <s v="AXR-10962-010"/>
    <x v="180"/>
    <x v="249"/>
    <s v="E-D-1"/>
    <x v="0"/>
    <x v="249"/>
    <s v="mseawright7e@nbcnews.com"/>
    <x v="2"/>
    <x v="1"/>
    <x v="2"/>
    <x v="0"/>
    <x v="37"/>
    <x v="76"/>
    <x v="1"/>
    <x v="2"/>
    <x v="1"/>
  </r>
  <r>
    <s v="IHS-71573-008"/>
    <x v="228"/>
    <x v="250"/>
    <s v="E-D-0.2"/>
    <x v="5"/>
    <x v="250"/>
    <s v="snortheast7f@mashable.com"/>
    <x v="0"/>
    <x v="1"/>
    <x v="2"/>
    <x v="3"/>
    <x v="13"/>
    <x v="6"/>
    <x v="1"/>
    <x v="2"/>
    <x v="0"/>
  </r>
  <r>
    <s v="QTR-19001-114"/>
    <x v="229"/>
    <x v="195"/>
    <s v="A-D-1"/>
    <x v="0"/>
    <x v="195"/>
    <s v="aattwater5u@wikia.com"/>
    <x v="0"/>
    <x v="2"/>
    <x v="2"/>
    <x v="0"/>
    <x v="0"/>
    <x v="0"/>
    <x v="2"/>
    <x v="2"/>
    <x v="0"/>
  </r>
  <r>
    <s v="WBK-62297-910"/>
    <x v="230"/>
    <x v="251"/>
    <s v="A-D-0.2"/>
    <x v="0"/>
    <x v="251"/>
    <s v="mfearon7h@reverbnation.com"/>
    <x v="0"/>
    <x v="2"/>
    <x v="2"/>
    <x v="3"/>
    <x v="14"/>
    <x v="9"/>
    <x v="2"/>
    <x v="2"/>
    <x v="1"/>
  </r>
  <r>
    <s v="OGY-19377-175"/>
    <x v="231"/>
    <x v="252"/>
    <s v="E-D-0.5"/>
    <x v="2"/>
    <x v="252"/>
    <s v=""/>
    <x v="1"/>
    <x v="1"/>
    <x v="2"/>
    <x v="1"/>
    <x v="5"/>
    <x v="35"/>
    <x v="1"/>
    <x v="2"/>
    <x v="0"/>
  </r>
  <r>
    <s v="ESR-66651-814"/>
    <x v="80"/>
    <x v="253"/>
    <s v="A-D-0.2"/>
    <x v="4"/>
    <x v="253"/>
    <s v="jsisneros7j@a8.net"/>
    <x v="0"/>
    <x v="2"/>
    <x v="2"/>
    <x v="3"/>
    <x v="14"/>
    <x v="22"/>
    <x v="2"/>
    <x v="2"/>
    <x v="0"/>
  </r>
  <r>
    <s v="CPX-46916-770"/>
    <x v="232"/>
    <x v="254"/>
    <s v="R-L-1"/>
    <x v="5"/>
    <x v="254"/>
    <s v="zcarlson7k@bigcartel.com"/>
    <x v="1"/>
    <x v="0"/>
    <x v="1"/>
    <x v="0"/>
    <x v="35"/>
    <x v="144"/>
    <x v="0"/>
    <x v="1"/>
    <x v="0"/>
  </r>
  <r>
    <s v="MDC-03318-645"/>
    <x v="233"/>
    <x v="255"/>
    <s v="A-L-0.2"/>
    <x v="0"/>
    <x v="255"/>
    <s v="wmaddox7l@timesonline.co.uk"/>
    <x v="0"/>
    <x v="2"/>
    <x v="1"/>
    <x v="3"/>
    <x v="10"/>
    <x v="41"/>
    <x v="2"/>
    <x v="1"/>
    <x v="1"/>
  </r>
  <r>
    <s v="SFF-86059-407"/>
    <x v="234"/>
    <x v="256"/>
    <s v="A-M-2.5"/>
    <x v="2"/>
    <x v="256"/>
    <s v="dhedlestone7m@craigslist.org"/>
    <x v="0"/>
    <x v="2"/>
    <x v="0"/>
    <x v="2"/>
    <x v="31"/>
    <x v="145"/>
    <x v="2"/>
    <x v="0"/>
    <x v="1"/>
  </r>
  <r>
    <s v="SCL-94540-788"/>
    <x v="235"/>
    <x v="257"/>
    <s v="E-L-2.5"/>
    <x v="5"/>
    <x v="257"/>
    <s v="tcrowthe7n@europa.eu"/>
    <x v="0"/>
    <x v="1"/>
    <x v="1"/>
    <x v="2"/>
    <x v="8"/>
    <x v="106"/>
    <x v="1"/>
    <x v="1"/>
    <x v="1"/>
  </r>
  <r>
    <s v="HVU-21634-076"/>
    <x v="236"/>
    <x v="258"/>
    <s v="R-L-2.5"/>
    <x v="4"/>
    <x v="258"/>
    <s v="dbury7o@tinyurl.com"/>
    <x v="1"/>
    <x v="0"/>
    <x v="1"/>
    <x v="2"/>
    <x v="4"/>
    <x v="108"/>
    <x v="0"/>
    <x v="1"/>
    <x v="0"/>
  </r>
  <r>
    <s v="XUS-73326-418"/>
    <x v="237"/>
    <x v="259"/>
    <s v="E-L-1"/>
    <x v="5"/>
    <x v="259"/>
    <s v="gbroadbear7p@omniture.com"/>
    <x v="0"/>
    <x v="1"/>
    <x v="1"/>
    <x v="0"/>
    <x v="28"/>
    <x v="146"/>
    <x v="1"/>
    <x v="1"/>
    <x v="1"/>
  </r>
  <r>
    <s v="XWD-18933-006"/>
    <x v="238"/>
    <x v="260"/>
    <s v="A-L-0.2"/>
    <x v="0"/>
    <x v="260"/>
    <s v="epalfrey7q@devhub.com"/>
    <x v="0"/>
    <x v="2"/>
    <x v="1"/>
    <x v="3"/>
    <x v="10"/>
    <x v="41"/>
    <x v="2"/>
    <x v="1"/>
    <x v="0"/>
  </r>
  <r>
    <s v="HPD-65272-772"/>
    <x v="52"/>
    <x v="261"/>
    <s v="L-M-2.5"/>
    <x v="2"/>
    <x v="261"/>
    <s v="pmetrick7r@rakuten.co.jp"/>
    <x v="0"/>
    <x v="3"/>
    <x v="0"/>
    <x v="2"/>
    <x v="36"/>
    <x v="116"/>
    <x v="3"/>
    <x v="0"/>
    <x v="0"/>
  </r>
  <r>
    <s v="JEG-93140-224"/>
    <x v="146"/>
    <x v="262"/>
    <s v="E-M-0.5"/>
    <x v="1"/>
    <x v="262"/>
    <s v=""/>
    <x v="0"/>
    <x v="1"/>
    <x v="0"/>
    <x v="1"/>
    <x v="1"/>
    <x v="1"/>
    <x v="1"/>
    <x v="0"/>
    <x v="0"/>
  </r>
  <r>
    <s v="NNH-62058-950"/>
    <x v="239"/>
    <x v="263"/>
    <s v="E-L-1"/>
    <x v="4"/>
    <x v="263"/>
    <s v="kkarby7t@sbwire.com"/>
    <x v="0"/>
    <x v="1"/>
    <x v="1"/>
    <x v="0"/>
    <x v="28"/>
    <x v="48"/>
    <x v="1"/>
    <x v="1"/>
    <x v="0"/>
  </r>
  <r>
    <s v="LTD-71429-845"/>
    <x v="240"/>
    <x v="264"/>
    <s v="A-L-0.5"/>
    <x v="2"/>
    <x v="264"/>
    <s v="fcrumpe7u@ftc.gov"/>
    <x v="2"/>
    <x v="2"/>
    <x v="1"/>
    <x v="1"/>
    <x v="26"/>
    <x v="41"/>
    <x v="2"/>
    <x v="1"/>
    <x v="1"/>
  </r>
  <r>
    <s v="MPV-26985-215"/>
    <x v="241"/>
    <x v="265"/>
    <s v="R-D-0.5"/>
    <x v="2"/>
    <x v="265"/>
    <s v="achatto7v@sakura.ne.jp"/>
    <x v="2"/>
    <x v="0"/>
    <x v="2"/>
    <x v="1"/>
    <x v="29"/>
    <x v="147"/>
    <x v="0"/>
    <x v="2"/>
    <x v="0"/>
  </r>
  <r>
    <s v="IYO-10245-081"/>
    <x v="242"/>
    <x v="266"/>
    <s v="E-M-2.5"/>
    <x v="3"/>
    <x v="266"/>
    <s v=""/>
    <x v="0"/>
    <x v="1"/>
    <x v="0"/>
    <x v="2"/>
    <x v="25"/>
    <x v="88"/>
    <x v="1"/>
    <x v="0"/>
    <x v="1"/>
  </r>
  <r>
    <s v="BYZ-39669-954"/>
    <x v="243"/>
    <x v="267"/>
    <s v="L-L-2.5"/>
    <x v="2"/>
    <x v="267"/>
    <s v=""/>
    <x v="0"/>
    <x v="3"/>
    <x v="1"/>
    <x v="2"/>
    <x v="23"/>
    <x v="133"/>
    <x v="3"/>
    <x v="1"/>
    <x v="1"/>
  </r>
  <r>
    <s v="EFB-72860-209"/>
    <x v="244"/>
    <x v="268"/>
    <s v="A-M-0.2"/>
    <x v="4"/>
    <x v="268"/>
    <s v="bmergue7y@umn.edu"/>
    <x v="0"/>
    <x v="2"/>
    <x v="0"/>
    <x v="3"/>
    <x v="12"/>
    <x v="72"/>
    <x v="2"/>
    <x v="0"/>
    <x v="0"/>
  </r>
  <r>
    <s v="GMM-72397-378"/>
    <x v="245"/>
    <x v="269"/>
    <s v="R-L-0.2"/>
    <x v="4"/>
    <x v="269"/>
    <s v="kpatise7z@jigsy.com"/>
    <x v="0"/>
    <x v="0"/>
    <x v="1"/>
    <x v="3"/>
    <x v="34"/>
    <x v="79"/>
    <x v="0"/>
    <x v="1"/>
    <x v="1"/>
  </r>
  <r>
    <s v="LYP-52345-883"/>
    <x v="246"/>
    <x v="270"/>
    <s v="E-M-0.5"/>
    <x v="2"/>
    <x v="270"/>
    <s v=""/>
    <x v="1"/>
    <x v="1"/>
    <x v="0"/>
    <x v="1"/>
    <x v="1"/>
    <x v="112"/>
    <x v="1"/>
    <x v="0"/>
    <x v="0"/>
  </r>
  <r>
    <s v="DFK-35846-692"/>
    <x v="247"/>
    <x v="271"/>
    <s v="R-D-0.2"/>
    <x v="1"/>
    <x v="271"/>
    <s v=""/>
    <x v="0"/>
    <x v="0"/>
    <x v="2"/>
    <x v="3"/>
    <x v="22"/>
    <x v="148"/>
    <x v="0"/>
    <x v="2"/>
    <x v="0"/>
  </r>
  <r>
    <s v="XAH-93337-609"/>
    <x v="248"/>
    <x v="272"/>
    <s v="A-D-1"/>
    <x v="1"/>
    <x v="272"/>
    <s v="dduke82@vkontakte.ru"/>
    <x v="0"/>
    <x v="2"/>
    <x v="2"/>
    <x v="0"/>
    <x v="0"/>
    <x v="12"/>
    <x v="2"/>
    <x v="2"/>
    <x v="1"/>
  </r>
  <r>
    <s v="QKA-72582-644"/>
    <x v="249"/>
    <x v="273"/>
    <s v="E-M-0.5"/>
    <x v="0"/>
    <x v="273"/>
    <s v=""/>
    <x v="1"/>
    <x v="1"/>
    <x v="0"/>
    <x v="1"/>
    <x v="1"/>
    <x v="38"/>
    <x v="1"/>
    <x v="0"/>
    <x v="1"/>
  </r>
  <r>
    <s v="ZDK-84567-102"/>
    <x v="250"/>
    <x v="274"/>
    <s v="A-D-0.5"/>
    <x v="3"/>
    <x v="274"/>
    <s v="ihussey84@mapy.cz"/>
    <x v="0"/>
    <x v="2"/>
    <x v="2"/>
    <x v="1"/>
    <x v="7"/>
    <x v="8"/>
    <x v="2"/>
    <x v="2"/>
    <x v="1"/>
  </r>
  <r>
    <s v="WAV-38301-984"/>
    <x v="251"/>
    <x v="275"/>
    <s v="A-D-0.5"/>
    <x v="1"/>
    <x v="275"/>
    <s v="cpinkerton85@upenn.edu"/>
    <x v="0"/>
    <x v="2"/>
    <x v="2"/>
    <x v="1"/>
    <x v="7"/>
    <x v="44"/>
    <x v="2"/>
    <x v="2"/>
    <x v="1"/>
  </r>
  <r>
    <s v="KZR-33023-209"/>
    <x v="177"/>
    <x v="276"/>
    <s v="E-L-1"/>
    <x v="3"/>
    <x v="276"/>
    <s v=""/>
    <x v="0"/>
    <x v="1"/>
    <x v="1"/>
    <x v="0"/>
    <x v="28"/>
    <x v="69"/>
    <x v="1"/>
    <x v="1"/>
    <x v="1"/>
  </r>
  <r>
    <s v="ULM-49433-003"/>
    <x v="252"/>
    <x v="277"/>
    <s v="E-M-1"/>
    <x v="0"/>
    <x v="277"/>
    <s v=""/>
    <x v="0"/>
    <x v="1"/>
    <x v="0"/>
    <x v="0"/>
    <x v="3"/>
    <x v="3"/>
    <x v="1"/>
    <x v="0"/>
    <x v="1"/>
  </r>
  <r>
    <s v="SIB-83254-136"/>
    <x v="253"/>
    <x v="278"/>
    <s v="R-M-0.5"/>
    <x v="5"/>
    <x v="278"/>
    <s v="dvizor88@furl.net"/>
    <x v="0"/>
    <x v="0"/>
    <x v="0"/>
    <x v="1"/>
    <x v="7"/>
    <x v="27"/>
    <x v="0"/>
    <x v="0"/>
    <x v="0"/>
  </r>
  <r>
    <s v="NOK-50349-551"/>
    <x v="254"/>
    <x v="279"/>
    <s v="R-D-0.5"/>
    <x v="3"/>
    <x v="279"/>
    <s v="esedgebeer89@oaic.gov.au"/>
    <x v="0"/>
    <x v="0"/>
    <x v="2"/>
    <x v="1"/>
    <x v="29"/>
    <x v="103"/>
    <x v="0"/>
    <x v="2"/>
    <x v="0"/>
  </r>
  <r>
    <s v="YIS-96268-844"/>
    <x v="227"/>
    <x v="280"/>
    <s v="E-L-0.2"/>
    <x v="5"/>
    <x v="280"/>
    <s v="klestrange8a@lulu.com"/>
    <x v="0"/>
    <x v="1"/>
    <x v="1"/>
    <x v="3"/>
    <x v="38"/>
    <x v="149"/>
    <x v="1"/>
    <x v="1"/>
    <x v="0"/>
  </r>
  <r>
    <s v="CXI-04933-855"/>
    <x v="110"/>
    <x v="281"/>
    <s v="E-L-2.5"/>
    <x v="5"/>
    <x v="281"/>
    <s v="ltanti8b@techcrunch.com"/>
    <x v="0"/>
    <x v="1"/>
    <x v="1"/>
    <x v="2"/>
    <x v="8"/>
    <x v="106"/>
    <x v="1"/>
    <x v="1"/>
    <x v="0"/>
  </r>
  <r>
    <s v="IZU-90429-382"/>
    <x v="182"/>
    <x v="282"/>
    <s v="A-L-1"/>
    <x v="3"/>
    <x v="282"/>
    <s v="ade8c@1und1.de"/>
    <x v="0"/>
    <x v="2"/>
    <x v="1"/>
    <x v="0"/>
    <x v="2"/>
    <x v="5"/>
    <x v="2"/>
    <x v="1"/>
    <x v="0"/>
  </r>
  <r>
    <s v="WIT-40912-783"/>
    <x v="255"/>
    <x v="283"/>
    <s v="L-D-0.2"/>
    <x v="4"/>
    <x v="283"/>
    <s v="tjedrachowicz8d@acquirethisname.com"/>
    <x v="0"/>
    <x v="3"/>
    <x v="2"/>
    <x v="3"/>
    <x v="10"/>
    <x v="42"/>
    <x v="3"/>
    <x v="2"/>
    <x v="0"/>
  </r>
  <r>
    <s v="PSD-57291-590"/>
    <x v="256"/>
    <x v="284"/>
    <s v="A-M-0.5"/>
    <x v="2"/>
    <x v="284"/>
    <s v="pstonner8e@moonfruit.com"/>
    <x v="0"/>
    <x v="2"/>
    <x v="0"/>
    <x v="1"/>
    <x v="17"/>
    <x v="52"/>
    <x v="2"/>
    <x v="0"/>
    <x v="1"/>
  </r>
  <r>
    <s v="GOI-41472-677"/>
    <x v="3"/>
    <x v="285"/>
    <s v="E-D-2.5"/>
    <x v="4"/>
    <x v="285"/>
    <s v="dtingly8f@goo.ne.jp"/>
    <x v="0"/>
    <x v="1"/>
    <x v="2"/>
    <x v="2"/>
    <x v="39"/>
    <x v="150"/>
    <x v="1"/>
    <x v="2"/>
    <x v="0"/>
  </r>
  <r>
    <s v="KTX-17944-494"/>
    <x v="257"/>
    <x v="286"/>
    <s v="A-L-0.2"/>
    <x v="2"/>
    <x v="286"/>
    <s v="crushe8n@about.me"/>
    <x v="0"/>
    <x v="2"/>
    <x v="1"/>
    <x v="3"/>
    <x v="10"/>
    <x v="84"/>
    <x v="2"/>
    <x v="1"/>
    <x v="0"/>
  </r>
  <r>
    <s v="RDM-99811-230"/>
    <x v="258"/>
    <x v="287"/>
    <s v="L-M-0.2"/>
    <x v="1"/>
    <x v="287"/>
    <s v="bchecci8h@usa.gov"/>
    <x v="2"/>
    <x v="3"/>
    <x v="0"/>
    <x v="3"/>
    <x v="18"/>
    <x v="26"/>
    <x v="3"/>
    <x v="0"/>
    <x v="1"/>
  </r>
  <r>
    <s v="JTU-55897-581"/>
    <x v="259"/>
    <x v="288"/>
    <s v="R-M-0.2"/>
    <x v="1"/>
    <x v="288"/>
    <s v="jbagot8i@mac.com"/>
    <x v="0"/>
    <x v="0"/>
    <x v="0"/>
    <x v="3"/>
    <x v="14"/>
    <x v="128"/>
    <x v="0"/>
    <x v="0"/>
    <x v="1"/>
  </r>
  <r>
    <s v="CRK-07584-240"/>
    <x v="260"/>
    <x v="289"/>
    <s v="A-M-1"/>
    <x v="3"/>
    <x v="289"/>
    <s v="ebeeble8j@soundcloud.com"/>
    <x v="0"/>
    <x v="2"/>
    <x v="0"/>
    <x v="0"/>
    <x v="15"/>
    <x v="65"/>
    <x v="2"/>
    <x v="0"/>
    <x v="0"/>
  </r>
  <r>
    <s v="MKE-75518-399"/>
    <x v="261"/>
    <x v="290"/>
    <s v="A-M-1"/>
    <x v="3"/>
    <x v="290"/>
    <s v="cfluin8k@flickr.com"/>
    <x v="2"/>
    <x v="2"/>
    <x v="0"/>
    <x v="0"/>
    <x v="15"/>
    <x v="65"/>
    <x v="2"/>
    <x v="0"/>
    <x v="1"/>
  </r>
  <r>
    <s v="AEL-51169-725"/>
    <x v="262"/>
    <x v="291"/>
    <s v="L-M-0.2"/>
    <x v="5"/>
    <x v="291"/>
    <s v="ebletsor8l@vinaora.com"/>
    <x v="0"/>
    <x v="3"/>
    <x v="0"/>
    <x v="3"/>
    <x v="18"/>
    <x v="50"/>
    <x v="3"/>
    <x v="0"/>
    <x v="0"/>
  </r>
  <r>
    <s v="ZGM-83108-823"/>
    <x v="263"/>
    <x v="292"/>
    <s v="E-L-1"/>
    <x v="2"/>
    <x v="292"/>
    <s v="pbrydell8m@bloglovin.com"/>
    <x v="1"/>
    <x v="1"/>
    <x v="1"/>
    <x v="0"/>
    <x v="28"/>
    <x v="151"/>
    <x v="1"/>
    <x v="1"/>
    <x v="1"/>
  </r>
  <r>
    <s v="JBP-78754-392"/>
    <x v="212"/>
    <x v="286"/>
    <s v="E-M-2.5"/>
    <x v="5"/>
    <x v="286"/>
    <s v="crushe8n@about.me"/>
    <x v="0"/>
    <x v="1"/>
    <x v="0"/>
    <x v="2"/>
    <x v="25"/>
    <x v="152"/>
    <x v="1"/>
    <x v="0"/>
    <x v="0"/>
  </r>
  <r>
    <s v="RNH-54912-747"/>
    <x v="187"/>
    <x v="293"/>
    <s v="R-M-0.5"/>
    <x v="2"/>
    <x v="293"/>
    <s v="nleethem8o@mac.com"/>
    <x v="0"/>
    <x v="0"/>
    <x v="0"/>
    <x v="1"/>
    <x v="7"/>
    <x v="9"/>
    <x v="0"/>
    <x v="0"/>
    <x v="0"/>
  </r>
  <r>
    <s v="JDS-33440-914"/>
    <x v="248"/>
    <x v="294"/>
    <s v="R-M-1"/>
    <x v="3"/>
    <x v="294"/>
    <s v="anesfield8p@people.com.cn"/>
    <x v="2"/>
    <x v="0"/>
    <x v="0"/>
    <x v="0"/>
    <x v="0"/>
    <x v="44"/>
    <x v="0"/>
    <x v="0"/>
    <x v="0"/>
  </r>
  <r>
    <s v="SYX-48878-182"/>
    <x v="264"/>
    <x v="295"/>
    <s v="R-D-1"/>
    <x v="1"/>
    <x v="295"/>
    <s v=""/>
    <x v="0"/>
    <x v="0"/>
    <x v="2"/>
    <x v="0"/>
    <x v="33"/>
    <x v="153"/>
    <x v="0"/>
    <x v="2"/>
    <x v="1"/>
  </r>
  <r>
    <s v="ZGD-94763-868"/>
    <x v="265"/>
    <x v="296"/>
    <s v="E-L-2.5"/>
    <x v="2"/>
    <x v="296"/>
    <s v="mbrockway8r@ibm.com"/>
    <x v="0"/>
    <x v="1"/>
    <x v="1"/>
    <x v="2"/>
    <x v="8"/>
    <x v="107"/>
    <x v="1"/>
    <x v="1"/>
    <x v="0"/>
  </r>
  <r>
    <s v="CZY-70361-485"/>
    <x v="266"/>
    <x v="297"/>
    <s v="E-L-2.5"/>
    <x v="5"/>
    <x v="297"/>
    <s v="nlush8s@dedecms.com"/>
    <x v="1"/>
    <x v="1"/>
    <x v="1"/>
    <x v="2"/>
    <x v="8"/>
    <x v="106"/>
    <x v="1"/>
    <x v="1"/>
    <x v="1"/>
  </r>
  <r>
    <s v="RJR-12175-899"/>
    <x v="267"/>
    <x v="298"/>
    <s v="E-D-0.5"/>
    <x v="3"/>
    <x v="298"/>
    <s v="smcmillian8t@csmonitor.com"/>
    <x v="0"/>
    <x v="1"/>
    <x v="2"/>
    <x v="1"/>
    <x v="5"/>
    <x v="6"/>
    <x v="1"/>
    <x v="2"/>
    <x v="1"/>
  </r>
  <r>
    <s v="ELB-07929-407"/>
    <x v="204"/>
    <x v="299"/>
    <s v="A-M-2.5"/>
    <x v="0"/>
    <x v="299"/>
    <s v="tbennison8u@google.cn"/>
    <x v="0"/>
    <x v="2"/>
    <x v="0"/>
    <x v="2"/>
    <x v="31"/>
    <x v="95"/>
    <x v="2"/>
    <x v="0"/>
    <x v="0"/>
  </r>
  <r>
    <s v="UJQ-54441-340"/>
    <x v="268"/>
    <x v="300"/>
    <s v="E-M-0.2"/>
    <x v="0"/>
    <x v="300"/>
    <s v="gtweed8v@yolasite.com"/>
    <x v="0"/>
    <x v="1"/>
    <x v="0"/>
    <x v="3"/>
    <x v="16"/>
    <x v="112"/>
    <x v="1"/>
    <x v="0"/>
    <x v="0"/>
  </r>
  <r>
    <s v="UJQ-54441-340"/>
    <x v="268"/>
    <x v="300"/>
    <s v="A-L-0.2"/>
    <x v="1"/>
    <x v="300"/>
    <s v="gtweed8v@yolasite.com"/>
    <x v="0"/>
    <x v="2"/>
    <x v="1"/>
    <x v="3"/>
    <x v="10"/>
    <x v="117"/>
    <x v="2"/>
    <x v="1"/>
    <x v="0"/>
  </r>
  <r>
    <s v="OWY-43108-475"/>
    <x v="269"/>
    <x v="301"/>
    <s v="A-M-0.2"/>
    <x v="5"/>
    <x v="301"/>
    <s v="ggoggin8x@wix.com"/>
    <x v="1"/>
    <x v="2"/>
    <x v="0"/>
    <x v="3"/>
    <x v="12"/>
    <x v="16"/>
    <x v="2"/>
    <x v="0"/>
    <x v="0"/>
  </r>
  <r>
    <s v="GNO-91911-159"/>
    <x v="145"/>
    <x v="302"/>
    <s v="L-D-0.5"/>
    <x v="3"/>
    <x v="302"/>
    <s v="sjeyness8y@biglobe.ne.jp"/>
    <x v="1"/>
    <x v="3"/>
    <x v="2"/>
    <x v="1"/>
    <x v="26"/>
    <x v="102"/>
    <x v="3"/>
    <x v="2"/>
    <x v="1"/>
  </r>
  <r>
    <s v="CNY-06284-066"/>
    <x v="270"/>
    <x v="303"/>
    <s v="E-D-0.2"/>
    <x v="1"/>
    <x v="303"/>
    <s v="dbonhome8z@shinystat.com"/>
    <x v="0"/>
    <x v="1"/>
    <x v="2"/>
    <x v="3"/>
    <x v="13"/>
    <x v="94"/>
    <x v="1"/>
    <x v="2"/>
    <x v="0"/>
  </r>
  <r>
    <s v="OQS-46321-904"/>
    <x v="271"/>
    <x v="304"/>
    <s v="E-M-1"/>
    <x v="2"/>
    <x v="304"/>
    <s v=""/>
    <x v="0"/>
    <x v="1"/>
    <x v="0"/>
    <x v="0"/>
    <x v="3"/>
    <x v="154"/>
    <x v="1"/>
    <x v="0"/>
    <x v="1"/>
  </r>
  <r>
    <s v="IBW-87442-480"/>
    <x v="272"/>
    <x v="305"/>
    <s v="A-L-2.5"/>
    <x v="2"/>
    <x v="305"/>
    <s v="tle91@epa.gov"/>
    <x v="0"/>
    <x v="2"/>
    <x v="1"/>
    <x v="2"/>
    <x v="24"/>
    <x v="91"/>
    <x v="2"/>
    <x v="1"/>
    <x v="0"/>
  </r>
  <r>
    <s v="DGZ-82537-477"/>
    <x v="252"/>
    <x v="306"/>
    <s v="R-D-1"/>
    <x v="1"/>
    <x v="306"/>
    <s v=""/>
    <x v="0"/>
    <x v="0"/>
    <x v="2"/>
    <x v="0"/>
    <x v="33"/>
    <x v="153"/>
    <x v="0"/>
    <x v="2"/>
    <x v="1"/>
  </r>
  <r>
    <s v="LPS-39089-432"/>
    <x v="273"/>
    <x v="307"/>
    <s v="R-D-1"/>
    <x v="1"/>
    <x v="307"/>
    <s v="balldridge93@yandex.ru"/>
    <x v="0"/>
    <x v="0"/>
    <x v="2"/>
    <x v="0"/>
    <x v="33"/>
    <x v="153"/>
    <x v="0"/>
    <x v="2"/>
    <x v="0"/>
  </r>
  <r>
    <s v="MQU-86100-929"/>
    <x v="274"/>
    <x v="308"/>
    <s v="L-L-0.5"/>
    <x v="4"/>
    <x v="308"/>
    <s v=""/>
    <x v="0"/>
    <x v="3"/>
    <x v="1"/>
    <x v="1"/>
    <x v="20"/>
    <x v="82"/>
    <x v="3"/>
    <x v="1"/>
    <x v="0"/>
  </r>
  <r>
    <s v="XUR-14132-391"/>
    <x v="275"/>
    <x v="309"/>
    <s v="R-D-0.5"/>
    <x v="4"/>
    <x v="309"/>
    <s v="lgoodger95@guardian.co.uk"/>
    <x v="0"/>
    <x v="0"/>
    <x v="2"/>
    <x v="1"/>
    <x v="29"/>
    <x v="155"/>
    <x v="0"/>
    <x v="2"/>
    <x v="0"/>
  </r>
  <r>
    <s v="OVI-27064-381"/>
    <x v="276"/>
    <x v="298"/>
    <s v="R-D-0.5"/>
    <x v="3"/>
    <x v="298"/>
    <s v="smcmillian8t@csmonitor.com"/>
    <x v="0"/>
    <x v="0"/>
    <x v="2"/>
    <x v="1"/>
    <x v="29"/>
    <x v="103"/>
    <x v="0"/>
    <x v="2"/>
    <x v="1"/>
  </r>
  <r>
    <s v="SHP-17012-870"/>
    <x v="277"/>
    <x v="310"/>
    <s v="R-M-2.5"/>
    <x v="2"/>
    <x v="310"/>
    <s v="cdrewett97@wikipedia.org"/>
    <x v="0"/>
    <x v="0"/>
    <x v="0"/>
    <x v="2"/>
    <x v="11"/>
    <x v="156"/>
    <x v="0"/>
    <x v="0"/>
    <x v="0"/>
  </r>
  <r>
    <s v="FDY-03414-903"/>
    <x v="278"/>
    <x v="311"/>
    <s v="A-D-0.5"/>
    <x v="3"/>
    <x v="311"/>
    <s v="qparsons98@blogtalkradio.com"/>
    <x v="0"/>
    <x v="2"/>
    <x v="2"/>
    <x v="1"/>
    <x v="7"/>
    <x v="8"/>
    <x v="2"/>
    <x v="2"/>
    <x v="0"/>
  </r>
  <r>
    <s v="WXT-85291-143"/>
    <x v="279"/>
    <x v="312"/>
    <s v="R-M-0.5"/>
    <x v="4"/>
    <x v="312"/>
    <s v="vceely99@auda.org.au"/>
    <x v="0"/>
    <x v="0"/>
    <x v="0"/>
    <x v="1"/>
    <x v="7"/>
    <x v="86"/>
    <x v="0"/>
    <x v="0"/>
    <x v="0"/>
  </r>
  <r>
    <s v="QNP-18893-547"/>
    <x v="280"/>
    <x v="313"/>
    <s v="R-L-1"/>
    <x v="1"/>
    <x v="313"/>
    <s v=""/>
    <x v="0"/>
    <x v="0"/>
    <x v="1"/>
    <x v="0"/>
    <x v="35"/>
    <x v="143"/>
    <x v="0"/>
    <x v="1"/>
    <x v="1"/>
  </r>
  <r>
    <s v="DOH-92927-530"/>
    <x v="281"/>
    <x v="314"/>
    <s v="L-L-0.2"/>
    <x v="5"/>
    <x v="314"/>
    <s v="cvasiliev9b@discuz.net"/>
    <x v="0"/>
    <x v="3"/>
    <x v="1"/>
    <x v="3"/>
    <x v="6"/>
    <x v="32"/>
    <x v="3"/>
    <x v="1"/>
    <x v="0"/>
  </r>
  <r>
    <s v="HGJ-82768-173"/>
    <x v="282"/>
    <x v="315"/>
    <s v="A-M-1"/>
    <x v="4"/>
    <x v="315"/>
    <s v="tomoylan9c@liveinternet.ru"/>
    <x v="2"/>
    <x v="2"/>
    <x v="0"/>
    <x v="0"/>
    <x v="15"/>
    <x v="157"/>
    <x v="2"/>
    <x v="0"/>
    <x v="1"/>
  </r>
  <r>
    <s v="YPT-95383-088"/>
    <x v="283"/>
    <x v="306"/>
    <s v="E-D-2.5"/>
    <x v="0"/>
    <x v="306"/>
    <s v=""/>
    <x v="0"/>
    <x v="1"/>
    <x v="2"/>
    <x v="2"/>
    <x v="39"/>
    <x v="158"/>
    <x v="1"/>
    <x v="2"/>
    <x v="1"/>
  </r>
  <r>
    <s v="OYH-16533-767"/>
    <x v="284"/>
    <x v="316"/>
    <s v="E-L-1"/>
    <x v="4"/>
    <x v="316"/>
    <s v="wfetherston9e@constantcontact.com"/>
    <x v="0"/>
    <x v="1"/>
    <x v="1"/>
    <x v="0"/>
    <x v="28"/>
    <x v="48"/>
    <x v="1"/>
    <x v="1"/>
    <x v="1"/>
  </r>
  <r>
    <s v="DWW-28642-549"/>
    <x v="285"/>
    <x v="317"/>
    <s v="E-D-0.2"/>
    <x v="0"/>
    <x v="317"/>
    <s v="erasmus9f@techcrunch.com"/>
    <x v="0"/>
    <x v="1"/>
    <x v="2"/>
    <x v="3"/>
    <x v="13"/>
    <x v="35"/>
    <x v="1"/>
    <x v="2"/>
    <x v="0"/>
  </r>
  <r>
    <s v="CGO-79583-871"/>
    <x v="286"/>
    <x v="318"/>
    <s v="E-D-0.5"/>
    <x v="2"/>
    <x v="318"/>
    <s v="wgiorgioni9g@wikipedia.org"/>
    <x v="0"/>
    <x v="1"/>
    <x v="2"/>
    <x v="1"/>
    <x v="5"/>
    <x v="35"/>
    <x v="1"/>
    <x v="2"/>
    <x v="0"/>
  </r>
  <r>
    <s v="TFY-52090-386"/>
    <x v="287"/>
    <x v="319"/>
    <s v="E-L-0.5"/>
    <x v="0"/>
    <x v="319"/>
    <s v="lscargle9h@myspace.com"/>
    <x v="0"/>
    <x v="1"/>
    <x v="1"/>
    <x v="1"/>
    <x v="32"/>
    <x v="58"/>
    <x v="1"/>
    <x v="1"/>
    <x v="1"/>
  </r>
  <r>
    <s v="TFY-52090-386"/>
    <x v="287"/>
    <x v="319"/>
    <s v="L-D-0.5"/>
    <x v="1"/>
    <x v="319"/>
    <s v="lscargle9h@myspace.com"/>
    <x v="0"/>
    <x v="3"/>
    <x v="2"/>
    <x v="1"/>
    <x v="26"/>
    <x v="5"/>
    <x v="3"/>
    <x v="2"/>
    <x v="1"/>
  </r>
  <r>
    <s v="NYY-73968-094"/>
    <x v="288"/>
    <x v="320"/>
    <s v="R-D-0.5"/>
    <x v="5"/>
    <x v="320"/>
    <s v="nclimance9j@europa.eu"/>
    <x v="0"/>
    <x v="0"/>
    <x v="2"/>
    <x v="1"/>
    <x v="29"/>
    <x v="111"/>
    <x v="0"/>
    <x v="2"/>
    <x v="1"/>
  </r>
  <r>
    <s v="QEY-71761-460"/>
    <x v="250"/>
    <x v="321"/>
    <s v="R-M-1"/>
    <x v="0"/>
    <x v="321"/>
    <s v=""/>
    <x v="1"/>
    <x v="0"/>
    <x v="0"/>
    <x v="0"/>
    <x v="0"/>
    <x v="0"/>
    <x v="0"/>
    <x v="0"/>
    <x v="0"/>
  </r>
  <r>
    <s v="GKQ-82603-910"/>
    <x v="289"/>
    <x v="322"/>
    <s v="R-L-1"/>
    <x v="1"/>
    <x v="322"/>
    <s v="asnazle9l@oracle.com"/>
    <x v="0"/>
    <x v="0"/>
    <x v="1"/>
    <x v="0"/>
    <x v="35"/>
    <x v="143"/>
    <x v="0"/>
    <x v="1"/>
    <x v="1"/>
  </r>
  <r>
    <s v="IOB-32673-745"/>
    <x v="290"/>
    <x v="323"/>
    <s v="A-L-0.5"/>
    <x v="3"/>
    <x v="323"/>
    <s v="rworg9m@arstechnica.com"/>
    <x v="0"/>
    <x v="2"/>
    <x v="1"/>
    <x v="1"/>
    <x v="26"/>
    <x v="102"/>
    <x v="2"/>
    <x v="1"/>
    <x v="0"/>
  </r>
  <r>
    <s v="YAU-98893-150"/>
    <x v="291"/>
    <x v="324"/>
    <s v="L-M-1"/>
    <x v="3"/>
    <x v="324"/>
    <s v="ldanes9n@umn.edu"/>
    <x v="0"/>
    <x v="3"/>
    <x v="0"/>
    <x v="0"/>
    <x v="21"/>
    <x v="34"/>
    <x v="3"/>
    <x v="0"/>
    <x v="1"/>
  </r>
  <r>
    <s v="XNM-14163-951"/>
    <x v="292"/>
    <x v="325"/>
    <s v="E-L-2.5"/>
    <x v="5"/>
    <x v="325"/>
    <s v="skeynd9o@narod.ru"/>
    <x v="0"/>
    <x v="1"/>
    <x v="1"/>
    <x v="2"/>
    <x v="8"/>
    <x v="106"/>
    <x v="1"/>
    <x v="1"/>
    <x v="1"/>
  </r>
  <r>
    <s v="JPB-45297-000"/>
    <x v="293"/>
    <x v="326"/>
    <s v="R-L-0.2"/>
    <x v="4"/>
    <x v="326"/>
    <s v="ddaveridge9p@arstechnica.com"/>
    <x v="0"/>
    <x v="0"/>
    <x v="1"/>
    <x v="3"/>
    <x v="34"/>
    <x v="79"/>
    <x v="0"/>
    <x v="1"/>
    <x v="1"/>
  </r>
  <r>
    <s v="MOU-74341-266"/>
    <x v="294"/>
    <x v="327"/>
    <s v="A-D-0.5"/>
    <x v="4"/>
    <x v="327"/>
    <s v="jawdry9q@utexas.edu"/>
    <x v="0"/>
    <x v="2"/>
    <x v="2"/>
    <x v="1"/>
    <x v="7"/>
    <x v="86"/>
    <x v="2"/>
    <x v="2"/>
    <x v="1"/>
  </r>
  <r>
    <s v="DHJ-87461-571"/>
    <x v="295"/>
    <x v="328"/>
    <s v="A-M-1"/>
    <x v="0"/>
    <x v="328"/>
    <s v="eryles9r@fastcompany.com"/>
    <x v="0"/>
    <x v="2"/>
    <x v="0"/>
    <x v="0"/>
    <x v="15"/>
    <x v="122"/>
    <x v="2"/>
    <x v="0"/>
    <x v="1"/>
  </r>
  <r>
    <s v="DKM-97676-850"/>
    <x v="296"/>
    <x v="306"/>
    <s v="E-D-0.5"/>
    <x v="1"/>
    <x v="306"/>
    <s v=""/>
    <x v="0"/>
    <x v="1"/>
    <x v="2"/>
    <x v="1"/>
    <x v="5"/>
    <x v="114"/>
    <x v="1"/>
    <x v="2"/>
    <x v="1"/>
  </r>
  <r>
    <s v="UEB-09112-118"/>
    <x v="297"/>
    <x v="329"/>
    <s v="A-M-0.5"/>
    <x v="4"/>
    <x v="329"/>
    <s v=""/>
    <x v="0"/>
    <x v="2"/>
    <x v="0"/>
    <x v="1"/>
    <x v="17"/>
    <x v="25"/>
    <x v="2"/>
    <x v="0"/>
    <x v="0"/>
  </r>
  <r>
    <s v="ORZ-67699-748"/>
    <x v="298"/>
    <x v="330"/>
    <s v="A-M-2.5"/>
    <x v="5"/>
    <x v="330"/>
    <s v="jcaldicott9u@usda.gov"/>
    <x v="0"/>
    <x v="2"/>
    <x v="0"/>
    <x v="2"/>
    <x v="31"/>
    <x v="71"/>
    <x v="2"/>
    <x v="0"/>
    <x v="1"/>
  </r>
  <r>
    <s v="JXP-28398-485"/>
    <x v="299"/>
    <x v="331"/>
    <s v="A-D-2.5"/>
    <x v="1"/>
    <x v="331"/>
    <s v="mvedmore9v@a8.net"/>
    <x v="0"/>
    <x v="2"/>
    <x v="2"/>
    <x v="2"/>
    <x v="11"/>
    <x v="15"/>
    <x v="2"/>
    <x v="2"/>
    <x v="0"/>
  </r>
  <r>
    <s v="WWH-92259-198"/>
    <x v="300"/>
    <x v="332"/>
    <s v="L-D-1"/>
    <x v="4"/>
    <x v="332"/>
    <s v="wromao9w@chronoengine.com"/>
    <x v="0"/>
    <x v="3"/>
    <x v="2"/>
    <x v="0"/>
    <x v="2"/>
    <x v="67"/>
    <x v="3"/>
    <x v="2"/>
    <x v="0"/>
  </r>
  <r>
    <s v="FLR-82914-153"/>
    <x v="301"/>
    <x v="333"/>
    <s v="A-M-2.5"/>
    <x v="5"/>
    <x v="333"/>
    <s v=""/>
    <x v="0"/>
    <x v="2"/>
    <x v="0"/>
    <x v="2"/>
    <x v="31"/>
    <x v="71"/>
    <x v="2"/>
    <x v="0"/>
    <x v="1"/>
  </r>
  <r>
    <s v="AMB-93600-000"/>
    <x v="302"/>
    <x v="334"/>
    <s v="A-L-2.5"/>
    <x v="2"/>
    <x v="334"/>
    <s v="tcotmore9y@amazonaws.com"/>
    <x v="0"/>
    <x v="2"/>
    <x v="1"/>
    <x v="2"/>
    <x v="24"/>
    <x v="91"/>
    <x v="2"/>
    <x v="1"/>
    <x v="1"/>
  </r>
  <r>
    <s v="FEP-36895-658"/>
    <x v="303"/>
    <x v="335"/>
    <s v="R-L-0.2"/>
    <x v="5"/>
    <x v="335"/>
    <s v="yskipsey9z@spotify.com"/>
    <x v="2"/>
    <x v="0"/>
    <x v="1"/>
    <x v="3"/>
    <x v="34"/>
    <x v="137"/>
    <x v="0"/>
    <x v="1"/>
    <x v="1"/>
  </r>
  <r>
    <s v="RXW-91413-276"/>
    <x v="304"/>
    <x v="336"/>
    <s v="R-D-2.5"/>
    <x v="0"/>
    <x v="336"/>
    <s v="ncorpsa0@gmpg.org"/>
    <x v="0"/>
    <x v="0"/>
    <x v="2"/>
    <x v="2"/>
    <x v="9"/>
    <x v="13"/>
    <x v="0"/>
    <x v="2"/>
    <x v="1"/>
  </r>
  <r>
    <s v="RXW-91413-276"/>
    <x v="304"/>
    <x v="336"/>
    <s v="R-M-0.5"/>
    <x v="2"/>
    <x v="336"/>
    <s v="ncorpsa0@gmpg.org"/>
    <x v="0"/>
    <x v="0"/>
    <x v="0"/>
    <x v="1"/>
    <x v="7"/>
    <x v="9"/>
    <x v="0"/>
    <x v="0"/>
    <x v="1"/>
  </r>
  <r>
    <s v="SDB-77492-188"/>
    <x v="305"/>
    <x v="337"/>
    <s v="E-L-1"/>
    <x v="1"/>
    <x v="337"/>
    <s v="fbabbera2@stanford.edu"/>
    <x v="0"/>
    <x v="1"/>
    <x v="1"/>
    <x v="0"/>
    <x v="28"/>
    <x v="159"/>
    <x v="1"/>
    <x v="1"/>
    <x v="0"/>
  </r>
  <r>
    <s v="RZN-65182-395"/>
    <x v="196"/>
    <x v="338"/>
    <s v="L-M-1"/>
    <x v="5"/>
    <x v="338"/>
    <s v="kloxtona3@opensource.org"/>
    <x v="0"/>
    <x v="3"/>
    <x v="0"/>
    <x v="0"/>
    <x v="21"/>
    <x v="75"/>
    <x v="3"/>
    <x v="0"/>
    <x v="1"/>
  </r>
  <r>
    <s v="HDQ-86094-507"/>
    <x v="110"/>
    <x v="339"/>
    <s v="E-D-1"/>
    <x v="5"/>
    <x v="339"/>
    <s v="ptoffula4@posterous.com"/>
    <x v="0"/>
    <x v="1"/>
    <x v="2"/>
    <x v="0"/>
    <x v="37"/>
    <x v="118"/>
    <x v="1"/>
    <x v="2"/>
    <x v="0"/>
  </r>
  <r>
    <s v="YXO-79631-417"/>
    <x v="24"/>
    <x v="340"/>
    <s v="L-D-0.5"/>
    <x v="2"/>
    <x v="340"/>
    <s v="cgwinnetta5@behance.net"/>
    <x v="0"/>
    <x v="3"/>
    <x v="2"/>
    <x v="1"/>
    <x v="26"/>
    <x v="41"/>
    <x v="3"/>
    <x v="2"/>
    <x v="1"/>
  </r>
  <r>
    <s v="SNF-57032-096"/>
    <x v="306"/>
    <x v="341"/>
    <s v="E-D-0.5"/>
    <x v="5"/>
    <x v="341"/>
    <s v=""/>
    <x v="0"/>
    <x v="1"/>
    <x v="2"/>
    <x v="1"/>
    <x v="5"/>
    <x v="160"/>
    <x v="1"/>
    <x v="2"/>
    <x v="1"/>
  </r>
  <r>
    <s v="DGL-29648-995"/>
    <x v="307"/>
    <x v="342"/>
    <s v="L-M-0.2"/>
    <x v="0"/>
    <x v="342"/>
    <s v=""/>
    <x v="0"/>
    <x v="3"/>
    <x v="0"/>
    <x v="3"/>
    <x v="18"/>
    <x v="31"/>
    <x v="3"/>
    <x v="0"/>
    <x v="0"/>
  </r>
  <r>
    <s v="GPU-65651-504"/>
    <x v="308"/>
    <x v="343"/>
    <s v="E-M-2.5"/>
    <x v="0"/>
    <x v="343"/>
    <s v="lflaoniera8@wordpress.org"/>
    <x v="0"/>
    <x v="1"/>
    <x v="0"/>
    <x v="2"/>
    <x v="25"/>
    <x v="40"/>
    <x v="1"/>
    <x v="0"/>
    <x v="1"/>
  </r>
  <r>
    <s v="OJU-34452-896"/>
    <x v="309"/>
    <x v="344"/>
    <s v="E-L-0.5"/>
    <x v="2"/>
    <x v="344"/>
    <s v=""/>
    <x v="0"/>
    <x v="1"/>
    <x v="1"/>
    <x v="1"/>
    <x v="32"/>
    <x v="161"/>
    <x v="1"/>
    <x v="1"/>
    <x v="0"/>
  </r>
  <r>
    <s v="GZS-50547-887"/>
    <x v="310"/>
    <x v="345"/>
    <s v="E-D-1"/>
    <x v="0"/>
    <x v="345"/>
    <s v="ccatchesideaa@macromedia.com"/>
    <x v="0"/>
    <x v="1"/>
    <x v="2"/>
    <x v="0"/>
    <x v="37"/>
    <x v="76"/>
    <x v="1"/>
    <x v="2"/>
    <x v="0"/>
  </r>
  <r>
    <s v="ESR-54041-053"/>
    <x v="311"/>
    <x v="346"/>
    <s v="A-L-0.5"/>
    <x v="5"/>
    <x v="346"/>
    <s v="cgibbonsonab@accuweather.com"/>
    <x v="0"/>
    <x v="2"/>
    <x v="1"/>
    <x v="1"/>
    <x v="26"/>
    <x v="162"/>
    <x v="2"/>
    <x v="1"/>
    <x v="0"/>
  </r>
  <r>
    <s v="OGD-10781-526"/>
    <x v="132"/>
    <x v="347"/>
    <s v="R-L-0.5"/>
    <x v="5"/>
    <x v="347"/>
    <s v="tfarraac@behance.net"/>
    <x v="0"/>
    <x v="0"/>
    <x v="1"/>
    <x v="1"/>
    <x v="30"/>
    <x v="163"/>
    <x v="0"/>
    <x v="1"/>
    <x v="1"/>
  </r>
  <r>
    <s v="FVH-29271-315"/>
    <x v="312"/>
    <x v="348"/>
    <s v="A-D-0.5"/>
    <x v="3"/>
    <x v="348"/>
    <s v=""/>
    <x v="1"/>
    <x v="2"/>
    <x v="2"/>
    <x v="1"/>
    <x v="7"/>
    <x v="8"/>
    <x v="2"/>
    <x v="2"/>
    <x v="0"/>
  </r>
  <r>
    <s v="BNZ-20544-633"/>
    <x v="313"/>
    <x v="349"/>
    <s v="L-L-0.5"/>
    <x v="4"/>
    <x v="349"/>
    <s v="gbamfieldae@yellowpages.com"/>
    <x v="0"/>
    <x v="3"/>
    <x v="1"/>
    <x v="1"/>
    <x v="20"/>
    <x v="82"/>
    <x v="3"/>
    <x v="1"/>
    <x v="0"/>
  </r>
  <r>
    <s v="FUX-85791-078"/>
    <x v="156"/>
    <x v="350"/>
    <s v="A-M-0.2"/>
    <x v="0"/>
    <x v="350"/>
    <s v="whollingdaleaf@about.me"/>
    <x v="0"/>
    <x v="2"/>
    <x v="0"/>
    <x v="3"/>
    <x v="12"/>
    <x v="52"/>
    <x v="2"/>
    <x v="0"/>
    <x v="0"/>
  </r>
  <r>
    <s v="YXP-20078-116"/>
    <x v="314"/>
    <x v="351"/>
    <s v="R-M-0.5"/>
    <x v="2"/>
    <x v="351"/>
    <s v="jdeag@xrea.com"/>
    <x v="0"/>
    <x v="0"/>
    <x v="0"/>
    <x v="1"/>
    <x v="7"/>
    <x v="9"/>
    <x v="0"/>
    <x v="0"/>
    <x v="0"/>
  </r>
  <r>
    <s v="VQV-59984-866"/>
    <x v="315"/>
    <x v="352"/>
    <s v="R-D-0.2"/>
    <x v="3"/>
    <x v="352"/>
    <s v="vskulletah@tinyurl.com"/>
    <x v="1"/>
    <x v="0"/>
    <x v="2"/>
    <x v="3"/>
    <x v="22"/>
    <x v="36"/>
    <x v="0"/>
    <x v="2"/>
    <x v="1"/>
  </r>
  <r>
    <s v="JEH-37276-048"/>
    <x v="316"/>
    <x v="353"/>
    <s v="A-L-0.5"/>
    <x v="3"/>
    <x v="353"/>
    <s v="jrudeforthai@wunderground.com"/>
    <x v="1"/>
    <x v="2"/>
    <x v="1"/>
    <x v="1"/>
    <x v="26"/>
    <x v="102"/>
    <x v="2"/>
    <x v="1"/>
    <x v="0"/>
  </r>
  <r>
    <s v="VYD-28555-589"/>
    <x v="317"/>
    <x v="354"/>
    <s v="R-L-0.5"/>
    <x v="5"/>
    <x v="354"/>
    <s v="atomaszewskiaj@answers.com"/>
    <x v="2"/>
    <x v="0"/>
    <x v="1"/>
    <x v="1"/>
    <x v="30"/>
    <x v="163"/>
    <x v="0"/>
    <x v="1"/>
    <x v="0"/>
  </r>
  <r>
    <s v="WUG-76466-650"/>
    <x v="318"/>
    <x v="306"/>
    <s v="L-D-0.5"/>
    <x v="3"/>
    <x v="306"/>
    <s v=""/>
    <x v="0"/>
    <x v="3"/>
    <x v="2"/>
    <x v="1"/>
    <x v="26"/>
    <x v="102"/>
    <x v="3"/>
    <x v="2"/>
    <x v="1"/>
  </r>
  <r>
    <s v="RJV-08261-583"/>
    <x v="182"/>
    <x v="355"/>
    <s v="A-D-0.2"/>
    <x v="1"/>
    <x v="355"/>
    <s v="pbessal@qq.com"/>
    <x v="0"/>
    <x v="2"/>
    <x v="2"/>
    <x v="3"/>
    <x v="14"/>
    <x v="128"/>
    <x v="2"/>
    <x v="2"/>
    <x v="0"/>
  </r>
  <r>
    <s v="PMR-56062-609"/>
    <x v="319"/>
    <x v="356"/>
    <s v="E-D-0.5"/>
    <x v="3"/>
    <x v="356"/>
    <s v="ewindressam@marketwatch.com"/>
    <x v="0"/>
    <x v="1"/>
    <x v="2"/>
    <x v="1"/>
    <x v="5"/>
    <x v="6"/>
    <x v="1"/>
    <x v="2"/>
    <x v="1"/>
  </r>
  <r>
    <s v="XLD-12920-505"/>
    <x v="320"/>
    <x v="357"/>
    <s v="E-L-0.5"/>
    <x v="5"/>
    <x v="357"/>
    <s v=""/>
    <x v="0"/>
    <x v="1"/>
    <x v="1"/>
    <x v="1"/>
    <x v="32"/>
    <x v="119"/>
    <x v="1"/>
    <x v="1"/>
    <x v="0"/>
  </r>
  <r>
    <s v="UBW-50312-037"/>
    <x v="321"/>
    <x v="358"/>
    <s v="A-L-2.5"/>
    <x v="4"/>
    <x v="358"/>
    <s v=""/>
    <x v="0"/>
    <x v="2"/>
    <x v="1"/>
    <x v="2"/>
    <x v="24"/>
    <x v="129"/>
    <x v="2"/>
    <x v="1"/>
    <x v="1"/>
  </r>
  <r>
    <s v="QAW-05889-019"/>
    <x v="322"/>
    <x v="359"/>
    <s v="L-M-0.5"/>
    <x v="1"/>
    <x v="359"/>
    <s v="vbaumadierap@google.cn"/>
    <x v="0"/>
    <x v="3"/>
    <x v="0"/>
    <x v="1"/>
    <x v="19"/>
    <x v="34"/>
    <x v="3"/>
    <x v="0"/>
    <x v="0"/>
  </r>
  <r>
    <s v="EPT-12715-397"/>
    <x v="128"/>
    <x v="360"/>
    <s v="A-D-0.2"/>
    <x v="5"/>
    <x v="360"/>
    <s v=""/>
    <x v="0"/>
    <x v="2"/>
    <x v="2"/>
    <x v="3"/>
    <x v="14"/>
    <x v="8"/>
    <x v="2"/>
    <x v="2"/>
    <x v="0"/>
  </r>
  <r>
    <s v="DHT-93810-053"/>
    <x v="323"/>
    <x v="361"/>
    <s v="E-L-1"/>
    <x v="1"/>
    <x v="361"/>
    <s v="sweldsar@wired.com"/>
    <x v="0"/>
    <x v="1"/>
    <x v="1"/>
    <x v="0"/>
    <x v="28"/>
    <x v="159"/>
    <x v="1"/>
    <x v="1"/>
    <x v="0"/>
  </r>
  <r>
    <s v="DMY-96037-963"/>
    <x v="324"/>
    <x v="362"/>
    <s v="L-D-0.2"/>
    <x v="3"/>
    <x v="362"/>
    <s v="msarvaras@artisteer.com"/>
    <x v="0"/>
    <x v="3"/>
    <x v="2"/>
    <x v="3"/>
    <x v="10"/>
    <x v="14"/>
    <x v="3"/>
    <x v="2"/>
    <x v="0"/>
  </r>
  <r>
    <s v="MBM-55936-917"/>
    <x v="325"/>
    <x v="363"/>
    <s v="L-D-0.5"/>
    <x v="3"/>
    <x v="363"/>
    <s v="ahavickat@nsw.gov.au"/>
    <x v="0"/>
    <x v="3"/>
    <x v="2"/>
    <x v="1"/>
    <x v="26"/>
    <x v="102"/>
    <x v="3"/>
    <x v="2"/>
    <x v="0"/>
  </r>
  <r>
    <s v="TPA-93614-840"/>
    <x v="326"/>
    <x v="364"/>
    <s v="E-D-0.5"/>
    <x v="0"/>
    <x v="364"/>
    <s v="sdivinyau@ask.com"/>
    <x v="0"/>
    <x v="1"/>
    <x v="2"/>
    <x v="1"/>
    <x v="5"/>
    <x v="20"/>
    <x v="1"/>
    <x v="2"/>
    <x v="0"/>
  </r>
  <r>
    <s v="WDM-77521-710"/>
    <x v="327"/>
    <x v="365"/>
    <s v="A-M-0.5"/>
    <x v="0"/>
    <x v="365"/>
    <s v="inorquoyav@businessweek.com"/>
    <x v="0"/>
    <x v="2"/>
    <x v="0"/>
    <x v="1"/>
    <x v="17"/>
    <x v="72"/>
    <x v="2"/>
    <x v="0"/>
    <x v="1"/>
  </r>
  <r>
    <s v="EIP-19142-462"/>
    <x v="328"/>
    <x v="366"/>
    <s v="E-L-1"/>
    <x v="5"/>
    <x v="366"/>
    <s v="aiddisonaw@usa.gov"/>
    <x v="0"/>
    <x v="1"/>
    <x v="1"/>
    <x v="0"/>
    <x v="28"/>
    <x v="146"/>
    <x v="1"/>
    <x v="1"/>
    <x v="1"/>
  </r>
  <r>
    <s v="EIP-19142-462"/>
    <x v="328"/>
    <x v="366"/>
    <s v="A-L-0.2"/>
    <x v="2"/>
    <x v="366"/>
    <s v="aiddisonaw@usa.gov"/>
    <x v="0"/>
    <x v="2"/>
    <x v="1"/>
    <x v="3"/>
    <x v="10"/>
    <x v="84"/>
    <x v="2"/>
    <x v="1"/>
    <x v="1"/>
  </r>
  <r>
    <s v="ZZL-76364-387"/>
    <x v="128"/>
    <x v="367"/>
    <s v="R-L-2.5"/>
    <x v="4"/>
    <x v="367"/>
    <s v="rlongfielday@bluehost.com"/>
    <x v="0"/>
    <x v="0"/>
    <x v="1"/>
    <x v="2"/>
    <x v="4"/>
    <x v="108"/>
    <x v="0"/>
    <x v="1"/>
    <x v="1"/>
  </r>
  <r>
    <s v="GMF-18638-786"/>
    <x v="329"/>
    <x v="368"/>
    <s v="L-D-0.5"/>
    <x v="5"/>
    <x v="368"/>
    <s v="gkislingburyaz@samsung.com"/>
    <x v="0"/>
    <x v="3"/>
    <x v="2"/>
    <x v="1"/>
    <x v="26"/>
    <x v="162"/>
    <x v="3"/>
    <x v="2"/>
    <x v="0"/>
  </r>
  <r>
    <s v="TDJ-20844-787"/>
    <x v="330"/>
    <x v="369"/>
    <s v="A-L-0.5"/>
    <x v="1"/>
    <x v="369"/>
    <s v="xgibbonsb0@artisteer.com"/>
    <x v="0"/>
    <x v="2"/>
    <x v="1"/>
    <x v="1"/>
    <x v="26"/>
    <x v="5"/>
    <x v="2"/>
    <x v="1"/>
    <x v="1"/>
  </r>
  <r>
    <s v="BWK-39400-446"/>
    <x v="331"/>
    <x v="370"/>
    <s v="L-D-0.5"/>
    <x v="4"/>
    <x v="370"/>
    <s v="fparresb1@imageshack.us"/>
    <x v="0"/>
    <x v="3"/>
    <x v="2"/>
    <x v="1"/>
    <x v="26"/>
    <x v="113"/>
    <x v="3"/>
    <x v="2"/>
    <x v="0"/>
  </r>
  <r>
    <s v="LCB-02099-995"/>
    <x v="332"/>
    <x v="371"/>
    <s v="A-D-0.2"/>
    <x v="5"/>
    <x v="371"/>
    <s v="gsibrayb2@wsj.com"/>
    <x v="0"/>
    <x v="2"/>
    <x v="2"/>
    <x v="3"/>
    <x v="14"/>
    <x v="8"/>
    <x v="2"/>
    <x v="2"/>
    <x v="0"/>
  </r>
  <r>
    <s v="UBA-43678-174"/>
    <x v="333"/>
    <x v="372"/>
    <s v="E-D-2.5"/>
    <x v="5"/>
    <x v="372"/>
    <s v="ihotchkinb3@mit.edu"/>
    <x v="2"/>
    <x v="1"/>
    <x v="2"/>
    <x v="2"/>
    <x v="39"/>
    <x v="164"/>
    <x v="1"/>
    <x v="2"/>
    <x v="1"/>
  </r>
  <r>
    <s v="UDH-24280-432"/>
    <x v="334"/>
    <x v="373"/>
    <s v="L-L-1"/>
    <x v="4"/>
    <x v="373"/>
    <s v="nbroadberrieb4@gnu.org"/>
    <x v="0"/>
    <x v="3"/>
    <x v="1"/>
    <x v="0"/>
    <x v="27"/>
    <x v="165"/>
    <x v="3"/>
    <x v="1"/>
    <x v="1"/>
  </r>
  <r>
    <s v="IDQ-20193-502"/>
    <x v="335"/>
    <x v="374"/>
    <s v="L-M-0.2"/>
    <x v="0"/>
    <x v="374"/>
    <s v="rpithcockb5@yellowbook.com"/>
    <x v="0"/>
    <x v="3"/>
    <x v="0"/>
    <x v="3"/>
    <x v="18"/>
    <x v="31"/>
    <x v="3"/>
    <x v="0"/>
    <x v="0"/>
  </r>
  <r>
    <s v="DJG-14442-608"/>
    <x v="336"/>
    <x v="375"/>
    <s v="R-D-1"/>
    <x v="3"/>
    <x v="375"/>
    <s v="gcroysdaleb6@nih.gov"/>
    <x v="0"/>
    <x v="0"/>
    <x v="2"/>
    <x v="0"/>
    <x v="33"/>
    <x v="166"/>
    <x v="0"/>
    <x v="2"/>
    <x v="0"/>
  </r>
  <r>
    <s v="DWB-61381-370"/>
    <x v="337"/>
    <x v="376"/>
    <s v="L-L-0.2"/>
    <x v="0"/>
    <x v="376"/>
    <s v="bgozzettb7@github.com"/>
    <x v="0"/>
    <x v="3"/>
    <x v="1"/>
    <x v="3"/>
    <x v="6"/>
    <x v="54"/>
    <x v="3"/>
    <x v="1"/>
    <x v="1"/>
  </r>
  <r>
    <s v="FRD-17347-990"/>
    <x v="80"/>
    <x v="377"/>
    <s v="A-D-1"/>
    <x v="4"/>
    <x v="377"/>
    <s v="tcraggsb8@house.gov"/>
    <x v="1"/>
    <x v="2"/>
    <x v="2"/>
    <x v="0"/>
    <x v="0"/>
    <x v="10"/>
    <x v="2"/>
    <x v="2"/>
    <x v="1"/>
  </r>
  <r>
    <s v="YPP-27450-525"/>
    <x v="338"/>
    <x v="378"/>
    <s v="E-M-0.5"/>
    <x v="3"/>
    <x v="378"/>
    <s v="lcullrfordb9@xing.com"/>
    <x v="0"/>
    <x v="1"/>
    <x v="0"/>
    <x v="1"/>
    <x v="1"/>
    <x v="167"/>
    <x v="1"/>
    <x v="0"/>
    <x v="0"/>
  </r>
  <r>
    <s v="EFC-39577-424"/>
    <x v="339"/>
    <x v="379"/>
    <s v="E-M-1"/>
    <x v="1"/>
    <x v="379"/>
    <s v="arizonba@xing.com"/>
    <x v="0"/>
    <x v="1"/>
    <x v="0"/>
    <x v="0"/>
    <x v="3"/>
    <x v="85"/>
    <x v="1"/>
    <x v="0"/>
    <x v="0"/>
  </r>
  <r>
    <s v="LAW-80062-016"/>
    <x v="340"/>
    <x v="380"/>
    <s v="E-M-0.5"/>
    <x v="5"/>
    <x v="380"/>
    <s v=""/>
    <x v="1"/>
    <x v="1"/>
    <x v="0"/>
    <x v="1"/>
    <x v="1"/>
    <x v="168"/>
    <x v="1"/>
    <x v="0"/>
    <x v="1"/>
  </r>
  <r>
    <s v="WKL-27981-758"/>
    <x v="177"/>
    <x v="381"/>
    <s v="A-M-2.5"/>
    <x v="0"/>
    <x v="381"/>
    <s v="fmiellbc@spiegel.de"/>
    <x v="0"/>
    <x v="2"/>
    <x v="0"/>
    <x v="2"/>
    <x v="31"/>
    <x v="95"/>
    <x v="2"/>
    <x v="0"/>
    <x v="0"/>
  </r>
  <r>
    <s v="VRT-39834-265"/>
    <x v="341"/>
    <x v="382"/>
    <s v="L-L-1"/>
    <x v="3"/>
    <x v="382"/>
    <s v=""/>
    <x v="1"/>
    <x v="3"/>
    <x v="1"/>
    <x v="0"/>
    <x v="27"/>
    <x v="46"/>
    <x v="3"/>
    <x v="1"/>
    <x v="0"/>
  </r>
  <r>
    <s v="QTC-71005-730"/>
    <x v="342"/>
    <x v="383"/>
    <s v="A-L-0.2"/>
    <x v="4"/>
    <x v="383"/>
    <s v=""/>
    <x v="0"/>
    <x v="2"/>
    <x v="1"/>
    <x v="3"/>
    <x v="10"/>
    <x v="42"/>
    <x v="2"/>
    <x v="1"/>
    <x v="1"/>
  </r>
  <r>
    <s v="TNX-09857-717"/>
    <x v="343"/>
    <x v="384"/>
    <s v="L-M-1"/>
    <x v="5"/>
    <x v="384"/>
    <s v=""/>
    <x v="0"/>
    <x v="3"/>
    <x v="0"/>
    <x v="0"/>
    <x v="21"/>
    <x v="75"/>
    <x v="3"/>
    <x v="0"/>
    <x v="0"/>
  </r>
  <r>
    <s v="JZV-43874-185"/>
    <x v="344"/>
    <x v="385"/>
    <s v="A-M-1"/>
    <x v="1"/>
    <x v="385"/>
    <s v=""/>
    <x v="0"/>
    <x v="2"/>
    <x v="0"/>
    <x v="0"/>
    <x v="15"/>
    <x v="126"/>
    <x v="2"/>
    <x v="0"/>
    <x v="0"/>
  </r>
  <r>
    <s v="ICF-17486-106"/>
    <x v="47"/>
    <x v="386"/>
    <s v="L-L-2.5"/>
    <x v="2"/>
    <x v="386"/>
    <s v="wspringallbh@jugem.jp"/>
    <x v="0"/>
    <x v="3"/>
    <x v="1"/>
    <x v="2"/>
    <x v="23"/>
    <x v="133"/>
    <x v="3"/>
    <x v="1"/>
    <x v="0"/>
  </r>
  <r>
    <s v="BMK-49520-383"/>
    <x v="345"/>
    <x v="387"/>
    <s v="R-L-0.2"/>
    <x v="3"/>
    <x v="387"/>
    <s v=""/>
    <x v="0"/>
    <x v="0"/>
    <x v="1"/>
    <x v="3"/>
    <x v="34"/>
    <x v="127"/>
    <x v="0"/>
    <x v="1"/>
    <x v="0"/>
  </r>
  <r>
    <s v="HTS-15020-632"/>
    <x v="169"/>
    <x v="388"/>
    <s v="R-M-0.2"/>
    <x v="3"/>
    <x v="388"/>
    <s v="ghawkyensbj@census.gov"/>
    <x v="0"/>
    <x v="0"/>
    <x v="0"/>
    <x v="3"/>
    <x v="14"/>
    <x v="169"/>
    <x v="0"/>
    <x v="0"/>
    <x v="1"/>
  </r>
  <r>
    <s v="YLE-18247-749"/>
    <x v="346"/>
    <x v="389"/>
    <s v="A-L-0.5"/>
    <x v="3"/>
    <x v="389"/>
    <s v=""/>
    <x v="0"/>
    <x v="2"/>
    <x v="1"/>
    <x v="1"/>
    <x v="26"/>
    <x v="102"/>
    <x v="2"/>
    <x v="1"/>
    <x v="0"/>
  </r>
  <r>
    <s v="KJJ-12573-591"/>
    <x v="347"/>
    <x v="390"/>
    <s v="A-L-2.5"/>
    <x v="2"/>
    <x v="390"/>
    <s v=""/>
    <x v="0"/>
    <x v="2"/>
    <x v="1"/>
    <x v="2"/>
    <x v="24"/>
    <x v="91"/>
    <x v="2"/>
    <x v="1"/>
    <x v="0"/>
  </r>
  <r>
    <s v="RGU-43561-950"/>
    <x v="348"/>
    <x v="391"/>
    <s v="A-L-2.5"/>
    <x v="1"/>
    <x v="391"/>
    <s v="bmcgilvrabm@so-net.ne.jp"/>
    <x v="0"/>
    <x v="2"/>
    <x v="1"/>
    <x v="2"/>
    <x v="24"/>
    <x v="74"/>
    <x v="2"/>
    <x v="1"/>
    <x v="0"/>
  </r>
  <r>
    <s v="JSN-73975-443"/>
    <x v="349"/>
    <x v="392"/>
    <s v="L-M-0.5"/>
    <x v="2"/>
    <x v="392"/>
    <s v="adanzeybn@github.com"/>
    <x v="0"/>
    <x v="3"/>
    <x v="0"/>
    <x v="1"/>
    <x v="19"/>
    <x v="31"/>
    <x v="3"/>
    <x v="0"/>
    <x v="0"/>
  </r>
  <r>
    <s v="WNR-71736-993"/>
    <x v="350"/>
    <x v="347"/>
    <s v="L-D-0.5"/>
    <x v="4"/>
    <x v="347"/>
    <s v="tfarraac@behance.net"/>
    <x v="0"/>
    <x v="3"/>
    <x v="2"/>
    <x v="1"/>
    <x v="26"/>
    <x v="113"/>
    <x v="3"/>
    <x v="2"/>
    <x v="1"/>
  </r>
  <r>
    <s v="WNR-71736-993"/>
    <x v="350"/>
    <x v="347"/>
    <s v="A-D-2.5"/>
    <x v="5"/>
    <x v="347"/>
    <s v="tfarraac@behance.net"/>
    <x v="0"/>
    <x v="2"/>
    <x v="2"/>
    <x v="2"/>
    <x v="11"/>
    <x v="170"/>
    <x v="2"/>
    <x v="2"/>
    <x v="1"/>
  </r>
  <r>
    <s v="HNI-91338-546"/>
    <x v="54"/>
    <x v="393"/>
    <s v="A-D-0.5"/>
    <x v="1"/>
    <x v="393"/>
    <s v=""/>
    <x v="0"/>
    <x v="2"/>
    <x v="2"/>
    <x v="1"/>
    <x v="7"/>
    <x v="44"/>
    <x v="2"/>
    <x v="2"/>
    <x v="1"/>
  </r>
  <r>
    <s v="CYH-53243-218"/>
    <x v="237"/>
    <x v="394"/>
    <s v="R-M-0.5"/>
    <x v="3"/>
    <x v="394"/>
    <s v=""/>
    <x v="0"/>
    <x v="0"/>
    <x v="0"/>
    <x v="1"/>
    <x v="7"/>
    <x v="8"/>
    <x v="0"/>
    <x v="0"/>
    <x v="1"/>
  </r>
  <r>
    <s v="SVD-75407-177"/>
    <x v="351"/>
    <x v="395"/>
    <s v="E-L-0.5"/>
    <x v="3"/>
    <x v="395"/>
    <s v="ydombrellbs@dedecms.com"/>
    <x v="0"/>
    <x v="1"/>
    <x v="1"/>
    <x v="1"/>
    <x v="32"/>
    <x v="149"/>
    <x v="1"/>
    <x v="1"/>
    <x v="0"/>
  </r>
  <r>
    <s v="NVN-66443-451"/>
    <x v="352"/>
    <x v="396"/>
    <s v="R-D-1"/>
    <x v="0"/>
    <x v="396"/>
    <s v="adarthbt@t.co"/>
    <x v="0"/>
    <x v="0"/>
    <x v="2"/>
    <x v="0"/>
    <x v="33"/>
    <x v="105"/>
    <x v="0"/>
    <x v="2"/>
    <x v="1"/>
  </r>
  <r>
    <s v="JUA-13580-095"/>
    <x v="102"/>
    <x v="397"/>
    <s v="R-L-0.2"/>
    <x v="4"/>
    <x v="397"/>
    <s v="mdarrigoebu@hud.gov"/>
    <x v="1"/>
    <x v="0"/>
    <x v="1"/>
    <x v="3"/>
    <x v="34"/>
    <x v="79"/>
    <x v="0"/>
    <x v="1"/>
    <x v="0"/>
  </r>
  <r>
    <s v="ACY-56225-839"/>
    <x v="353"/>
    <x v="398"/>
    <s v="A-M-2.5"/>
    <x v="3"/>
    <x v="398"/>
    <s v=""/>
    <x v="0"/>
    <x v="2"/>
    <x v="0"/>
    <x v="2"/>
    <x v="31"/>
    <x v="57"/>
    <x v="2"/>
    <x v="0"/>
    <x v="0"/>
  </r>
  <r>
    <s v="QBB-07903-622"/>
    <x v="354"/>
    <x v="399"/>
    <s v="R-L-1"/>
    <x v="1"/>
    <x v="399"/>
    <s v="mackrillbw@bandcamp.com"/>
    <x v="0"/>
    <x v="0"/>
    <x v="1"/>
    <x v="0"/>
    <x v="35"/>
    <x v="143"/>
    <x v="0"/>
    <x v="1"/>
    <x v="1"/>
  </r>
  <r>
    <s v="JLJ-81802-619"/>
    <x v="135"/>
    <x v="347"/>
    <s v="A-L-1"/>
    <x v="5"/>
    <x v="347"/>
    <s v="tfarraac@behance.net"/>
    <x v="0"/>
    <x v="2"/>
    <x v="1"/>
    <x v="0"/>
    <x v="2"/>
    <x v="17"/>
    <x v="2"/>
    <x v="1"/>
    <x v="1"/>
  </r>
  <r>
    <s v="HFT-77191-168"/>
    <x v="343"/>
    <x v="400"/>
    <s v="R-D-0.2"/>
    <x v="0"/>
    <x v="400"/>
    <s v="mkippenby@dion.ne.jp"/>
    <x v="0"/>
    <x v="0"/>
    <x v="2"/>
    <x v="3"/>
    <x v="22"/>
    <x v="147"/>
    <x v="0"/>
    <x v="2"/>
    <x v="0"/>
  </r>
  <r>
    <s v="SZR-35951-530"/>
    <x v="89"/>
    <x v="401"/>
    <s v="E-D-2.5"/>
    <x v="3"/>
    <x v="401"/>
    <s v="wransonbz@ted.com"/>
    <x v="1"/>
    <x v="1"/>
    <x v="2"/>
    <x v="2"/>
    <x v="39"/>
    <x v="171"/>
    <x v="1"/>
    <x v="2"/>
    <x v="0"/>
  </r>
  <r>
    <s v="IKL-95976-565"/>
    <x v="355"/>
    <x v="402"/>
    <s v="A-M-1"/>
    <x v="0"/>
    <x v="402"/>
    <s v=""/>
    <x v="0"/>
    <x v="2"/>
    <x v="0"/>
    <x v="0"/>
    <x v="15"/>
    <x v="122"/>
    <x v="2"/>
    <x v="0"/>
    <x v="1"/>
  </r>
  <r>
    <s v="XEY-48929-474"/>
    <x v="204"/>
    <x v="403"/>
    <s v="L-M-2.5"/>
    <x v="5"/>
    <x v="403"/>
    <s v="lrignoldc1@miibeian.gov.cn"/>
    <x v="0"/>
    <x v="3"/>
    <x v="0"/>
    <x v="2"/>
    <x v="36"/>
    <x v="172"/>
    <x v="3"/>
    <x v="0"/>
    <x v="0"/>
  </r>
  <r>
    <s v="SQT-07286-736"/>
    <x v="356"/>
    <x v="404"/>
    <s v="A-M-1"/>
    <x v="5"/>
    <x v="404"/>
    <s v=""/>
    <x v="0"/>
    <x v="2"/>
    <x v="0"/>
    <x v="0"/>
    <x v="15"/>
    <x v="173"/>
    <x v="2"/>
    <x v="0"/>
    <x v="1"/>
  </r>
  <r>
    <s v="QDU-45390-361"/>
    <x v="357"/>
    <x v="405"/>
    <s v="E-M-0.5"/>
    <x v="2"/>
    <x v="405"/>
    <s v="crowthornc3@msn.com"/>
    <x v="0"/>
    <x v="1"/>
    <x v="0"/>
    <x v="1"/>
    <x v="1"/>
    <x v="112"/>
    <x v="1"/>
    <x v="0"/>
    <x v="1"/>
  </r>
  <r>
    <s v="RUJ-30649-712"/>
    <x v="300"/>
    <x v="406"/>
    <s v="L-L-0.2"/>
    <x v="0"/>
    <x v="406"/>
    <s v="orylandc4@deviantart.com"/>
    <x v="0"/>
    <x v="3"/>
    <x v="1"/>
    <x v="3"/>
    <x v="6"/>
    <x v="54"/>
    <x v="3"/>
    <x v="1"/>
    <x v="0"/>
  </r>
  <r>
    <s v="WSV-49732-075"/>
    <x v="358"/>
    <x v="407"/>
    <s v="L-D-2.5"/>
    <x v="2"/>
    <x v="407"/>
    <s v=""/>
    <x v="0"/>
    <x v="3"/>
    <x v="2"/>
    <x v="2"/>
    <x v="24"/>
    <x v="91"/>
    <x v="3"/>
    <x v="2"/>
    <x v="1"/>
  </r>
  <r>
    <s v="VJF-46305-323"/>
    <x v="161"/>
    <x v="408"/>
    <s v="L-D-0.5"/>
    <x v="0"/>
    <x v="408"/>
    <s v="msesonck@census.gov"/>
    <x v="0"/>
    <x v="3"/>
    <x v="2"/>
    <x v="1"/>
    <x v="26"/>
    <x v="42"/>
    <x v="3"/>
    <x v="2"/>
    <x v="1"/>
  </r>
  <r>
    <s v="CXD-74176-600"/>
    <x v="129"/>
    <x v="409"/>
    <s v="E-L-0.5"/>
    <x v="4"/>
    <x v="409"/>
    <s v="craglessc7@webmd.com"/>
    <x v="1"/>
    <x v="1"/>
    <x v="1"/>
    <x v="1"/>
    <x v="32"/>
    <x v="70"/>
    <x v="1"/>
    <x v="1"/>
    <x v="1"/>
  </r>
  <r>
    <s v="ADX-50674-975"/>
    <x v="359"/>
    <x v="410"/>
    <s v="A-M-2.5"/>
    <x v="4"/>
    <x v="410"/>
    <s v="fhollowsc8@blogtalkradio.com"/>
    <x v="0"/>
    <x v="2"/>
    <x v="0"/>
    <x v="2"/>
    <x v="31"/>
    <x v="68"/>
    <x v="2"/>
    <x v="0"/>
    <x v="0"/>
  </r>
  <r>
    <s v="RRP-51647-420"/>
    <x v="360"/>
    <x v="411"/>
    <s v="E-D-1"/>
    <x v="3"/>
    <x v="411"/>
    <s v="llathleiffc9@nationalgeographic.com"/>
    <x v="1"/>
    <x v="1"/>
    <x v="2"/>
    <x v="0"/>
    <x v="37"/>
    <x v="114"/>
    <x v="1"/>
    <x v="2"/>
    <x v="0"/>
  </r>
  <r>
    <s v="PKJ-99134-523"/>
    <x v="361"/>
    <x v="412"/>
    <s v="R-L-0.5"/>
    <x v="1"/>
    <x v="412"/>
    <s v="kheadsca@jalbum.net"/>
    <x v="0"/>
    <x v="0"/>
    <x v="1"/>
    <x v="1"/>
    <x v="30"/>
    <x v="66"/>
    <x v="0"/>
    <x v="1"/>
    <x v="1"/>
  </r>
  <r>
    <s v="FZQ-29439-457"/>
    <x v="362"/>
    <x v="413"/>
    <s v="E-L-0.2"/>
    <x v="1"/>
    <x v="413"/>
    <s v="tbownecb@unicef.org"/>
    <x v="1"/>
    <x v="1"/>
    <x v="1"/>
    <x v="3"/>
    <x v="38"/>
    <x v="110"/>
    <x v="1"/>
    <x v="1"/>
    <x v="0"/>
  </r>
  <r>
    <s v="USN-68115-161"/>
    <x v="363"/>
    <x v="414"/>
    <s v="E-M-0.2"/>
    <x v="5"/>
    <x v="414"/>
    <s v="rjacquemardcc@acquirethisname.com"/>
    <x v="1"/>
    <x v="1"/>
    <x v="0"/>
    <x v="3"/>
    <x v="16"/>
    <x v="167"/>
    <x v="1"/>
    <x v="0"/>
    <x v="1"/>
  </r>
  <r>
    <s v="IXU-20263-532"/>
    <x v="364"/>
    <x v="415"/>
    <s v="L-M-2.5"/>
    <x v="0"/>
    <x v="415"/>
    <s v="kwarmancd@printfriendly.com"/>
    <x v="1"/>
    <x v="3"/>
    <x v="0"/>
    <x v="2"/>
    <x v="36"/>
    <x v="174"/>
    <x v="3"/>
    <x v="0"/>
    <x v="0"/>
  </r>
  <r>
    <s v="CBT-15092-420"/>
    <x v="85"/>
    <x v="416"/>
    <s v="L-M-0.5"/>
    <x v="2"/>
    <x v="416"/>
    <s v="wcholomince@about.com"/>
    <x v="2"/>
    <x v="3"/>
    <x v="0"/>
    <x v="1"/>
    <x v="19"/>
    <x v="31"/>
    <x v="3"/>
    <x v="0"/>
    <x v="0"/>
  </r>
  <r>
    <s v="PKQ-46841-696"/>
    <x v="365"/>
    <x v="417"/>
    <s v="R-M-0.5"/>
    <x v="3"/>
    <x v="417"/>
    <s v="abraidmancf@census.gov"/>
    <x v="0"/>
    <x v="0"/>
    <x v="0"/>
    <x v="1"/>
    <x v="7"/>
    <x v="8"/>
    <x v="0"/>
    <x v="0"/>
    <x v="1"/>
  </r>
  <r>
    <s v="XDU-05471-219"/>
    <x v="366"/>
    <x v="418"/>
    <s v="R-L-0.5"/>
    <x v="2"/>
    <x v="418"/>
    <s v="pdurbancg@symantec.com"/>
    <x v="1"/>
    <x v="0"/>
    <x v="1"/>
    <x v="1"/>
    <x v="30"/>
    <x v="53"/>
    <x v="0"/>
    <x v="1"/>
    <x v="1"/>
  </r>
  <r>
    <s v="NID-20149-329"/>
    <x v="367"/>
    <x v="419"/>
    <s v="R-D-0.2"/>
    <x v="0"/>
    <x v="419"/>
    <s v="aharroldch@miibeian.gov.cn"/>
    <x v="0"/>
    <x v="0"/>
    <x v="2"/>
    <x v="3"/>
    <x v="22"/>
    <x v="147"/>
    <x v="0"/>
    <x v="2"/>
    <x v="1"/>
  </r>
  <r>
    <s v="SVU-27222-213"/>
    <x v="142"/>
    <x v="420"/>
    <s v="L-L-0.2"/>
    <x v="1"/>
    <x v="420"/>
    <s v="spamphilonci@mlb.com"/>
    <x v="1"/>
    <x v="3"/>
    <x v="1"/>
    <x v="3"/>
    <x v="6"/>
    <x v="29"/>
    <x v="3"/>
    <x v="1"/>
    <x v="1"/>
  </r>
  <r>
    <s v="RWI-84131-848"/>
    <x v="368"/>
    <x v="421"/>
    <s v="R-D-2.5"/>
    <x v="0"/>
    <x v="421"/>
    <s v="mspurdencj@exblog.jp"/>
    <x v="0"/>
    <x v="0"/>
    <x v="2"/>
    <x v="2"/>
    <x v="9"/>
    <x v="13"/>
    <x v="0"/>
    <x v="2"/>
    <x v="0"/>
  </r>
  <r>
    <s v="GUU-40666-525"/>
    <x v="31"/>
    <x v="408"/>
    <s v="A-L-0.2"/>
    <x v="3"/>
    <x v="408"/>
    <s v="msesonck@census.gov"/>
    <x v="0"/>
    <x v="2"/>
    <x v="1"/>
    <x v="3"/>
    <x v="10"/>
    <x v="14"/>
    <x v="2"/>
    <x v="1"/>
    <x v="1"/>
  </r>
  <r>
    <s v="SCN-51395-066"/>
    <x v="369"/>
    <x v="422"/>
    <s v="L-L-0.5"/>
    <x v="4"/>
    <x v="422"/>
    <s v="npirronecl@weibo.com"/>
    <x v="0"/>
    <x v="3"/>
    <x v="1"/>
    <x v="1"/>
    <x v="20"/>
    <x v="82"/>
    <x v="3"/>
    <x v="1"/>
    <x v="1"/>
  </r>
  <r>
    <s v="ULA-24644-321"/>
    <x v="370"/>
    <x v="423"/>
    <s v="R-D-2.5"/>
    <x v="4"/>
    <x v="423"/>
    <s v="rcawleycm@yellowbook.com"/>
    <x v="1"/>
    <x v="0"/>
    <x v="2"/>
    <x v="2"/>
    <x v="9"/>
    <x v="18"/>
    <x v="0"/>
    <x v="2"/>
    <x v="0"/>
  </r>
  <r>
    <s v="EOL-92666-762"/>
    <x v="371"/>
    <x v="424"/>
    <s v="L-L-0.2"/>
    <x v="0"/>
    <x v="424"/>
    <s v="sbarribalcn@microsoft.com"/>
    <x v="1"/>
    <x v="3"/>
    <x v="1"/>
    <x v="3"/>
    <x v="6"/>
    <x v="54"/>
    <x v="3"/>
    <x v="1"/>
    <x v="0"/>
  </r>
  <r>
    <s v="AJV-18231-334"/>
    <x v="372"/>
    <x v="425"/>
    <s v="R-D-2.5"/>
    <x v="0"/>
    <x v="425"/>
    <s v="aadamidesco@bizjournals.com"/>
    <x v="2"/>
    <x v="0"/>
    <x v="2"/>
    <x v="2"/>
    <x v="9"/>
    <x v="13"/>
    <x v="0"/>
    <x v="2"/>
    <x v="1"/>
  </r>
  <r>
    <s v="ZQI-47236-301"/>
    <x v="373"/>
    <x v="426"/>
    <s v="L-L-0.5"/>
    <x v="1"/>
    <x v="426"/>
    <s v="cthowescp@craigslist.org"/>
    <x v="0"/>
    <x v="3"/>
    <x v="1"/>
    <x v="1"/>
    <x v="20"/>
    <x v="46"/>
    <x v="3"/>
    <x v="1"/>
    <x v="1"/>
  </r>
  <r>
    <s v="ZCR-15721-658"/>
    <x v="374"/>
    <x v="427"/>
    <s v="A-M-1"/>
    <x v="4"/>
    <x v="427"/>
    <s v="rwillowaycq@admin.ch"/>
    <x v="0"/>
    <x v="2"/>
    <x v="0"/>
    <x v="0"/>
    <x v="15"/>
    <x v="157"/>
    <x v="2"/>
    <x v="0"/>
    <x v="1"/>
  </r>
  <r>
    <s v="QEW-47945-682"/>
    <x v="319"/>
    <x v="428"/>
    <s v="L-L-0.2"/>
    <x v="1"/>
    <x v="428"/>
    <s v="aelwincr@privacy.gov.au"/>
    <x v="0"/>
    <x v="3"/>
    <x v="1"/>
    <x v="3"/>
    <x v="6"/>
    <x v="29"/>
    <x v="3"/>
    <x v="1"/>
    <x v="1"/>
  </r>
  <r>
    <s v="PSY-45485-542"/>
    <x v="375"/>
    <x v="429"/>
    <s v="R-D-0.5"/>
    <x v="3"/>
    <x v="429"/>
    <s v="abilbrookcs@booking.com"/>
    <x v="1"/>
    <x v="0"/>
    <x v="2"/>
    <x v="1"/>
    <x v="29"/>
    <x v="103"/>
    <x v="0"/>
    <x v="2"/>
    <x v="0"/>
  </r>
  <r>
    <s v="BAQ-74241-156"/>
    <x v="376"/>
    <x v="430"/>
    <s v="R-D-0.2"/>
    <x v="4"/>
    <x v="430"/>
    <s v="rmckallct@sakura.ne.jp"/>
    <x v="2"/>
    <x v="0"/>
    <x v="2"/>
    <x v="3"/>
    <x v="22"/>
    <x v="175"/>
    <x v="0"/>
    <x v="2"/>
    <x v="0"/>
  </r>
  <r>
    <s v="BVU-77367-451"/>
    <x v="377"/>
    <x v="431"/>
    <s v="A-D-1"/>
    <x v="1"/>
    <x v="431"/>
    <s v="bdailecu@vistaprint.com"/>
    <x v="0"/>
    <x v="2"/>
    <x v="2"/>
    <x v="0"/>
    <x v="0"/>
    <x v="12"/>
    <x v="2"/>
    <x v="2"/>
    <x v="0"/>
  </r>
  <r>
    <s v="TJE-91516-344"/>
    <x v="378"/>
    <x v="432"/>
    <s v="E-M-1"/>
    <x v="0"/>
    <x v="432"/>
    <s v="atrehernecv@state.tx.us"/>
    <x v="1"/>
    <x v="1"/>
    <x v="0"/>
    <x v="0"/>
    <x v="3"/>
    <x v="3"/>
    <x v="1"/>
    <x v="0"/>
    <x v="1"/>
  </r>
  <r>
    <s v="LIS-96202-702"/>
    <x v="277"/>
    <x v="433"/>
    <s v="L-D-2.5"/>
    <x v="4"/>
    <x v="433"/>
    <s v="abrentnallcw@biglobe.ne.jp"/>
    <x v="2"/>
    <x v="3"/>
    <x v="2"/>
    <x v="2"/>
    <x v="24"/>
    <x v="129"/>
    <x v="3"/>
    <x v="2"/>
    <x v="1"/>
  </r>
  <r>
    <s v="VIO-27668-766"/>
    <x v="379"/>
    <x v="434"/>
    <s v="R-D-2.5"/>
    <x v="2"/>
    <x v="434"/>
    <s v="ddrinkallcx@psu.edu"/>
    <x v="0"/>
    <x v="0"/>
    <x v="2"/>
    <x v="2"/>
    <x v="9"/>
    <x v="123"/>
    <x v="0"/>
    <x v="2"/>
    <x v="0"/>
  </r>
  <r>
    <s v="ZVG-20473-043"/>
    <x v="86"/>
    <x v="435"/>
    <s v="A-D-0.2"/>
    <x v="3"/>
    <x v="435"/>
    <s v="dkornelcy@cyberchimps.com"/>
    <x v="0"/>
    <x v="2"/>
    <x v="2"/>
    <x v="3"/>
    <x v="14"/>
    <x v="169"/>
    <x v="2"/>
    <x v="2"/>
    <x v="0"/>
  </r>
  <r>
    <s v="KGZ-56395-231"/>
    <x v="380"/>
    <x v="436"/>
    <s v="A-D-0.5"/>
    <x v="2"/>
    <x v="436"/>
    <s v="rlequeuxcz@newyorker.com"/>
    <x v="0"/>
    <x v="2"/>
    <x v="2"/>
    <x v="1"/>
    <x v="7"/>
    <x v="9"/>
    <x v="2"/>
    <x v="2"/>
    <x v="1"/>
  </r>
  <r>
    <s v="CUU-92244-729"/>
    <x v="381"/>
    <x v="437"/>
    <s v="E-M-1"/>
    <x v="3"/>
    <x v="437"/>
    <s v="jmccaulld0@parallels.com"/>
    <x v="0"/>
    <x v="1"/>
    <x v="0"/>
    <x v="0"/>
    <x v="3"/>
    <x v="1"/>
    <x v="1"/>
    <x v="0"/>
    <x v="0"/>
  </r>
  <r>
    <s v="EHE-94714-312"/>
    <x v="382"/>
    <x v="438"/>
    <s v="E-L-0.2"/>
    <x v="1"/>
    <x v="438"/>
    <s v="abrashda@plala.or.jp"/>
    <x v="0"/>
    <x v="1"/>
    <x v="1"/>
    <x v="3"/>
    <x v="38"/>
    <x v="110"/>
    <x v="1"/>
    <x v="1"/>
    <x v="0"/>
  </r>
  <r>
    <s v="RTL-16205-161"/>
    <x v="11"/>
    <x v="439"/>
    <s v="A-M-0.5"/>
    <x v="2"/>
    <x v="439"/>
    <s v="ahutchinsond2@imgur.com"/>
    <x v="0"/>
    <x v="2"/>
    <x v="0"/>
    <x v="1"/>
    <x v="17"/>
    <x v="52"/>
    <x v="2"/>
    <x v="0"/>
    <x v="0"/>
  </r>
  <r>
    <s v="GTS-22482-014"/>
    <x v="167"/>
    <x v="440"/>
    <s v="L-M-2.5"/>
    <x v="4"/>
    <x v="440"/>
    <s v=""/>
    <x v="0"/>
    <x v="3"/>
    <x v="0"/>
    <x v="2"/>
    <x v="36"/>
    <x v="136"/>
    <x v="3"/>
    <x v="0"/>
    <x v="0"/>
  </r>
  <r>
    <s v="DYG-25473-881"/>
    <x v="383"/>
    <x v="441"/>
    <s v="A-D-0.2"/>
    <x v="0"/>
    <x v="441"/>
    <s v="rdriversd4@hexun.com"/>
    <x v="0"/>
    <x v="2"/>
    <x v="2"/>
    <x v="3"/>
    <x v="14"/>
    <x v="9"/>
    <x v="2"/>
    <x v="2"/>
    <x v="1"/>
  </r>
  <r>
    <s v="HTR-21838-286"/>
    <x v="18"/>
    <x v="442"/>
    <s v="A-L-1"/>
    <x v="0"/>
    <x v="442"/>
    <s v="hzeald5@google.de"/>
    <x v="0"/>
    <x v="2"/>
    <x v="1"/>
    <x v="0"/>
    <x v="2"/>
    <x v="109"/>
    <x v="2"/>
    <x v="1"/>
    <x v="1"/>
  </r>
  <r>
    <s v="KYG-28296-920"/>
    <x v="84"/>
    <x v="443"/>
    <s v="E-M-2.5"/>
    <x v="2"/>
    <x v="443"/>
    <s v="gsmallcombed6@ucla.edu"/>
    <x v="1"/>
    <x v="1"/>
    <x v="0"/>
    <x v="2"/>
    <x v="25"/>
    <x v="176"/>
    <x v="1"/>
    <x v="0"/>
    <x v="0"/>
  </r>
  <r>
    <s v="NNB-20459-430"/>
    <x v="384"/>
    <x v="444"/>
    <s v="L-M-0.2"/>
    <x v="0"/>
    <x v="444"/>
    <s v="ddibleyd7@feedburner.com"/>
    <x v="0"/>
    <x v="3"/>
    <x v="0"/>
    <x v="3"/>
    <x v="18"/>
    <x v="31"/>
    <x v="3"/>
    <x v="0"/>
    <x v="1"/>
  </r>
  <r>
    <s v="FEK-14025-351"/>
    <x v="385"/>
    <x v="445"/>
    <s v="E-L-0.2"/>
    <x v="5"/>
    <x v="445"/>
    <s v="gdimitrioud8@chronoengine.com"/>
    <x v="0"/>
    <x v="1"/>
    <x v="1"/>
    <x v="3"/>
    <x v="38"/>
    <x v="149"/>
    <x v="1"/>
    <x v="1"/>
    <x v="0"/>
  </r>
  <r>
    <s v="AWH-16980-469"/>
    <x v="386"/>
    <x v="446"/>
    <s v="L-M-0.2"/>
    <x v="5"/>
    <x v="446"/>
    <s v="fflanagand9@woothemes.com"/>
    <x v="0"/>
    <x v="3"/>
    <x v="0"/>
    <x v="3"/>
    <x v="18"/>
    <x v="50"/>
    <x v="3"/>
    <x v="0"/>
    <x v="1"/>
  </r>
  <r>
    <s v="ZPW-31329-741"/>
    <x v="387"/>
    <x v="438"/>
    <s v="R-D-1"/>
    <x v="5"/>
    <x v="438"/>
    <s v="abrashda@plala.or.jp"/>
    <x v="0"/>
    <x v="0"/>
    <x v="2"/>
    <x v="0"/>
    <x v="33"/>
    <x v="59"/>
    <x v="0"/>
    <x v="2"/>
    <x v="0"/>
  </r>
  <r>
    <s v="ZPW-31329-741"/>
    <x v="387"/>
    <x v="438"/>
    <s v="E-M-2.5"/>
    <x v="4"/>
    <x v="438"/>
    <s v="abrashda@plala.or.jp"/>
    <x v="0"/>
    <x v="1"/>
    <x v="0"/>
    <x v="2"/>
    <x v="25"/>
    <x v="177"/>
    <x v="1"/>
    <x v="0"/>
    <x v="0"/>
  </r>
  <r>
    <s v="ZPW-31329-741"/>
    <x v="387"/>
    <x v="438"/>
    <s v="E-M-0.2"/>
    <x v="2"/>
    <x v="438"/>
    <s v="abrashda@plala.or.jp"/>
    <x v="0"/>
    <x v="1"/>
    <x v="0"/>
    <x v="3"/>
    <x v="16"/>
    <x v="83"/>
    <x v="1"/>
    <x v="0"/>
    <x v="0"/>
  </r>
  <r>
    <s v="UBI-83843-396"/>
    <x v="388"/>
    <x v="447"/>
    <s v="R-L-1"/>
    <x v="0"/>
    <x v="447"/>
    <s v="nizhakovdd@aol.com"/>
    <x v="2"/>
    <x v="0"/>
    <x v="1"/>
    <x v="0"/>
    <x v="35"/>
    <x v="178"/>
    <x v="0"/>
    <x v="1"/>
    <x v="1"/>
  </r>
  <r>
    <s v="VID-40587-569"/>
    <x v="389"/>
    <x v="448"/>
    <s v="E-D-2.5"/>
    <x v="1"/>
    <x v="448"/>
    <s v="skeetsde@answers.com"/>
    <x v="0"/>
    <x v="1"/>
    <x v="2"/>
    <x v="2"/>
    <x v="39"/>
    <x v="141"/>
    <x v="1"/>
    <x v="2"/>
    <x v="0"/>
  </r>
  <r>
    <s v="KBB-52530-416"/>
    <x v="229"/>
    <x v="449"/>
    <s v="L-D-2.5"/>
    <x v="0"/>
    <x v="449"/>
    <s v=""/>
    <x v="0"/>
    <x v="3"/>
    <x v="2"/>
    <x v="2"/>
    <x v="24"/>
    <x v="120"/>
    <x v="3"/>
    <x v="2"/>
    <x v="0"/>
  </r>
  <r>
    <s v="ISJ-48676-420"/>
    <x v="390"/>
    <x v="450"/>
    <s v="L-L-0.5"/>
    <x v="5"/>
    <x v="450"/>
    <s v="kcakedg@huffingtonpost.com"/>
    <x v="0"/>
    <x v="3"/>
    <x v="1"/>
    <x v="1"/>
    <x v="20"/>
    <x v="30"/>
    <x v="3"/>
    <x v="1"/>
    <x v="1"/>
  </r>
  <r>
    <s v="MIF-17920-768"/>
    <x v="391"/>
    <x v="451"/>
    <s v="R-L-0.2"/>
    <x v="5"/>
    <x v="451"/>
    <s v="mhanseddh@instagram.com"/>
    <x v="1"/>
    <x v="0"/>
    <x v="1"/>
    <x v="3"/>
    <x v="34"/>
    <x v="137"/>
    <x v="0"/>
    <x v="1"/>
    <x v="0"/>
  </r>
  <r>
    <s v="CPX-19312-088"/>
    <x v="117"/>
    <x v="452"/>
    <s v="L-M-0.5"/>
    <x v="5"/>
    <x v="452"/>
    <s v="fkienleindi@trellian.com"/>
    <x v="1"/>
    <x v="3"/>
    <x v="0"/>
    <x v="1"/>
    <x v="19"/>
    <x v="28"/>
    <x v="3"/>
    <x v="0"/>
    <x v="0"/>
  </r>
  <r>
    <s v="RXI-67978-260"/>
    <x v="392"/>
    <x v="453"/>
    <s v="E-D-1"/>
    <x v="5"/>
    <x v="453"/>
    <s v="kegglestonedj@sphinn.com"/>
    <x v="1"/>
    <x v="1"/>
    <x v="2"/>
    <x v="0"/>
    <x v="37"/>
    <x v="118"/>
    <x v="1"/>
    <x v="2"/>
    <x v="1"/>
  </r>
  <r>
    <s v="LKE-14821-285"/>
    <x v="393"/>
    <x v="454"/>
    <s v="R-M-0.2"/>
    <x v="1"/>
    <x v="454"/>
    <s v="bsemkinsdk@unc.edu"/>
    <x v="1"/>
    <x v="0"/>
    <x v="0"/>
    <x v="3"/>
    <x v="14"/>
    <x v="128"/>
    <x v="0"/>
    <x v="0"/>
    <x v="0"/>
  </r>
  <r>
    <s v="LRK-97117-150"/>
    <x v="394"/>
    <x v="455"/>
    <s v="L-L-1"/>
    <x v="5"/>
    <x v="455"/>
    <s v="slorenzettidl@is.gd"/>
    <x v="0"/>
    <x v="3"/>
    <x v="1"/>
    <x v="0"/>
    <x v="27"/>
    <x v="179"/>
    <x v="3"/>
    <x v="1"/>
    <x v="1"/>
  </r>
  <r>
    <s v="IGK-51227-573"/>
    <x v="137"/>
    <x v="456"/>
    <s v="L-D-0.5"/>
    <x v="0"/>
    <x v="456"/>
    <s v="bgiannazzidm@apple.com"/>
    <x v="0"/>
    <x v="3"/>
    <x v="2"/>
    <x v="1"/>
    <x v="26"/>
    <x v="42"/>
    <x v="3"/>
    <x v="2"/>
    <x v="1"/>
  </r>
  <r>
    <s v="ZAY-43009-775"/>
    <x v="395"/>
    <x v="457"/>
    <s v="L-D-0.2"/>
    <x v="5"/>
    <x v="457"/>
    <s v=""/>
    <x v="0"/>
    <x v="3"/>
    <x v="2"/>
    <x v="3"/>
    <x v="10"/>
    <x v="102"/>
    <x v="3"/>
    <x v="2"/>
    <x v="1"/>
  </r>
  <r>
    <s v="EMA-63190-618"/>
    <x v="396"/>
    <x v="458"/>
    <s v="E-M-0.2"/>
    <x v="2"/>
    <x v="458"/>
    <s v="ulethbrigdo@hc360.com"/>
    <x v="0"/>
    <x v="1"/>
    <x v="0"/>
    <x v="3"/>
    <x v="16"/>
    <x v="83"/>
    <x v="1"/>
    <x v="0"/>
    <x v="0"/>
  </r>
  <r>
    <s v="FBI-35855-418"/>
    <x v="189"/>
    <x v="459"/>
    <s v="R-M-0.5"/>
    <x v="5"/>
    <x v="459"/>
    <s v="sfarnishdp@dmoz.org"/>
    <x v="2"/>
    <x v="0"/>
    <x v="0"/>
    <x v="1"/>
    <x v="7"/>
    <x v="27"/>
    <x v="0"/>
    <x v="0"/>
    <x v="1"/>
  </r>
  <r>
    <s v="TXB-80533-417"/>
    <x v="8"/>
    <x v="460"/>
    <s v="L-L-1"/>
    <x v="0"/>
    <x v="460"/>
    <s v="fjecockdq@unicef.org"/>
    <x v="0"/>
    <x v="3"/>
    <x v="1"/>
    <x v="0"/>
    <x v="27"/>
    <x v="124"/>
    <x v="3"/>
    <x v="1"/>
    <x v="1"/>
  </r>
  <r>
    <s v="MBM-00112-248"/>
    <x v="397"/>
    <x v="461"/>
    <s v="L-L-1"/>
    <x v="1"/>
    <x v="461"/>
    <s v=""/>
    <x v="0"/>
    <x v="3"/>
    <x v="1"/>
    <x v="0"/>
    <x v="27"/>
    <x v="180"/>
    <x v="3"/>
    <x v="1"/>
    <x v="0"/>
  </r>
  <r>
    <s v="EUO-69145-988"/>
    <x v="398"/>
    <x v="462"/>
    <s v="E-D-0.2"/>
    <x v="3"/>
    <x v="462"/>
    <s v="hpallisterds@ning.com"/>
    <x v="0"/>
    <x v="1"/>
    <x v="2"/>
    <x v="3"/>
    <x v="13"/>
    <x v="47"/>
    <x v="1"/>
    <x v="2"/>
    <x v="1"/>
  </r>
  <r>
    <s v="GYA-80327-368"/>
    <x v="399"/>
    <x v="463"/>
    <s v="A-D-1"/>
    <x v="4"/>
    <x v="463"/>
    <s v="cmershdt@drupal.org"/>
    <x v="1"/>
    <x v="2"/>
    <x v="2"/>
    <x v="0"/>
    <x v="0"/>
    <x v="10"/>
    <x v="2"/>
    <x v="2"/>
    <x v="1"/>
  </r>
  <r>
    <s v="TNW-41601-420"/>
    <x v="400"/>
    <x v="464"/>
    <s v="R-M-1"/>
    <x v="1"/>
    <x v="464"/>
    <s v="murione5@alexa.com"/>
    <x v="1"/>
    <x v="0"/>
    <x v="0"/>
    <x v="0"/>
    <x v="0"/>
    <x v="12"/>
    <x v="0"/>
    <x v="0"/>
    <x v="0"/>
  </r>
  <r>
    <s v="ALR-62963-723"/>
    <x v="401"/>
    <x v="465"/>
    <s v="R-D-0.2"/>
    <x v="3"/>
    <x v="465"/>
    <s v=""/>
    <x v="1"/>
    <x v="0"/>
    <x v="2"/>
    <x v="3"/>
    <x v="22"/>
    <x v="36"/>
    <x v="0"/>
    <x v="2"/>
    <x v="0"/>
  </r>
  <r>
    <s v="JIG-27636-870"/>
    <x v="402"/>
    <x v="466"/>
    <s v="R-L-1"/>
    <x v="4"/>
    <x v="466"/>
    <s v=""/>
    <x v="0"/>
    <x v="0"/>
    <x v="1"/>
    <x v="0"/>
    <x v="35"/>
    <x v="62"/>
    <x v="0"/>
    <x v="1"/>
    <x v="1"/>
  </r>
  <r>
    <s v="CTE-31437-326"/>
    <x v="6"/>
    <x v="467"/>
    <s v="R-M-0.2"/>
    <x v="4"/>
    <x v="467"/>
    <s v="gduckerdx@patch.com"/>
    <x v="2"/>
    <x v="0"/>
    <x v="0"/>
    <x v="3"/>
    <x v="14"/>
    <x v="22"/>
    <x v="0"/>
    <x v="0"/>
    <x v="1"/>
  </r>
  <r>
    <s v="CTE-31437-326"/>
    <x v="6"/>
    <x v="467"/>
    <s v="E-M-0.2"/>
    <x v="4"/>
    <x v="467"/>
    <s v="gduckerdx@patch.com"/>
    <x v="2"/>
    <x v="1"/>
    <x v="0"/>
    <x v="3"/>
    <x v="16"/>
    <x v="38"/>
    <x v="1"/>
    <x v="0"/>
    <x v="1"/>
  </r>
  <r>
    <s v="CTE-31437-326"/>
    <x v="6"/>
    <x v="467"/>
    <s v="L-D-1"/>
    <x v="4"/>
    <x v="467"/>
    <s v="gduckerdx@patch.com"/>
    <x v="2"/>
    <x v="3"/>
    <x v="2"/>
    <x v="0"/>
    <x v="2"/>
    <x v="67"/>
    <x v="3"/>
    <x v="2"/>
    <x v="1"/>
  </r>
  <r>
    <s v="CTE-31437-326"/>
    <x v="6"/>
    <x v="467"/>
    <s v="L-L-0.2"/>
    <x v="3"/>
    <x v="467"/>
    <s v="gduckerdx@patch.com"/>
    <x v="2"/>
    <x v="3"/>
    <x v="1"/>
    <x v="3"/>
    <x v="6"/>
    <x v="181"/>
    <x v="3"/>
    <x v="1"/>
    <x v="1"/>
  </r>
  <r>
    <s v="SLD-63003-334"/>
    <x v="403"/>
    <x v="468"/>
    <s v="L-M-0.2"/>
    <x v="5"/>
    <x v="468"/>
    <s v="wstearleye1@census.gov"/>
    <x v="0"/>
    <x v="3"/>
    <x v="0"/>
    <x v="3"/>
    <x v="18"/>
    <x v="50"/>
    <x v="3"/>
    <x v="0"/>
    <x v="1"/>
  </r>
  <r>
    <s v="BXN-64230-789"/>
    <x v="404"/>
    <x v="469"/>
    <s v="A-L-1"/>
    <x v="0"/>
    <x v="469"/>
    <s v="dwincere2@marriott.com"/>
    <x v="0"/>
    <x v="2"/>
    <x v="1"/>
    <x v="0"/>
    <x v="2"/>
    <x v="109"/>
    <x v="2"/>
    <x v="1"/>
    <x v="0"/>
  </r>
  <r>
    <s v="XEE-37895-169"/>
    <x v="21"/>
    <x v="470"/>
    <s v="A-L-2.5"/>
    <x v="3"/>
    <x v="470"/>
    <s v="plyfielde3@baidu.com"/>
    <x v="0"/>
    <x v="2"/>
    <x v="1"/>
    <x v="2"/>
    <x v="24"/>
    <x v="49"/>
    <x v="2"/>
    <x v="1"/>
    <x v="0"/>
  </r>
  <r>
    <s v="ZTX-80764-911"/>
    <x v="239"/>
    <x v="471"/>
    <s v="L-D-0.5"/>
    <x v="5"/>
    <x v="471"/>
    <s v="hperrise4@studiopress.com"/>
    <x v="1"/>
    <x v="3"/>
    <x v="2"/>
    <x v="1"/>
    <x v="26"/>
    <x v="162"/>
    <x v="3"/>
    <x v="2"/>
    <x v="1"/>
  </r>
  <r>
    <s v="WVT-88135-549"/>
    <x v="405"/>
    <x v="464"/>
    <s v="A-D-1"/>
    <x v="3"/>
    <x v="464"/>
    <s v="murione5@alexa.com"/>
    <x v="1"/>
    <x v="2"/>
    <x v="2"/>
    <x v="0"/>
    <x v="0"/>
    <x v="44"/>
    <x v="2"/>
    <x v="2"/>
    <x v="0"/>
  </r>
  <r>
    <s v="IPA-94170-889"/>
    <x v="292"/>
    <x v="472"/>
    <s v="R-L-0.2"/>
    <x v="3"/>
    <x v="472"/>
    <s v="ckide6@narod.ru"/>
    <x v="1"/>
    <x v="0"/>
    <x v="1"/>
    <x v="3"/>
    <x v="34"/>
    <x v="127"/>
    <x v="0"/>
    <x v="1"/>
    <x v="0"/>
  </r>
  <r>
    <s v="YQL-63755-365"/>
    <x v="117"/>
    <x v="473"/>
    <s v="A-M-0.2"/>
    <x v="4"/>
    <x v="473"/>
    <s v="cbeinee7@xinhuanet.com"/>
    <x v="0"/>
    <x v="2"/>
    <x v="0"/>
    <x v="3"/>
    <x v="12"/>
    <x v="72"/>
    <x v="2"/>
    <x v="0"/>
    <x v="0"/>
  </r>
  <r>
    <s v="RKW-81145-984"/>
    <x v="406"/>
    <x v="474"/>
    <s v="L-L-1"/>
    <x v="3"/>
    <x v="474"/>
    <s v="cbakeupe8@globo.com"/>
    <x v="0"/>
    <x v="3"/>
    <x v="1"/>
    <x v="0"/>
    <x v="27"/>
    <x v="46"/>
    <x v="3"/>
    <x v="1"/>
    <x v="1"/>
  </r>
  <r>
    <s v="MBT-23379-866"/>
    <x v="407"/>
    <x v="475"/>
    <s v="L-L-1"/>
    <x v="1"/>
    <x v="475"/>
    <s v="nhelkine9@example.com"/>
    <x v="0"/>
    <x v="3"/>
    <x v="1"/>
    <x v="0"/>
    <x v="27"/>
    <x v="180"/>
    <x v="3"/>
    <x v="1"/>
    <x v="1"/>
  </r>
  <r>
    <s v="GEJ-39834-935"/>
    <x v="408"/>
    <x v="476"/>
    <s v="L-M-0.2"/>
    <x v="5"/>
    <x v="476"/>
    <s v="pwitheringtonea@networkadvertising.org"/>
    <x v="0"/>
    <x v="3"/>
    <x v="0"/>
    <x v="3"/>
    <x v="18"/>
    <x v="50"/>
    <x v="3"/>
    <x v="0"/>
    <x v="0"/>
  </r>
  <r>
    <s v="KRW-91640-596"/>
    <x v="409"/>
    <x v="477"/>
    <s v="R-L-0.5"/>
    <x v="3"/>
    <x v="477"/>
    <s v="ttilzeyeb@hostgator.com"/>
    <x v="0"/>
    <x v="0"/>
    <x v="1"/>
    <x v="1"/>
    <x v="30"/>
    <x v="137"/>
    <x v="0"/>
    <x v="1"/>
    <x v="1"/>
  </r>
  <r>
    <s v="AOT-70449-651"/>
    <x v="410"/>
    <x v="478"/>
    <s v="R-D-2.5"/>
    <x v="1"/>
    <x v="478"/>
    <s v=""/>
    <x v="0"/>
    <x v="0"/>
    <x v="2"/>
    <x v="2"/>
    <x v="9"/>
    <x v="182"/>
    <x v="0"/>
    <x v="2"/>
    <x v="0"/>
  </r>
  <r>
    <s v="DGC-21813-731"/>
    <x v="127"/>
    <x v="479"/>
    <s v="L-D-0.2"/>
    <x v="0"/>
    <x v="479"/>
    <s v=""/>
    <x v="0"/>
    <x v="3"/>
    <x v="2"/>
    <x v="3"/>
    <x v="10"/>
    <x v="41"/>
    <x v="3"/>
    <x v="2"/>
    <x v="1"/>
  </r>
  <r>
    <s v="JBE-92943-643"/>
    <x v="411"/>
    <x v="480"/>
    <s v="E-D-2.5"/>
    <x v="1"/>
    <x v="480"/>
    <s v="kimortsee@alexa.com"/>
    <x v="0"/>
    <x v="1"/>
    <x v="2"/>
    <x v="2"/>
    <x v="39"/>
    <x v="141"/>
    <x v="1"/>
    <x v="2"/>
    <x v="1"/>
  </r>
  <r>
    <s v="ZIL-34948-499"/>
    <x v="112"/>
    <x v="464"/>
    <s v="A-D-0.5"/>
    <x v="0"/>
    <x v="464"/>
    <s v="murione5@alexa.com"/>
    <x v="1"/>
    <x v="2"/>
    <x v="2"/>
    <x v="1"/>
    <x v="7"/>
    <x v="22"/>
    <x v="2"/>
    <x v="2"/>
    <x v="0"/>
  </r>
  <r>
    <s v="JSU-23781-256"/>
    <x v="412"/>
    <x v="481"/>
    <s v="L-D-0.2"/>
    <x v="2"/>
    <x v="481"/>
    <s v="marmisteadeg@blogtalkradio.com"/>
    <x v="0"/>
    <x v="3"/>
    <x v="2"/>
    <x v="3"/>
    <x v="10"/>
    <x v="84"/>
    <x v="3"/>
    <x v="2"/>
    <x v="1"/>
  </r>
  <r>
    <s v="JSU-23781-256"/>
    <x v="412"/>
    <x v="481"/>
    <s v="R-M-1"/>
    <x v="4"/>
    <x v="481"/>
    <s v="marmisteadeg@blogtalkradio.com"/>
    <x v="0"/>
    <x v="0"/>
    <x v="0"/>
    <x v="0"/>
    <x v="0"/>
    <x v="10"/>
    <x v="0"/>
    <x v="0"/>
    <x v="1"/>
  </r>
  <r>
    <s v="VPX-44956-367"/>
    <x v="413"/>
    <x v="482"/>
    <s v="R-M-0.5"/>
    <x v="1"/>
    <x v="482"/>
    <s v="vupstoneei@google.pl"/>
    <x v="0"/>
    <x v="0"/>
    <x v="0"/>
    <x v="1"/>
    <x v="7"/>
    <x v="44"/>
    <x v="0"/>
    <x v="0"/>
    <x v="1"/>
  </r>
  <r>
    <s v="VTB-46451-959"/>
    <x v="414"/>
    <x v="483"/>
    <s v="L-D-2.5"/>
    <x v="2"/>
    <x v="483"/>
    <s v="bbeelbyej@rediff.com"/>
    <x v="1"/>
    <x v="3"/>
    <x v="2"/>
    <x v="2"/>
    <x v="24"/>
    <x v="91"/>
    <x v="3"/>
    <x v="2"/>
    <x v="1"/>
  </r>
  <r>
    <s v="DNZ-11665-950"/>
    <x v="415"/>
    <x v="484"/>
    <s v="L-L-2.5"/>
    <x v="0"/>
    <x v="484"/>
    <s v=""/>
    <x v="0"/>
    <x v="3"/>
    <x v="1"/>
    <x v="2"/>
    <x v="23"/>
    <x v="37"/>
    <x v="3"/>
    <x v="1"/>
    <x v="1"/>
  </r>
  <r>
    <s v="ITR-54735-364"/>
    <x v="416"/>
    <x v="485"/>
    <s v="R-D-0.2"/>
    <x v="1"/>
    <x v="485"/>
    <s v=""/>
    <x v="0"/>
    <x v="0"/>
    <x v="2"/>
    <x v="3"/>
    <x v="22"/>
    <x v="148"/>
    <x v="0"/>
    <x v="2"/>
    <x v="0"/>
  </r>
  <r>
    <s v="YDS-02797-307"/>
    <x v="417"/>
    <x v="486"/>
    <s v="E-M-2.5"/>
    <x v="4"/>
    <x v="486"/>
    <s v="wspeechlyem@amazon.com"/>
    <x v="0"/>
    <x v="1"/>
    <x v="0"/>
    <x v="2"/>
    <x v="25"/>
    <x v="177"/>
    <x v="1"/>
    <x v="0"/>
    <x v="0"/>
  </r>
  <r>
    <s v="BPG-68988-842"/>
    <x v="418"/>
    <x v="487"/>
    <s v="E-M-0.5"/>
    <x v="1"/>
    <x v="487"/>
    <s v="iphillpoten@buzzfeed.com"/>
    <x v="2"/>
    <x v="1"/>
    <x v="0"/>
    <x v="1"/>
    <x v="1"/>
    <x v="1"/>
    <x v="1"/>
    <x v="0"/>
    <x v="1"/>
  </r>
  <r>
    <s v="XZG-51938-658"/>
    <x v="419"/>
    <x v="488"/>
    <s v="E-L-0.5"/>
    <x v="5"/>
    <x v="488"/>
    <s v="lpennaccieo@statcounter.com"/>
    <x v="0"/>
    <x v="1"/>
    <x v="1"/>
    <x v="1"/>
    <x v="32"/>
    <x v="119"/>
    <x v="1"/>
    <x v="1"/>
    <x v="1"/>
  </r>
  <r>
    <s v="KAR-24978-271"/>
    <x v="420"/>
    <x v="489"/>
    <s v="R-M-1"/>
    <x v="5"/>
    <x v="489"/>
    <s v="sarpinep@moonfruit.com"/>
    <x v="0"/>
    <x v="0"/>
    <x v="0"/>
    <x v="0"/>
    <x v="0"/>
    <x v="33"/>
    <x v="0"/>
    <x v="0"/>
    <x v="1"/>
  </r>
  <r>
    <s v="FQK-28730-361"/>
    <x v="421"/>
    <x v="490"/>
    <s v="R-M-1"/>
    <x v="5"/>
    <x v="490"/>
    <s v="dfrieseq@cargocollective.com"/>
    <x v="0"/>
    <x v="0"/>
    <x v="0"/>
    <x v="0"/>
    <x v="0"/>
    <x v="33"/>
    <x v="0"/>
    <x v="0"/>
    <x v="1"/>
  </r>
  <r>
    <s v="BGB-67996-089"/>
    <x v="422"/>
    <x v="491"/>
    <s v="R-D-1"/>
    <x v="1"/>
    <x v="491"/>
    <s v="rsharerer@flavors.me"/>
    <x v="0"/>
    <x v="0"/>
    <x v="2"/>
    <x v="0"/>
    <x v="33"/>
    <x v="153"/>
    <x v="0"/>
    <x v="2"/>
    <x v="1"/>
  </r>
  <r>
    <s v="XMC-20620-809"/>
    <x v="423"/>
    <x v="492"/>
    <s v="E-M-0.5"/>
    <x v="0"/>
    <x v="492"/>
    <s v="nnasebyes@umich.edu"/>
    <x v="0"/>
    <x v="1"/>
    <x v="0"/>
    <x v="1"/>
    <x v="1"/>
    <x v="38"/>
    <x v="1"/>
    <x v="0"/>
    <x v="0"/>
  </r>
  <r>
    <s v="ZSO-58292-191"/>
    <x v="109"/>
    <x v="493"/>
    <s v="R-D-0.5"/>
    <x v="4"/>
    <x v="493"/>
    <s v=""/>
    <x v="0"/>
    <x v="0"/>
    <x v="2"/>
    <x v="1"/>
    <x v="29"/>
    <x v="155"/>
    <x v="0"/>
    <x v="2"/>
    <x v="1"/>
  </r>
  <r>
    <s v="LWJ-06793-303"/>
    <x v="204"/>
    <x v="494"/>
    <s v="R-M-2.5"/>
    <x v="0"/>
    <x v="494"/>
    <s v="koculleneu@ca.gov"/>
    <x v="1"/>
    <x v="0"/>
    <x v="0"/>
    <x v="2"/>
    <x v="11"/>
    <x v="135"/>
    <x v="0"/>
    <x v="0"/>
    <x v="0"/>
  </r>
  <r>
    <s v="FLM-82229-989"/>
    <x v="424"/>
    <x v="495"/>
    <s v="L-L-0.2"/>
    <x v="0"/>
    <x v="495"/>
    <s v=""/>
    <x v="1"/>
    <x v="3"/>
    <x v="1"/>
    <x v="3"/>
    <x v="6"/>
    <x v="54"/>
    <x v="3"/>
    <x v="1"/>
    <x v="1"/>
  </r>
  <r>
    <s v="CPV-90280-133"/>
    <x v="13"/>
    <x v="464"/>
    <s v="R-D-0.2"/>
    <x v="3"/>
    <x v="464"/>
    <s v="murione5@alexa.com"/>
    <x v="1"/>
    <x v="0"/>
    <x v="2"/>
    <x v="3"/>
    <x v="22"/>
    <x v="36"/>
    <x v="0"/>
    <x v="2"/>
    <x v="0"/>
  </r>
  <r>
    <s v="OGW-60685-912"/>
    <x v="224"/>
    <x v="496"/>
    <s v="E-D-2.5"/>
    <x v="4"/>
    <x v="496"/>
    <s v="hbranganex@woothemes.com"/>
    <x v="0"/>
    <x v="1"/>
    <x v="2"/>
    <x v="2"/>
    <x v="39"/>
    <x v="150"/>
    <x v="1"/>
    <x v="2"/>
    <x v="0"/>
  </r>
  <r>
    <s v="DEC-11160-362"/>
    <x v="220"/>
    <x v="497"/>
    <s v="R-D-0.2"/>
    <x v="4"/>
    <x v="497"/>
    <s v="agallyoney@engadget.com"/>
    <x v="0"/>
    <x v="0"/>
    <x v="2"/>
    <x v="3"/>
    <x v="22"/>
    <x v="175"/>
    <x v="0"/>
    <x v="2"/>
    <x v="0"/>
  </r>
  <r>
    <s v="WCT-07869-499"/>
    <x v="91"/>
    <x v="498"/>
    <s v="R-D-0.5"/>
    <x v="1"/>
    <x v="498"/>
    <s v="bdomangeez@yahoo.co.jp"/>
    <x v="0"/>
    <x v="0"/>
    <x v="2"/>
    <x v="1"/>
    <x v="29"/>
    <x v="51"/>
    <x v="0"/>
    <x v="2"/>
    <x v="1"/>
  </r>
  <r>
    <s v="FHD-89872-325"/>
    <x v="425"/>
    <x v="499"/>
    <s v="L-L-1"/>
    <x v="4"/>
    <x v="499"/>
    <s v="koslerf0@gmpg.org"/>
    <x v="0"/>
    <x v="3"/>
    <x v="1"/>
    <x v="0"/>
    <x v="27"/>
    <x v="165"/>
    <x v="3"/>
    <x v="1"/>
    <x v="0"/>
  </r>
  <r>
    <s v="AZF-45991-584"/>
    <x v="426"/>
    <x v="500"/>
    <s v="A-D-2.5"/>
    <x v="2"/>
    <x v="500"/>
    <s v=""/>
    <x v="1"/>
    <x v="2"/>
    <x v="2"/>
    <x v="2"/>
    <x v="11"/>
    <x v="156"/>
    <x v="2"/>
    <x v="2"/>
    <x v="0"/>
  </r>
  <r>
    <s v="MDG-14481-513"/>
    <x v="427"/>
    <x v="501"/>
    <s v="A-M-2.5"/>
    <x v="4"/>
    <x v="501"/>
    <s v="zpellettf2@dailymotion.com"/>
    <x v="0"/>
    <x v="2"/>
    <x v="0"/>
    <x v="2"/>
    <x v="31"/>
    <x v="68"/>
    <x v="2"/>
    <x v="0"/>
    <x v="1"/>
  </r>
  <r>
    <s v="OFN-49424-848"/>
    <x v="428"/>
    <x v="502"/>
    <s v="R-L-2.5"/>
    <x v="0"/>
    <x v="502"/>
    <s v="isprakesf3@spiegel.de"/>
    <x v="0"/>
    <x v="0"/>
    <x v="1"/>
    <x v="2"/>
    <x v="4"/>
    <x v="4"/>
    <x v="0"/>
    <x v="1"/>
    <x v="1"/>
  </r>
  <r>
    <s v="NFA-03411-746"/>
    <x v="383"/>
    <x v="503"/>
    <s v="A-L-0.5"/>
    <x v="0"/>
    <x v="503"/>
    <s v="hfromantf4@ucsd.edu"/>
    <x v="0"/>
    <x v="2"/>
    <x v="1"/>
    <x v="1"/>
    <x v="26"/>
    <x v="42"/>
    <x v="2"/>
    <x v="1"/>
    <x v="1"/>
  </r>
  <r>
    <s v="CYM-74988-450"/>
    <x v="156"/>
    <x v="504"/>
    <s v="L-D-0.2"/>
    <x v="4"/>
    <x v="504"/>
    <s v="rflearf5@artisteer.com"/>
    <x v="2"/>
    <x v="3"/>
    <x v="2"/>
    <x v="3"/>
    <x v="10"/>
    <x v="42"/>
    <x v="3"/>
    <x v="2"/>
    <x v="1"/>
  </r>
  <r>
    <s v="WTV-24996-658"/>
    <x v="429"/>
    <x v="505"/>
    <s v="E-D-2.5"/>
    <x v="3"/>
    <x v="505"/>
    <s v=""/>
    <x v="1"/>
    <x v="1"/>
    <x v="2"/>
    <x v="2"/>
    <x v="39"/>
    <x v="171"/>
    <x v="1"/>
    <x v="2"/>
    <x v="1"/>
  </r>
  <r>
    <s v="DSL-69915-544"/>
    <x v="103"/>
    <x v="506"/>
    <s v="R-L-0.2"/>
    <x v="3"/>
    <x v="506"/>
    <s v="wlightollersf9@baidu.com"/>
    <x v="0"/>
    <x v="0"/>
    <x v="1"/>
    <x v="3"/>
    <x v="34"/>
    <x v="127"/>
    <x v="0"/>
    <x v="1"/>
    <x v="0"/>
  </r>
  <r>
    <s v="NBT-35757-542"/>
    <x v="361"/>
    <x v="507"/>
    <s v="E-L-0.2"/>
    <x v="3"/>
    <x v="507"/>
    <s v="bmundenf8@elpais.com"/>
    <x v="0"/>
    <x v="1"/>
    <x v="1"/>
    <x v="3"/>
    <x v="38"/>
    <x v="77"/>
    <x v="1"/>
    <x v="1"/>
    <x v="0"/>
  </r>
  <r>
    <s v="OYU-25085-528"/>
    <x v="120"/>
    <x v="506"/>
    <s v="E-L-0.2"/>
    <x v="4"/>
    <x v="506"/>
    <s v="wlightollersf9@baidu.com"/>
    <x v="0"/>
    <x v="1"/>
    <x v="1"/>
    <x v="3"/>
    <x v="38"/>
    <x v="58"/>
    <x v="1"/>
    <x v="1"/>
    <x v="0"/>
  </r>
  <r>
    <s v="XCG-07109-195"/>
    <x v="430"/>
    <x v="508"/>
    <s v="L-D-0.2"/>
    <x v="5"/>
    <x v="508"/>
    <s v="nbrakespearfa@rediff.com"/>
    <x v="0"/>
    <x v="3"/>
    <x v="2"/>
    <x v="3"/>
    <x v="10"/>
    <x v="102"/>
    <x v="3"/>
    <x v="2"/>
    <x v="0"/>
  </r>
  <r>
    <s v="YZA-25234-630"/>
    <x v="125"/>
    <x v="509"/>
    <s v="E-D-0.2"/>
    <x v="0"/>
    <x v="509"/>
    <s v="mglawsopfb@reverbnation.com"/>
    <x v="0"/>
    <x v="1"/>
    <x v="2"/>
    <x v="3"/>
    <x v="13"/>
    <x v="35"/>
    <x v="1"/>
    <x v="2"/>
    <x v="1"/>
  </r>
  <r>
    <s v="OKU-29966-417"/>
    <x v="431"/>
    <x v="510"/>
    <s v="E-L-0.2"/>
    <x v="4"/>
    <x v="510"/>
    <s v="galbertsfc@etsy.com"/>
    <x v="2"/>
    <x v="1"/>
    <x v="1"/>
    <x v="3"/>
    <x v="38"/>
    <x v="58"/>
    <x v="1"/>
    <x v="1"/>
    <x v="0"/>
  </r>
  <r>
    <s v="MEX-29350-659"/>
    <x v="40"/>
    <x v="511"/>
    <s v="E-M-1"/>
    <x v="1"/>
    <x v="511"/>
    <s v="vpolglasefd@about.me"/>
    <x v="0"/>
    <x v="1"/>
    <x v="0"/>
    <x v="0"/>
    <x v="3"/>
    <x v="85"/>
    <x v="1"/>
    <x v="0"/>
    <x v="1"/>
  </r>
  <r>
    <s v="NOY-99738-977"/>
    <x v="432"/>
    <x v="512"/>
    <s v="R-L-2.5"/>
    <x v="0"/>
    <x v="512"/>
    <s v=""/>
    <x v="2"/>
    <x v="0"/>
    <x v="1"/>
    <x v="2"/>
    <x v="4"/>
    <x v="4"/>
    <x v="0"/>
    <x v="1"/>
    <x v="0"/>
  </r>
  <r>
    <s v="TCR-01064-030"/>
    <x v="254"/>
    <x v="513"/>
    <s v="E-M-1"/>
    <x v="5"/>
    <x v="513"/>
    <s v="sbuschff@so-net.ne.jp"/>
    <x v="1"/>
    <x v="1"/>
    <x v="0"/>
    <x v="0"/>
    <x v="3"/>
    <x v="121"/>
    <x v="1"/>
    <x v="0"/>
    <x v="1"/>
  </r>
  <r>
    <s v="YUL-42750-776"/>
    <x v="219"/>
    <x v="514"/>
    <s v="L-M-0.2"/>
    <x v="0"/>
    <x v="514"/>
    <s v="craisbeckfg@webnode.com"/>
    <x v="0"/>
    <x v="3"/>
    <x v="0"/>
    <x v="3"/>
    <x v="18"/>
    <x v="31"/>
    <x v="3"/>
    <x v="0"/>
    <x v="0"/>
  </r>
  <r>
    <s v="XQJ-86887-506"/>
    <x v="433"/>
    <x v="464"/>
    <s v="E-L-1"/>
    <x v="4"/>
    <x v="464"/>
    <s v="murione5@alexa.com"/>
    <x v="1"/>
    <x v="1"/>
    <x v="1"/>
    <x v="0"/>
    <x v="28"/>
    <x v="48"/>
    <x v="1"/>
    <x v="1"/>
    <x v="0"/>
  </r>
  <r>
    <s v="CUN-90044-279"/>
    <x v="434"/>
    <x v="515"/>
    <s v="L-D-0.2"/>
    <x v="4"/>
    <x v="515"/>
    <s v=""/>
    <x v="0"/>
    <x v="3"/>
    <x v="2"/>
    <x v="3"/>
    <x v="10"/>
    <x v="42"/>
    <x v="3"/>
    <x v="2"/>
    <x v="0"/>
  </r>
  <r>
    <s v="ICC-73030-502"/>
    <x v="435"/>
    <x v="516"/>
    <s v="A-L-1"/>
    <x v="3"/>
    <x v="516"/>
    <s v="raynoldfj@ustream.tv"/>
    <x v="0"/>
    <x v="2"/>
    <x v="1"/>
    <x v="0"/>
    <x v="2"/>
    <x v="5"/>
    <x v="2"/>
    <x v="1"/>
    <x v="0"/>
  </r>
  <r>
    <s v="ADP-04506-084"/>
    <x v="436"/>
    <x v="517"/>
    <s v="E-M-2.5"/>
    <x v="5"/>
    <x v="517"/>
    <s v=""/>
    <x v="0"/>
    <x v="1"/>
    <x v="0"/>
    <x v="2"/>
    <x v="25"/>
    <x v="152"/>
    <x v="1"/>
    <x v="0"/>
    <x v="0"/>
  </r>
  <r>
    <s v="PNU-22150-408"/>
    <x v="437"/>
    <x v="518"/>
    <s v="A-D-0.2"/>
    <x v="5"/>
    <x v="518"/>
    <s v=""/>
    <x v="1"/>
    <x v="2"/>
    <x v="2"/>
    <x v="3"/>
    <x v="14"/>
    <x v="8"/>
    <x v="2"/>
    <x v="2"/>
    <x v="0"/>
  </r>
  <r>
    <s v="VSQ-07182-513"/>
    <x v="438"/>
    <x v="519"/>
    <s v="L-L-0.2"/>
    <x v="5"/>
    <x v="519"/>
    <s v="bgrecefm@naver.com"/>
    <x v="2"/>
    <x v="3"/>
    <x v="1"/>
    <x v="3"/>
    <x v="6"/>
    <x v="32"/>
    <x v="3"/>
    <x v="1"/>
    <x v="1"/>
  </r>
  <r>
    <s v="SPF-31673-217"/>
    <x v="439"/>
    <x v="520"/>
    <s v="E-M-1"/>
    <x v="5"/>
    <x v="520"/>
    <s v="dflintiffg1@e-recht24.de"/>
    <x v="2"/>
    <x v="1"/>
    <x v="0"/>
    <x v="0"/>
    <x v="3"/>
    <x v="121"/>
    <x v="1"/>
    <x v="0"/>
    <x v="1"/>
  </r>
  <r>
    <s v="NEX-63825-598"/>
    <x v="175"/>
    <x v="521"/>
    <s v="R-L-0.5"/>
    <x v="0"/>
    <x v="521"/>
    <s v="athysfo@cdc.gov"/>
    <x v="0"/>
    <x v="0"/>
    <x v="1"/>
    <x v="1"/>
    <x v="30"/>
    <x v="79"/>
    <x v="0"/>
    <x v="1"/>
    <x v="1"/>
  </r>
  <r>
    <s v="XPG-66112-335"/>
    <x v="440"/>
    <x v="522"/>
    <s v="R-D-2.5"/>
    <x v="4"/>
    <x v="522"/>
    <s v="jchuggfp@about.me"/>
    <x v="0"/>
    <x v="0"/>
    <x v="2"/>
    <x v="2"/>
    <x v="9"/>
    <x v="18"/>
    <x v="0"/>
    <x v="2"/>
    <x v="1"/>
  </r>
  <r>
    <s v="NSQ-72210-345"/>
    <x v="441"/>
    <x v="523"/>
    <s v="A-M-0.2"/>
    <x v="5"/>
    <x v="523"/>
    <s v="akelstonfq@sakura.ne.jp"/>
    <x v="0"/>
    <x v="2"/>
    <x v="0"/>
    <x v="3"/>
    <x v="12"/>
    <x v="16"/>
    <x v="2"/>
    <x v="0"/>
    <x v="0"/>
  </r>
  <r>
    <s v="XRR-28376-277"/>
    <x v="442"/>
    <x v="524"/>
    <s v="R-L-2.5"/>
    <x v="5"/>
    <x v="524"/>
    <s v=""/>
    <x v="1"/>
    <x v="0"/>
    <x v="1"/>
    <x v="2"/>
    <x v="4"/>
    <x v="183"/>
    <x v="0"/>
    <x v="1"/>
    <x v="1"/>
  </r>
  <r>
    <s v="WHQ-25197-475"/>
    <x v="443"/>
    <x v="525"/>
    <s v="L-L-0.2"/>
    <x v="4"/>
    <x v="525"/>
    <s v="cmottramfs@harvard.edu"/>
    <x v="0"/>
    <x v="3"/>
    <x v="1"/>
    <x v="3"/>
    <x v="6"/>
    <x v="81"/>
    <x v="3"/>
    <x v="1"/>
    <x v="0"/>
  </r>
  <r>
    <s v="HMB-30634-745"/>
    <x v="216"/>
    <x v="520"/>
    <s v="A-D-2.5"/>
    <x v="5"/>
    <x v="520"/>
    <s v="dflintiffg1@e-recht24.de"/>
    <x v="2"/>
    <x v="2"/>
    <x v="2"/>
    <x v="2"/>
    <x v="11"/>
    <x v="170"/>
    <x v="2"/>
    <x v="2"/>
    <x v="1"/>
  </r>
  <r>
    <s v="XTL-68000-371"/>
    <x v="444"/>
    <x v="526"/>
    <s v="A-M-0.5"/>
    <x v="4"/>
    <x v="526"/>
    <s v="dsangwinfu@weebly.com"/>
    <x v="0"/>
    <x v="2"/>
    <x v="0"/>
    <x v="1"/>
    <x v="17"/>
    <x v="25"/>
    <x v="2"/>
    <x v="0"/>
    <x v="1"/>
  </r>
  <r>
    <s v="YES-51109-625"/>
    <x v="37"/>
    <x v="527"/>
    <s v="E-L-0.5"/>
    <x v="4"/>
    <x v="527"/>
    <s v="eaizikowitzfv@virginia.edu"/>
    <x v="2"/>
    <x v="1"/>
    <x v="1"/>
    <x v="1"/>
    <x v="32"/>
    <x v="70"/>
    <x v="1"/>
    <x v="1"/>
    <x v="1"/>
  </r>
  <r>
    <s v="EAY-89850-211"/>
    <x v="445"/>
    <x v="528"/>
    <s v="A-D-0.2"/>
    <x v="0"/>
    <x v="528"/>
    <s v=""/>
    <x v="0"/>
    <x v="2"/>
    <x v="2"/>
    <x v="3"/>
    <x v="14"/>
    <x v="9"/>
    <x v="2"/>
    <x v="2"/>
    <x v="0"/>
  </r>
  <r>
    <s v="IOQ-84840-827"/>
    <x v="446"/>
    <x v="529"/>
    <s v="A-M-1"/>
    <x v="5"/>
    <x v="529"/>
    <s v="cvenourfx@ask.com"/>
    <x v="0"/>
    <x v="2"/>
    <x v="0"/>
    <x v="0"/>
    <x v="15"/>
    <x v="173"/>
    <x v="2"/>
    <x v="0"/>
    <x v="1"/>
  </r>
  <r>
    <s v="FBD-56220-430"/>
    <x v="245"/>
    <x v="530"/>
    <s v="R-L-0.2"/>
    <x v="5"/>
    <x v="530"/>
    <s v="mharbyfy@163.com"/>
    <x v="0"/>
    <x v="0"/>
    <x v="1"/>
    <x v="3"/>
    <x v="34"/>
    <x v="137"/>
    <x v="0"/>
    <x v="1"/>
    <x v="0"/>
  </r>
  <r>
    <s v="COV-52659-202"/>
    <x v="447"/>
    <x v="531"/>
    <s v="L-M-2.5"/>
    <x v="0"/>
    <x v="531"/>
    <s v="rthickpennyfz@cafepress.com"/>
    <x v="0"/>
    <x v="3"/>
    <x v="0"/>
    <x v="2"/>
    <x v="36"/>
    <x v="174"/>
    <x v="3"/>
    <x v="0"/>
    <x v="1"/>
  </r>
  <r>
    <s v="YUO-76652-814"/>
    <x v="448"/>
    <x v="532"/>
    <s v="A-D-0.2"/>
    <x v="5"/>
    <x v="532"/>
    <s v="pormerodg0@redcross.org"/>
    <x v="0"/>
    <x v="2"/>
    <x v="2"/>
    <x v="3"/>
    <x v="14"/>
    <x v="8"/>
    <x v="2"/>
    <x v="2"/>
    <x v="1"/>
  </r>
  <r>
    <s v="PBT-36926-102"/>
    <x v="344"/>
    <x v="520"/>
    <s v="L-M-1"/>
    <x v="4"/>
    <x v="520"/>
    <s v="dflintiffg1@e-recht24.de"/>
    <x v="2"/>
    <x v="3"/>
    <x v="0"/>
    <x v="0"/>
    <x v="21"/>
    <x v="125"/>
    <x v="3"/>
    <x v="0"/>
    <x v="1"/>
  </r>
  <r>
    <s v="BLV-60087-454"/>
    <x v="152"/>
    <x v="533"/>
    <s v="E-L-0.2"/>
    <x v="3"/>
    <x v="533"/>
    <s v="tzanettig2@gravatar.com"/>
    <x v="1"/>
    <x v="1"/>
    <x v="1"/>
    <x v="3"/>
    <x v="38"/>
    <x v="77"/>
    <x v="1"/>
    <x v="1"/>
    <x v="1"/>
  </r>
  <r>
    <s v="BLV-60087-454"/>
    <x v="152"/>
    <x v="533"/>
    <s v="A-M-0.5"/>
    <x v="1"/>
    <x v="533"/>
    <s v="tzanettig2@gravatar.com"/>
    <x v="1"/>
    <x v="2"/>
    <x v="0"/>
    <x v="1"/>
    <x v="17"/>
    <x v="65"/>
    <x v="2"/>
    <x v="0"/>
    <x v="1"/>
  </r>
  <r>
    <s v="QYC-63914-195"/>
    <x v="449"/>
    <x v="534"/>
    <s v="E-L-1"/>
    <x v="3"/>
    <x v="534"/>
    <s v="rkirtleyg4@hatena.ne.jp"/>
    <x v="0"/>
    <x v="1"/>
    <x v="1"/>
    <x v="0"/>
    <x v="28"/>
    <x v="69"/>
    <x v="1"/>
    <x v="1"/>
    <x v="0"/>
  </r>
  <r>
    <s v="OIB-77163-890"/>
    <x v="450"/>
    <x v="535"/>
    <s v="E-L-0.5"/>
    <x v="1"/>
    <x v="535"/>
    <s v="cclemencetg5@weather.com"/>
    <x v="2"/>
    <x v="1"/>
    <x v="1"/>
    <x v="1"/>
    <x v="32"/>
    <x v="69"/>
    <x v="1"/>
    <x v="1"/>
    <x v="0"/>
  </r>
  <r>
    <s v="SGS-87525-238"/>
    <x v="451"/>
    <x v="536"/>
    <s v="E-D-1"/>
    <x v="1"/>
    <x v="536"/>
    <s v="rdonetg6@oakley.com"/>
    <x v="0"/>
    <x v="1"/>
    <x v="2"/>
    <x v="0"/>
    <x v="37"/>
    <x v="184"/>
    <x v="1"/>
    <x v="2"/>
    <x v="1"/>
  </r>
  <r>
    <s v="GQR-12490-152"/>
    <x v="83"/>
    <x v="537"/>
    <s v="R-L-0.2"/>
    <x v="2"/>
    <x v="537"/>
    <s v="sgaweng7@creativecommons.org"/>
    <x v="0"/>
    <x v="0"/>
    <x v="1"/>
    <x v="3"/>
    <x v="34"/>
    <x v="60"/>
    <x v="0"/>
    <x v="1"/>
    <x v="0"/>
  </r>
  <r>
    <s v="UOJ-28238-299"/>
    <x v="452"/>
    <x v="538"/>
    <s v="R-L-0.2"/>
    <x v="5"/>
    <x v="538"/>
    <s v="rreadieg8@guardian.co.uk"/>
    <x v="0"/>
    <x v="0"/>
    <x v="1"/>
    <x v="3"/>
    <x v="34"/>
    <x v="137"/>
    <x v="0"/>
    <x v="1"/>
    <x v="1"/>
  </r>
  <r>
    <s v="ETD-58130-674"/>
    <x v="453"/>
    <x v="539"/>
    <s v="E-M-0.5"/>
    <x v="0"/>
    <x v="539"/>
    <s v="cverissimogh@theglobeandmail.com"/>
    <x v="2"/>
    <x v="1"/>
    <x v="0"/>
    <x v="1"/>
    <x v="1"/>
    <x v="38"/>
    <x v="1"/>
    <x v="0"/>
    <x v="0"/>
  </r>
  <r>
    <s v="UPF-60123-025"/>
    <x v="454"/>
    <x v="540"/>
    <s v="R-L-2.5"/>
    <x v="3"/>
    <x v="540"/>
    <s v=""/>
    <x v="0"/>
    <x v="0"/>
    <x v="1"/>
    <x v="2"/>
    <x v="4"/>
    <x v="185"/>
    <x v="0"/>
    <x v="1"/>
    <x v="1"/>
  </r>
  <r>
    <s v="NQS-01613-687"/>
    <x v="455"/>
    <x v="541"/>
    <s v="L-D-0.5"/>
    <x v="2"/>
    <x v="541"/>
    <s v="bogb@elpais.com"/>
    <x v="0"/>
    <x v="3"/>
    <x v="2"/>
    <x v="1"/>
    <x v="26"/>
    <x v="41"/>
    <x v="3"/>
    <x v="2"/>
    <x v="0"/>
  </r>
  <r>
    <s v="MGH-36050-573"/>
    <x v="456"/>
    <x v="542"/>
    <s v="R-M-0.5"/>
    <x v="0"/>
    <x v="542"/>
    <s v="vstansburygc@unblog.fr"/>
    <x v="0"/>
    <x v="0"/>
    <x v="0"/>
    <x v="1"/>
    <x v="7"/>
    <x v="22"/>
    <x v="0"/>
    <x v="0"/>
    <x v="0"/>
  </r>
  <r>
    <s v="UVF-59322-459"/>
    <x v="373"/>
    <x v="543"/>
    <s v="E-L-2.5"/>
    <x v="5"/>
    <x v="543"/>
    <s v="dheinonengd@printfriendly.com"/>
    <x v="0"/>
    <x v="1"/>
    <x v="1"/>
    <x v="2"/>
    <x v="8"/>
    <x v="106"/>
    <x v="1"/>
    <x v="1"/>
    <x v="1"/>
  </r>
  <r>
    <s v="VET-41158-896"/>
    <x v="457"/>
    <x v="544"/>
    <s v="E-M-2.5"/>
    <x v="0"/>
    <x v="544"/>
    <s v="jshentonge@google.com.hk"/>
    <x v="0"/>
    <x v="1"/>
    <x v="0"/>
    <x v="2"/>
    <x v="25"/>
    <x v="40"/>
    <x v="1"/>
    <x v="0"/>
    <x v="0"/>
  </r>
  <r>
    <s v="XYL-52196-459"/>
    <x v="458"/>
    <x v="545"/>
    <s v="R-D-0.2"/>
    <x v="3"/>
    <x v="545"/>
    <s v="jwilkissongf@nba.com"/>
    <x v="0"/>
    <x v="0"/>
    <x v="2"/>
    <x v="3"/>
    <x v="22"/>
    <x v="36"/>
    <x v="0"/>
    <x v="2"/>
    <x v="0"/>
  </r>
  <r>
    <s v="BPZ-51283-916"/>
    <x v="264"/>
    <x v="546"/>
    <s v="A-M-2.5"/>
    <x v="0"/>
    <x v="546"/>
    <s v=""/>
    <x v="0"/>
    <x v="2"/>
    <x v="0"/>
    <x v="2"/>
    <x v="31"/>
    <x v="95"/>
    <x v="2"/>
    <x v="0"/>
    <x v="1"/>
  </r>
  <r>
    <s v="VQW-91903-926"/>
    <x v="459"/>
    <x v="539"/>
    <s v="E-D-2.5"/>
    <x v="2"/>
    <x v="539"/>
    <s v="cverissimogh@theglobeandmail.com"/>
    <x v="2"/>
    <x v="1"/>
    <x v="2"/>
    <x v="2"/>
    <x v="39"/>
    <x v="140"/>
    <x v="1"/>
    <x v="2"/>
    <x v="0"/>
  </r>
  <r>
    <s v="OLF-77983-457"/>
    <x v="460"/>
    <x v="547"/>
    <s v="A-L-2.5"/>
    <x v="0"/>
    <x v="547"/>
    <s v="gstarcksgi@abc.net.au"/>
    <x v="0"/>
    <x v="2"/>
    <x v="1"/>
    <x v="2"/>
    <x v="24"/>
    <x v="120"/>
    <x v="2"/>
    <x v="1"/>
    <x v="1"/>
  </r>
  <r>
    <s v="MVI-04946-827"/>
    <x v="461"/>
    <x v="548"/>
    <s v="E-L-1"/>
    <x v="2"/>
    <x v="548"/>
    <s v=""/>
    <x v="2"/>
    <x v="1"/>
    <x v="1"/>
    <x v="0"/>
    <x v="28"/>
    <x v="151"/>
    <x v="1"/>
    <x v="1"/>
    <x v="1"/>
  </r>
  <r>
    <s v="UOG-94188-104"/>
    <x v="219"/>
    <x v="549"/>
    <s v="A-M-0.5"/>
    <x v="1"/>
    <x v="549"/>
    <s v="kscholardgk@sbwire.com"/>
    <x v="0"/>
    <x v="2"/>
    <x v="0"/>
    <x v="1"/>
    <x v="17"/>
    <x v="65"/>
    <x v="2"/>
    <x v="0"/>
    <x v="1"/>
  </r>
  <r>
    <s v="DSN-15872-519"/>
    <x v="462"/>
    <x v="550"/>
    <s v="L-L-2.5"/>
    <x v="4"/>
    <x v="550"/>
    <s v="bkindleygl@wikimedia.org"/>
    <x v="0"/>
    <x v="3"/>
    <x v="1"/>
    <x v="2"/>
    <x v="23"/>
    <x v="43"/>
    <x v="3"/>
    <x v="1"/>
    <x v="0"/>
  </r>
  <r>
    <s v="OUQ-73954-002"/>
    <x v="463"/>
    <x v="551"/>
    <s v="R-M-0.2"/>
    <x v="4"/>
    <x v="551"/>
    <s v="khammettgm@dmoz.org"/>
    <x v="0"/>
    <x v="0"/>
    <x v="0"/>
    <x v="3"/>
    <x v="14"/>
    <x v="22"/>
    <x v="0"/>
    <x v="0"/>
    <x v="0"/>
  </r>
  <r>
    <s v="LGL-16843-667"/>
    <x v="464"/>
    <x v="552"/>
    <s v="A-D-0.2"/>
    <x v="4"/>
    <x v="552"/>
    <s v="ahulburtgn@fda.gov"/>
    <x v="0"/>
    <x v="2"/>
    <x v="2"/>
    <x v="3"/>
    <x v="14"/>
    <x v="22"/>
    <x v="2"/>
    <x v="2"/>
    <x v="0"/>
  </r>
  <r>
    <s v="TCC-89722-031"/>
    <x v="465"/>
    <x v="553"/>
    <s v="L-D-0.5"/>
    <x v="2"/>
    <x v="553"/>
    <s v="plauritzengo@photobucket.com"/>
    <x v="0"/>
    <x v="3"/>
    <x v="2"/>
    <x v="1"/>
    <x v="26"/>
    <x v="41"/>
    <x v="3"/>
    <x v="2"/>
    <x v="1"/>
  </r>
  <r>
    <s v="TRA-79507-007"/>
    <x v="466"/>
    <x v="554"/>
    <s v="R-L-2.5"/>
    <x v="4"/>
    <x v="554"/>
    <s v="aburgwingp@redcross.org"/>
    <x v="0"/>
    <x v="0"/>
    <x v="1"/>
    <x v="2"/>
    <x v="4"/>
    <x v="108"/>
    <x v="0"/>
    <x v="1"/>
    <x v="0"/>
  </r>
  <r>
    <s v="MZJ-77284-941"/>
    <x v="467"/>
    <x v="555"/>
    <s v="E-L-0.2"/>
    <x v="1"/>
    <x v="555"/>
    <s v="erolingq@google.fr"/>
    <x v="0"/>
    <x v="1"/>
    <x v="1"/>
    <x v="3"/>
    <x v="38"/>
    <x v="110"/>
    <x v="1"/>
    <x v="1"/>
    <x v="0"/>
  </r>
  <r>
    <s v="AXN-57779-891"/>
    <x v="468"/>
    <x v="556"/>
    <s v="R-M-0.2"/>
    <x v="3"/>
    <x v="556"/>
    <s v="dfowlegr@epa.gov"/>
    <x v="0"/>
    <x v="0"/>
    <x v="0"/>
    <x v="3"/>
    <x v="14"/>
    <x v="169"/>
    <x v="0"/>
    <x v="0"/>
    <x v="1"/>
  </r>
  <r>
    <s v="PJB-15659-994"/>
    <x v="469"/>
    <x v="557"/>
    <s v="L-D-2.5"/>
    <x v="4"/>
    <x v="557"/>
    <s v=""/>
    <x v="1"/>
    <x v="3"/>
    <x v="2"/>
    <x v="2"/>
    <x v="24"/>
    <x v="129"/>
    <x v="3"/>
    <x v="2"/>
    <x v="1"/>
  </r>
  <r>
    <s v="LTS-03470-353"/>
    <x v="470"/>
    <x v="558"/>
    <s v="A-L-2.5"/>
    <x v="1"/>
    <x v="558"/>
    <s v="wpowleslandgt@soundcloud.com"/>
    <x v="0"/>
    <x v="2"/>
    <x v="1"/>
    <x v="2"/>
    <x v="24"/>
    <x v="74"/>
    <x v="2"/>
    <x v="1"/>
    <x v="0"/>
  </r>
  <r>
    <s v="UMM-28497-689"/>
    <x v="471"/>
    <x v="539"/>
    <s v="L-L-2.5"/>
    <x v="3"/>
    <x v="539"/>
    <s v="cverissimogh@theglobeandmail.com"/>
    <x v="2"/>
    <x v="3"/>
    <x v="1"/>
    <x v="2"/>
    <x v="23"/>
    <x v="63"/>
    <x v="3"/>
    <x v="1"/>
    <x v="0"/>
  </r>
  <r>
    <s v="MJZ-93232-402"/>
    <x v="472"/>
    <x v="559"/>
    <s v="E-D-0.2"/>
    <x v="2"/>
    <x v="559"/>
    <s v="lellinghamgv@sciencedaily.com"/>
    <x v="0"/>
    <x v="1"/>
    <x v="2"/>
    <x v="3"/>
    <x v="13"/>
    <x v="186"/>
    <x v="1"/>
    <x v="2"/>
    <x v="0"/>
  </r>
  <r>
    <s v="UHW-74617-126"/>
    <x v="173"/>
    <x v="560"/>
    <s v="E-D-2.5"/>
    <x v="0"/>
    <x v="560"/>
    <s v=""/>
    <x v="0"/>
    <x v="1"/>
    <x v="2"/>
    <x v="2"/>
    <x v="39"/>
    <x v="158"/>
    <x v="1"/>
    <x v="2"/>
    <x v="1"/>
  </r>
  <r>
    <s v="RIK-61730-794"/>
    <x v="473"/>
    <x v="561"/>
    <s v="L-M-0.2"/>
    <x v="5"/>
    <x v="561"/>
    <s v="afendtgx@forbes.com"/>
    <x v="0"/>
    <x v="3"/>
    <x v="0"/>
    <x v="3"/>
    <x v="18"/>
    <x v="50"/>
    <x v="3"/>
    <x v="0"/>
    <x v="0"/>
  </r>
  <r>
    <s v="IDJ-55379-750"/>
    <x v="474"/>
    <x v="562"/>
    <s v="R-M-1"/>
    <x v="4"/>
    <x v="562"/>
    <s v="acleyburngy@lycos.com"/>
    <x v="0"/>
    <x v="0"/>
    <x v="0"/>
    <x v="0"/>
    <x v="0"/>
    <x v="10"/>
    <x v="0"/>
    <x v="0"/>
    <x v="1"/>
  </r>
  <r>
    <s v="OHX-11953-965"/>
    <x v="475"/>
    <x v="563"/>
    <s v="E-L-2.5"/>
    <x v="0"/>
    <x v="563"/>
    <s v="tcastiglionegz@xing.com"/>
    <x v="0"/>
    <x v="1"/>
    <x v="1"/>
    <x v="2"/>
    <x v="8"/>
    <x v="93"/>
    <x v="1"/>
    <x v="1"/>
    <x v="1"/>
  </r>
  <r>
    <s v="TVV-42245-088"/>
    <x v="476"/>
    <x v="564"/>
    <s v="A-M-0.2"/>
    <x v="4"/>
    <x v="564"/>
    <s v=""/>
    <x v="1"/>
    <x v="2"/>
    <x v="0"/>
    <x v="3"/>
    <x v="12"/>
    <x v="72"/>
    <x v="2"/>
    <x v="0"/>
    <x v="1"/>
  </r>
  <r>
    <s v="DYP-74337-787"/>
    <x v="431"/>
    <x v="565"/>
    <s v="R-M-0.5"/>
    <x v="2"/>
    <x v="565"/>
    <s v=""/>
    <x v="0"/>
    <x v="0"/>
    <x v="0"/>
    <x v="1"/>
    <x v="7"/>
    <x v="9"/>
    <x v="0"/>
    <x v="0"/>
    <x v="1"/>
  </r>
  <r>
    <s v="OKA-93124-100"/>
    <x v="477"/>
    <x v="539"/>
    <s v="R-M-0.5"/>
    <x v="1"/>
    <x v="539"/>
    <s v="cverissimogh@theglobeandmail.com"/>
    <x v="2"/>
    <x v="0"/>
    <x v="0"/>
    <x v="1"/>
    <x v="7"/>
    <x v="44"/>
    <x v="0"/>
    <x v="0"/>
    <x v="0"/>
  </r>
  <r>
    <s v="IXW-20780-268"/>
    <x v="478"/>
    <x v="566"/>
    <s v="L-L-2.5"/>
    <x v="0"/>
    <x v="566"/>
    <s v="scouronneh3@mozilla.org"/>
    <x v="0"/>
    <x v="3"/>
    <x v="1"/>
    <x v="2"/>
    <x v="23"/>
    <x v="37"/>
    <x v="3"/>
    <x v="1"/>
    <x v="0"/>
  </r>
  <r>
    <s v="NGG-24006-937"/>
    <x v="45"/>
    <x v="567"/>
    <s v="E-M-2.5"/>
    <x v="4"/>
    <x v="567"/>
    <s v="lflippellih4@github.io"/>
    <x v="2"/>
    <x v="1"/>
    <x v="0"/>
    <x v="2"/>
    <x v="25"/>
    <x v="177"/>
    <x v="1"/>
    <x v="0"/>
    <x v="1"/>
  </r>
  <r>
    <s v="JZC-31180-557"/>
    <x v="444"/>
    <x v="568"/>
    <s v="L-M-2.5"/>
    <x v="2"/>
    <x v="568"/>
    <s v="relizabethh5@live.com"/>
    <x v="0"/>
    <x v="3"/>
    <x v="0"/>
    <x v="2"/>
    <x v="36"/>
    <x v="116"/>
    <x v="3"/>
    <x v="0"/>
    <x v="1"/>
  </r>
  <r>
    <s v="ZMU-63715-204"/>
    <x v="479"/>
    <x v="569"/>
    <s v="E-D-1"/>
    <x v="5"/>
    <x v="569"/>
    <s v="irenhardh6@i2i.jp"/>
    <x v="0"/>
    <x v="1"/>
    <x v="2"/>
    <x v="0"/>
    <x v="37"/>
    <x v="118"/>
    <x v="1"/>
    <x v="2"/>
    <x v="0"/>
  </r>
  <r>
    <s v="GND-08192-056"/>
    <x v="480"/>
    <x v="570"/>
    <s v="L-D-0.5"/>
    <x v="0"/>
    <x v="570"/>
    <s v="wrocheh7@xinhuanet.com"/>
    <x v="0"/>
    <x v="3"/>
    <x v="2"/>
    <x v="1"/>
    <x v="26"/>
    <x v="42"/>
    <x v="3"/>
    <x v="2"/>
    <x v="0"/>
  </r>
  <r>
    <s v="RYY-38961-093"/>
    <x v="481"/>
    <x v="571"/>
    <s v="A-M-0.2"/>
    <x v="5"/>
    <x v="571"/>
    <s v="lalawayhh@weather.com"/>
    <x v="0"/>
    <x v="2"/>
    <x v="0"/>
    <x v="3"/>
    <x v="12"/>
    <x v="16"/>
    <x v="2"/>
    <x v="0"/>
    <x v="1"/>
  </r>
  <r>
    <s v="CVA-64996-969"/>
    <x v="478"/>
    <x v="572"/>
    <s v="A-L-1"/>
    <x v="5"/>
    <x v="572"/>
    <s v="codgaardh9@nsw.gov.au"/>
    <x v="0"/>
    <x v="2"/>
    <x v="1"/>
    <x v="0"/>
    <x v="2"/>
    <x v="17"/>
    <x v="2"/>
    <x v="1"/>
    <x v="1"/>
  </r>
  <r>
    <s v="XTH-67276-442"/>
    <x v="482"/>
    <x v="573"/>
    <s v="L-M-2.5"/>
    <x v="4"/>
    <x v="573"/>
    <s v="bbyrdha@4shared.com"/>
    <x v="0"/>
    <x v="3"/>
    <x v="0"/>
    <x v="2"/>
    <x v="36"/>
    <x v="136"/>
    <x v="3"/>
    <x v="0"/>
    <x v="1"/>
  </r>
  <r>
    <s v="PVU-02950-470"/>
    <x v="353"/>
    <x v="574"/>
    <s v="E-D-1"/>
    <x v="2"/>
    <x v="574"/>
    <s v=""/>
    <x v="2"/>
    <x v="1"/>
    <x v="2"/>
    <x v="0"/>
    <x v="37"/>
    <x v="87"/>
    <x v="1"/>
    <x v="2"/>
    <x v="1"/>
  </r>
  <r>
    <s v="XSN-26809-910"/>
    <x v="199"/>
    <x v="575"/>
    <s v="E-M-2.5"/>
    <x v="0"/>
    <x v="575"/>
    <s v="dchardinhc@nhs.uk"/>
    <x v="1"/>
    <x v="1"/>
    <x v="0"/>
    <x v="2"/>
    <x v="25"/>
    <x v="40"/>
    <x v="1"/>
    <x v="0"/>
    <x v="0"/>
  </r>
  <r>
    <s v="UDN-88321-005"/>
    <x v="372"/>
    <x v="576"/>
    <s v="R-L-0.5"/>
    <x v="1"/>
    <x v="576"/>
    <s v="hradbonehd@newsvine.com"/>
    <x v="0"/>
    <x v="0"/>
    <x v="1"/>
    <x v="1"/>
    <x v="30"/>
    <x v="66"/>
    <x v="0"/>
    <x v="1"/>
    <x v="1"/>
  </r>
  <r>
    <s v="EXP-21628-670"/>
    <x v="267"/>
    <x v="577"/>
    <s v="A-M-2.5"/>
    <x v="3"/>
    <x v="577"/>
    <s v="wbernthhe@miitbeian.gov.cn"/>
    <x v="0"/>
    <x v="2"/>
    <x v="0"/>
    <x v="2"/>
    <x v="31"/>
    <x v="57"/>
    <x v="2"/>
    <x v="0"/>
    <x v="1"/>
  </r>
  <r>
    <s v="VGM-24161-361"/>
    <x v="480"/>
    <x v="578"/>
    <s v="E-M-2.5"/>
    <x v="0"/>
    <x v="578"/>
    <s v="bacarsonhf@cnn.com"/>
    <x v="0"/>
    <x v="1"/>
    <x v="0"/>
    <x v="2"/>
    <x v="25"/>
    <x v="40"/>
    <x v="1"/>
    <x v="0"/>
    <x v="0"/>
  </r>
  <r>
    <s v="PKN-19556-918"/>
    <x v="483"/>
    <x v="579"/>
    <s v="E-L-0.2"/>
    <x v="5"/>
    <x v="579"/>
    <s v="fbrighamhg@blog.com"/>
    <x v="1"/>
    <x v="1"/>
    <x v="1"/>
    <x v="3"/>
    <x v="38"/>
    <x v="149"/>
    <x v="1"/>
    <x v="1"/>
    <x v="0"/>
  </r>
  <r>
    <s v="PKN-19556-918"/>
    <x v="483"/>
    <x v="579"/>
    <s v="L-D-0.5"/>
    <x v="4"/>
    <x v="579"/>
    <s v="fbrighamhg@blog.com"/>
    <x v="1"/>
    <x v="3"/>
    <x v="2"/>
    <x v="1"/>
    <x v="26"/>
    <x v="113"/>
    <x v="3"/>
    <x v="2"/>
    <x v="0"/>
  </r>
  <r>
    <s v="PKN-19556-918"/>
    <x v="483"/>
    <x v="579"/>
    <s v="A-D-0.2"/>
    <x v="2"/>
    <x v="579"/>
    <s v="fbrighamhg@blog.com"/>
    <x v="1"/>
    <x v="2"/>
    <x v="2"/>
    <x v="3"/>
    <x v="14"/>
    <x v="55"/>
    <x v="2"/>
    <x v="2"/>
    <x v="0"/>
  </r>
  <r>
    <s v="PKN-19556-918"/>
    <x v="483"/>
    <x v="579"/>
    <s v="R-D-2.5"/>
    <x v="1"/>
    <x v="579"/>
    <s v="fbrighamhg@blog.com"/>
    <x v="1"/>
    <x v="0"/>
    <x v="2"/>
    <x v="2"/>
    <x v="9"/>
    <x v="182"/>
    <x v="0"/>
    <x v="2"/>
    <x v="0"/>
  </r>
  <r>
    <s v="DXQ-44537-297"/>
    <x v="484"/>
    <x v="580"/>
    <s v="E-L-0.5"/>
    <x v="4"/>
    <x v="580"/>
    <s v="myoxenhk@google.com"/>
    <x v="0"/>
    <x v="1"/>
    <x v="1"/>
    <x v="1"/>
    <x v="32"/>
    <x v="70"/>
    <x v="1"/>
    <x v="1"/>
    <x v="1"/>
  </r>
  <r>
    <s v="BPC-54727-307"/>
    <x v="485"/>
    <x v="581"/>
    <s v="R-L-1"/>
    <x v="4"/>
    <x v="581"/>
    <s v="gmcgavinhl@histats.com"/>
    <x v="0"/>
    <x v="0"/>
    <x v="1"/>
    <x v="0"/>
    <x v="35"/>
    <x v="62"/>
    <x v="0"/>
    <x v="1"/>
    <x v="1"/>
  </r>
  <r>
    <s v="KSH-47717-456"/>
    <x v="486"/>
    <x v="582"/>
    <s v="L-M-1"/>
    <x v="3"/>
    <x v="582"/>
    <s v="luttermarehm@engadget.com"/>
    <x v="0"/>
    <x v="3"/>
    <x v="0"/>
    <x v="0"/>
    <x v="21"/>
    <x v="34"/>
    <x v="3"/>
    <x v="0"/>
    <x v="1"/>
  </r>
  <r>
    <s v="ANK-59436-446"/>
    <x v="487"/>
    <x v="583"/>
    <s v="E-L-0.5"/>
    <x v="4"/>
    <x v="583"/>
    <s v="edambrogiohn@techcrunch.com"/>
    <x v="0"/>
    <x v="1"/>
    <x v="1"/>
    <x v="1"/>
    <x v="32"/>
    <x v="70"/>
    <x v="1"/>
    <x v="1"/>
    <x v="0"/>
  </r>
  <r>
    <s v="AYY-83051-752"/>
    <x v="488"/>
    <x v="584"/>
    <s v="L-L-1"/>
    <x v="5"/>
    <x v="584"/>
    <s v="cwinchcombeho@jiathis.com"/>
    <x v="0"/>
    <x v="3"/>
    <x v="1"/>
    <x v="0"/>
    <x v="27"/>
    <x v="179"/>
    <x v="3"/>
    <x v="1"/>
    <x v="0"/>
  </r>
  <r>
    <s v="CSW-59644-267"/>
    <x v="489"/>
    <x v="585"/>
    <s v="E-M-2.5"/>
    <x v="2"/>
    <x v="585"/>
    <s v="bpaumierhp@umn.edu"/>
    <x v="1"/>
    <x v="1"/>
    <x v="0"/>
    <x v="2"/>
    <x v="25"/>
    <x v="176"/>
    <x v="1"/>
    <x v="0"/>
    <x v="0"/>
  </r>
  <r>
    <s v="ITY-92466-909"/>
    <x v="162"/>
    <x v="586"/>
    <s v="A-M-2.5"/>
    <x v="3"/>
    <x v="586"/>
    <s v=""/>
    <x v="1"/>
    <x v="2"/>
    <x v="0"/>
    <x v="2"/>
    <x v="31"/>
    <x v="57"/>
    <x v="2"/>
    <x v="0"/>
    <x v="0"/>
  </r>
  <r>
    <s v="IGW-04801-466"/>
    <x v="490"/>
    <x v="587"/>
    <s v="L-D-0.2"/>
    <x v="2"/>
    <x v="587"/>
    <s v="jcapeyhr@bravesites.com"/>
    <x v="0"/>
    <x v="3"/>
    <x v="2"/>
    <x v="3"/>
    <x v="10"/>
    <x v="84"/>
    <x v="3"/>
    <x v="2"/>
    <x v="0"/>
  </r>
  <r>
    <s v="LJN-34281-921"/>
    <x v="491"/>
    <x v="588"/>
    <s v="R-L-2.5"/>
    <x v="1"/>
    <x v="588"/>
    <s v="tmathonneti0@google.co.jp"/>
    <x v="0"/>
    <x v="0"/>
    <x v="1"/>
    <x v="2"/>
    <x v="4"/>
    <x v="187"/>
    <x v="0"/>
    <x v="1"/>
    <x v="1"/>
  </r>
  <r>
    <s v="BWZ-46364-547"/>
    <x v="301"/>
    <x v="589"/>
    <s v="R-L-1"/>
    <x v="3"/>
    <x v="589"/>
    <s v="ybasillht@theguardian.com"/>
    <x v="0"/>
    <x v="0"/>
    <x v="1"/>
    <x v="0"/>
    <x v="35"/>
    <x v="66"/>
    <x v="0"/>
    <x v="1"/>
    <x v="0"/>
  </r>
  <r>
    <s v="SBC-95710-706"/>
    <x v="194"/>
    <x v="590"/>
    <s v="E-M-0.2"/>
    <x v="0"/>
    <x v="590"/>
    <s v="mbaistowhu@i2i.jp"/>
    <x v="2"/>
    <x v="1"/>
    <x v="0"/>
    <x v="3"/>
    <x v="16"/>
    <x v="112"/>
    <x v="1"/>
    <x v="0"/>
    <x v="0"/>
  </r>
  <r>
    <s v="WRN-55114-031"/>
    <x v="26"/>
    <x v="591"/>
    <s v="E-L-2.5"/>
    <x v="3"/>
    <x v="591"/>
    <s v="cpallanthv@typepad.com"/>
    <x v="0"/>
    <x v="1"/>
    <x v="1"/>
    <x v="2"/>
    <x v="8"/>
    <x v="89"/>
    <x v="1"/>
    <x v="1"/>
    <x v="0"/>
  </r>
  <r>
    <s v="TZU-64255-831"/>
    <x v="125"/>
    <x v="592"/>
    <s v="R-D-2.5"/>
    <x v="0"/>
    <x v="592"/>
    <s v=""/>
    <x v="0"/>
    <x v="0"/>
    <x v="2"/>
    <x v="2"/>
    <x v="9"/>
    <x v="13"/>
    <x v="0"/>
    <x v="2"/>
    <x v="1"/>
  </r>
  <r>
    <s v="JVF-91003-729"/>
    <x v="492"/>
    <x v="593"/>
    <s v="A-D-2.5"/>
    <x v="3"/>
    <x v="593"/>
    <s v="dohx@redcross.org"/>
    <x v="0"/>
    <x v="2"/>
    <x v="2"/>
    <x v="2"/>
    <x v="11"/>
    <x v="96"/>
    <x v="2"/>
    <x v="2"/>
    <x v="0"/>
  </r>
  <r>
    <s v="MVB-22135-665"/>
    <x v="462"/>
    <x v="594"/>
    <s v="A-D-1"/>
    <x v="2"/>
    <x v="594"/>
    <s v="drallinhy@howstuffworks.com"/>
    <x v="0"/>
    <x v="2"/>
    <x v="2"/>
    <x v="0"/>
    <x v="0"/>
    <x v="138"/>
    <x v="2"/>
    <x v="2"/>
    <x v="0"/>
  </r>
  <r>
    <s v="CKS-47815-571"/>
    <x v="493"/>
    <x v="595"/>
    <s v="L-L-0.5"/>
    <x v="3"/>
    <x v="595"/>
    <s v="achillhz@epa.gov"/>
    <x v="2"/>
    <x v="3"/>
    <x v="1"/>
    <x v="1"/>
    <x v="20"/>
    <x v="32"/>
    <x v="3"/>
    <x v="1"/>
    <x v="0"/>
  </r>
  <r>
    <s v="OAW-17338-101"/>
    <x v="494"/>
    <x v="588"/>
    <s v="R-D-0.2"/>
    <x v="5"/>
    <x v="588"/>
    <s v="tmathonneti0@google.co.jp"/>
    <x v="0"/>
    <x v="0"/>
    <x v="2"/>
    <x v="3"/>
    <x v="22"/>
    <x v="103"/>
    <x v="0"/>
    <x v="2"/>
    <x v="1"/>
  </r>
  <r>
    <s v="ALP-37623-536"/>
    <x v="495"/>
    <x v="596"/>
    <s v="L-L-1"/>
    <x v="5"/>
    <x v="596"/>
    <s v="cdenysi1@is.gd"/>
    <x v="2"/>
    <x v="3"/>
    <x v="1"/>
    <x v="0"/>
    <x v="27"/>
    <x v="179"/>
    <x v="3"/>
    <x v="1"/>
    <x v="1"/>
  </r>
  <r>
    <s v="WMU-87639-108"/>
    <x v="496"/>
    <x v="597"/>
    <s v="R-D-0.5"/>
    <x v="2"/>
    <x v="597"/>
    <s v="cstebbingsi2@drupal.org"/>
    <x v="0"/>
    <x v="0"/>
    <x v="2"/>
    <x v="1"/>
    <x v="29"/>
    <x v="147"/>
    <x v="0"/>
    <x v="2"/>
    <x v="0"/>
  </r>
  <r>
    <s v="USN-44968-231"/>
    <x v="497"/>
    <x v="598"/>
    <s v="R-L-1"/>
    <x v="4"/>
    <x v="598"/>
    <s v=""/>
    <x v="0"/>
    <x v="0"/>
    <x v="1"/>
    <x v="0"/>
    <x v="35"/>
    <x v="62"/>
    <x v="0"/>
    <x v="1"/>
    <x v="1"/>
  </r>
  <r>
    <s v="YZG-20575-451"/>
    <x v="498"/>
    <x v="599"/>
    <s v="L-L-1"/>
    <x v="4"/>
    <x v="599"/>
    <s v="rzywickii4@ifeng.com"/>
    <x v="1"/>
    <x v="3"/>
    <x v="1"/>
    <x v="0"/>
    <x v="27"/>
    <x v="165"/>
    <x v="3"/>
    <x v="1"/>
    <x v="1"/>
  </r>
  <r>
    <s v="HTH-52867-812"/>
    <x v="382"/>
    <x v="600"/>
    <s v="A-M-2.5"/>
    <x v="4"/>
    <x v="600"/>
    <s v="aburgetti5@moonfruit.com"/>
    <x v="0"/>
    <x v="2"/>
    <x v="0"/>
    <x v="2"/>
    <x v="31"/>
    <x v="68"/>
    <x v="2"/>
    <x v="0"/>
    <x v="1"/>
  </r>
  <r>
    <s v="FWU-44971-444"/>
    <x v="499"/>
    <x v="601"/>
    <s v="A-D-2.5"/>
    <x v="3"/>
    <x v="601"/>
    <s v="mmalloyi6@seattletimes.com"/>
    <x v="0"/>
    <x v="2"/>
    <x v="2"/>
    <x v="2"/>
    <x v="11"/>
    <x v="96"/>
    <x v="2"/>
    <x v="2"/>
    <x v="1"/>
  </r>
  <r>
    <s v="EQI-82205-066"/>
    <x v="500"/>
    <x v="602"/>
    <s v="R-M-2.5"/>
    <x v="0"/>
    <x v="602"/>
    <s v="mmcparlandi7@w3.org"/>
    <x v="0"/>
    <x v="0"/>
    <x v="0"/>
    <x v="2"/>
    <x v="11"/>
    <x v="135"/>
    <x v="0"/>
    <x v="0"/>
    <x v="0"/>
  </r>
  <r>
    <s v="NAR-00747-074"/>
    <x v="501"/>
    <x v="603"/>
    <s v="L-D-1"/>
    <x v="4"/>
    <x v="603"/>
    <s v="sjennaroyi8@purevolume.com"/>
    <x v="0"/>
    <x v="3"/>
    <x v="2"/>
    <x v="0"/>
    <x v="2"/>
    <x v="67"/>
    <x v="3"/>
    <x v="2"/>
    <x v="1"/>
  </r>
  <r>
    <s v="JYR-22052-185"/>
    <x v="502"/>
    <x v="604"/>
    <s v="A-M-0.5"/>
    <x v="0"/>
    <x v="604"/>
    <s v="wplacei9@wsj.com"/>
    <x v="0"/>
    <x v="2"/>
    <x v="0"/>
    <x v="1"/>
    <x v="17"/>
    <x v="72"/>
    <x v="2"/>
    <x v="0"/>
    <x v="0"/>
  </r>
  <r>
    <s v="XKO-54097-932"/>
    <x v="503"/>
    <x v="605"/>
    <s v="E-M-0.5"/>
    <x v="3"/>
    <x v="605"/>
    <s v="jmillettik@addtoany.com"/>
    <x v="0"/>
    <x v="1"/>
    <x v="0"/>
    <x v="1"/>
    <x v="1"/>
    <x v="167"/>
    <x v="1"/>
    <x v="0"/>
    <x v="0"/>
  </r>
  <r>
    <s v="HXA-72415-025"/>
    <x v="504"/>
    <x v="606"/>
    <s v="A-D-2.5"/>
    <x v="0"/>
    <x v="606"/>
    <s v="dgadsdenib@google.com.hk"/>
    <x v="1"/>
    <x v="2"/>
    <x v="2"/>
    <x v="2"/>
    <x v="11"/>
    <x v="135"/>
    <x v="2"/>
    <x v="2"/>
    <x v="0"/>
  </r>
  <r>
    <s v="MJF-20065-335"/>
    <x v="497"/>
    <x v="607"/>
    <s v="E-L-0.5"/>
    <x v="5"/>
    <x v="607"/>
    <s v="vwakelinic@unesco.org"/>
    <x v="0"/>
    <x v="1"/>
    <x v="1"/>
    <x v="1"/>
    <x v="32"/>
    <x v="119"/>
    <x v="1"/>
    <x v="1"/>
    <x v="1"/>
  </r>
  <r>
    <s v="GFI-83300-059"/>
    <x v="501"/>
    <x v="608"/>
    <s v="A-M-0.2"/>
    <x v="5"/>
    <x v="608"/>
    <s v="acampsallid@zimbio.com"/>
    <x v="0"/>
    <x v="2"/>
    <x v="0"/>
    <x v="3"/>
    <x v="12"/>
    <x v="16"/>
    <x v="2"/>
    <x v="0"/>
    <x v="0"/>
  </r>
  <r>
    <s v="WJR-51493-682"/>
    <x v="1"/>
    <x v="609"/>
    <s v="L-D-2.5"/>
    <x v="1"/>
    <x v="609"/>
    <s v="smosebyie@stanford.edu"/>
    <x v="0"/>
    <x v="3"/>
    <x v="2"/>
    <x v="2"/>
    <x v="24"/>
    <x v="74"/>
    <x v="3"/>
    <x v="2"/>
    <x v="1"/>
  </r>
  <r>
    <s v="SHP-55648-472"/>
    <x v="505"/>
    <x v="610"/>
    <s v="A-M-1"/>
    <x v="5"/>
    <x v="610"/>
    <s v="cwassif@prweb.com"/>
    <x v="0"/>
    <x v="2"/>
    <x v="0"/>
    <x v="0"/>
    <x v="15"/>
    <x v="173"/>
    <x v="2"/>
    <x v="0"/>
    <x v="1"/>
  </r>
  <r>
    <s v="HYR-03455-684"/>
    <x v="506"/>
    <x v="611"/>
    <s v="E-D-1"/>
    <x v="5"/>
    <x v="611"/>
    <s v="isjostromig@pbs.org"/>
    <x v="0"/>
    <x v="1"/>
    <x v="2"/>
    <x v="0"/>
    <x v="37"/>
    <x v="118"/>
    <x v="1"/>
    <x v="2"/>
    <x v="1"/>
  </r>
  <r>
    <s v="HYR-03455-684"/>
    <x v="506"/>
    <x v="611"/>
    <s v="L-D-0.2"/>
    <x v="0"/>
    <x v="611"/>
    <s v="isjostromig@pbs.org"/>
    <x v="0"/>
    <x v="3"/>
    <x v="2"/>
    <x v="3"/>
    <x v="10"/>
    <x v="41"/>
    <x v="3"/>
    <x v="2"/>
    <x v="1"/>
  </r>
  <r>
    <s v="HUG-52766-375"/>
    <x v="507"/>
    <x v="612"/>
    <s v="A-D-2.5"/>
    <x v="4"/>
    <x v="612"/>
    <s v="jbranchettii@bravesites.com"/>
    <x v="0"/>
    <x v="2"/>
    <x v="2"/>
    <x v="2"/>
    <x v="11"/>
    <x v="21"/>
    <x v="2"/>
    <x v="2"/>
    <x v="1"/>
  </r>
  <r>
    <s v="DAH-46595-917"/>
    <x v="508"/>
    <x v="613"/>
    <s v="A-D-1"/>
    <x v="5"/>
    <x v="613"/>
    <s v="nrudlandij@blogs.com"/>
    <x v="1"/>
    <x v="2"/>
    <x v="2"/>
    <x v="0"/>
    <x v="0"/>
    <x v="33"/>
    <x v="2"/>
    <x v="2"/>
    <x v="1"/>
  </r>
  <r>
    <s v="VEM-79839-466"/>
    <x v="509"/>
    <x v="605"/>
    <s v="R-L-2.5"/>
    <x v="1"/>
    <x v="605"/>
    <s v="jmillettik@addtoany.com"/>
    <x v="0"/>
    <x v="0"/>
    <x v="1"/>
    <x v="2"/>
    <x v="4"/>
    <x v="187"/>
    <x v="0"/>
    <x v="1"/>
    <x v="0"/>
  </r>
  <r>
    <s v="OWH-11126-533"/>
    <x v="131"/>
    <x v="614"/>
    <s v="L-M-2.5"/>
    <x v="0"/>
    <x v="614"/>
    <s v="ftourryil@google.de"/>
    <x v="0"/>
    <x v="3"/>
    <x v="0"/>
    <x v="2"/>
    <x v="36"/>
    <x v="174"/>
    <x v="3"/>
    <x v="0"/>
    <x v="1"/>
  </r>
  <r>
    <s v="UMT-26130-151"/>
    <x v="510"/>
    <x v="615"/>
    <s v="L-M-0.2"/>
    <x v="3"/>
    <x v="615"/>
    <s v="cweatherallim@toplist.cz"/>
    <x v="0"/>
    <x v="3"/>
    <x v="0"/>
    <x v="3"/>
    <x v="18"/>
    <x v="73"/>
    <x v="3"/>
    <x v="0"/>
    <x v="0"/>
  </r>
  <r>
    <s v="JKA-27899-806"/>
    <x v="511"/>
    <x v="616"/>
    <s v="R-L-1"/>
    <x v="1"/>
    <x v="616"/>
    <s v="gheindrickin@usda.gov"/>
    <x v="0"/>
    <x v="0"/>
    <x v="1"/>
    <x v="0"/>
    <x v="35"/>
    <x v="143"/>
    <x v="0"/>
    <x v="1"/>
    <x v="1"/>
  </r>
  <r>
    <s v="ULU-07744-724"/>
    <x v="512"/>
    <x v="617"/>
    <s v="L-M-0.5"/>
    <x v="1"/>
    <x v="617"/>
    <s v="limasonio@discuz.net"/>
    <x v="0"/>
    <x v="3"/>
    <x v="0"/>
    <x v="1"/>
    <x v="19"/>
    <x v="34"/>
    <x v="3"/>
    <x v="0"/>
    <x v="0"/>
  </r>
  <r>
    <s v="NOM-56457-507"/>
    <x v="513"/>
    <x v="618"/>
    <s v="E-M-1"/>
    <x v="5"/>
    <x v="618"/>
    <s v="hsaillip@odnoklassniki.ru"/>
    <x v="0"/>
    <x v="1"/>
    <x v="0"/>
    <x v="0"/>
    <x v="3"/>
    <x v="121"/>
    <x v="1"/>
    <x v="0"/>
    <x v="0"/>
  </r>
  <r>
    <s v="NZN-71683-705"/>
    <x v="514"/>
    <x v="619"/>
    <s v="A-L-2.5"/>
    <x v="5"/>
    <x v="619"/>
    <s v="hlarvoriq@last.fm"/>
    <x v="0"/>
    <x v="2"/>
    <x v="1"/>
    <x v="2"/>
    <x v="24"/>
    <x v="39"/>
    <x v="2"/>
    <x v="1"/>
    <x v="0"/>
  </r>
  <r>
    <s v="WMA-34232-850"/>
    <x v="7"/>
    <x v="620"/>
    <s v="L-D-2.5"/>
    <x v="4"/>
    <x v="620"/>
    <s v=""/>
    <x v="0"/>
    <x v="3"/>
    <x v="2"/>
    <x v="2"/>
    <x v="24"/>
    <x v="129"/>
    <x v="3"/>
    <x v="2"/>
    <x v="0"/>
  </r>
  <r>
    <s v="EZL-27919-704"/>
    <x v="481"/>
    <x v="621"/>
    <s v="L-L-0.5"/>
    <x v="1"/>
    <x v="621"/>
    <s v=""/>
    <x v="0"/>
    <x v="3"/>
    <x v="1"/>
    <x v="1"/>
    <x v="20"/>
    <x v="46"/>
    <x v="3"/>
    <x v="1"/>
    <x v="1"/>
  </r>
  <r>
    <s v="ZYU-11345-774"/>
    <x v="515"/>
    <x v="622"/>
    <s v="L-M-0.5"/>
    <x v="1"/>
    <x v="622"/>
    <s v="cpenwardenit@mlb.com"/>
    <x v="1"/>
    <x v="3"/>
    <x v="0"/>
    <x v="1"/>
    <x v="19"/>
    <x v="34"/>
    <x v="3"/>
    <x v="0"/>
    <x v="1"/>
  </r>
  <r>
    <s v="CPW-34587-459"/>
    <x v="516"/>
    <x v="623"/>
    <s v="A-L-2.5"/>
    <x v="5"/>
    <x v="623"/>
    <s v="mmiddisiu@dmoz.org"/>
    <x v="0"/>
    <x v="2"/>
    <x v="1"/>
    <x v="2"/>
    <x v="24"/>
    <x v="39"/>
    <x v="2"/>
    <x v="1"/>
    <x v="0"/>
  </r>
  <r>
    <s v="NQZ-82067-394"/>
    <x v="517"/>
    <x v="624"/>
    <s v="R-L-2.5"/>
    <x v="2"/>
    <x v="624"/>
    <s v="avairowiv@studiopress.com"/>
    <x v="2"/>
    <x v="0"/>
    <x v="1"/>
    <x v="2"/>
    <x v="4"/>
    <x v="142"/>
    <x v="0"/>
    <x v="1"/>
    <x v="1"/>
  </r>
  <r>
    <s v="JBW-95055-851"/>
    <x v="518"/>
    <x v="625"/>
    <s v="A-M-1"/>
    <x v="1"/>
    <x v="625"/>
    <s v="agoldieiw@goo.gl"/>
    <x v="0"/>
    <x v="2"/>
    <x v="0"/>
    <x v="0"/>
    <x v="15"/>
    <x v="126"/>
    <x v="2"/>
    <x v="0"/>
    <x v="1"/>
  </r>
  <r>
    <s v="AHY-20324-088"/>
    <x v="519"/>
    <x v="626"/>
    <s v="L-L-0.2"/>
    <x v="0"/>
    <x v="626"/>
    <s v="nayrisix@t-online.de"/>
    <x v="2"/>
    <x v="3"/>
    <x v="1"/>
    <x v="3"/>
    <x v="6"/>
    <x v="54"/>
    <x v="3"/>
    <x v="1"/>
    <x v="0"/>
  </r>
  <r>
    <s v="ZSL-66684-103"/>
    <x v="520"/>
    <x v="627"/>
    <s v="E-M-0.2"/>
    <x v="0"/>
    <x v="627"/>
    <s v="lbenediktovichiy@wunderground.com"/>
    <x v="0"/>
    <x v="1"/>
    <x v="0"/>
    <x v="3"/>
    <x v="16"/>
    <x v="112"/>
    <x v="1"/>
    <x v="0"/>
    <x v="0"/>
  </r>
  <r>
    <s v="WNE-73911-475"/>
    <x v="521"/>
    <x v="628"/>
    <s v="L-D-0.5"/>
    <x v="5"/>
    <x v="628"/>
    <s v="tjacobovitziz@cbc.ca"/>
    <x v="0"/>
    <x v="3"/>
    <x v="2"/>
    <x v="1"/>
    <x v="26"/>
    <x v="162"/>
    <x v="3"/>
    <x v="2"/>
    <x v="1"/>
  </r>
  <r>
    <s v="EZB-68383-559"/>
    <x v="418"/>
    <x v="629"/>
    <s v="R-L-1"/>
    <x v="5"/>
    <x v="629"/>
    <s v=""/>
    <x v="0"/>
    <x v="0"/>
    <x v="1"/>
    <x v="0"/>
    <x v="35"/>
    <x v="144"/>
    <x v="0"/>
    <x v="1"/>
    <x v="1"/>
  </r>
  <r>
    <s v="OVO-01283-090"/>
    <x v="122"/>
    <x v="630"/>
    <s v="L-L-2.5"/>
    <x v="0"/>
    <x v="630"/>
    <s v="jdruittj1@feedburner.com"/>
    <x v="0"/>
    <x v="3"/>
    <x v="1"/>
    <x v="2"/>
    <x v="23"/>
    <x v="37"/>
    <x v="3"/>
    <x v="1"/>
    <x v="0"/>
  </r>
  <r>
    <s v="TXH-78646-919"/>
    <x v="423"/>
    <x v="631"/>
    <s v="R-D-0.2"/>
    <x v="3"/>
    <x v="631"/>
    <s v="dshortallj2@wikipedia.org"/>
    <x v="0"/>
    <x v="0"/>
    <x v="2"/>
    <x v="3"/>
    <x v="22"/>
    <x v="36"/>
    <x v="0"/>
    <x v="2"/>
    <x v="0"/>
  </r>
  <r>
    <s v="CYZ-37122-164"/>
    <x v="463"/>
    <x v="632"/>
    <s v="E-M-0.5"/>
    <x v="0"/>
    <x v="632"/>
    <s v="wcottierj3@cafepress.com"/>
    <x v="0"/>
    <x v="1"/>
    <x v="0"/>
    <x v="1"/>
    <x v="1"/>
    <x v="38"/>
    <x v="1"/>
    <x v="0"/>
    <x v="1"/>
  </r>
  <r>
    <s v="AGQ-06534-750"/>
    <x v="273"/>
    <x v="633"/>
    <s v="A-L-1"/>
    <x v="1"/>
    <x v="633"/>
    <s v="kgrinstedj4@google.com.br"/>
    <x v="1"/>
    <x v="2"/>
    <x v="1"/>
    <x v="0"/>
    <x v="2"/>
    <x v="188"/>
    <x v="2"/>
    <x v="1"/>
    <x v="1"/>
  </r>
  <r>
    <s v="QVL-32245-818"/>
    <x v="522"/>
    <x v="634"/>
    <s v="A-M-0.5"/>
    <x v="1"/>
    <x v="634"/>
    <s v="dskynerj5@hubpages.com"/>
    <x v="0"/>
    <x v="2"/>
    <x v="0"/>
    <x v="1"/>
    <x v="17"/>
    <x v="65"/>
    <x v="2"/>
    <x v="0"/>
    <x v="1"/>
  </r>
  <r>
    <s v="LTD-96842-834"/>
    <x v="523"/>
    <x v="635"/>
    <s v="L-D-2.5"/>
    <x v="5"/>
    <x v="635"/>
    <s v=""/>
    <x v="0"/>
    <x v="3"/>
    <x v="2"/>
    <x v="2"/>
    <x v="24"/>
    <x v="39"/>
    <x v="3"/>
    <x v="2"/>
    <x v="1"/>
  </r>
  <r>
    <s v="SEC-91807-425"/>
    <x v="260"/>
    <x v="636"/>
    <s v="A-M-1"/>
    <x v="0"/>
    <x v="636"/>
    <s v="jdymokeje@prnewswire.com"/>
    <x v="1"/>
    <x v="2"/>
    <x v="0"/>
    <x v="0"/>
    <x v="15"/>
    <x v="122"/>
    <x v="2"/>
    <x v="0"/>
    <x v="1"/>
  </r>
  <r>
    <s v="MHM-44857-599"/>
    <x v="331"/>
    <x v="637"/>
    <s v="L-D-1"/>
    <x v="2"/>
    <x v="637"/>
    <s v="aweinmannj8@shinystat.com"/>
    <x v="0"/>
    <x v="3"/>
    <x v="2"/>
    <x v="0"/>
    <x v="2"/>
    <x v="2"/>
    <x v="3"/>
    <x v="2"/>
    <x v="1"/>
  </r>
  <r>
    <s v="KGC-95046-911"/>
    <x v="524"/>
    <x v="638"/>
    <s v="A-M-2.5"/>
    <x v="0"/>
    <x v="638"/>
    <s v="eandriessenj9@europa.eu"/>
    <x v="0"/>
    <x v="2"/>
    <x v="0"/>
    <x v="2"/>
    <x v="31"/>
    <x v="95"/>
    <x v="2"/>
    <x v="0"/>
    <x v="0"/>
  </r>
  <r>
    <s v="RZC-75150-413"/>
    <x v="525"/>
    <x v="639"/>
    <s v="E-D-0.5"/>
    <x v="1"/>
    <x v="639"/>
    <s v="rdeaconsonja@archive.org"/>
    <x v="0"/>
    <x v="1"/>
    <x v="2"/>
    <x v="1"/>
    <x v="5"/>
    <x v="114"/>
    <x v="1"/>
    <x v="2"/>
    <x v="1"/>
  </r>
  <r>
    <s v="EYH-88288-452"/>
    <x v="526"/>
    <x v="640"/>
    <s v="L-L-2.5"/>
    <x v="1"/>
    <x v="640"/>
    <s v="dcarojb@twitter.com"/>
    <x v="0"/>
    <x v="3"/>
    <x v="1"/>
    <x v="2"/>
    <x v="23"/>
    <x v="134"/>
    <x v="3"/>
    <x v="1"/>
    <x v="0"/>
  </r>
  <r>
    <s v="NYQ-24237-772"/>
    <x v="104"/>
    <x v="641"/>
    <s v="L-D-0.5"/>
    <x v="4"/>
    <x v="641"/>
    <s v="jbluckjc@imageshack.us"/>
    <x v="0"/>
    <x v="3"/>
    <x v="2"/>
    <x v="1"/>
    <x v="26"/>
    <x v="113"/>
    <x v="3"/>
    <x v="2"/>
    <x v="1"/>
  </r>
  <r>
    <s v="WKB-21680-566"/>
    <x v="491"/>
    <x v="642"/>
    <s v="A-M-0.5"/>
    <x v="3"/>
    <x v="642"/>
    <s v=""/>
    <x v="1"/>
    <x v="2"/>
    <x v="0"/>
    <x v="1"/>
    <x v="17"/>
    <x v="16"/>
    <x v="2"/>
    <x v="0"/>
    <x v="1"/>
  </r>
  <r>
    <s v="THE-61147-027"/>
    <x v="157"/>
    <x v="636"/>
    <s v="L-D-1"/>
    <x v="0"/>
    <x v="636"/>
    <s v="jdymokeje@prnewswire.com"/>
    <x v="1"/>
    <x v="3"/>
    <x v="2"/>
    <x v="0"/>
    <x v="2"/>
    <x v="109"/>
    <x v="3"/>
    <x v="2"/>
    <x v="1"/>
  </r>
  <r>
    <s v="PTY-86420-119"/>
    <x v="527"/>
    <x v="643"/>
    <s v="A-D-0.5"/>
    <x v="4"/>
    <x v="643"/>
    <s v="otadmanjf@ft.com"/>
    <x v="0"/>
    <x v="2"/>
    <x v="2"/>
    <x v="1"/>
    <x v="7"/>
    <x v="86"/>
    <x v="2"/>
    <x v="2"/>
    <x v="0"/>
  </r>
  <r>
    <s v="QHL-27188-431"/>
    <x v="528"/>
    <x v="644"/>
    <s v="L-L-0.5"/>
    <x v="0"/>
    <x v="644"/>
    <s v="bguddejg@dailymotion.com"/>
    <x v="0"/>
    <x v="3"/>
    <x v="1"/>
    <x v="1"/>
    <x v="20"/>
    <x v="81"/>
    <x v="3"/>
    <x v="1"/>
    <x v="1"/>
  </r>
  <r>
    <s v="MIS-54381-047"/>
    <x v="99"/>
    <x v="645"/>
    <s v="A-D-0.5"/>
    <x v="1"/>
    <x v="645"/>
    <s v="nsictornesjh@buzzfeed.com"/>
    <x v="1"/>
    <x v="2"/>
    <x v="2"/>
    <x v="1"/>
    <x v="7"/>
    <x v="44"/>
    <x v="2"/>
    <x v="2"/>
    <x v="0"/>
  </r>
  <r>
    <s v="TBB-29780-459"/>
    <x v="529"/>
    <x v="646"/>
    <s v="A-L-0.5"/>
    <x v="2"/>
    <x v="646"/>
    <s v="vdunningji@independent.co.uk"/>
    <x v="0"/>
    <x v="2"/>
    <x v="1"/>
    <x v="1"/>
    <x v="26"/>
    <x v="41"/>
    <x v="2"/>
    <x v="1"/>
    <x v="0"/>
  </r>
  <r>
    <s v="QLC-52637-305"/>
    <x v="530"/>
    <x v="647"/>
    <s v="L-D-2.5"/>
    <x v="4"/>
    <x v="647"/>
    <s v=""/>
    <x v="1"/>
    <x v="3"/>
    <x v="2"/>
    <x v="2"/>
    <x v="24"/>
    <x v="129"/>
    <x v="3"/>
    <x v="2"/>
    <x v="0"/>
  </r>
  <r>
    <s v="CWT-27056-328"/>
    <x v="531"/>
    <x v="648"/>
    <s v="E-D-0.2"/>
    <x v="5"/>
    <x v="648"/>
    <s v=""/>
    <x v="0"/>
    <x v="1"/>
    <x v="2"/>
    <x v="3"/>
    <x v="13"/>
    <x v="6"/>
    <x v="1"/>
    <x v="2"/>
    <x v="0"/>
  </r>
  <r>
    <s v="ASS-05878-128"/>
    <x v="210"/>
    <x v="649"/>
    <s v="E-L-0.5"/>
    <x v="0"/>
    <x v="649"/>
    <s v="sgehringjl@gnu.org"/>
    <x v="0"/>
    <x v="1"/>
    <x v="1"/>
    <x v="1"/>
    <x v="32"/>
    <x v="58"/>
    <x v="1"/>
    <x v="1"/>
    <x v="1"/>
  </r>
  <r>
    <s v="EGK-03027-418"/>
    <x v="532"/>
    <x v="650"/>
    <s v="E-M-0.2"/>
    <x v="3"/>
    <x v="650"/>
    <s v="bfallowesjm@purevolume.com"/>
    <x v="0"/>
    <x v="1"/>
    <x v="0"/>
    <x v="3"/>
    <x v="16"/>
    <x v="24"/>
    <x v="1"/>
    <x v="0"/>
    <x v="1"/>
  </r>
  <r>
    <s v="KCY-61732-849"/>
    <x v="533"/>
    <x v="651"/>
    <s v="L-D-1"/>
    <x v="0"/>
    <x v="651"/>
    <s v=""/>
    <x v="1"/>
    <x v="3"/>
    <x v="2"/>
    <x v="0"/>
    <x v="2"/>
    <x v="109"/>
    <x v="3"/>
    <x v="2"/>
    <x v="1"/>
  </r>
  <r>
    <s v="BLI-21697-702"/>
    <x v="534"/>
    <x v="652"/>
    <s v="A-M-0.5"/>
    <x v="0"/>
    <x v="652"/>
    <s v="sdejo@newsvine.com"/>
    <x v="0"/>
    <x v="2"/>
    <x v="0"/>
    <x v="1"/>
    <x v="17"/>
    <x v="72"/>
    <x v="2"/>
    <x v="0"/>
    <x v="0"/>
  </r>
  <r>
    <s v="KFJ-46568-890"/>
    <x v="535"/>
    <x v="653"/>
    <s v="E-L-0.5"/>
    <x v="0"/>
    <x v="653"/>
    <s v=""/>
    <x v="0"/>
    <x v="1"/>
    <x v="1"/>
    <x v="1"/>
    <x v="32"/>
    <x v="58"/>
    <x v="1"/>
    <x v="1"/>
    <x v="0"/>
  </r>
  <r>
    <s v="SOK-43535-680"/>
    <x v="536"/>
    <x v="654"/>
    <s v="E-M-0.5"/>
    <x v="3"/>
    <x v="654"/>
    <s v="scountjq@nba.com"/>
    <x v="0"/>
    <x v="1"/>
    <x v="0"/>
    <x v="1"/>
    <x v="1"/>
    <x v="167"/>
    <x v="1"/>
    <x v="0"/>
    <x v="1"/>
  </r>
  <r>
    <s v="XUE-87260-201"/>
    <x v="537"/>
    <x v="655"/>
    <s v="R-M-0.2"/>
    <x v="5"/>
    <x v="655"/>
    <s v="sraglesjr@blogtalkradio.com"/>
    <x v="0"/>
    <x v="0"/>
    <x v="0"/>
    <x v="3"/>
    <x v="14"/>
    <x v="8"/>
    <x v="0"/>
    <x v="0"/>
    <x v="1"/>
  </r>
  <r>
    <s v="CZF-40873-691"/>
    <x v="61"/>
    <x v="656"/>
    <s v="E-M-0.5"/>
    <x v="0"/>
    <x v="656"/>
    <s v=""/>
    <x v="2"/>
    <x v="1"/>
    <x v="0"/>
    <x v="1"/>
    <x v="1"/>
    <x v="38"/>
    <x v="1"/>
    <x v="0"/>
    <x v="1"/>
  </r>
  <r>
    <s v="AIA-98989-755"/>
    <x v="242"/>
    <x v="657"/>
    <s v="R-M-0.2"/>
    <x v="2"/>
    <x v="657"/>
    <s v="sbruunjt@blogtalkradio.com"/>
    <x v="0"/>
    <x v="0"/>
    <x v="0"/>
    <x v="3"/>
    <x v="14"/>
    <x v="55"/>
    <x v="0"/>
    <x v="0"/>
    <x v="1"/>
  </r>
  <r>
    <s v="ITZ-21793-986"/>
    <x v="299"/>
    <x v="658"/>
    <s v="E-D-0.2"/>
    <x v="4"/>
    <x v="658"/>
    <s v="aplluju@dagondesign.com"/>
    <x v="1"/>
    <x v="1"/>
    <x v="2"/>
    <x v="3"/>
    <x v="13"/>
    <x v="20"/>
    <x v="1"/>
    <x v="2"/>
    <x v="0"/>
  </r>
  <r>
    <s v="YOK-93322-608"/>
    <x v="343"/>
    <x v="659"/>
    <s v="E-L-1"/>
    <x v="5"/>
    <x v="659"/>
    <s v="gcornierjv@techcrunch.com"/>
    <x v="0"/>
    <x v="1"/>
    <x v="1"/>
    <x v="0"/>
    <x v="28"/>
    <x v="146"/>
    <x v="1"/>
    <x v="1"/>
    <x v="1"/>
  </r>
  <r>
    <s v="LXK-00634-611"/>
    <x v="538"/>
    <x v="636"/>
    <s v="R-L-1"/>
    <x v="3"/>
    <x v="636"/>
    <s v="jdymokeje@prnewswire.com"/>
    <x v="1"/>
    <x v="0"/>
    <x v="1"/>
    <x v="0"/>
    <x v="35"/>
    <x v="66"/>
    <x v="0"/>
    <x v="1"/>
    <x v="1"/>
  </r>
  <r>
    <s v="CQW-37388-302"/>
    <x v="539"/>
    <x v="660"/>
    <s v="A-D-2.5"/>
    <x v="3"/>
    <x v="660"/>
    <s v="wharvisonjx@gizmodo.com"/>
    <x v="0"/>
    <x v="2"/>
    <x v="2"/>
    <x v="2"/>
    <x v="11"/>
    <x v="96"/>
    <x v="2"/>
    <x v="2"/>
    <x v="1"/>
  </r>
  <r>
    <s v="SPA-79365-334"/>
    <x v="27"/>
    <x v="661"/>
    <s v="L-D-1"/>
    <x v="3"/>
    <x v="661"/>
    <s v="dheafordjy@twitpic.com"/>
    <x v="0"/>
    <x v="3"/>
    <x v="2"/>
    <x v="0"/>
    <x v="2"/>
    <x v="5"/>
    <x v="3"/>
    <x v="2"/>
    <x v="1"/>
  </r>
  <r>
    <s v="VPX-08817-517"/>
    <x v="540"/>
    <x v="662"/>
    <s v="L-L-1"/>
    <x v="1"/>
    <x v="662"/>
    <s v="gfanthamjz@hexun.com"/>
    <x v="0"/>
    <x v="3"/>
    <x v="1"/>
    <x v="0"/>
    <x v="27"/>
    <x v="180"/>
    <x v="3"/>
    <x v="1"/>
    <x v="0"/>
  </r>
  <r>
    <s v="PBP-87115-410"/>
    <x v="541"/>
    <x v="663"/>
    <s v="E-D-0.5"/>
    <x v="1"/>
    <x v="663"/>
    <s v="rcrookshanksk0@unc.edu"/>
    <x v="0"/>
    <x v="1"/>
    <x v="2"/>
    <x v="1"/>
    <x v="5"/>
    <x v="114"/>
    <x v="1"/>
    <x v="2"/>
    <x v="0"/>
  </r>
  <r>
    <s v="SFB-93752-440"/>
    <x v="390"/>
    <x v="664"/>
    <s v="R-M-0.2"/>
    <x v="3"/>
    <x v="664"/>
    <s v="nleakek1@cmu.edu"/>
    <x v="0"/>
    <x v="0"/>
    <x v="0"/>
    <x v="3"/>
    <x v="14"/>
    <x v="169"/>
    <x v="0"/>
    <x v="0"/>
    <x v="0"/>
  </r>
  <r>
    <s v="TBU-65158-068"/>
    <x v="396"/>
    <x v="665"/>
    <s v="E-D-1"/>
    <x v="0"/>
    <x v="665"/>
    <s v=""/>
    <x v="0"/>
    <x v="1"/>
    <x v="2"/>
    <x v="0"/>
    <x v="37"/>
    <x v="76"/>
    <x v="1"/>
    <x v="2"/>
    <x v="1"/>
  </r>
  <r>
    <s v="TEH-08414-216"/>
    <x v="185"/>
    <x v="666"/>
    <s v="E-M-2.5"/>
    <x v="0"/>
    <x v="666"/>
    <s v="geilhersenk3@networksolutions.com"/>
    <x v="0"/>
    <x v="1"/>
    <x v="0"/>
    <x v="2"/>
    <x v="25"/>
    <x v="40"/>
    <x v="1"/>
    <x v="0"/>
    <x v="1"/>
  </r>
  <r>
    <s v="MAY-77231-536"/>
    <x v="542"/>
    <x v="667"/>
    <s v="A-M-0.2"/>
    <x v="0"/>
    <x v="667"/>
    <s v=""/>
    <x v="0"/>
    <x v="2"/>
    <x v="0"/>
    <x v="3"/>
    <x v="12"/>
    <x v="52"/>
    <x v="2"/>
    <x v="0"/>
    <x v="0"/>
  </r>
  <r>
    <s v="ATY-28980-884"/>
    <x v="117"/>
    <x v="668"/>
    <s v="A-L-0.2"/>
    <x v="5"/>
    <x v="668"/>
    <s v="caleixok5@globo.com"/>
    <x v="0"/>
    <x v="2"/>
    <x v="1"/>
    <x v="3"/>
    <x v="10"/>
    <x v="102"/>
    <x v="2"/>
    <x v="1"/>
    <x v="1"/>
  </r>
  <r>
    <s v="SWP-88281-918"/>
    <x v="543"/>
    <x v="669"/>
    <s v="L-L-2.5"/>
    <x v="4"/>
    <x v="669"/>
    <s v=""/>
    <x v="0"/>
    <x v="3"/>
    <x v="1"/>
    <x v="2"/>
    <x v="23"/>
    <x v="43"/>
    <x v="3"/>
    <x v="1"/>
    <x v="1"/>
  </r>
  <r>
    <s v="VCE-56531-986"/>
    <x v="544"/>
    <x v="670"/>
    <s v="R-M-0.5"/>
    <x v="1"/>
    <x v="670"/>
    <s v="rtomkowiczk7@bravesites.com"/>
    <x v="1"/>
    <x v="0"/>
    <x v="0"/>
    <x v="1"/>
    <x v="7"/>
    <x v="44"/>
    <x v="0"/>
    <x v="0"/>
    <x v="0"/>
  </r>
  <r>
    <s v="FVV-75700-005"/>
    <x v="545"/>
    <x v="671"/>
    <s v="E-D-0.5"/>
    <x v="3"/>
    <x v="671"/>
    <s v="rhuscroftk8@jimdo.com"/>
    <x v="0"/>
    <x v="1"/>
    <x v="2"/>
    <x v="1"/>
    <x v="5"/>
    <x v="6"/>
    <x v="1"/>
    <x v="2"/>
    <x v="0"/>
  </r>
  <r>
    <s v="CFZ-53492-600"/>
    <x v="546"/>
    <x v="672"/>
    <s v="L-M-0.2"/>
    <x v="2"/>
    <x v="672"/>
    <s v="sscurrerk9@flavors.me"/>
    <x v="2"/>
    <x v="3"/>
    <x v="0"/>
    <x v="3"/>
    <x v="18"/>
    <x v="189"/>
    <x v="3"/>
    <x v="0"/>
    <x v="1"/>
  </r>
  <r>
    <s v="LDK-71031-121"/>
    <x v="420"/>
    <x v="673"/>
    <s v="L-L-2.5"/>
    <x v="2"/>
    <x v="673"/>
    <s v="arudramka@prnewswire.com"/>
    <x v="0"/>
    <x v="3"/>
    <x v="1"/>
    <x v="2"/>
    <x v="23"/>
    <x v="133"/>
    <x v="3"/>
    <x v="1"/>
    <x v="1"/>
  </r>
  <r>
    <s v="EBA-82404-343"/>
    <x v="547"/>
    <x v="674"/>
    <s v="L-D-0.2"/>
    <x v="4"/>
    <x v="674"/>
    <s v=""/>
    <x v="0"/>
    <x v="3"/>
    <x v="2"/>
    <x v="3"/>
    <x v="10"/>
    <x v="42"/>
    <x v="3"/>
    <x v="2"/>
    <x v="0"/>
  </r>
  <r>
    <s v="USA-42811-560"/>
    <x v="548"/>
    <x v="675"/>
    <s v="E-L-0.2"/>
    <x v="0"/>
    <x v="675"/>
    <s v="jmahakc@cyberchimps.com"/>
    <x v="0"/>
    <x v="1"/>
    <x v="1"/>
    <x v="3"/>
    <x v="38"/>
    <x v="161"/>
    <x v="1"/>
    <x v="1"/>
    <x v="1"/>
  </r>
  <r>
    <s v="SNL-83703-516"/>
    <x v="549"/>
    <x v="676"/>
    <s v="L-M-2.5"/>
    <x v="3"/>
    <x v="676"/>
    <s v="gclemonkd@networksolutions.com"/>
    <x v="0"/>
    <x v="3"/>
    <x v="0"/>
    <x v="2"/>
    <x v="36"/>
    <x v="64"/>
    <x v="3"/>
    <x v="0"/>
    <x v="0"/>
  </r>
  <r>
    <s v="SUZ-83036-175"/>
    <x v="550"/>
    <x v="677"/>
    <s v="R-D-0.2"/>
    <x v="1"/>
    <x v="677"/>
    <s v=""/>
    <x v="0"/>
    <x v="0"/>
    <x v="2"/>
    <x v="3"/>
    <x v="22"/>
    <x v="148"/>
    <x v="0"/>
    <x v="2"/>
    <x v="1"/>
  </r>
  <r>
    <s v="RGM-01187-513"/>
    <x v="551"/>
    <x v="678"/>
    <s v="E-D-0.2"/>
    <x v="5"/>
    <x v="678"/>
    <s v="bpollinskf@shinystat.com"/>
    <x v="0"/>
    <x v="1"/>
    <x v="2"/>
    <x v="3"/>
    <x v="13"/>
    <x v="6"/>
    <x v="1"/>
    <x v="2"/>
    <x v="1"/>
  </r>
  <r>
    <s v="CZG-01299-952"/>
    <x v="552"/>
    <x v="679"/>
    <s v="L-D-1"/>
    <x v="0"/>
    <x v="679"/>
    <s v="jtoyekg@pinterest.com"/>
    <x v="1"/>
    <x v="3"/>
    <x v="2"/>
    <x v="0"/>
    <x v="2"/>
    <x v="109"/>
    <x v="3"/>
    <x v="2"/>
    <x v="0"/>
  </r>
  <r>
    <s v="KLD-88731-484"/>
    <x v="553"/>
    <x v="680"/>
    <s v="A-M-1"/>
    <x v="1"/>
    <x v="680"/>
    <s v="clinskillkh@sphinn.com"/>
    <x v="0"/>
    <x v="2"/>
    <x v="0"/>
    <x v="0"/>
    <x v="15"/>
    <x v="126"/>
    <x v="2"/>
    <x v="0"/>
    <x v="1"/>
  </r>
  <r>
    <s v="BQK-38412-229"/>
    <x v="554"/>
    <x v="681"/>
    <s v="R-L-0.2"/>
    <x v="3"/>
    <x v="681"/>
    <s v="nvigrasski@ezinearticles.com"/>
    <x v="2"/>
    <x v="0"/>
    <x v="1"/>
    <x v="3"/>
    <x v="34"/>
    <x v="127"/>
    <x v="0"/>
    <x v="1"/>
    <x v="1"/>
  </r>
  <r>
    <s v="TCX-76953-071"/>
    <x v="555"/>
    <x v="636"/>
    <s v="E-D-0.2"/>
    <x v="1"/>
    <x v="636"/>
    <s v="jdymokeje@prnewswire.com"/>
    <x v="1"/>
    <x v="1"/>
    <x v="2"/>
    <x v="3"/>
    <x v="13"/>
    <x v="94"/>
    <x v="1"/>
    <x v="2"/>
    <x v="1"/>
  </r>
  <r>
    <s v="LIN-88046-551"/>
    <x v="150"/>
    <x v="682"/>
    <s v="R-L-0.5"/>
    <x v="4"/>
    <x v="682"/>
    <s v="kcragellkk@google.com"/>
    <x v="1"/>
    <x v="0"/>
    <x v="1"/>
    <x v="1"/>
    <x v="30"/>
    <x v="139"/>
    <x v="0"/>
    <x v="1"/>
    <x v="1"/>
  </r>
  <r>
    <s v="PMV-54491-220"/>
    <x v="556"/>
    <x v="683"/>
    <s v="L-M-0.2"/>
    <x v="0"/>
    <x v="683"/>
    <s v="libertkl@huffingtonpost.com"/>
    <x v="0"/>
    <x v="3"/>
    <x v="0"/>
    <x v="3"/>
    <x v="18"/>
    <x v="31"/>
    <x v="3"/>
    <x v="0"/>
    <x v="1"/>
  </r>
  <r>
    <s v="SKA-73676-005"/>
    <x v="327"/>
    <x v="684"/>
    <s v="L-M-1"/>
    <x v="4"/>
    <x v="684"/>
    <s v="rlidgeykm@vimeo.com"/>
    <x v="0"/>
    <x v="3"/>
    <x v="0"/>
    <x v="0"/>
    <x v="21"/>
    <x v="125"/>
    <x v="3"/>
    <x v="0"/>
    <x v="1"/>
  </r>
  <r>
    <s v="TKH-62197-239"/>
    <x v="557"/>
    <x v="685"/>
    <s v="A-D-0.5"/>
    <x v="3"/>
    <x v="685"/>
    <s v="tcastagnekn@wikia.com"/>
    <x v="0"/>
    <x v="2"/>
    <x v="2"/>
    <x v="1"/>
    <x v="7"/>
    <x v="8"/>
    <x v="2"/>
    <x v="2"/>
    <x v="1"/>
  </r>
  <r>
    <s v="YXF-57218-272"/>
    <x v="333"/>
    <x v="686"/>
    <s v="R-M-0.2"/>
    <x v="5"/>
    <x v="686"/>
    <s v=""/>
    <x v="0"/>
    <x v="0"/>
    <x v="0"/>
    <x v="3"/>
    <x v="14"/>
    <x v="8"/>
    <x v="0"/>
    <x v="0"/>
    <x v="0"/>
  </r>
  <r>
    <s v="PKJ-30083-501"/>
    <x v="558"/>
    <x v="687"/>
    <s v="E-D-0.5"/>
    <x v="0"/>
    <x v="687"/>
    <s v="jhaldenkp@comcast.net"/>
    <x v="1"/>
    <x v="1"/>
    <x v="2"/>
    <x v="1"/>
    <x v="5"/>
    <x v="20"/>
    <x v="1"/>
    <x v="2"/>
    <x v="1"/>
  </r>
  <r>
    <s v="WTT-91832-645"/>
    <x v="559"/>
    <x v="688"/>
    <s v="A-M-1"/>
    <x v="3"/>
    <x v="688"/>
    <s v="holliffkq@sciencedirect.com"/>
    <x v="1"/>
    <x v="2"/>
    <x v="0"/>
    <x v="0"/>
    <x v="15"/>
    <x v="65"/>
    <x v="2"/>
    <x v="0"/>
    <x v="1"/>
  </r>
  <r>
    <s v="TRZ-94735-865"/>
    <x v="310"/>
    <x v="689"/>
    <s v="L-M-0.5"/>
    <x v="4"/>
    <x v="689"/>
    <s v="tquadrikr@opensource.org"/>
    <x v="1"/>
    <x v="3"/>
    <x v="0"/>
    <x v="1"/>
    <x v="19"/>
    <x v="190"/>
    <x v="3"/>
    <x v="0"/>
    <x v="0"/>
  </r>
  <r>
    <s v="UDB-09651-780"/>
    <x v="560"/>
    <x v="690"/>
    <s v="E-D-0.5"/>
    <x v="0"/>
    <x v="690"/>
    <s v="feshmadeks@umn.edu"/>
    <x v="0"/>
    <x v="1"/>
    <x v="2"/>
    <x v="1"/>
    <x v="5"/>
    <x v="20"/>
    <x v="1"/>
    <x v="2"/>
    <x v="1"/>
  </r>
  <r>
    <s v="EHJ-82097-549"/>
    <x v="561"/>
    <x v="691"/>
    <s v="R-D-0.2"/>
    <x v="0"/>
    <x v="691"/>
    <s v="moilierkt@paginegialle.it"/>
    <x v="1"/>
    <x v="0"/>
    <x v="2"/>
    <x v="3"/>
    <x v="22"/>
    <x v="147"/>
    <x v="0"/>
    <x v="2"/>
    <x v="0"/>
  </r>
  <r>
    <s v="ZFR-79447-696"/>
    <x v="562"/>
    <x v="692"/>
    <s v="R-M-0.5"/>
    <x v="2"/>
    <x v="692"/>
    <s v=""/>
    <x v="0"/>
    <x v="0"/>
    <x v="0"/>
    <x v="1"/>
    <x v="7"/>
    <x v="9"/>
    <x v="0"/>
    <x v="0"/>
    <x v="0"/>
  </r>
  <r>
    <s v="NUU-03893-975"/>
    <x v="563"/>
    <x v="693"/>
    <s v="L-L-0.5"/>
    <x v="0"/>
    <x v="693"/>
    <s v="vshoebothamkv@redcross.org"/>
    <x v="0"/>
    <x v="3"/>
    <x v="1"/>
    <x v="1"/>
    <x v="20"/>
    <x v="81"/>
    <x v="3"/>
    <x v="1"/>
    <x v="1"/>
  </r>
  <r>
    <s v="GVG-59542-307"/>
    <x v="564"/>
    <x v="694"/>
    <s v="E-M-1"/>
    <x v="0"/>
    <x v="694"/>
    <s v="bsterkekw@biblegateway.com"/>
    <x v="0"/>
    <x v="1"/>
    <x v="0"/>
    <x v="0"/>
    <x v="3"/>
    <x v="3"/>
    <x v="1"/>
    <x v="0"/>
    <x v="0"/>
  </r>
  <r>
    <s v="YLY-35287-172"/>
    <x v="565"/>
    <x v="695"/>
    <s v="A-D-0.5"/>
    <x v="1"/>
    <x v="695"/>
    <s v="scaponkx@craigslist.org"/>
    <x v="0"/>
    <x v="2"/>
    <x v="2"/>
    <x v="1"/>
    <x v="7"/>
    <x v="44"/>
    <x v="2"/>
    <x v="2"/>
    <x v="1"/>
  </r>
  <r>
    <s v="DCI-96254-548"/>
    <x v="566"/>
    <x v="636"/>
    <s v="A-D-0.2"/>
    <x v="5"/>
    <x v="636"/>
    <s v="jdymokeje@prnewswire.com"/>
    <x v="1"/>
    <x v="2"/>
    <x v="2"/>
    <x v="3"/>
    <x v="14"/>
    <x v="8"/>
    <x v="2"/>
    <x v="2"/>
    <x v="1"/>
  </r>
  <r>
    <s v="KHZ-26264-253"/>
    <x v="160"/>
    <x v="696"/>
    <s v="L-L-0.2"/>
    <x v="5"/>
    <x v="696"/>
    <s v="fconstancekz@ifeng.com"/>
    <x v="0"/>
    <x v="3"/>
    <x v="1"/>
    <x v="3"/>
    <x v="6"/>
    <x v="32"/>
    <x v="3"/>
    <x v="1"/>
    <x v="1"/>
  </r>
  <r>
    <s v="AAQ-13644-699"/>
    <x v="567"/>
    <x v="697"/>
    <s v="R-D-1"/>
    <x v="4"/>
    <x v="697"/>
    <s v="fsulmanl0@washington.edu"/>
    <x v="0"/>
    <x v="0"/>
    <x v="2"/>
    <x v="0"/>
    <x v="33"/>
    <x v="191"/>
    <x v="0"/>
    <x v="2"/>
    <x v="0"/>
  </r>
  <r>
    <s v="LWL-68108-794"/>
    <x v="568"/>
    <x v="698"/>
    <s v="A-D-0.5"/>
    <x v="3"/>
    <x v="698"/>
    <s v="dhollymanl1@ibm.com"/>
    <x v="0"/>
    <x v="2"/>
    <x v="2"/>
    <x v="1"/>
    <x v="7"/>
    <x v="8"/>
    <x v="2"/>
    <x v="2"/>
    <x v="0"/>
  </r>
  <r>
    <s v="JQT-14347-517"/>
    <x v="569"/>
    <x v="699"/>
    <s v="R-D-1"/>
    <x v="2"/>
    <x v="699"/>
    <s v="lnardonil2@hao123.com"/>
    <x v="0"/>
    <x v="0"/>
    <x v="2"/>
    <x v="0"/>
    <x v="33"/>
    <x v="192"/>
    <x v="0"/>
    <x v="2"/>
    <x v="1"/>
  </r>
  <r>
    <s v="BMM-86471-923"/>
    <x v="570"/>
    <x v="700"/>
    <s v="L-D-2.5"/>
    <x v="2"/>
    <x v="700"/>
    <s v="dyarhaml3@moonfruit.com"/>
    <x v="0"/>
    <x v="3"/>
    <x v="2"/>
    <x v="2"/>
    <x v="24"/>
    <x v="91"/>
    <x v="3"/>
    <x v="2"/>
    <x v="0"/>
  </r>
  <r>
    <s v="IXU-67272-326"/>
    <x v="571"/>
    <x v="701"/>
    <s v="E-L-0.5"/>
    <x v="1"/>
    <x v="701"/>
    <s v="aferreal4@wikia.com"/>
    <x v="0"/>
    <x v="1"/>
    <x v="1"/>
    <x v="1"/>
    <x v="32"/>
    <x v="69"/>
    <x v="1"/>
    <x v="1"/>
    <x v="1"/>
  </r>
  <r>
    <s v="ITE-28312-615"/>
    <x v="139"/>
    <x v="702"/>
    <s v="E-L-1"/>
    <x v="5"/>
    <x v="702"/>
    <s v="ckendrickl5@webnode.com"/>
    <x v="0"/>
    <x v="1"/>
    <x v="1"/>
    <x v="0"/>
    <x v="28"/>
    <x v="146"/>
    <x v="1"/>
    <x v="1"/>
    <x v="0"/>
  </r>
  <r>
    <s v="ZHQ-30471-635"/>
    <x v="303"/>
    <x v="703"/>
    <s v="L-M-0.5"/>
    <x v="1"/>
    <x v="703"/>
    <s v="sdanilchikl6@mit.edu"/>
    <x v="2"/>
    <x v="3"/>
    <x v="0"/>
    <x v="1"/>
    <x v="19"/>
    <x v="34"/>
    <x v="3"/>
    <x v="0"/>
    <x v="1"/>
  </r>
  <r>
    <s v="LTP-31133-134"/>
    <x v="572"/>
    <x v="704"/>
    <s v="A-L-0.5"/>
    <x v="3"/>
    <x v="704"/>
    <s v=""/>
    <x v="0"/>
    <x v="2"/>
    <x v="1"/>
    <x v="1"/>
    <x v="26"/>
    <x v="102"/>
    <x v="2"/>
    <x v="1"/>
    <x v="1"/>
  </r>
  <r>
    <s v="ZVQ-26122-859"/>
    <x v="573"/>
    <x v="705"/>
    <s v="A-L-2.5"/>
    <x v="5"/>
    <x v="705"/>
    <s v="bfolomkinl8@yolasite.com"/>
    <x v="0"/>
    <x v="2"/>
    <x v="1"/>
    <x v="2"/>
    <x v="24"/>
    <x v="39"/>
    <x v="2"/>
    <x v="1"/>
    <x v="0"/>
  </r>
  <r>
    <s v="MIU-01481-194"/>
    <x v="574"/>
    <x v="706"/>
    <s v="R-M-1"/>
    <x v="5"/>
    <x v="706"/>
    <s v="rpursglovel9@biblegateway.com"/>
    <x v="0"/>
    <x v="0"/>
    <x v="0"/>
    <x v="0"/>
    <x v="0"/>
    <x v="33"/>
    <x v="0"/>
    <x v="0"/>
    <x v="0"/>
  </r>
  <r>
    <s v="MIU-01481-194"/>
    <x v="574"/>
    <x v="706"/>
    <s v="A-L-0.5"/>
    <x v="0"/>
    <x v="706"/>
    <s v="rpursglovel9@biblegateway.com"/>
    <x v="0"/>
    <x v="2"/>
    <x v="1"/>
    <x v="1"/>
    <x v="26"/>
    <x v="42"/>
    <x v="2"/>
    <x v="1"/>
    <x v="0"/>
  </r>
  <r>
    <s v="UEA-72681-629"/>
    <x v="455"/>
    <x v="696"/>
    <s v="A-L-2.5"/>
    <x v="3"/>
    <x v="696"/>
    <s v="fconstancekz@ifeng.com"/>
    <x v="0"/>
    <x v="2"/>
    <x v="1"/>
    <x v="2"/>
    <x v="24"/>
    <x v="49"/>
    <x v="2"/>
    <x v="1"/>
    <x v="1"/>
  </r>
  <r>
    <s v="CVE-15042-481"/>
    <x v="575"/>
    <x v="696"/>
    <s v="R-L-1"/>
    <x v="0"/>
    <x v="696"/>
    <s v="fconstancekz@ifeng.com"/>
    <x v="0"/>
    <x v="0"/>
    <x v="1"/>
    <x v="0"/>
    <x v="35"/>
    <x v="178"/>
    <x v="0"/>
    <x v="1"/>
    <x v="1"/>
  </r>
  <r>
    <s v="EJA-79176-833"/>
    <x v="576"/>
    <x v="707"/>
    <s v="R-M-2.5"/>
    <x v="5"/>
    <x v="707"/>
    <s v="deburahld@google.co.jp"/>
    <x v="2"/>
    <x v="0"/>
    <x v="0"/>
    <x v="2"/>
    <x v="11"/>
    <x v="170"/>
    <x v="0"/>
    <x v="0"/>
    <x v="1"/>
  </r>
  <r>
    <s v="AHQ-40440-522"/>
    <x v="577"/>
    <x v="708"/>
    <s v="A-D-1"/>
    <x v="2"/>
    <x v="708"/>
    <s v="mbrimilcombele@cnn.com"/>
    <x v="0"/>
    <x v="2"/>
    <x v="2"/>
    <x v="0"/>
    <x v="0"/>
    <x v="138"/>
    <x v="2"/>
    <x v="2"/>
    <x v="1"/>
  </r>
  <r>
    <s v="TID-21626-411"/>
    <x v="578"/>
    <x v="709"/>
    <s v="R-L-0.5"/>
    <x v="3"/>
    <x v="709"/>
    <s v="sbollamlf@list-manage.com"/>
    <x v="0"/>
    <x v="0"/>
    <x v="1"/>
    <x v="1"/>
    <x v="30"/>
    <x v="137"/>
    <x v="0"/>
    <x v="1"/>
    <x v="1"/>
  </r>
  <r>
    <s v="RSR-96390-187"/>
    <x v="579"/>
    <x v="710"/>
    <s v="E-M-1"/>
    <x v="5"/>
    <x v="710"/>
    <s v=""/>
    <x v="0"/>
    <x v="1"/>
    <x v="0"/>
    <x v="0"/>
    <x v="3"/>
    <x v="121"/>
    <x v="1"/>
    <x v="0"/>
    <x v="1"/>
  </r>
  <r>
    <s v="BZE-96093-118"/>
    <x v="91"/>
    <x v="711"/>
    <s v="L-M-0.2"/>
    <x v="0"/>
    <x v="711"/>
    <s v="afilipczaklh@ning.com"/>
    <x v="1"/>
    <x v="3"/>
    <x v="0"/>
    <x v="3"/>
    <x v="18"/>
    <x v="31"/>
    <x v="3"/>
    <x v="0"/>
    <x v="1"/>
  </r>
  <r>
    <s v="LOU-41819-242"/>
    <x v="272"/>
    <x v="712"/>
    <s v="R-M-1"/>
    <x v="0"/>
    <x v="712"/>
    <s v=""/>
    <x v="0"/>
    <x v="0"/>
    <x v="0"/>
    <x v="0"/>
    <x v="0"/>
    <x v="0"/>
    <x v="0"/>
    <x v="0"/>
    <x v="0"/>
  </r>
  <r>
    <s v="FND-99527-640"/>
    <x v="65"/>
    <x v="713"/>
    <s v="E-L-0.5"/>
    <x v="0"/>
    <x v="713"/>
    <s v="relnaughlj@comsenz.com"/>
    <x v="0"/>
    <x v="1"/>
    <x v="1"/>
    <x v="1"/>
    <x v="32"/>
    <x v="58"/>
    <x v="1"/>
    <x v="1"/>
    <x v="0"/>
  </r>
  <r>
    <s v="ASG-27179-958"/>
    <x v="580"/>
    <x v="714"/>
    <s v="A-M-0.5"/>
    <x v="3"/>
    <x v="714"/>
    <s v="jdeehanlk@about.me"/>
    <x v="0"/>
    <x v="2"/>
    <x v="0"/>
    <x v="1"/>
    <x v="17"/>
    <x v="16"/>
    <x v="2"/>
    <x v="0"/>
    <x v="1"/>
  </r>
  <r>
    <s v="YKX-23510-272"/>
    <x v="581"/>
    <x v="715"/>
    <s v="A-L-2.5"/>
    <x v="0"/>
    <x v="715"/>
    <s v="jedenll@e-recht24.de"/>
    <x v="0"/>
    <x v="2"/>
    <x v="1"/>
    <x v="2"/>
    <x v="24"/>
    <x v="120"/>
    <x v="2"/>
    <x v="1"/>
    <x v="1"/>
  </r>
  <r>
    <s v="FSA-98650-921"/>
    <x v="489"/>
    <x v="716"/>
    <s v="L-L-0.5"/>
    <x v="0"/>
    <x v="716"/>
    <s v="cjewsterlu@moonfruit.com"/>
    <x v="0"/>
    <x v="3"/>
    <x v="1"/>
    <x v="1"/>
    <x v="20"/>
    <x v="81"/>
    <x v="3"/>
    <x v="1"/>
    <x v="0"/>
  </r>
  <r>
    <s v="ZUR-55774-294"/>
    <x v="234"/>
    <x v="717"/>
    <s v="L-D-1"/>
    <x v="5"/>
    <x v="717"/>
    <s v="usoutherdenln@hao123.com"/>
    <x v="0"/>
    <x v="3"/>
    <x v="2"/>
    <x v="0"/>
    <x v="2"/>
    <x v="17"/>
    <x v="3"/>
    <x v="2"/>
    <x v="0"/>
  </r>
  <r>
    <s v="FUO-99821-974"/>
    <x v="175"/>
    <x v="718"/>
    <s v="E-M-1"/>
    <x v="3"/>
    <x v="718"/>
    <s v=""/>
    <x v="0"/>
    <x v="1"/>
    <x v="0"/>
    <x v="0"/>
    <x v="3"/>
    <x v="1"/>
    <x v="1"/>
    <x v="0"/>
    <x v="1"/>
  </r>
  <r>
    <s v="YVH-19865-819"/>
    <x v="582"/>
    <x v="719"/>
    <s v="L-L-2.5"/>
    <x v="4"/>
    <x v="719"/>
    <s v="lburtenshawlp@shinystat.com"/>
    <x v="0"/>
    <x v="3"/>
    <x v="1"/>
    <x v="2"/>
    <x v="23"/>
    <x v="43"/>
    <x v="3"/>
    <x v="1"/>
    <x v="1"/>
  </r>
  <r>
    <s v="NNF-47422-501"/>
    <x v="583"/>
    <x v="720"/>
    <s v="E-L-0.2"/>
    <x v="5"/>
    <x v="720"/>
    <s v="agregorattilq@vistaprint.com"/>
    <x v="1"/>
    <x v="1"/>
    <x v="1"/>
    <x v="3"/>
    <x v="38"/>
    <x v="149"/>
    <x v="1"/>
    <x v="1"/>
    <x v="1"/>
  </r>
  <r>
    <s v="RJI-71409-490"/>
    <x v="548"/>
    <x v="721"/>
    <s v="L-M-0.5"/>
    <x v="1"/>
    <x v="721"/>
    <s v="ccrosterlr@gov.uk"/>
    <x v="0"/>
    <x v="3"/>
    <x v="0"/>
    <x v="1"/>
    <x v="19"/>
    <x v="34"/>
    <x v="3"/>
    <x v="0"/>
    <x v="0"/>
  </r>
  <r>
    <s v="UZL-46108-213"/>
    <x v="584"/>
    <x v="722"/>
    <s v="L-L-1"/>
    <x v="0"/>
    <x v="722"/>
    <s v="gwhiteheadls@hp.com"/>
    <x v="0"/>
    <x v="3"/>
    <x v="1"/>
    <x v="0"/>
    <x v="27"/>
    <x v="124"/>
    <x v="3"/>
    <x v="1"/>
    <x v="1"/>
  </r>
  <r>
    <s v="AOX-44467-109"/>
    <x v="64"/>
    <x v="723"/>
    <s v="A-D-2.5"/>
    <x v="2"/>
    <x v="723"/>
    <s v="hjodrellelt@samsung.com"/>
    <x v="0"/>
    <x v="2"/>
    <x v="2"/>
    <x v="2"/>
    <x v="11"/>
    <x v="156"/>
    <x v="2"/>
    <x v="2"/>
    <x v="1"/>
  </r>
  <r>
    <s v="TZD-67261-174"/>
    <x v="585"/>
    <x v="716"/>
    <s v="E-D-2.5"/>
    <x v="2"/>
    <x v="716"/>
    <s v="cjewsterlu@moonfruit.com"/>
    <x v="0"/>
    <x v="1"/>
    <x v="2"/>
    <x v="2"/>
    <x v="39"/>
    <x v="140"/>
    <x v="1"/>
    <x v="2"/>
    <x v="0"/>
  </r>
  <r>
    <s v="TBU-64277-625"/>
    <x v="32"/>
    <x v="724"/>
    <s v="E-M-1"/>
    <x v="5"/>
    <x v="724"/>
    <s v=""/>
    <x v="0"/>
    <x v="1"/>
    <x v="0"/>
    <x v="0"/>
    <x v="3"/>
    <x v="121"/>
    <x v="1"/>
    <x v="0"/>
    <x v="0"/>
  </r>
  <r>
    <s v="TYP-85767-944"/>
    <x v="586"/>
    <x v="725"/>
    <s v="R-M-2.5"/>
    <x v="0"/>
    <x v="725"/>
    <s v="knottramlw@odnoklassniki.ru"/>
    <x v="1"/>
    <x v="0"/>
    <x v="0"/>
    <x v="2"/>
    <x v="11"/>
    <x v="135"/>
    <x v="0"/>
    <x v="0"/>
    <x v="0"/>
  </r>
  <r>
    <s v="GTT-73214-334"/>
    <x v="535"/>
    <x v="726"/>
    <s v="A-L-1"/>
    <x v="5"/>
    <x v="726"/>
    <s v="nbuneylx@jugem.jp"/>
    <x v="0"/>
    <x v="2"/>
    <x v="1"/>
    <x v="0"/>
    <x v="2"/>
    <x v="17"/>
    <x v="2"/>
    <x v="1"/>
    <x v="1"/>
  </r>
  <r>
    <s v="WAI-89905-069"/>
    <x v="587"/>
    <x v="727"/>
    <s v="A-L-0.5"/>
    <x v="3"/>
    <x v="727"/>
    <s v="smcshealy@photobucket.com"/>
    <x v="0"/>
    <x v="2"/>
    <x v="1"/>
    <x v="1"/>
    <x v="26"/>
    <x v="102"/>
    <x v="2"/>
    <x v="1"/>
    <x v="1"/>
  </r>
  <r>
    <s v="OJL-96844-459"/>
    <x v="393"/>
    <x v="728"/>
    <s v="L-L-0.2"/>
    <x v="1"/>
    <x v="728"/>
    <s v="khuddartlz@about.com"/>
    <x v="0"/>
    <x v="3"/>
    <x v="1"/>
    <x v="3"/>
    <x v="6"/>
    <x v="29"/>
    <x v="3"/>
    <x v="1"/>
    <x v="0"/>
  </r>
  <r>
    <s v="VGI-33205-360"/>
    <x v="588"/>
    <x v="729"/>
    <s v="L-M-0.5"/>
    <x v="5"/>
    <x v="729"/>
    <s v="jgippesm0@cloudflare.com"/>
    <x v="2"/>
    <x v="3"/>
    <x v="0"/>
    <x v="1"/>
    <x v="19"/>
    <x v="28"/>
    <x v="3"/>
    <x v="0"/>
    <x v="0"/>
  </r>
  <r>
    <s v="PCA-14081-576"/>
    <x v="15"/>
    <x v="730"/>
    <s v="R-L-0.2"/>
    <x v="1"/>
    <x v="730"/>
    <s v="lwhittleseem1@e-recht24.de"/>
    <x v="0"/>
    <x v="0"/>
    <x v="1"/>
    <x v="3"/>
    <x v="34"/>
    <x v="131"/>
    <x v="0"/>
    <x v="1"/>
    <x v="1"/>
  </r>
  <r>
    <s v="SCS-67069-962"/>
    <x v="507"/>
    <x v="731"/>
    <s v="A-L-2.5"/>
    <x v="1"/>
    <x v="731"/>
    <s v="gtrengrovem2@elpais.com"/>
    <x v="0"/>
    <x v="2"/>
    <x v="1"/>
    <x v="2"/>
    <x v="24"/>
    <x v="74"/>
    <x v="2"/>
    <x v="1"/>
    <x v="1"/>
  </r>
  <r>
    <s v="BDM-03174-485"/>
    <x v="533"/>
    <x v="732"/>
    <s v="R-L-0.5"/>
    <x v="4"/>
    <x v="732"/>
    <s v="wcalderom3@stumbleupon.com"/>
    <x v="0"/>
    <x v="0"/>
    <x v="1"/>
    <x v="1"/>
    <x v="30"/>
    <x v="139"/>
    <x v="0"/>
    <x v="1"/>
    <x v="1"/>
  </r>
  <r>
    <s v="UJV-32333-364"/>
    <x v="589"/>
    <x v="733"/>
    <s v="L-L-0.5"/>
    <x v="2"/>
    <x v="733"/>
    <s v=""/>
    <x v="0"/>
    <x v="3"/>
    <x v="1"/>
    <x v="1"/>
    <x v="20"/>
    <x v="54"/>
    <x v="3"/>
    <x v="1"/>
    <x v="1"/>
  </r>
  <r>
    <s v="FLI-11493-954"/>
    <x v="590"/>
    <x v="734"/>
    <s v="A-L-0.5"/>
    <x v="4"/>
    <x v="734"/>
    <s v="jkennicottm5@yahoo.co.jp"/>
    <x v="0"/>
    <x v="2"/>
    <x v="1"/>
    <x v="1"/>
    <x v="26"/>
    <x v="113"/>
    <x v="2"/>
    <x v="1"/>
    <x v="1"/>
  </r>
  <r>
    <s v="IWL-13117-537"/>
    <x v="457"/>
    <x v="735"/>
    <s v="R-D-0.2"/>
    <x v="3"/>
    <x v="735"/>
    <s v="gruggenm6@nymag.com"/>
    <x v="0"/>
    <x v="0"/>
    <x v="2"/>
    <x v="3"/>
    <x v="22"/>
    <x v="36"/>
    <x v="0"/>
    <x v="2"/>
    <x v="0"/>
  </r>
  <r>
    <s v="OAM-76916-748"/>
    <x v="591"/>
    <x v="736"/>
    <s v="E-D-1"/>
    <x v="3"/>
    <x v="736"/>
    <s v=""/>
    <x v="0"/>
    <x v="1"/>
    <x v="2"/>
    <x v="0"/>
    <x v="37"/>
    <x v="114"/>
    <x v="1"/>
    <x v="2"/>
    <x v="0"/>
  </r>
  <r>
    <s v="UMB-11223-710"/>
    <x v="592"/>
    <x v="737"/>
    <s v="R-D-0.2"/>
    <x v="5"/>
    <x v="737"/>
    <s v="mfrightm8@harvard.edu"/>
    <x v="1"/>
    <x v="0"/>
    <x v="2"/>
    <x v="3"/>
    <x v="22"/>
    <x v="103"/>
    <x v="0"/>
    <x v="2"/>
    <x v="1"/>
  </r>
  <r>
    <s v="LXR-09892-726"/>
    <x v="402"/>
    <x v="738"/>
    <s v="R-D-2.5"/>
    <x v="0"/>
    <x v="738"/>
    <s v="btartem9@aol.com"/>
    <x v="0"/>
    <x v="0"/>
    <x v="2"/>
    <x v="2"/>
    <x v="9"/>
    <x v="13"/>
    <x v="0"/>
    <x v="2"/>
    <x v="0"/>
  </r>
  <r>
    <s v="QXX-89943-393"/>
    <x v="593"/>
    <x v="739"/>
    <s v="R-D-0.2"/>
    <x v="4"/>
    <x v="739"/>
    <s v="ckrzysztofiakma@skyrock.com"/>
    <x v="0"/>
    <x v="0"/>
    <x v="2"/>
    <x v="3"/>
    <x v="22"/>
    <x v="175"/>
    <x v="0"/>
    <x v="2"/>
    <x v="1"/>
  </r>
  <r>
    <s v="WVS-57822-366"/>
    <x v="594"/>
    <x v="740"/>
    <s v="E-M-2.5"/>
    <x v="4"/>
    <x v="740"/>
    <s v="dpenquetmb@diigo.com"/>
    <x v="0"/>
    <x v="1"/>
    <x v="0"/>
    <x v="2"/>
    <x v="25"/>
    <x v="177"/>
    <x v="1"/>
    <x v="0"/>
    <x v="1"/>
  </r>
  <r>
    <s v="CLJ-23403-689"/>
    <x v="77"/>
    <x v="741"/>
    <s v="R-L-1"/>
    <x v="0"/>
    <x v="741"/>
    <s v=""/>
    <x v="2"/>
    <x v="0"/>
    <x v="1"/>
    <x v="0"/>
    <x v="35"/>
    <x v="178"/>
    <x v="0"/>
    <x v="1"/>
    <x v="1"/>
  </r>
  <r>
    <s v="XNU-83276-288"/>
    <x v="595"/>
    <x v="742"/>
    <s v="R-M-0.5"/>
    <x v="2"/>
    <x v="742"/>
    <s v=""/>
    <x v="0"/>
    <x v="0"/>
    <x v="0"/>
    <x v="1"/>
    <x v="7"/>
    <x v="9"/>
    <x v="0"/>
    <x v="0"/>
    <x v="1"/>
  </r>
  <r>
    <s v="YOG-94666-679"/>
    <x v="596"/>
    <x v="743"/>
    <s v="L-D-0.2"/>
    <x v="0"/>
    <x v="743"/>
    <s v=""/>
    <x v="2"/>
    <x v="3"/>
    <x v="2"/>
    <x v="3"/>
    <x v="10"/>
    <x v="41"/>
    <x v="3"/>
    <x v="2"/>
    <x v="0"/>
  </r>
  <r>
    <s v="KHG-33953-115"/>
    <x v="514"/>
    <x v="744"/>
    <s v="L-D-0.5"/>
    <x v="3"/>
    <x v="744"/>
    <s v="kferrettimf@huffingtonpost.com"/>
    <x v="1"/>
    <x v="3"/>
    <x v="2"/>
    <x v="1"/>
    <x v="26"/>
    <x v="102"/>
    <x v="3"/>
    <x v="2"/>
    <x v="1"/>
  </r>
  <r>
    <s v="MHD-95615-696"/>
    <x v="54"/>
    <x v="745"/>
    <s v="R-L-2.5"/>
    <x v="1"/>
    <x v="745"/>
    <s v=""/>
    <x v="0"/>
    <x v="0"/>
    <x v="1"/>
    <x v="2"/>
    <x v="4"/>
    <x v="187"/>
    <x v="0"/>
    <x v="1"/>
    <x v="1"/>
  </r>
  <r>
    <s v="HBH-64794-080"/>
    <x v="597"/>
    <x v="746"/>
    <s v="R-D-0.2"/>
    <x v="3"/>
    <x v="746"/>
    <s v=""/>
    <x v="0"/>
    <x v="0"/>
    <x v="2"/>
    <x v="3"/>
    <x v="22"/>
    <x v="36"/>
    <x v="0"/>
    <x v="2"/>
    <x v="0"/>
  </r>
  <r>
    <s v="CNJ-56058-223"/>
    <x v="105"/>
    <x v="747"/>
    <s v="L-L-0.5"/>
    <x v="3"/>
    <x v="747"/>
    <s v="abalsdonemi@toplist.cz"/>
    <x v="0"/>
    <x v="3"/>
    <x v="1"/>
    <x v="1"/>
    <x v="20"/>
    <x v="32"/>
    <x v="3"/>
    <x v="1"/>
    <x v="1"/>
  </r>
  <r>
    <s v="KHO-27106-786"/>
    <x v="210"/>
    <x v="748"/>
    <s v="A-M-1"/>
    <x v="5"/>
    <x v="748"/>
    <s v="bromeramj@list-manage.com"/>
    <x v="1"/>
    <x v="2"/>
    <x v="0"/>
    <x v="0"/>
    <x v="15"/>
    <x v="173"/>
    <x v="2"/>
    <x v="0"/>
    <x v="0"/>
  </r>
  <r>
    <s v="KHO-27106-786"/>
    <x v="210"/>
    <x v="748"/>
    <s v="L-D-2.5"/>
    <x v="5"/>
    <x v="748"/>
    <s v="bromeramj@list-manage.com"/>
    <x v="1"/>
    <x v="3"/>
    <x v="2"/>
    <x v="2"/>
    <x v="24"/>
    <x v="39"/>
    <x v="3"/>
    <x v="2"/>
    <x v="0"/>
  </r>
  <r>
    <s v="YAC-50329-982"/>
    <x v="598"/>
    <x v="749"/>
    <s v="E-M-2.5"/>
    <x v="2"/>
    <x v="749"/>
    <s v="cbrydeml@tuttocitta.it"/>
    <x v="0"/>
    <x v="1"/>
    <x v="0"/>
    <x v="2"/>
    <x v="25"/>
    <x v="176"/>
    <x v="1"/>
    <x v="0"/>
    <x v="0"/>
  </r>
  <r>
    <s v="VVL-95291-039"/>
    <x v="360"/>
    <x v="750"/>
    <s v="E-L-0.2"/>
    <x v="0"/>
    <x v="750"/>
    <s v="senefermm@blog.com"/>
    <x v="0"/>
    <x v="1"/>
    <x v="1"/>
    <x v="3"/>
    <x v="38"/>
    <x v="161"/>
    <x v="1"/>
    <x v="1"/>
    <x v="1"/>
  </r>
  <r>
    <s v="VUT-20974-364"/>
    <x v="62"/>
    <x v="751"/>
    <s v="R-M-0.5"/>
    <x v="5"/>
    <x v="751"/>
    <s v="lhaggerstonemn@independent.co.uk"/>
    <x v="0"/>
    <x v="0"/>
    <x v="0"/>
    <x v="1"/>
    <x v="7"/>
    <x v="27"/>
    <x v="0"/>
    <x v="0"/>
    <x v="1"/>
  </r>
  <r>
    <s v="SFC-34054-213"/>
    <x v="599"/>
    <x v="752"/>
    <s v="L-L-0.5"/>
    <x v="4"/>
    <x v="752"/>
    <s v="mgundrymo@omniture.com"/>
    <x v="1"/>
    <x v="3"/>
    <x v="1"/>
    <x v="1"/>
    <x v="20"/>
    <x v="82"/>
    <x v="3"/>
    <x v="1"/>
    <x v="1"/>
  </r>
  <r>
    <s v="UDS-04807-593"/>
    <x v="600"/>
    <x v="753"/>
    <s v="L-D-0.5"/>
    <x v="0"/>
    <x v="753"/>
    <s v="bwellanmp@cafepress.com"/>
    <x v="0"/>
    <x v="3"/>
    <x v="2"/>
    <x v="1"/>
    <x v="26"/>
    <x v="42"/>
    <x v="3"/>
    <x v="2"/>
    <x v="1"/>
  </r>
  <r>
    <s v="FWE-98471-488"/>
    <x v="601"/>
    <x v="745"/>
    <s v="L-L-1"/>
    <x v="1"/>
    <x v="745"/>
    <s v=""/>
    <x v="0"/>
    <x v="3"/>
    <x v="1"/>
    <x v="0"/>
    <x v="27"/>
    <x v="180"/>
    <x v="3"/>
    <x v="1"/>
    <x v="1"/>
  </r>
  <r>
    <s v="RAU-17060-674"/>
    <x v="602"/>
    <x v="754"/>
    <s v="L-L-0.2"/>
    <x v="2"/>
    <x v="754"/>
    <s v="catchesonmr@xinhuanet.com"/>
    <x v="0"/>
    <x v="3"/>
    <x v="1"/>
    <x v="3"/>
    <x v="6"/>
    <x v="7"/>
    <x v="3"/>
    <x v="1"/>
    <x v="0"/>
  </r>
  <r>
    <s v="AOL-13866-711"/>
    <x v="603"/>
    <x v="755"/>
    <s v="E-M-1"/>
    <x v="4"/>
    <x v="755"/>
    <s v="estentonms@google.it"/>
    <x v="0"/>
    <x v="1"/>
    <x v="0"/>
    <x v="0"/>
    <x v="3"/>
    <x v="193"/>
    <x v="1"/>
    <x v="0"/>
    <x v="0"/>
  </r>
  <r>
    <s v="NOA-79645-377"/>
    <x v="604"/>
    <x v="756"/>
    <s v="R-D-0.5"/>
    <x v="1"/>
    <x v="756"/>
    <s v="etrippmt@wp.com"/>
    <x v="0"/>
    <x v="0"/>
    <x v="2"/>
    <x v="1"/>
    <x v="29"/>
    <x v="51"/>
    <x v="0"/>
    <x v="2"/>
    <x v="1"/>
  </r>
  <r>
    <s v="KMS-49214-806"/>
    <x v="605"/>
    <x v="757"/>
    <s v="E-L-2.5"/>
    <x v="4"/>
    <x v="757"/>
    <s v="lmacmanusmu@imdb.com"/>
    <x v="0"/>
    <x v="1"/>
    <x v="1"/>
    <x v="2"/>
    <x v="8"/>
    <x v="56"/>
    <x v="1"/>
    <x v="1"/>
    <x v="1"/>
  </r>
  <r>
    <s v="ABK-08091-531"/>
    <x v="606"/>
    <x v="758"/>
    <s v="L-L-1"/>
    <x v="3"/>
    <x v="758"/>
    <s v="tbenediktovichmv@ebay.com"/>
    <x v="0"/>
    <x v="3"/>
    <x v="1"/>
    <x v="0"/>
    <x v="27"/>
    <x v="46"/>
    <x v="3"/>
    <x v="1"/>
    <x v="0"/>
  </r>
  <r>
    <s v="GPT-67705-953"/>
    <x v="446"/>
    <x v="759"/>
    <s v="A-M-0.2"/>
    <x v="1"/>
    <x v="759"/>
    <s v="cbournermw@chronoengine.com"/>
    <x v="0"/>
    <x v="2"/>
    <x v="0"/>
    <x v="3"/>
    <x v="12"/>
    <x v="19"/>
    <x v="2"/>
    <x v="0"/>
    <x v="0"/>
  </r>
  <r>
    <s v="JNA-21450-177"/>
    <x v="18"/>
    <x v="760"/>
    <s v="A-D-1"/>
    <x v="3"/>
    <x v="760"/>
    <s v="oskermen3@hatena.ne.jp"/>
    <x v="0"/>
    <x v="2"/>
    <x v="2"/>
    <x v="0"/>
    <x v="0"/>
    <x v="44"/>
    <x v="2"/>
    <x v="2"/>
    <x v="0"/>
  </r>
  <r>
    <s v="MPQ-23421-608"/>
    <x v="180"/>
    <x v="761"/>
    <s v="E-M-0.5"/>
    <x v="1"/>
    <x v="761"/>
    <s v="kheddanmy@icq.com"/>
    <x v="0"/>
    <x v="1"/>
    <x v="0"/>
    <x v="1"/>
    <x v="1"/>
    <x v="1"/>
    <x v="1"/>
    <x v="0"/>
    <x v="0"/>
  </r>
  <r>
    <s v="NLI-63891-565"/>
    <x v="580"/>
    <x v="762"/>
    <s v="E-M-0.2"/>
    <x v="1"/>
    <x v="762"/>
    <s v="ichartersmz@abc.net.au"/>
    <x v="0"/>
    <x v="1"/>
    <x v="0"/>
    <x v="3"/>
    <x v="16"/>
    <x v="132"/>
    <x v="1"/>
    <x v="0"/>
    <x v="1"/>
  </r>
  <r>
    <s v="HHF-36647-854"/>
    <x v="453"/>
    <x v="763"/>
    <s v="A-D-2.5"/>
    <x v="5"/>
    <x v="763"/>
    <s v="aroubertn0@tmall.com"/>
    <x v="0"/>
    <x v="2"/>
    <x v="2"/>
    <x v="2"/>
    <x v="11"/>
    <x v="170"/>
    <x v="2"/>
    <x v="2"/>
    <x v="0"/>
  </r>
  <r>
    <s v="SBN-16537-046"/>
    <x v="259"/>
    <x v="764"/>
    <s v="A-D-0.2"/>
    <x v="2"/>
    <x v="764"/>
    <s v="hmairsn1@so-net.ne.jp"/>
    <x v="0"/>
    <x v="2"/>
    <x v="2"/>
    <x v="3"/>
    <x v="14"/>
    <x v="55"/>
    <x v="2"/>
    <x v="2"/>
    <x v="1"/>
  </r>
  <r>
    <s v="XZD-44484-632"/>
    <x v="607"/>
    <x v="765"/>
    <s v="E-M-1"/>
    <x v="0"/>
    <x v="765"/>
    <s v="hrainforthn2@blog.com"/>
    <x v="0"/>
    <x v="1"/>
    <x v="0"/>
    <x v="0"/>
    <x v="3"/>
    <x v="3"/>
    <x v="1"/>
    <x v="0"/>
    <x v="1"/>
  </r>
  <r>
    <s v="XZD-44484-632"/>
    <x v="607"/>
    <x v="765"/>
    <s v="A-D-0.2"/>
    <x v="0"/>
    <x v="765"/>
    <s v="hrainforthn2@blog.com"/>
    <x v="0"/>
    <x v="2"/>
    <x v="2"/>
    <x v="3"/>
    <x v="14"/>
    <x v="9"/>
    <x v="2"/>
    <x v="2"/>
    <x v="1"/>
  </r>
  <r>
    <s v="IKQ-39946-768"/>
    <x v="385"/>
    <x v="766"/>
    <s v="R-M-1"/>
    <x v="5"/>
    <x v="766"/>
    <s v="ijespern4@theglobeandmail.com"/>
    <x v="0"/>
    <x v="0"/>
    <x v="0"/>
    <x v="0"/>
    <x v="0"/>
    <x v="33"/>
    <x v="0"/>
    <x v="0"/>
    <x v="1"/>
  </r>
  <r>
    <s v="KMB-95211-174"/>
    <x v="608"/>
    <x v="767"/>
    <s v="R-D-2.5"/>
    <x v="4"/>
    <x v="767"/>
    <s v="ldwerryhousen5@gravatar.com"/>
    <x v="0"/>
    <x v="0"/>
    <x v="2"/>
    <x v="2"/>
    <x v="9"/>
    <x v="18"/>
    <x v="0"/>
    <x v="2"/>
    <x v="0"/>
  </r>
  <r>
    <s v="QWY-99467-368"/>
    <x v="609"/>
    <x v="768"/>
    <s v="A-D-2.5"/>
    <x v="2"/>
    <x v="768"/>
    <s v="nbroomern6@examiner.com"/>
    <x v="0"/>
    <x v="2"/>
    <x v="2"/>
    <x v="2"/>
    <x v="11"/>
    <x v="156"/>
    <x v="2"/>
    <x v="2"/>
    <x v="1"/>
  </r>
  <r>
    <s v="SRG-76791-614"/>
    <x v="147"/>
    <x v="769"/>
    <s v="E-L-0.5"/>
    <x v="2"/>
    <x v="769"/>
    <s v="kthoumassonn7@bloglovin.com"/>
    <x v="0"/>
    <x v="1"/>
    <x v="1"/>
    <x v="1"/>
    <x v="32"/>
    <x v="161"/>
    <x v="1"/>
    <x v="1"/>
    <x v="0"/>
  </r>
  <r>
    <s v="VSN-94485-621"/>
    <x v="172"/>
    <x v="770"/>
    <s v="A-D-0.2"/>
    <x v="4"/>
    <x v="770"/>
    <s v="fhabberghamn8@discovery.com"/>
    <x v="0"/>
    <x v="2"/>
    <x v="2"/>
    <x v="3"/>
    <x v="14"/>
    <x v="22"/>
    <x v="2"/>
    <x v="2"/>
    <x v="1"/>
  </r>
  <r>
    <s v="UFZ-24348-219"/>
    <x v="610"/>
    <x v="745"/>
    <s v="L-M-2.5"/>
    <x v="3"/>
    <x v="745"/>
    <s v=""/>
    <x v="0"/>
    <x v="3"/>
    <x v="0"/>
    <x v="2"/>
    <x v="36"/>
    <x v="64"/>
    <x v="3"/>
    <x v="0"/>
    <x v="1"/>
  </r>
  <r>
    <s v="UKS-93055-397"/>
    <x v="611"/>
    <x v="771"/>
    <s v="A-D-2.5"/>
    <x v="1"/>
    <x v="771"/>
    <s v="ravrashinna@tamu.edu"/>
    <x v="0"/>
    <x v="2"/>
    <x v="2"/>
    <x v="2"/>
    <x v="11"/>
    <x v="15"/>
    <x v="2"/>
    <x v="2"/>
    <x v="1"/>
  </r>
  <r>
    <s v="AVH-56062-335"/>
    <x v="612"/>
    <x v="772"/>
    <s v="E-M-0.5"/>
    <x v="1"/>
    <x v="772"/>
    <s v="mdoidgenb@etsy.com"/>
    <x v="0"/>
    <x v="1"/>
    <x v="0"/>
    <x v="1"/>
    <x v="1"/>
    <x v="1"/>
    <x v="1"/>
    <x v="0"/>
    <x v="1"/>
  </r>
  <r>
    <s v="HGE-19842-613"/>
    <x v="613"/>
    <x v="773"/>
    <s v="R-L-0.5"/>
    <x v="4"/>
    <x v="773"/>
    <s v="jedinboronc@reverbnation.com"/>
    <x v="0"/>
    <x v="0"/>
    <x v="1"/>
    <x v="1"/>
    <x v="30"/>
    <x v="139"/>
    <x v="0"/>
    <x v="1"/>
    <x v="0"/>
  </r>
  <r>
    <s v="WBA-85905-175"/>
    <x v="611"/>
    <x v="774"/>
    <s v="L-M-0.2"/>
    <x v="2"/>
    <x v="774"/>
    <s v="ttewelsonnd@cdbaby.com"/>
    <x v="0"/>
    <x v="3"/>
    <x v="0"/>
    <x v="3"/>
    <x v="18"/>
    <x v="189"/>
    <x v="3"/>
    <x v="0"/>
    <x v="1"/>
  </r>
  <r>
    <s v="DZI-35365-596"/>
    <x v="493"/>
    <x v="760"/>
    <s v="E-M-0.2"/>
    <x v="0"/>
    <x v="760"/>
    <s v="oskermen3@hatena.ne.jp"/>
    <x v="0"/>
    <x v="1"/>
    <x v="0"/>
    <x v="3"/>
    <x v="16"/>
    <x v="112"/>
    <x v="1"/>
    <x v="0"/>
    <x v="0"/>
  </r>
  <r>
    <s v="XIR-88982-743"/>
    <x v="614"/>
    <x v="775"/>
    <s v="E-M-0.2"/>
    <x v="0"/>
    <x v="775"/>
    <s v="ddrewittnf@mapquest.com"/>
    <x v="0"/>
    <x v="1"/>
    <x v="0"/>
    <x v="3"/>
    <x v="16"/>
    <x v="112"/>
    <x v="1"/>
    <x v="0"/>
    <x v="0"/>
  </r>
  <r>
    <s v="VUC-72395-865"/>
    <x v="151"/>
    <x v="776"/>
    <s v="A-D-0.5"/>
    <x v="5"/>
    <x v="776"/>
    <s v="agladhillng@stanford.edu"/>
    <x v="0"/>
    <x v="2"/>
    <x v="2"/>
    <x v="1"/>
    <x v="7"/>
    <x v="27"/>
    <x v="2"/>
    <x v="2"/>
    <x v="0"/>
  </r>
  <r>
    <s v="BQJ-44755-910"/>
    <x v="489"/>
    <x v="777"/>
    <s v="E-D-2.5"/>
    <x v="5"/>
    <x v="777"/>
    <s v="mlorineznh@whitehouse.gov"/>
    <x v="0"/>
    <x v="1"/>
    <x v="2"/>
    <x v="2"/>
    <x v="39"/>
    <x v="164"/>
    <x v="1"/>
    <x v="2"/>
    <x v="1"/>
  </r>
  <r>
    <s v="JKC-64636-831"/>
    <x v="615"/>
    <x v="778"/>
    <s v="A-M-2.5"/>
    <x v="0"/>
    <x v="778"/>
    <s v=""/>
    <x v="0"/>
    <x v="2"/>
    <x v="0"/>
    <x v="2"/>
    <x v="31"/>
    <x v="95"/>
    <x v="2"/>
    <x v="0"/>
    <x v="0"/>
  </r>
  <r>
    <s v="ZKI-78561-066"/>
    <x v="616"/>
    <x v="779"/>
    <s v="A-D-0.2"/>
    <x v="3"/>
    <x v="779"/>
    <s v="mvannj@wikipedia.org"/>
    <x v="0"/>
    <x v="2"/>
    <x v="2"/>
    <x v="3"/>
    <x v="14"/>
    <x v="169"/>
    <x v="2"/>
    <x v="2"/>
    <x v="0"/>
  </r>
  <r>
    <s v="IMP-12563-728"/>
    <x v="578"/>
    <x v="780"/>
    <s v="E-L-0.5"/>
    <x v="5"/>
    <x v="780"/>
    <s v=""/>
    <x v="0"/>
    <x v="1"/>
    <x v="1"/>
    <x v="1"/>
    <x v="32"/>
    <x v="119"/>
    <x v="1"/>
    <x v="1"/>
    <x v="1"/>
  </r>
  <r>
    <s v="MZL-81126-390"/>
    <x v="617"/>
    <x v="781"/>
    <s v="A-L-0.2"/>
    <x v="5"/>
    <x v="781"/>
    <s v="jethelstonnl@creativecommons.org"/>
    <x v="0"/>
    <x v="2"/>
    <x v="1"/>
    <x v="3"/>
    <x v="10"/>
    <x v="102"/>
    <x v="2"/>
    <x v="1"/>
    <x v="0"/>
  </r>
  <r>
    <s v="MZL-81126-390"/>
    <x v="617"/>
    <x v="781"/>
    <s v="A-M-0.2"/>
    <x v="0"/>
    <x v="781"/>
    <s v="jethelstonnl@creativecommons.org"/>
    <x v="0"/>
    <x v="2"/>
    <x v="0"/>
    <x v="3"/>
    <x v="12"/>
    <x v="52"/>
    <x v="2"/>
    <x v="0"/>
    <x v="0"/>
  </r>
  <r>
    <s v="TVF-57766-608"/>
    <x v="155"/>
    <x v="782"/>
    <s v="L-D-0.5"/>
    <x v="2"/>
    <x v="782"/>
    <s v="peberznn@woothemes.com"/>
    <x v="0"/>
    <x v="3"/>
    <x v="2"/>
    <x v="1"/>
    <x v="26"/>
    <x v="41"/>
    <x v="3"/>
    <x v="2"/>
    <x v="0"/>
  </r>
  <r>
    <s v="RUX-37995-892"/>
    <x v="461"/>
    <x v="783"/>
    <s v="L-D-2.5"/>
    <x v="4"/>
    <x v="783"/>
    <s v="bgaishno@altervista.org"/>
    <x v="0"/>
    <x v="3"/>
    <x v="2"/>
    <x v="2"/>
    <x v="24"/>
    <x v="129"/>
    <x v="3"/>
    <x v="2"/>
    <x v="0"/>
  </r>
  <r>
    <s v="AVK-76526-953"/>
    <x v="87"/>
    <x v="784"/>
    <s v="A-D-1"/>
    <x v="0"/>
    <x v="784"/>
    <s v="ldantonnp@miitbeian.gov.cn"/>
    <x v="0"/>
    <x v="2"/>
    <x v="2"/>
    <x v="0"/>
    <x v="0"/>
    <x v="0"/>
    <x v="2"/>
    <x v="2"/>
    <x v="1"/>
  </r>
  <r>
    <s v="RIU-02231-623"/>
    <x v="618"/>
    <x v="785"/>
    <s v="R-L-0.5"/>
    <x v="1"/>
    <x v="785"/>
    <s v="smorrallnq@answers.com"/>
    <x v="0"/>
    <x v="0"/>
    <x v="1"/>
    <x v="1"/>
    <x v="30"/>
    <x v="66"/>
    <x v="0"/>
    <x v="1"/>
    <x v="0"/>
  </r>
  <r>
    <s v="WFK-99317-827"/>
    <x v="619"/>
    <x v="786"/>
    <s v="L-D-2.5"/>
    <x v="3"/>
    <x v="786"/>
    <s v="dcrownshawnr@photobucket.com"/>
    <x v="0"/>
    <x v="3"/>
    <x v="2"/>
    <x v="2"/>
    <x v="24"/>
    <x v="49"/>
    <x v="3"/>
    <x v="2"/>
    <x v="1"/>
  </r>
  <r>
    <s v="SFD-00372-284"/>
    <x v="440"/>
    <x v="760"/>
    <s v="L-M-0.2"/>
    <x v="0"/>
    <x v="760"/>
    <s v="oskermen3@hatena.ne.jp"/>
    <x v="0"/>
    <x v="3"/>
    <x v="0"/>
    <x v="3"/>
    <x v="18"/>
    <x v="31"/>
    <x v="3"/>
    <x v="0"/>
    <x v="0"/>
  </r>
  <r>
    <s v="SXC-62166-515"/>
    <x v="489"/>
    <x v="787"/>
    <s v="R-L-2.5"/>
    <x v="1"/>
    <x v="787"/>
    <s v="jreddochnt@sun.com"/>
    <x v="0"/>
    <x v="0"/>
    <x v="1"/>
    <x v="2"/>
    <x v="4"/>
    <x v="187"/>
    <x v="0"/>
    <x v="1"/>
    <x v="1"/>
  </r>
  <r>
    <s v="YIE-87008-621"/>
    <x v="620"/>
    <x v="788"/>
    <s v="L-M-0.5"/>
    <x v="4"/>
    <x v="788"/>
    <s v="stitleynu@whitehouse.gov"/>
    <x v="0"/>
    <x v="3"/>
    <x v="0"/>
    <x v="1"/>
    <x v="19"/>
    <x v="190"/>
    <x v="3"/>
    <x v="0"/>
    <x v="1"/>
  </r>
  <r>
    <s v="HRM-94548-288"/>
    <x v="621"/>
    <x v="789"/>
    <s v="A-L-2.5"/>
    <x v="5"/>
    <x v="789"/>
    <s v="rsimaonv@simplemachines.org"/>
    <x v="0"/>
    <x v="2"/>
    <x v="1"/>
    <x v="2"/>
    <x v="24"/>
    <x v="39"/>
    <x v="2"/>
    <x v="1"/>
    <x v="1"/>
  </r>
  <r>
    <s v="UJG-34731-295"/>
    <x v="374"/>
    <x v="790"/>
    <s v="A-M-2.5"/>
    <x v="2"/>
    <x v="790"/>
    <s v=""/>
    <x v="0"/>
    <x v="2"/>
    <x v="0"/>
    <x v="2"/>
    <x v="31"/>
    <x v="145"/>
    <x v="2"/>
    <x v="0"/>
    <x v="1"/>
  </r>
  <r>
    <s v="TWD-70988-853"/>
    <x v="345"/>
    <x v="791"/>
    <s v="L-D-1"/>
    <x v="5"/>
    <x v="791"/>
    <s v="nchisholmnx@example.com"/>
    <x v="0"/>
    <x v="3"/>
    <x v="2"/>
    <x v="0"/>
    <x v="2"/>
    <x v="17"/>
    <x v="3"/>
    <x v="2"/>
    <x v="0"/>
  </r>
  <r>
    <s v="CIX-22904-641"/>
    <x v="622"/>
    <x v="792"/>
    <s v="R-M-1"/>
    <x v="2"/>
    <x v="792"/>
    <s v="goatsny@live.com"/>
    <x v="0"/>
    <x v="0"/>
    <x v="0"/>
    <x v="0"/>
    <x v="0"/>
    <x v="138"/>
    <x v="0"/>
    <x v="0"/>
    <x v="0"/>
  </r>
  <r>
    <s v="DLV-65840-759"/>
    <x v="623"/>
    <x v="793"/>
    <s v="L-M-1"/>
    <x v="0"/>
    <x v="793"/>
    <s v="mbirkinnz@java.com"/>
    <x v="0"/>
    <x v="3"/>
    <x v="0"/>
    <x v="0"/>
    <x v="21"/>
    <x v="194"/>
    <x v="3"/>
    <x v="0"/>
    <x v="0"/>
  </r>
  <r>
    <s v="RXN-55491-201"/>
    <x v="354"/>
    <x v="794"/>
    <s v="R-L-0.2"/>
    <x v="5"/>
    <x v="794"/>
    <s v="rpysono0@constantcontact.com"/>
    <x v="1"/>
    <x v="0"/>
    <x v="1"/>
    <x v="3"/>
    <x v="34"/>
    <x v="137"/>
    <x v="0"/>
    <x v="1"/>
    <x v="1"/>
  </r>
  <r>
    <s v="UHK-63283-868"/>
    <x v="624"/>
    <x v="795"/>
    <s v="A-M-0.5"/>
    <x v="2"/>
    <x v="795"/>
    <s v="mmacconnechieo9@reuters.com"/>
    <x v="0"/>
    <x v="2"/>
    <x v="0"/>
    <x v="1"/>
    <x v="17"/>
    <x v="52"/>
    <x v="2"/>
    <x v="0"/>
    <x v="0"/>
  </r>
  <r>
    <s v="PJC-31401-893"/>
    <x v="561"/>
    <x v="796"/>
    <s v="A-D-0.5"/>
    <x v="3"/>
    <x v="796"/>
    <s v="rtreachero2@usa.gov"/>
    <x v="1"/>
    <x v="2"/>
    <x v="2"/>
    <x v="1"/>
    <x v="7"/>
    <x v="8"/>
    <x v="2"/>
    <x v="2"/>
    <x v="1"/>
  </r>
  <r>
    <s v="HHO-79903-185"/>
    <x v="42"/>
    <x v="797"/>
    <s v="A-L-2.5"/>
    <x v="2"/>
    <x v="797"/>
    <s v="bfattorinio3@quantcast.com"/>
    <x v="1"/>
    <x v="2"/>
    <x v="1"/>
    <x v="2"/>
    <x v="24"/>
    <x v="91"/>
    <x v="2"/>
    <x v="1"/>
    <x v="0"/>
  </r>
  <r>
    <s v="YWM-07310-594"/>
    <x v="267"/>
    <x v="798"/>
    <s v="E-M-0.5"/>
    <x v="1"/>
    <x v="798"/>
    <s v="mpalleskeo4@nyu.edu"/>
    <x v="0"/>
    <x v="1"/>
    <x v="0"/>
    <x v="1"/>
    <x v="1"/>
    <x v="1"/>
    <x v="1"/>
    <x v="0"/>
    <x v="0"/>
  </r>
  <r>
    <s v="FHD-94983-982"/>
    <x v="625"/>
    <x v="799"/>
    <s v="R-M-0.5"/>
    <x v="3"/>
    <x v="799"/>
    <s v=""/>
    <x v="0"/>
    <x v="0"/>
    <x v="0"/>
    <x v="1"/>
    <x v="7"/>
    <x v="8"/>
    <x v="0"/>
    <x v="0"/>
    <x v="0"/>
  </r>
  <r>
    <s v="WQK-10857-119"/>
    <x v="616"/>
    <x v="800"/>
    <s v="E-D-0.5"/>
    <x v="2"/>
    <x v="800"/>
    <s v="fantcliffeo6@amazon.co.jp"/>
    <x v="1"/>
    <x v="1"/>
    <x v="2"/>
    <x v="1"/>
    <x v="5"/>
    <x v="35"/>
    <x v="1"/>
    <x v="2"/>
    <x v="0"/>
  </r>
  <r>
    <s v="DXA-50313-073"/>
    <x v="626"/>
    <x v="801"/>
    <s v="E-L-1"/>
    <x v="0"/>
    <x v="801"/>
    <s v="pmatignono7@harvard.edu"/>
    <x v="2"/>
    <x v="1"/>
    <x v="1"/>
    <x v="0"/>
    <x v="28"/>
    <x v="195"/>
    <x v="1"/>
    <x v="1"/>
    <x v="0"/>
  </r>
  <r>
    <s v="ONW-00560-570"/>
    <x v="52"/>
    <x v="802"/>
    <s v="A-M-1"/>
    <x v="0"/>
    <x v="802"/>
    <s v="cweondo8@theglobeandmail.com"/>
    <x v="0"/>
    <x v="2"/>
    <x v="0"/>
    <x v="0"/>
    <x v="15"/>
    <x v="122"/>
    <x v="2"/>
    <x v="0"/>
    <x v="1"/>
  </r>
  <r>
    <s v="BRJ-19414-277"/>
    <x v="622"/>
    <x v="795"/>
    <s v="R-M-0.2"/>
    <x v="4"/>
    <x v="795"/>
    <s v="mmacconnechieo9@reuters.com"/>
    <x v="0"/>
    <x v="0"/>
    <x v="0"/>
    <x v="3"/>
    <x v="14"/>
    <x v="22"/>
    <x v="0"/>
    <x v="0"/>
    <x v="0"/>
  </r>
  <r>
    <s v="MIQ-16322-908"/>
    <x v="627"/>
    <x v="803"/>
    <s v="A-L-1"/>
    <x v="0"/>
    <x v="803"/>
    <s v="jskentelberyoa@paypal.com"/>
    <x v="0"/>
    <x v="2"/>
    <x v="1"/>
    <x v="0"/>
    <x v="2"/>
    <x v="109"/>
    <x v="2"/>
    <x v="1"/>
    <x v="1"/>
  </r>
  <r>
    <s v="MVO-39328-830"/>
    <x v="628"/>
    <x v="804"/>
    <s v="L-M-0.5"/>
    <x v="1"/>
    <x v="804"/>
    <s v="ocomberob@goo.gl"/>
    <x v="1"/>
    <x v="3"/>
    <x v="0"/>
    <x v="1"/>
    <x v="19"/>
    <x v="34"/>
    <x v="3"/>
    <x v="0"/>
    <x v="1"/>
  </r>
  <r>
    <s v="MVO-39328-830"/>
    <x v="628"/>
    <x v="804"/>
    <s v="A-L-0.5"/>
    <x v="5"/>
    <x v="804"/>
    <s v="ocomberob@goo.gl"/>
    <x v="1"/>
    <x v="2"/>
    <x v="1"/>
    <x v="1"/>
    <x v="26"/>
    <x v="162"/>
    <x v="2"/>
    <x v="1"/>
    <x v="1"/>
  </r>
  <r>
    <s v="NTJ-88319-746"/>
    <x v="629"/>
    <x v="805"/>
    <s v="L-L-0.5"/>
    <x v="3"/>
    <x v="805"/>
    <s v="ztramelod@netlog.com"/>
    <x v="0"/>
    <x v="3"/>
    <x v="1"/>
    <x v="1"/>
    <x v="20"/>
    <x v="32"/>
    <x v="3"/>
    <x v="1"/>
    <x v="1"/>
  </r>
  <r>
    <s v="LCY-24377-948"/>
    <x v="630"/>
    <x v="806"/>
    <s v="R-L-2.5"/>
    <x v="2"/>
    <x v="806"/>
    <s v=""/>
    <x v="0"/>
    <x v="0"/>
    <x v="1"/>
    <x v="2"/>
    <x v="4"/>
    <x v="142"/>
    <x v="0"/>
    <x v="1"/>
    <x v="0"/>
  </r>
  <r>
    <s v="FWD-85967-769"/>
    <x v="631"/>
    <x v="807"/>
    <s v="E-D-0.2"/>
    <x v="3"/>
    <x v="807"/>
    <s v=""/>
    <x v="0"/>
    <x v="1"/>
    <x v="2"/>
    <x v="3"/>
    <x v="13"/>
    <x v="47"/>
    <x v="1"/>
    <x v="2"/>
    <x v="1"/>
  </r>
  <r>
    <s v="KTO-53793-109"/>
    <x v="229"/>
    <x v="808"/>
    <s v="R-L-0.2"/>
    <x v="0"/>
    <x v="808"/>
    <s v="chatfullog@ebay.com"/>
    <x v="0"/>
    <x v="0"/>
    <x v="1"/>
    <x v="3"/>
    <x v="34"/>
    <x v="53"/>
    <x v="0"/>
    <x v="1"/>
    <x v="1"/>
  </r>
  <r>
    <s v="OCK-89033-348"/>
    <x v="632"/>
    <x v="809"/>
    <s v="A-L-0.2"/>
    <x v="5"/>
    <x v="809"/>
    <s v=""/>
    <x v="0"/>
    <x v="2"/>
    <x v="1"/>
    <x v="3"/>
    <x v="10"/>
    <x v="102"/>
    <x v="2"/>
    <x v="1"/>
    <x v="0"/>
  </r>
  <r>
    <s v="GPZ-36017-366"/>
    <x v="633"/>
    <x v="810"/>
    <s v="A-D-2.5"/>
    <x v="1"/>
    <x v="810"/>
    <s v="kmarrisonoq@dropbox.com"/>
    <x v="0"/>
    <x v="2"/>
    <x v="2"/>
    <x v="2"/>
    <x v="11"/>
    <x v="15"/>
    <x v="2"/>
    <x v="2"/>
    <x v="0"/>
  </r>
  <r>
    <s v="BZP-33213-637"/>
    <x v="95"/>
    <x v="811"/>
    <s v="A-M-2.5"/>
    <x v="3"/>
    <x v="811"/>
    <s v="lagnolooj@pinterest.com"/>
    <x v="0"/>
    <x v="2"/>
    <x v="0"/>
    <x v="2"/>
    <x v="31"/>
    <x v="57"/>
    <x v="2"/>
    <x v="0"/>
    <x v="0"/>
  </r>
  <r>
    <s v="WFH-21507-708"/>
    <x v="521"/>
    <x v="812"/>
    <s v="R-D-0.5"/>
    <x v="2"/>
    <x v="812"/>
    <s v="dkiddyok@fda.gov"/>
    <x v="0"/>
    <x v="0"/>
    <x v="2"/>
    <x v="1"/>
    <x v="29"/>
    <x v="147"/>
    <x v="0"/>
    <x v="2"/>
    <x v="0"/>
  </r>
  <r>
    <s v="HST-96923-073"/>
    <x v="76"/>
    <x v="813"/>
    <s v="R-D-2.5"/>
    <x v="5"/>
    <x v="813"/>
    <s v="hpetroulisol@state.tx.us"/>
    <x v="1"/>
    <x v="0"/>
    <x v="2"/>
    <x v="2"/>
    <x v="9"/>
    <x v="99"/>
    <x v="0"/>
    <x v="2"/>
    <x v="1"/>
  </r>
  <r>
    <s v="ENN-79947-323"/>
    <x v="634"/>
    <x v="814"/>
    <s v="L-M-0.5"/>
    <x v="0"/>
    <x v="814"/>
    <s v="mschollom@taobao.com"/>
    <x v="0"/>
    <x v="3"/>
    <x v="0"/>
    <x v="1"/>
    <x v="19"/>
    <x v="92"/>
    <x v="3"/>
    <x v="0"/>
    <x v="1"/>
  </r>
  <r>
    <s v="BHA-47429-889"/>
    <x v="635"/>
    <x v="815"/>
    <s v="E-L-0.2"/>
    <x v="3"/>
    <x v="815"/>
    <s v="kfersonon@g.co"/>
    <x v="0"/>
    <x v="1"/>
    <x v="1"/>
    <x v="3"/>
    <x v="38"/>
    <x v="77"/>
    <x v="1"/>
    <x v="1"/>
    <x v="1"/>
  </r>
  <r>
    <s v="SZY-63017-318"/>
    <x v="636"/>
    <x v="816"/>
    <s v="A-L-0.2"/>
    <x v="0"/>
    <x v="816"/>
    <s v="bkellowayoo@omniture.com"/>
    <x v="0"/>
    <x v="2"/>
    <x v="1"/>
    <x v="3"/>
    <x v="10"/>
    <x v="41"/>
    <x v="2"/>
    <x v="1"/>
    <x v="0"/>
  </r>
  <r>
    <s v="LCU-93317-340"/>
    <x v="637"/>
    <x v="817"/>
    <s v="R-D-0.2"/>
    <x v="2"/>
    <x v="817"/>
    <s v="soliffeop@yellowbook.com"/>
    <x v="0"/>
    <x v="0"/>
    <x v="2"/>
    <x v="3"/>
    <x v="22"/>
    <x v="97"/>
    <x v="0"/>
    <x v="2"/>
    <x v="0"/>
  </r>
  <r>
    <s v="UOM-71431-481"/>
    <x v="182"/>
    <x v="810"/>
    <s v="R-D-2.5"/>
    <x v="2"/>
    <x v="810"/>
    <s v="kmarrisonoq@dropbox.com"/>
    <x v="0"/>
    <x v="0"/>
    <x v="2"/>
    <x v="2"/>
    <x v="9"/>
    <x v="123"/>
    <x v="0"/>
    <x v="2"/>
    <x v="0"/>
  </r>
  <r>
    <s v="PJH-42618-877"/>
    <x v="479"/>
    <x v="818"/>
    <s v="A-D-2.5"/>
    <x v="1"/>
    <x v="818"/>
    <s v="cdolohuntyor@dailymail.co.uk"/>
    <x v="0"/>
    <x v="2"/>
    <x v="2"/>
    <x v="2"/>
    <x v="11"/>
    <x v="15"/>
    <x v="2"/>
    <x v="2"/>
    <x v="0"/>
  </r>
  <r>
    <s v="XED-90333-402"/>
    <x v="638"/>
    <x v="819"/>
    <s v="E-M-0.2"/>
    <x v="1"/>
    <x v="819"/>
    <s v="pvasilenkoos@addtoany.com"/>
    <x v="2"/>
    <x v="1"/>
    <x v="0"/>
    <x v="3"/>
    <x v="16"/>
    <x v="132"/>
    <x v="1"/>
    <x v="0"/>
    <x v="1"/>
  </r>
  <r>
    <s v="IKK-62234-199"/>
    <x v="639"/>
    <x v="820"/>
    <s v="L-L-0.5"/>
    <x v="5"/>
    <x v="820"/>
    <s v="rschankelborgot@ameblo.jp"/>
    <x v="0"/>
    <x v="3"/>
    <x v="1"/>
    <x v="1"/>
    <x v="20"/>
    <x v="30"/>
    <x v="3"/>
    <x v="1"/>
    <x v="0"/>
  </r>
  <r>
    <s v="KAW-95195-329"/>
    <x v="640"/>
    <x v="821"/>
    <s v="R-D-2.5"/>
    <x v="4"/>
    <x v="821"/>
    <s v=""/>
    <x v="1"/>
    <x v="0"/>
    <x v="2"/>
    <x v="2"/>
    <x v="9"/>
    <x v="18"/>
    <x v="0"/>
    <x v="2"/>
    <x v="0"/>
  </r>
  <r>
    <s v="QDO-57268-842"/>
    <x v="612"/>
    <x v="822"/>
    <s v="E-M-2.5"/>
    <x v="1"/>
    <x v="822"/>
    <s v=""/>
    <x v="0"/>
    <x v="1"/>
    <x v="0"/>
    <x v="2"/>
    <x v="25"/>
    <x v="196"/>
    <x v="1"/>
    <x v="0"/>
    <x v="1"/>
  </r>
  <r>
    <s v="IIZ-24416-212"/>
    <x v="641"/>
    <x v="823"/>
    <s v="R-D-0.5"/>
    <x v="5"/>
    <x v="823"/>
    <s v="bcargenow@geocities.jp"/>
    <x v="0"/>
    <x v="0"/>
    <x v="2"/>
    <x v="1"/>
    <x v="29"/>
    <x v="111"/>
    <x v="0"/>
    <x v="2"/>
    <x v="0"/>
  </r>
  <r>
    <s v="AWP-11469-510"/>
    <x v="36"/>
    <x v="824"/>
    <s v="E-D-1"/>
    <x v="0"/>
    <x v="824"/>
    <s v="rsticklerox@printfriendly.com"/>
    <x v="2"/>
    <x v="1"/>
    <x v="2"/>
    <x v="0"/>
    <x v="37"/>
    <x v="76"/>
    <x v="1"/>
    <x v="2"/>
    <x v="1"/>
  </r>
  <r>
    <s v="KXA-27983-918"/>
    <x v="642"/>
    <x v="825"/>
    <s v="R-L-0.5"/>
    <x v="1"/>
    <x v="825"/>
    <s v=""/>
    <x v="0"/>
    <x v="0"/>
    <x v="1"/>
    <x v="1"/>
    <x v="30"/>
    <x v="66"/>
    <x v="0"/>
    <x v="1"/>
    <x v="1"/>
  </r>
  <r>
    <s v="VKQ-39009-292"/>
    <x v="219"/>
    <x v="822"/>
    <s v="L-M-1"/>
    <x v="1"/>
    <x v="822"/>
    <s v=""/>
    <x v="0"/>
    <x v="3"/>
    <x v="0"/>
    <x v="0"/>
    <x v="21"/>
    <x v="45"/>
    <x v="3"/>
    <x v="0"/>
    <x v="1"/>
  </r>
  <r>
    <s v="PDB-98743-282"/>
    <x v="643"/>
    <x v="826"/>
    <s v="L-L-1"/>
    <x v="3"/>
    <x v="826"/>
    <s v=""/>
    <x v="1"/>
    <x v="3"/>
    <x v="1"/>
    <x v="0"/>
    <x v="27"/>
    <x v="46"/>
    <x v="3"/>
    <x v="1"/>
    <x v="1"/>
  </r>
  <r>
    <s v="SXW-34014-556"/>
    <x v="644"/>
    <x v="827"/>
    <s v="R-L-0.2"/>
    <x v="2"/>
    <x v="827"/>
    <s v="djevonp1@ibm.com"/>
    <x v="0"/>
    <x v="0"/>
    <x v="1"/>
    <x v="3"/>
    <x v="34"/>
    <x v="60"/>
    <x v="0"/>
    <x v="1"/>
    <x v="0"/>
  </r>
  <r>
    <s v="QOJ-38788-727"/>
    <x v="136"/>
    <x v="828"/>
    <s v="E-M-2.5"/>
    <x v="1"/>
    <x v="828"/>
    <s v="hrannerp2@omniture.com"/>
    <x v="0"/>
    <x v="1"/>
    <x v="0"/>
    <x v="2"/>
    <x v="25"/>
    <x v="196"/>
    <x v="1"/>
    <x v="0"/>
    <x v="1"/>
  </r>
  <r>
    <s v="TGF-38649-658"/>
    <x v="645"/>
    <x v="829"/>
    <s v="L-M-0.5"/>
    <x v="0"/>
    <x v="829"/>
    <s v="bimriep3@addtoany.com"/>
    <x v="0"/>
    <x v="3"/>
    <x v="0"/>
    <x v="1"/>
    <x v="19"/>
    <x v="92"/>
    <x v="3"/>
    <x v="0"/>
    <x v="1"/>
  </r>
  <r>
    <s v="EAI-25194-209"/>
    <x v="646"/>
    <x v="830"/>
    <s v="A-L-2.5"/>
    <x v="1"/>
    <x v="830"/>
    <s v="dsopperp4@eventbrite.com"/>
    <x v="0"/>
    <x v="2"/>
    <x v="1"/>
    <x v="2"/>
    <x v="24"/>
    <x v="74"/>
    <x v="2"/>
    <x v="1"/>
    <x v="1"/>
  </r>
  <r>
    <s v="IJK-34441-720"/>
    <x v="647"/>
    <x v="831"/>
    <s v="A-M-0.5"/>
    <x v="5"/>
    <x v="831"/>
    <s v=""/>
    <x v="0"/>
    <x v="2"/>
    <x v="0"/>
    <x v="1"/>
    <x v="17"/>
    <x v="61"/>
    <x v="2"/>
    <x v="0"/>
    <x v="0"/>
  </r>
  <r>
    <s v="ZMC-00336-619"/>
    <x v="591"/>
    <x v="832"/>
    <s v="A-M-0.5"/>
    <x v="4"/>
    <x v="832"/>
    <s v="lledgleyp6@de.vu"/>
    <x v="0"/>
    <x v="2"/>
    <x v="0"/>
    <x v="1"/>
    <x v="17"/>
    <x v="25"/>
    <x v="2"/>
    <x v="0"/>
    <x v="0"/>
  </r>
  <r>
    <s v="UPX-54529-618"/>
    <x v="648"/>
    <x v="833"/>
    <s v="L-D-1"/>
    <x v="3"/>
    <x v="833"/>
    <s v="tmenaryp7@phoca.cz"/>
    <x v="0"/>
    <x v="3"/>
    <x v="2"/>
    <x v="0"/>
    <x v="2"/>
    <x v="5"/>
    <x v="3"/>
    <x v="2"/>
    <x v="1"/>
  </r>
  <r>
    <s v="DLX-01059-899"/>
    <x v="191"/>
    <x v="834"/>
    <s v="R-L-1"/>
    <x v="1"/>
    <x v="834"/>
    <s v="gciccottip8@so-net.ne.jp"/>
    <x v="0"/>
    <x v="0"/>
    <x v="1"/>
    <x v="0"/>
    <x v="35"/>
    <x v="143"/>
    <x v="0"/>
    <x v="1"/>
    <x v="1"/>
  </r>
  <r>
    <s v="MEK-85120-243"/>
    <x v="649"/>
    <x v="835"/>
    <s v="R-L-0.2"/>
    <x v="3"/>
    <x v="835"/>
    <s v=""/>
    <x v="0"/>
    <x v="0"/>
    <x v="1"/>
    <x v="3"/>
    <x v="34"/>
    <x v="127"/>
    <x v="0"/>
    <x v="1"/>
    <x v="1"/>
  </r>
  <r>
    <s v="NFI-37188-246"/>
    <x v="553"/>
    <x v="836"/>
    <s v="A-D-2.5"/>
    <x v="4"/>
    <x v="836"/>
    <s v="wjallinpa@pcworld.com"/>
    <x v="0"/>
    <x v="2"/>
    <x v="2"/>
    <x v="2"/>
    <x v="11"/>
    <x v="21"/>
    <x v="2"/>
    <x v="2"/>
    <x v="1"/>
  </r>
  <r>
    <s v="BXH-62195-013"/>
    <x v="584"/>
    <x v="837"/>
    <s v="A-M-1"/>
    <x v="4"/>
    <x v="837"/>
    <s v="mbogeypb@thetimes.co.uk"/>
    <x v="0"/>
    <x v="2"/>
    <x v="0"/>
    <x v="0"/>
    <x v="15"/>
    <x v="157"/>
    <x v="2"/>
    <x v="0"/>
    <x v="0"/>
  </r>
  <r>
    <s v="YLK-78851-470"/>
    <x v="650"/>
    <x v="838"/>
    <s v="R-M-2.5"/>
    <x v="5"/>
    <x v="838"/>
    <s v=""/>
    <x v="0"/>
    <x v="0"/>
    <x v="0"/>
    <x v="2"/>
    <x v="11"/>
    <x v="170"/>
    <x v="0"/>
    <x v="0"/>
    <x v="0"/>
  </r>
  <r>
    <s v="DXY-76225-633"/>
    <x v="121"/>
    <x v="839"/>
    <s v="A-M-0.5"/>
    <x v="2"/>
    <x v="839"/>
    <s v="mcobbledickpd@ucsd.edu"/>
    <x v="0"/>
    <x v="2"/>
    <x v="0"/>
    <x v="1"/>
    <x v="17"/>
    <x v="52"/>
    <x v="2"/>
    <x v="0"/>
    <x v="1"/>
  </r>
  <r>
    <s v="UHP-24614-199"/>
    <x v="472"/>
    <x v="840"/>
    <s v="A-M-1"/>
    <x v="4"/>
    <x v="840"/>
    <s v="alewrype@whitehouse.gov"/>
    <x v="0"/>
    <x v="2"/>
    <x v="0"/>
    <x v="0"/>
    <x v="15"/>
    <x v="157"/>
    <x v="2"/>
    <x v="0"/>
    <x v="1"/>
  </r>
  <r>
    <s v="HBY-35655-049"/>
    <x v="594"/>
    <x v="841"/>
    <s v="E-D-2.5"/>
    <x v="3"/>
    <x v="841"/>
    <s v="ihesselpf@ox.ac.uk"/>
    <x v="0"/>
    <x v="1"/>
    <x v="2"/>
    <x v="2"/>
    <x v="39"/>
    <x v="171"/>
    <x v="1"/>
    <x v="2"/>
    <x v="0"/>
  </r>
  <r>
    <s v="DCE-22886-861"/>
    <x v="89"/>
    <x v="842"/>
    <s v="E-D-0.2"/>
    <x v="2"/>
    <x v="842"/>
    <s v=""/>
    <x v="1"/>
    <x v="1"/>
    <x v="2"/>
    <x v="3"/>
    <x v="13"/>
    <x v="186"/>
    <x v="1"/>
    <x v="2"/>
    <x v="0"/>
  </r>
  <r>
    <s v="QTG-93823-843"/>
    <x v="651"/>
    <x v="843"/>
    <s v="A-M-0.5"/>
    <x v="2"/>
    <x v="843"/>
    <s v="csorrellph@amazon.com"/>
    <x v="2"/>
    <x v="2"/>
    <x v="0"/>
    <x v="1"/>
    <x v="17"/>
    <x v="52"/>
    <x v="2"/>
    <x v="0"/>
    <x v="1"/>
  </r>
  <r>
    <s v="QTG-93823-843"/>
    <x v="651"/>
    <x v="843"/>
    <s v="E-D-0.5"/>
    <x v="3"/>
    <x v="843"/>
    <s v="csorrellph@amazon.com"/>
    <x v="2"/>
    <x v="1"/>
    <x v="2"/>
    <x v="1"/>
    <x v="5"/>
    <x v="6"/>
    <x v="1"/>
    <x v="2"/>
    <x v="1"/>
  </r>
  <r>
    <s v="WFT-16178-396"/>
    <x v="249"/>
    <x v="844"/>
    <s v="R-D-0.2"/>
    <x v="1"/>
    <x v="844"/>
    <s v="qheavysidepj@unc.edu"/>
    <x v="0"/>
    <x v="0"/>
    <x v="2"/>
    <x v="3"/>
    <x v="22"/>
    <x v="148"/>
    <x v="0"/>
    <x v="2"/>
    <x v="0"/>
  </r>
  <r>
    <s v="ERC-54560-934"/>
    <x v="652"/>
    <x v="845"/>
    <s v="R-D-2.5"/>
    <x v="5"/>
    <x v="845"/>
    <s v="hreuvenpk@whitehouse.gov"/>
    <x v="0"/>
    <x v="0"/>
    <x v="2"/>
    <x v="2"/>
    <x v="9"/>
    <x v="99"/>
    <x v="0"/>
    <x v="2"/>
    <x v="1"/>
  </r>
  <r>
    <s v="RUK-78200-416"/>
    <x v="653"/>
    <x v="846"/>
    <s v="L-D-0.2"/>
    <x v="0"/>
    <x v="846"/>
    <s v="mattwoolpl@nba.com"/>
    <x v="0"/>
    <x v="3"/>
    <x v="2"/>
    <x v="3"/>
    <x v="10"/>
    <x v="41"/>
    <x v="3"/>
    <x v="2"/>
    <x v="1"/>
  </r>
  <r>
    <s v="KHK-13105-388"/>
    <x v="177"/>
    <x v="847"/>
    <s v="A-M-1"/>
    <x v="5"/>
    <x v="847"/>
    <s v=""/>
    <x v="0"/>
    <x v="2"/>
    <x v="0"/>
    <x v="0"/>
    <x v="15"/>
    <x v="173"/>
    <x v="2"/>
    <x v="0"/>
    <x v="0"/>
  </r>
  <r>
    <s v="NJR-03699-189"/>
    <x v="22"/>
    <x v="848"/>
    <s v="E-D-2.5"/>
    <x v="2"/>
    <x v="848"/>
    <s v="gwynespn@dagondesign.com"/>
    <x v="0"/>
    <x v="1"/>
    <x v="2"/>
    <x v="2"/>
    <x v="39"/>
    <x v="140"/>
    <x v="1"/>
    <x v="2"/>
    <x v="1"/>
  </r>
  <r>
    <s v="PJV-20427-019"/>
    <x v="508"/>
    <x v="849"/>
    <s v="A-L-2.5"/>
    <x v="3"/>
    <x v="849"/>
    <s v="cmaccourtpo@amazon.com"/>
    <x v="0"/>
    <x v="2"/>
    <x v="1"/>
    <x v="2"/>
    <x v="24"/>
    <x v="49"/>
    <x v="2"/>
    <x v="1"/>
    <x v="1"/>
  </r>
  <r>
    <s v="UGK-07613-982"/>
    <x v="654"/>
    <x v="822"/>
    <s v="A-M-0.5"/>
    <x v="3"/>
    <x v="822"/>
    <s v=""/>
    <x v="0"/>
    <x v="2"/>
    <x v="0"/>
    <x v="1"/>
    <x v="17"/>
    <x v="16"/>
    <x v="2"/>
    <x v="0"/>
    <x v="1"/>
  </r>
  <r>
    <s v="OLA-68289-577"/>
    <x v="524"/>
    <x v="850"/>
    <s v="A-M-0.5"/>
    <x v="1"/>
    <x v="850"/>
    <s v="ewilsonepq@eepurl.com"/>
    <x v="0"/>
    <x v="2"/>
    <x v="0"/>
    <x v="1"/>
    <x v="17"/>
    <x v="65"/>
    <x v="2"/>
    <x v="0"/>
    <x v="0"/>
  </r>
  <r>
    <s v="TNR-84447-052"/>
    <x v="655"/>
    <x v="851"/>
    <s v="E-D-2.5"/>
    <x v="4"/>
    <x v="851"/>
    <s v="dduffiepr@time.com"/>
    <x v="0"/>
    <x v="1"/>
    <x v="2"/>
    <x v="2"/>
    <x v="39"/>
    <x v="150"/>
    <x v="1"/>
    <x v="2"/>
    <x v="1"/>
  </r>
  <r>
    <s v="FBZ-64200-586"/>
    <x v="523"/>
    <x v="852"/>
    <s v="E-M-2.5"/>
    <x v="0"/>
    <x v="852"/>
    <s v="mmatiasekps@ucoz.ru"/>
    <x v="0"/>
    <x v="1"/>
    <x v="0"/>
    <x v="2"/>
    <x v="25"/>
    <x v="40"/>
    <x v="1"/>
    <x v="0"/>
    <x v="0"/>
  </r>
  <r>
    <s v="OBN-66334-505"/>
    <x v="656"/>
    <x v="853"/>
    <s v="E-L-0.2"/>
    <x v="0"/>
    <x v="853"/>
    <s v="jcamillopt@shinystat.com"/>
    <x v="0"/>
    <x v="1"/>
    <x v="1"/>
    <x v="3"/>
    <x v="38"/>
    <x v="161"/>
    <x v="1"/>
    <x v="1"/>
    <x v="0"/>
  </r>
  <r>
    <s v="NXM-89323-646"/>
    <x v="657"/>
    <x v="854"/>
    <s v="E-D-1"/>
    <x v="2"/>
    <x v="854"/>
    <s v="kphilbrickpu@cdc.gov"/>
    <x v="0"/>
    <x v="1"/>
    <x v="2"/>
    <x v="0"/>
    <x v="37"/>
    <x v="87"/>
    <x v="1"/>
    <x v="2"/>
    <x v="0"/>
  </r>
  <r>
    <s v="NHI-23264-055"/>
    <x v="658"/>
    <x v="855"/>
    <s v="A-D-0.5"/>
    <x v="4"/>
    <x v="855"/>
    <s v=""/>
    <x v="0"/>
    <x v="2"/>
    <x v="2"/>
    <x v="1"/>
    <x v="7"/>
    <x v="86"/>
    <x v="2"/>
    <x v="2"/>
    <x v="0"/>
  </r>
  <r>
    <s v="EQH-53569-934"/>
    <x v="659"/>
    <x v="856"/>
    <s v="E-M-1"/>
    <x v="4"/>
    <x v="856"/>
    <s v="bsillispw@istockphoto.com"/>
    <x v="0"/>
    <x v="1"/>
    <x v="0"/>
    <x v="0"/>
    <x v="3"/>
    <x v="193"/>
    <x v="1"/>
    <x v="0"/>
    <x v="1"/>
  </r>
  <r>
    <s v="XKK-06692-189"/>
    <x v="558"/>
    <x v="857"/>
    <s v="R-D-1"/>
    <x v="3"/>
    <x v="857"/>
    <s v=""/>
    <x v="0"/>
    <x v="0"/>
    <x v="2"/>
    <x v="0"/>
    <x v="33"/>
    <x v="166"/>
    <x v="0"/>
    <x v="2"/>
    <x v="0"/>
  </r>
  <r>
    <s v="BYP-16005-016"/>
    <x v="660"/>
    <x v="858"/>
    <s v="R-M-2.5"/>
    <x v="1"/>
    <x v="858"/>
    <s v="rcuttspy@techcrunch.com"/>
    <x v="0"/>
    <x v="0"/>
    <x v="0"/>
    <x v="2"/>
    <x v="11"/>
    <x v="15"/>
    <x v="0"/>
    <x v="0"/>
    <x v="1"/>
  </r>
  <r>
    <s v="LWS-13938-905"/>
    <x v="661"/>
    <x v="859"/>
    <s v="A-M-2.5"/>
    <x v="5"/>
    <x v="859"/>
    <s v="mdelvespz@nature.com"/>
    <x v="0"/>
    <x v="2"/>
    <x v="0"/>
    <x v="2"/>
    <x v="31"/>
    <x v="71"/>
    <x v="2"/>
    <x v="0"/>
    <x v="0"/>
  </r>
  <r>
    <s v="OLH-95722-362"/>
    <x v="662"/>
    <x v="860"/>
    <s v="L-D-0.5"/>
    <x v="3"/>
    <x v="860"/>
    <s v="dgrittonq0@nydailynews.com"/>
    <x v="0"/>
    <x v="3"/>
    <x v="2"/>
    <x v="1"/>
    <x v="26"/>
    <x v="102"/>
    <x v="3"/>
    <x v="2"/>
    <x v="0"/>
  </r>
  <r>
    <s v="OLH-95722-362"/>
    <x v="662"/>
    <x v="860"/>
    <s v="R-M-2.5"/>
    <x v="4"/>
    <x v="860"/>
    <s v="dgrittonq0@nydailynews.com"/>
    <x v="0"/>
    <x v="0"/>
    <x v="0"/>
    <x v="2"/>
    <x v="11"/>
    <x v="21"/>
    <x v="0"/>
    <x v="0"/>
    <x v="0"/>
  </r>
  <r>
    <s v="KCW-50949-318"/>
    <x v="184"/>
    <x v="861"/>
    <s v="E-L-1"/>
    <x v="1"/>
    <x v="861"/>
    <s v="dgutq2@umich.edu"/>
    <x v="0"/>
    <x v="1"/>
    <x v="1"/>
    <x v="0"/>
    <x v="28"/>
    <x v="159"/>
    <x v="1"/>
    <x v="1"/>
    <x v="0"/>
  </r>
  <r>
    <s v="JGZ-16947-591"/>
    <x v="663"/>
    <x v="862"/>
    <s v="L-L-0.2"/>
    <x v="5"/>
    <x v="862"/>
    <s v="wpummeryq3@topsy.com"/>
    <x v="0"/>
    <x v="3"/>
    <x v="1"/>
    <x v="3"/>
    <x v="6"/>
    <x v="32"/>
    <x v="3"/>
    <x v="1"/>
    <x v="1"/>
  </r>
  <r>
    <s v="LXS-63326-144"/>
    <x v="334"/>
    <x v="863"/>
    <s v="R-L-0.5"/>
    <x v="0"/>
    <x v="863"/>
    <s v="gsiudaq4@nytimes.com"/>
    <x v="0"/>
    <x v="0"/>
    <x v="1"/>
    <x v="1"/>
    <x v="30"/>
    <x v="79"/>
    <x v="0"/>
    <x v="1"/>
    <x v="0"/>
  </r>
  <r>
    <s v="CZG-86544-655"/>
    <x v="664"/>
    <x v="864"/>
    <s v="A-L-0.5"/>
    <x v="0"/>
    <x v="864"/>
    <s v="hcrowneq5@wufoo.com"/>
    <x v="1"/>
    <x v="2"/>
    <x v="1"/>
    <x v="1"/>
    <x v="26"/>
    <x v="42"/>
    <x v="2"/>
    <x v="1"/>
    <x v="0"/>
  </r>
  <r>
    <s v="WFV-88138-247"/>
    <x v="24"/>
    <x v="865"/>
    <s v="R-L-1"/>
    <x v="3"/>
    <x v="865"/>
    <s v="vpawseyq6@tiny.cc"/>
    <x v="0"/>
    <x v="0"/>
    <x v="1"/>
    <x v="0"/>
    <x v="35"/>
    <x v="66"/>
    <x v="0"/>
    <x v="1"/>
    <x v="1"/>
  </r>
  <r>
    <s v="RFG-28227-288"/>
    <x v="12"/>
    <x v="866"/>
    <s v="A-L-0.5"/>
    <x v="5"/>
    <x v="866"/>
    <s v="awaterhouseq7@istockphoto.com"/>
    <x v="0"/>
    <x v="2"/>
    <x v="1"/>
    <x v="1"/>
    <x v="26"/>
    <x v="162"/>
    <x v="2"/>
    <x v="1"/>
    <x v="1"/>
  </r>
  <r>
    <s v="QAK-77286-758"/>
    <x v="105"/>
    <x v="867"/>
    <s v="R-L-0.5"/>
    <x v="1"/>
    <x v="867"/>
    <s v="fhaughianq8@1688.com"/>
    <x v="0"/>
    <x v="0"/>
    <x v="1"/>
    <x v="1"/>
    <x v="30"/>
    <x v="66"/>
    <x v="0"/>
    <x v="1"/>
    <x v="1"/>
  </r>
  <r>
    <s v="CZD-56716-840"/>
    <x v="665"/>
    <x v="868"/>
    <s v="L-D-2.5"/>
    <x v="4"/>
    <x v="868"/>
    <s v=""/>
    <x v="0"/>
    <x v="3"/>
    <x v="2"/>
    <x v="2"/>
    <x v="24"/>
    <x v="129"/>
    <x v="3"/>
    <x v="2"/>
    <x v="1"/>
  </r>
  <r>
    <s v="UBI-59229-277"/>
    <x v="44"/>
    <x v="869"/>
    <s v="L-D-0.5"/>
    <x v="3"/>
    <x v="869"/>
    <s v=""/>
    <x v="0"/>
    <x v="3"/>
    <x v="2"/>
    <x v="1"/>
    <x v="26"/>
    <x v="102"/>
    <x v="3"/>
    <x v="2"/>
    <x v="1"/>
  </r>
  <r>
    <s v="WJJ-37489-898"/>
    <x v="171"/>
    <x v="870"/>
    <s v="A-M-1"/>
    <x v="2"/>
    <x v="870"/>
    <s v="rfaltinqb@topsy.com"/>
    <x v="1"/>
    <x v="2"/>
    <x v="0"/>
    <x v="0"/>
    <x v="15"/>
    <x v="23"/>
    <x v="2"/>
    <x v="0"/>
    <x v="1"/>
  </r>
  <r>
    <s v="ORX-57454-917"/>
    <x v="328"/>
    <x v="871"/>
    <s v="E-D-2.5"/>
    <x v="3"/>
    <x v="871"/>
    <s v="gcheekeqc@sitemeter.com"/>
    <x v="2"/>
    <x v="1"/>
    <x v="2"/>
    <x v="2"/>
    <x v="39"/>
    <x v="171"/>
    <x v="1"/>
    <x v="2"/>
    <x v="0"/>
  </r>
  <r>
    <s v="GRB-68838-629"/>
    <x v="648"/>
    <x v="872"/>
    <s v="R-L-2.5"/>
    <x v="4"/>
    <x v="872"/>
    <s v="grattqd@phpbb.com"/>
    <x v="1"/>
    <x v="0"/>
    <x v="1"/>
    <x v="2"/>
    <x v="4"/>
    <x v="108"/>
    <x v="0"/>
    <x v="1"/>
    <x v="1"/>
  </r>
  <r>
    <s v="SHT-04865-419"/>
    <x v="666"/>
    <x v="873"/>
    <s v="R-L-0.2"/>
    <x v="4"/>
    <x v="873"/>
    <s v=""/>
    <x v="0"/>
    <x v="0"/>
    <x v="1"/>
    <x v="3"/>
    <x v="34"/>
    <x v="79"/>
    <x v="0"/>
    <x v="1"/>
    <x v="0"/>
  </r>
  <r>
    <s v="UQI-28177-865"/>
    <x v="577"/>
    <x v="874"/>
    <s v="R-L-0.2"/>
    <x v="5"/>
    <x v="874"/>
    <s v="ieberleinqf@hc360.com"/>
    <x v="0"/>
    <x v="0"/>
    <x v="1"/>
    <x v="3"/>
    <x v="34"/>
    <x v="137"/>
    <x v="0"/>
    <x v="1"/>
    <x v="1"/>
  </r>
  <r>
    <s v="OIB-13664-879"/>
    <x v="114"/>
    <x v="875"/>
    <s v="A-M-1"/>
    <x v="0"/>
    <x v="875"/>
    <s v="jdrengqg@uiuc.edu"/>
    <x v="1"/>
    <x v="2"/>
    <x v="0"/>
    <x v="0"/>
    <x v="15"/>
    <x v="122"/>
    <x v="2"/>
    <x v="0"/>
    <x v="0"/>
  </r>
  <r>
    <s v="PJS-30996-485"/>
    <x v="4"/>
    <x v="857"/>
    <s v="A-L-0.2"/>
    <x v="2"/>
    <x v="857"/>
    <s v=""/>
    <x v="0"/>
    <x v="2"/>
    <x v="1"/>
    <x v="3"/>
    <x v="10"/>
    <x v="84"/>
    <x v="2"/>
    <x v="1"/>
    <x v="0"/>
  </r>
  <r>
    <s v="HEL-86709-449"/>
    <x v="667"/>
    <x v="857"/>
    <s v="E-D-2.5"/>
    <x v="2"/>
    <x v="857"/>
    <s v=""/>
    <x v="0"/>
    <x v="1"/>
    <x v="2"/>
    <x v="2"/>
    <x v="39"/>
    <x v="140"/>
    <x v="1"/>
    <x v="2"/>
    <x v="0"/>
  </r>
  <r>
    <s v="NCH-55389-562"/>
    <x v="110"/>
    <x v="857"/>
    <s v="E-L-2.5"/>
    <x v="1"/>
    <x v="857"/>
    <s v=""/>
    <x v="0"/>
    <x v="1"/>
    <x v="1"/>
    <x v="2"/>
    <x v="8"/>
    <x v="11"/>
    <x v="1"/>
    <x v="1"/>
    <x v="0"/>
  </r>
  <r>
    <s v="NCH-55389-562"/>
    <x v="110"/>
    <x v="857"/>
    <s v="R-L-2.5"/>
    <x v="0"/>
    <x v="857"/>
    <s v=""/>
    <x v="0"/>
    <x v="0"/>
    <x v="1"/>
    <x v="2"/>
    <x v="4"/>
    <x v="4"/>
    <x v="0"/>
    <x v="1"/>
    <x v="0"/>
  </r>
  <r>
    <s v="NCH-55389-562"/>
    <x v="110"/>
    <x v="857"/>
    <s v="E-L-1"/>
    <x v="2"/>
    <x v="857"/>
    <s v=""/>
    <x v="0"/>
    <x v="1"/>
    <x v="1"/>
    <x v="0"/>
    <x v="28"/>
    <x v="151"/>
    <x v="1"/>
    <x v="1"/>
    <x v="0"/>
  </r>
  <r>
    <s v="NCH-55389-562"/>
    <x v="110"/>
    <x v="857"/>
    <s v="A-L-0.2"/>
    <x v="0"/>
    <x v="857"/>
    <s v=""/>
    <x v="0"/>
    <x v="2"/>
    <x v="1"/>
    <x v="3"/>
    <x v="10"/>
    <x v="41"/>
    <x v="2"/>
    <x v="1"/>
    <x v="0"/>
  </r>
  <r>
    <s v="GUG-45603-775"/>
    <x v="668"/>
    <x v="876"/>
    <s v="L-L-0.2"/>
    <x v="1"/>
    <x v="876"/>
    <s v="rstrathernqn@devhub.com"/>
    <x v="0"/>
    <x v="3"/>
    <x v="1"/>
    <x v="3"/>
    <x v="6"/>
    <x v="29"/>
    <x v="3"/>
    <x v="1"/>
    <x v="0"/>
  </r>
  <r>
    <s v="KJB-98240-098"/>
    <x v="422"/>
    <x v="877"/>
    <s v="L-L-1"/>
    <x v="1"/>
    <x v="877"/>
    <s v="cmiguelqo@exblog.jp"/>
    <x v="0"/>
    <x v="3"/>
    <x v="1"/>
    <x v="0"/>
    <x v="27"/>
    <x v="180"/>
    <x v="3"/>
    <x v="1"/>
    <x v="0"/>
  </r>
  <r>
    <s v="JMS-48374-462"/>
    <x v="669"/>
    <x v="878"/>
    <s v="A-D-2.5"/>
    <x v="0"/>
    <x v="878"/>
    <s v=""/>
    <x v="0"/>
    <x v="2"/>
    <x v="2"/>
    <x v="2"/>
    <x v="11"/>
    <x v="135"/>
    <x v="2"/>
    <x v="2"/>
    <x v="0"/>
  </r>
  <r>
    <s v="YIT-15877-117"/>
    <x v="670"/>
    <x v="879"/>
    <s v="R-D-1"/>
    <x v="2"/>
    <x v="879"/>
    <s v="mrocksqq@exblog.jp"/>
    <x v="1"/>
    <x v="0"/>
    <x v="2"/>
    <x v="0"/>
    <x v="33"/>
    <x v="192"/>
    <x v="0"/>
    <x v="2"/>
    <x v="0"/>
  </r>
  <r>
    <s v="YVK-82679-655"/>
    <x v="341"/>
    <x v="880"/>
    <s v="R-M-0.5"/>
    <x v="4"/>
    <x v="880"/>
    <s v="yburrellsqr@vinaora.com"/>
    <x v="0"/>
    <x v="0"/>
    <x v="0"/>
    <x v="1"/>
    <x v="7"/>
    <x v="86"/>
    <x v="0"/>
    <x v="0"/>
    <x v="0"/>
  </r>
  <r>
    <s v="TYH-81940-054"/>
    <x v="671"/>
    <x v="881"/>
    <s v="E-L-0.2"/>
    <x v="1"/>
    <x v="881"/>
    <s v="cgoodrumqs@goodreads.com"/>
    <x v="0"/>
    <x v="1"/>
    <x v="1"/>
    <x v="3"/>
    <x v="38"/>
    <x v="110"/>
    <x v="1"/>
    <x v="1"/>
    <x v="1"/>
  </r>
  <r>
    <s v="HTY-30660-254"/>
    <x v="672"/>
    <x v="882"/>
    <s v="R-M-1"/>
    <x v="3"/>
    <x v="882"/>
    <s v="jjefferysqt@blog.com"/>
    <x v="0"/>
    <x v="0"/>
    <x v="0"/>
    <x v="0"/>
    <x v="0"/>
    <x v="44"/>
    <x v="0"/>
    <x v="0"/>
    <x v="0"/>
  </r>
  <r>
    <s v="GPW-43956-761"/>
    <x v="673"/>
    <x v="883"/>
    <s v="E-L-0.5"/>
    <x v="5"/>
    <x v="883"/>
    <s v="bwardellqu@adobe.com"/>
    <x v="0"/>
    <x v="1"/>
    <x v="1"/>
    <x v="1"/>
    <x v="32"/>
    <x v="119"/>
    <x v="1"/>
    <x v="1"/>
    <x v="0"/>
  </r>
  <r>
    <s v="DWY-56352-412"/>
    <x v="674"/>
    <x v="884"/>
    <s v="R-D-0.2"/>
    <x v="2"/>
    <x v="884"/>
    <s v="zwalisiakqv@ucsd.edu"/>
    <x v="1"/>
    <x v="0"/>
    <x v="2"/>
    <x v="3"/>
    <x v="22"/>
    <x v="97"/>
    <x v="0"/>
    <x v="2"/>
    <x v="0"/>
  </r>
  <r>
    <s v="PUH-55647-976"/>
    <x v="675"/>
    <x v="885"/>
    <s v="R-M-0.2"/>
    <x v="0"/>
    <x v="885"/>
    <s v="wleopoldqw@blogspot.com"/>
    <x v="0"/>
    <x v="0"/>
    <x v="0"/>
    <x v="3"/>
    <x v="14"/>
    <x v="9"/>
    <x v="0"/>
    <x v="0"/>
    <x v="1"/>
  </r>
  <r>
    <s v="DTB-71371-705"/>
    <x v="539"/>
    <x v="886"/>
    <s v="L-D-1"/>
    <x v="2"/>
    <x v="886"/>
    <s v="cshaldersqx@cisco.com"/>
    <x v="0"/>
    <x v="3"/>
    <x v="2"/>
    <x v="0"/>
    <x v="2"/>
    <x v="2"/>
    <x v="3"/>
    <x v="2"/>
    <x v="0"/>
  </r>
  <r>
    <s v="ZDC-64769-740"/>
    <x v="676"/>
    <x v="887"/>
    <s v="E-M-0.5"/>
    <x v="2"/>
    <x v="887"/>
    <s v=""/>
    <x v="0"/>
    <x v="1"/>
    <x v="0"/>
    <x v="1"/>
    <x v="1"/>
    <x v="112"/>
    <x v="1"/>
    <x v="0"/>
    <x v="1"/>
  </r>
  <r>
    <s v="TED-81959-419"/>
    <x v="677"/>
    <x v="888"/>
    <s v="A-L-2.5"/>
    <x v="1"/>
    <x v="888"/>
    <s v="nfurberqz@jugem.jp"/>
    <x v="0"/>
    <x v="2"/>
    <x v="1"/>
    <x v="2"/>
    <x v="24"/>
    <x v="74"/>
    <x v="2"/>
    <x v="1"/>
    <x v="1"/>
  </r>
  <r>
    <s v="FDO-25756-141"/>
    <x v="629"/>
    <x v="889"/>
    <s v="A-L-2.5"/>
    <x v="3"/>
    <x v="889"/>
    <s v=""/>
    <x v="1"/>
    <x v="2"/>
    <x v="1"/>
    <x v="2"/>
    <x v="24"/>
    <x v="49"/>
    <x v="2"/>
    <x v="1"/>
    <x v="0"/>
  </r>
  <r>
    <s v="HKN-31467-517"/>
    <x v="662"/>
    <x v="890"/>
    <s v="L-M-1"/>
    <x v="5"/>
    <x v="890"/>
    <s v="ckeaver1@ucoz.com"/>
    <x v="0"/>
    <x v="3"/>
    <x v="0"/>
    <x v="0"/>
    <x v="21"/>
    <x v="75"/>
    <x v="3"/>
    <x v="0"/>
    <x v="1"/>
  </r>
  <r>
    <s v="POF-29666-012"/>
    <x v="102"/>
    <x v="891"/>
    <s v="R-D-0.5"/>
    <x v="2"/>
    <x v="891"/>
    <s v="sroseboroughr2@virginia.edu"/>
    <x v="0"/>
    <x v="0"/>
    <x v="2"/>
    <x v="1"/>
    <x v="29"/>
    <x v="147"/>
    <x v="0"/>
    <x v="2"/>
    <x v="0"/>
  </r>
  <r>
    <s v="IRX-59256-644"/>
    <x v="678"/>
    <x v="892"/>
    <s v="A-D-0.2"/>
    <x v="3"/>
    <x v="892"/>
    <s v="ckingwellr3@squarespace.com"/>
    <x v="1"/>
    <x v="2"/>
    <x v="2"/>
    <x v="3"/>
    <x v="14"/>
    <x v="169"/>
    <x v="2"/>
    <x v="2"/>
    <x v="0"/>
  </r>
  <r>
    <s v="LTN-89139-350"/>
    <x v="679"/>
    <x v="893"/>
    <s v="R-L-2.5"/>
    <x v="1"/>
    <x v="893"/>
    <s v="kcantor4@gmpg.org"/>
    <x v="0"/>
    <x v="0"/>
    <x v="1"/>
    <x v="2"/>
    <x v="4"/>
    <x v="187"/>
    <x v="0"/>
    <x v="1"/>
    <x v="0"/>
  </r>
  <r>
    <s v="TXF-79780-017"/>
    <x v="112"/>
    <x v="894"/>
    <s v="R-L-1"/>
    <x v="1"/>
    <x v="894"/>
    <s v="mblakemorer5@nsw.gov.au"/>
    <x v="0"/>
    <x v="0"/>
    <x v="1"/>
    <x v="0"/>
    <x v="35"/>
    <x v="143"/>
    <x v="0"/>
    <x v="1"/>
    <x v="1"/>
  </r>
  <r>
    <s v="ALM-80762-974"/>
    <x v="55"/>
    <x v="890"/>
    <s v="A-L-0.5"/>
    <x v="3"/>
    <x v="890"/>
    <s v="ckeaver1@ucoz.com"/>
    <x v="0"/>
    <x v="2"/>
    <x v="1"/>
    <x v="1"/>
    <x v="26"/>
    <x v="102"/>
    <x v="2"/>
    <x v="1"/>
    <x v="1"/>
  </r>
  <r>
    <s v="NXF-15738-707"/>
    <x v="680"/>
    <x v="895"/>
    <s v="R-D-0.5"/>
    <x v="0"/>
    <x v="895"/>
    <s v=""/>
    <x v="0"/>
    <x v="0"/>
    <x v="2"/>
    <x v="1"/>
    <x v="29"/>
    <x v="175"/>
    <x v="0"/>
    <x v="2"/>
    <x v="1"/>
  </r>
  <r>
    <s v="MVV-19034-198"/>
    <x v="94"/>
    <x v="896"/>
    <s v="E-D-2.5"/>
    <x v="5"/>
    <x v="896"/>
    <s v=""/>
    <x v="0"/>
    <x v="1"/>
    <x v="2"/>
    <x v="2"/>
    <x v="39"/>
    <x v="164"/>
    <x v="1"/>
    <x v="2"/>
    <x v="0"/>
  </r>
  <r>
    <s v="KUX-19632-830"/>
    <x v="160"/>
    <x v="897"/>
    <s v="E-D-0.2"/>
    <x v="5"/>
    <x v="897"/>
    <s v="cbernardotr9@wix.com"/>
    <x v="0"/>
    <x v="1"/>
    <x v="2"/>
    <x v="3"/>
    <x v="13"/>
    <x v="6"/>
    <x v="1"/>
    <x v="2"/>
    <x v="0"/>
  </r>
  <r>
    <s v="SNZ-44595-152"/>
    <x v="681"/>
    <x v="898"/>
    <s v="R-L-1"/>
    <x v="0"/>
    <x v="898"/>
    <s v="kkemeryra@t.co"/>
    <x v="0"/>
    <x v="0"/>
    <x v="1"/>
    <x v="0"/>
    <x v="35"/>
    <x v="178"/>
    <x v="0"/>
    <x v="1"/>
    <x v="0"/>
  </r>
  <r>
    <s v="GQA-37241-629"/>
    <x v="502"/>
    <x v="899"/>
    <s v="A-M-0.2"/>
    <x v="0"/>
    <x v="899"/>
    <s v="fparlotrb@forbes.com"/>
    <x v="0"/>
    <x v="2"/>
    <x v="0"/>
    <x v="3"/>
    <x v="12"/>
    <x v="52"/>
    <x v="2"/>
    <x v="0"/>
    <x v="0"/>
  </r>
  <r>
    <s v="WVV-79948-067"/>
    <x v="682"/>
    <x v="900"/>
    <s v="E-M-2.5"/>
    <x v="2"/>
    <x v="900"/>
    <s v="rcheakrc@tripadvisor.com"/>
    <x v="1"/>
    <x v="1"/>
    <x v="0"/>
    <x v="2"/>
    <x v="25"/>
    <x v="176"/>
    <x v="1"/>
    <x v="0"/>
    <x v="0"/>
  </r>
  <r>
    <s v="LHX-81117-166"/>
    <x v="683"/>
    <x v="901"/>
    <s v="R-L-1"/>
    <x v="4"/>
    <x v="901"/>
    <s v="kogeneayrd@utexas.edu"/>
    <x v="0"/>
    <x v="0"/>
    <x v="1"/>
    <x v="0"/>
    <x v="35"/>
    <x v="62"/>
    <x v="0"/>
    <x v="1"/>
    <x v="1"/>
  </r>
  <r>
    <s v="GCD-75444-320"/>
    <x v="594"/>
    <x v="902"/>
    <s v="L-M-2.5"/>
    <x v="2"/>
    <x v="902"/>
    <s v="cayrere@symantec.com"/>
    <x v="0"/>
    <x v="3"/>
    <x v="0"/>
    <x v="2"/>
    <x v="36"/>
    <x v="116"/>
    <x v="3"/>
    <x v="0"/>
    <x v="1"/>
  </r>
  <r>
    <s v="SGA-30059-217"/>
    <x v="389"/>
    <x v="903"/>
    <s v="A-D-0.5"/>
    <x v="1"/>
    <x v="903"/>
    <s v="lkynetonrf@macromedia.com"/>
    <x v="2"/>
    <x v="2"/>
    <x v="2"/>
    <x v="1"/>
    <x v="7"/>
    <x v="44"/>
    <x v="2"/>
    <x v="2"/>
    <x v="0"/>
  </r>
  <r>
    <s v="GNL-98714-885"/>
    <x v="583"/>
    <x v="904"/>
    <s v="R-M-1"/>
    <x v="3"/>
    <x v="904"/>
    <s v=""/>
    <x v="2"/>
    <x v="0"/>
    <x v="0"/>
    <x v="0"/>
    <x v="0"/>
    <x v="44"/>
    <x v="0"/>
    <x v="0"/>
    <x v="0"/>
  </r>
  <r>
    <s v="OQA-93249-841"/>
    <x v="647"/>
    <x v="905"/>
    <s v="A-M-2.5"/>
    <x v="5"/>
    <x v="905"/>
    <s v=""/>
    <x v="0"/>
    <x v="2"/>
    <x v="0"/>
    <x v="2"/>
    <x v="31"/>
    <x v="71"/>
    <x v="2"/>
    <x v="0"/>
    <x v="0"/>
  </r>
  <r>
    <s v="DUV-12075-132"/>
    <x v="366"/>
    <x v="906"/>
    <s v="E-D-0.2"/>
    <x v="1"/>
    <x v="906"/>
    <s v=""/>
    <x v="0"/>
    <x v="1"/>
    <x v="2"/>
    <x v="3"/>
    <x v="13"/>
    <x v="94"/>
    <x v="1"/>
    <x v="2"/>
    <x v="1"/>
  </r>
  <r>
    <s v="DUV-12075-132"/>
    <x v="366"/>
    <x v="906"/>
    <s v="L-D-0.5"/>
    <x v="0"/>
    <x v="906"/>
    <s v=""/>
    <x v="0"/>
    <x v="3"/>
    <x v="2"/>
    <x v="1"/>
    <x v="26"/>
    <x v="42"/>
    <x v="3"/>
    <x v="2"/>
    <x v="1"/>
  </r>
  <r>
    <s v="KPO-24942-184"/>
    <x v="684"/>
    <x v="907"/>
    <s v="L-L-2.5"/>
    <x v="3"/>
    <x v="907"/>
    <s v=""/>
    <x v="1"/>
    <x v="3"/>
    <x v="1"/>
    <x v="2"/>
    <x v="23"/>
    <x v="63"/>
    <x v="3"/>
    <x v="1"/>
    <x v="1"/>
  </r>
  <r>
    <s v="SRJ-79353-838"/>
    <x v="506"/>
    <x v="908"/>
    <s v="A-L-1"/>
    <x v="5"/>
    <x v="908"/>
    <s v=""/>
    <x v="0"/>
    <x v="2"/>
    <x v="1"/>
    <x v="0"/>
    <x v="2"/>
    <x v="17"/>
    <x v="2"/>
    <x v="1"/>
    <x v="1"/>
  </r>
  <r>
    <s v="XBV-40336-071"/>
    <x v="685"/>
    <x v="909"/>
    <s v="A-D-0.2"/>
    <x v="3"/>
    <x v="909"/>
    <s v=""/>
    <x v="1"/>
    <x v="2"/>
    <x v="2"/>
    <x v="3"/>
    <x v="14"/>
    <x v="169"/>
    <x v="2"/>
    <x v="2"/>
    <x v="1"/>
  </r>
  <r>
    <s v="RLM-96511-467"/>
    <x v="191"/>
    <x v="910"/>
    <s v="R-L-2.5"/>
    <x v="2"/>
    <x v="910"/>
    <s v="jtewelsonrn@samsung.com"/>
    <x v="0"/>
    <x v="0"/>
    <x v="1"/>
    <x v="2"/>
    <x v="4"/>
    <x v="142"/>
    <x v="0"/>
    <x v="1"/>
    <x v="1"/>
  </r>
  <r>
    <s v="AEZ-13242-456"/>
    <x v="686"/>
    <x v="906"/>
    <s v="R-M-0.5"/>
    <x v="1"/>
    <x v="906"/>
    <s v=""/>
    <x v="0"/>
    <x v="0"/>
    <x v="0"/>
    <x v="1"/>
    <x v="7"/>
    <x v="44"/>
    <x v="0"/>
    <x v="0"/>
    <x v="1"/>
  </r>
  <r>
    <s v="UME-75640-698"/>
    <x v="687"/>
    <x v="906"/>
    <s v="A-M-0.5"/>
    <x v="4"/>
    <x v="906"/>
    <s v=""/>
    <x v="0"/>
    <x v="2"/>
    <x v="0"/>
    <x v="1"/>
    <x v="17"/>
    <x v="25"/>
    <x v="2"/>
    <x v="0"/>
    <x v="1"/>
  </r>
  <r>
    <s v="GJC-66474-557"/>
    <x v="629"/>
    <x v="911"/>
    <s v="A-D-1"/>
    <x v="2"/>
    <x v="911"/>
    <s v="njennyrq@bigcartel.com"/>
    <x v="0"/>
    <x v="2"/>
    <x v="2"/>
    <x v="0"/>
    <x v="0"/>
    <x v="138"/>
    <x v="2"/>
    <x v="2"/>
    <x v="1"/>
  </r>
  <r>
    <s v="IRV-20769-219"/>
    <x v="688"/>
    <x v="912"/>
    <s v="E-M-0.2"/>
    <x v="3"/>
    <x v="912"/>
    <s v=""/>
    <x v="2"/>
    <x v="1"/>
    <x v="0"/>
    <x v="3"/>
    <x v="16"/>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E36B6E-C781-0849-A98F-92F37E644FA5}"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
  <location ref="A58:B61"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chartFormats count="1">
    <chartFormat chart="1"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CE04FD-2EA9-1C4A-8C2E-DFF7E9F812AB}" name="Total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846D2D-63C8-1545-8EAE-47BC0FEF5201}" name="PivotTable2"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84:B8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002D23-F683-7947-B971-F905A87446CA}"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2:E142" firstHeaderRow="1" firstDataRow="2" firstDataCol="1"/>
  <pivotFields count="1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Col" showAll="0">
      <items count="4">
        <item x="1"/>
        <item x="2"/>
        <item x="0"/>
        <item t="default"/>
      </items>
    </pivotField>
    <pivotField showAll="0">
      <items count="5">
        <item x="2"/>
        <item x="1"/>
        <item x="3"/>
        <item x="0"/>
        <item t="default"/>
      </items>
    </pivotField>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items count="5">
        <item x="2"/>
        <item x="1"/>
        <item x="3"/>
        <item x="0"/>
        <item t="default"/>
      </items>
    </pivotField>
    <pivotField showAll="0"/>
    <pivotField showAll="0">
      <items count="3">
        <item x="1"/>
        <item x="0"/>
        <item t="default"/>
      </items>
    </pivotField>
    <pivotField axis="axisRow" showAll="0">
      <items count="7">
        <item x="0"/>
        <item x="1"/>
        <item x="2"/>
        <item x="3"/>
        <item x="4"/>
        <item x="5"/>
        <item t="default"/>
      </items>
    </pivotField>
  </pivotFields>
  <rowFields count="2">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7"/>
  </colFields>
  <colItems count="4">
    <i>
      <x/>
    </i>
    <i>
      <x v="1"/>
    </i>
    <i>
      <x v="2"/>
    </i>
    <i t="grand">
      <x/>
    </i>
  </colItems>
  <dataFields count="1">
    <dataField name="Sum of Sales" fld="12" baseField="0" baseItem="0"/>
  </dataFields>
  <chartFormats count="15">
    <chartFormat chart="0" format="12" series="1">
      <pivotArea type="data" outline="0" fieldPosition="0">
        <references count="2">
          <reference field="4294967294" count="1" selected="0">
            <x v="0"/>
          </reference>
          <reference field="7" count="1" selected="0">
            <x v="0"/>
          </reference>
        </references>
      </pivotArea>
    </chartFormat>
    <chartFormat chart="0" format="13" series="1">
      <pivotArea type="data" outline="0" fieldPosition="0">
        <references count="2">
          <reference field="4294967294" count="1" selected="0">
            <x v="0"/>
          </reference>
          <reference field="7" count="1" selected="0">
            <x v="1"/>
          </reference>
        </references>
      </pivotArea>
    </chartFormat>
    <chartFormat chart="0" format="14" series="1">
      <pivotArea type="data" outline="0" fieldPosition="0">
        <references count="2">
          <reference field="4294967294" count="1" selected="0">
            <x v="0"/>
          </reference>
          <reference field="7" count="1" selected="0">
            <x v="2"/>
          </reference>
        </references>
      </pivotArea>
    </chartFormat>
    <chartFormat chart="2" format="18" series="1">
      <pivotArea type="data" outline="0" fieldPosition="0">
        <references count="2">
          <reference field="4294967294" count="1" selected="0">
            <x v="0"/>
          </reference>
          <reference field="7" count="1" selected="0">
            <x v="0"/>
          </reference>
        </references>
      </pivotArea>
    </chartFormat>
    <chartFormat chart="2" format="19" series="1">
      <pivotArea type="data" outline="0" fieldPosition="0">
        <references count="2">
          <reference field="4294967294" count="1" selected="0">
            <x v="0"/>
          </reference>
          <reference field="7" count="1" selected="0">
            <x v="1"/>
          </reference>
        </references>
      </pivotArea>
    </chartFormat>
    <chartFormat chart="2" format="20" series="1">
      <pivotArea type="data" outline="0" fieldPosition="0">
        <references count="2">
          <reference field="4294967294" count="1" selected="0">
            <x v="0"/>
          </reference>
          <reference field="7" count="1" selected="0">
            <x v="2"/>
          </reference>
        </references>
      </pivotArea>
    </chartFormat>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6" format="3" series="1">
      <pivotArea type="data" outline="0" fieldPosition="0">
        <references count="2">
          <reference field="4294967294" count="1" selected="0">
            <x v="0"/>
          </reference>
          <reference field="7" count="1" selected="0">
            <x v="0"/>
          </reference>
        </references>
      </pivotArea>
    </chartFormat>
    <chartFormat chart="6" format="4" series="1">
      <pivotArea type="data" outline="0" fieldPosition="0">
        <references count="2">
          <reference field="4294967294" count="1" selected="0">
            <x v="0"/>
          </reference>
          <reference field="7" count="1" selected="0">
            <x v="1"/>
          </reference>
        </references>
      </pivotArea>
    </chartFormat>
    <chartFormat chart="6" format="5" series="1">
      <pivotArea type="data" outline="0" fieldPosition="0">
        <references count="2">
          <reference field="4294967294" count="1" selected="0">
            <x v="0"/>
          </reference>
          <reference field="7" count="1" selected="0">
            <x v="2"/>
          </reference>
        </references>
      </pivotArea>
    </chartFormat>
    <chartFormat chart="7" format="6" series="1">
      <pivotArea type="data" outline="0" fieldPosition="0">
        <references count="2">
          <reference field="4294967294" count="1" selected="0">
            <x v="0"/>
          </reference>
          <reference field="7" count="1" selected="0">
            <x v="0"/>
          </reference>
        </references>
      </pivotArea>
    </chartFormat>
    <chartFormat chart="7" format="7" series="1">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772806-E252-ED44-899A-7031C28807A5}"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F36" firstHeaderRow="1" firstDataRow="2"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items count="7">
        <item x="2"/>
        <item x="0"/>
        <item x="3"/>
        <item x="4"/>
        <item x="1"/>
        <item x="5"/>
        <item t="default"/>
      </items>
    </pivotField>
    <pivotField showAll="0"/>
    <pivotField showAll="0"/>
    <pivotField showAll="0">
      <items count="4">
        <item x="1"/>
        <item x="2"/>
        <item x="0"/>
        <item t="default"/>
      </items>
    </pivotField>
    <pivotField showAll="0">
      <items count="5">
        <item x="2"/>
        <item x="1"/>
        <item x="3"/>
        <item x="0"/>
        <item t="default"/>
      </items>
    </pivotField>
    <pivotField showAll="0">
      <items count="4">
        <item x="2"/>
        <item x="1"/>
        <item x="0"/>
        <item t="default"/>
      </items>
    </pivotField>
    <pivotField numFmtId="166" showAll="0"/>
    <pivotField numFmtId="167" showAll="0">
      <items count="41">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 t="default"/>
      </items>
    </pivotField>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axis="axisCol" showAll="0">
      <items count="5">
        <item x="2"/>
        <item x="1"/>
        <item x="3"/>
        <item x="0"/>
        <item t="default"/>
      </items>
    </pivotField>
    <pivotField axis="axisRow"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s>
  <rowFields count="1">
    <field x="14"/>
  </rowFields>
  <rowItems count="4">
    <i>
      <x/>
    </i>
    <i>
      <x v="1"/>
    </i>
    <i>
      <x v="2"/>
    </i>
    <i t="grand">
      <x/>
    </i>
  </rowItems>
  <colFields count="1">
    <field x="13"/>
  </colFields>
  <colItems count="5">
    <i>
      <x/>
    </i>
    <i>
      <x v="1"/>
    </i>
    <i>
      <x v="2"/>
    </i>
    <i>
      <x v="3"/>
    </i>
    <i t="grand">
      <x/>
    </i>
  </colItems>
  <dataFields count="1">
    <dataField name="Sum of Sales" fld="12" baseField="0" baseItem="0"/>
  </dataFields>
  <chartFormats count="12">
    <chartFormat chart="3" format="12" series="1">
      <pivotArea type="data" outline="0" fieldPosition="0">
        <references count="1">
          <reference field="13" count="1" selected="0">
            <x v="0"/>
          </reference>
        </references>
      </pivotArea>
    </chartFormat>
    <chartFormat chart="3" format="13" series="1">
      <pivotArea type="data" outline="0" fieldPosition="0">
        <references count="1">
          <reference field="13" count="1" selected="0">
            <x v="1"/>
          </reference>
        </references>
      </pivotArea>
    </chartFormat>
    <chartFormat chart="3" format="14" series="1">
      <pivotArea type="data" outline="0" fieldPosition="0">
        <references count="1">
          <reference field="13" count="1" selected="0">
            <x v="2"/>
          </reference>
        </references>
      </pivotArea>
    </chartFormat>
    <chartFormat chart="3" format="15" series="1">
      <pivotArea type="data" outline="0" fieldPosition="0">
        <references count="1">
          <reference field="13" count="1" selected="0">
            <x v="3"/>
          </reference>
        </references>
      </pivotArea>
    </chartFormat>
    <chartFormat chart="5" format="44" series="1">
      <pivotArea type="data" outline="0" fieldPosition="0">
        <references count="2">
          <reference field="4294967294" count="1" selected="0">
            <x v="0"/>
          </reference>
          <reference field="13" count="1" selected="0">
            <x v="0"/>
          </reference>
        </references>
      </pivotArea>
    </chartFormat>
    <chartFormat chart="5" format="45" series="1">
      <pivotArea type="data" outline="0" fieldPosition="0">
        <references count="2">
          <reference field="4294967294" count="1" selected="0">
            <x v="0"/>
          </reference>
          <reference field="13" count="1" selected="0">
            <x v="1"/>
          </reference>
        </references>
      </pivotArea>
    </chartFormat>
    <chartFormat chart="5" format="46" series="1">
      <pivotArea type="data" outline="0" fieldPosition="0">
        <references count="2">
          <reference field="4294967294" count="1" selected="0">
            <x v="0"/>
          </reference>
          <reference field="13" count="1" selected="0">
            <x v="2"/>
          </reference>
        </references>
      </pivotArea>
    </chartFormat>
    <chartFormat chart="5" format="47" series="1">
      <pivotArea type="data" outline="0" fieldPosition="0">
        <references count="2">
          <reference field="4294967294" count="1" selected="0">
            <x v="0"/>
          </reference>
          <reference field="13" count="1" selected="0">
            <x v="3"/>
          </reference>
        </references>
      </pivotArea>
    </chartFormat>
    <chartFormat chart="3" format="40" series="1">
      <pivotArea type="data" outline="0" fieldPosition="0">
        <references count="2">
          <reference field="4294967294" count="1" selected="0">
            <x v="0"/>
          </reference>
          <reference field="13" count="1" selected="0">
            <x v="1"/>
          </reference>
        </references>
      </pivotArea>
    </chartFormat>
    <chartFormat chart="3" format="41" series="1">
      <pivotArea type="data" outline="0" fieldPosition="0">
        <references count="2">
          <reference field="4294967294" count="1" selected="0">
            <x v="0"/>
          </reference>
          <reference field="13" count="1" selected="0">
            <x v="2"/>
          </reference>
        </references>
      </pivotArea>
    </chartFormat>
    <chartFormat chart="3" format="42" series="1">
      <pivotArea type="data" outline="0" fieldPosition="0">
        <references count="2">
          <reference field="4294967294" count="1" selected="0">
            <x v="0"/>
          </reference>
          <reference field="13" count="1" selected="0">
            <x v="3"/>
          </reference>
        </references>
      </pivotArea>
    </chartFormat>
    <chartFormat chart="3" format="43"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BFFC54-9526-A84A-912B-FEE96293271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0" firstHeaderRow="1" firstDataRow="1" firstDataCol="0"/>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showAll="0"/>
    <pivotField numFmtId="166" showAll="0"/>
    <pivotField numFmtId="167" showAll="0"/>
    <pivotField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items count="5">
        <item x="2"/>
        <item x="1"/>
        <item x="3"/>
        <item x="0"/>
        <item t="default"/>
      </items>
    </pivotField>
    <pivotField showAll="0"/>
    <pivotField showAll="0">
      <items count="3">
        <item x="1"/>
        <item x="0"/>
        <item t="default"/>
      </items>
    </pivotField>
    <pivotField showAll="0">
      <items count="7">
        <item x="0"/>
        <item x="1"/>
        <item x="2"/>
        <item x="3"/>
        <item x="4"/>
        <item x="5"/>
        <item t="default"/>
      </items>
    </pivotField>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84706F-0E3F-9E49-BC5F-5C32D6B63FC7}"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8:F65" firstHeaderRow="1" firstDataRow="2"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axis="axisCol" showAll="0">
      <items count="4">
        <item x="1"/>
        <item x="2"/>
        <item x="0"/>
        <item t="default"/>
      </items>
    </pivotField>
    <pivotField showAll="0">
      <items count="5">
        <item x="2"/>
        <item x="1"/>
        <item x="3"/>
        <item x="0"/>
        <item t="default"/>
      </items>
    </pivotField>
    <pivotField showAll="0">
      <items count="4">
        <item x="2"/>
        <item x="1"/>
        <item x="0"/>
        <item t="default"/>
      </items>
    </pivotField>
    <pivotField numFmtId="166" showAll="0"/>
    <pivotField numFmtId="167" showAll="0">
      <items count="41">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 t="default"/>
      </items>
    </pivotField>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s>
  <rowFields count="1">
    <field x="5"/>
  </rowFields>
  <rowItems count="6">
    <i>
      <x v="28"/>
    </i>
    <i>
      <x v="125"/>
    </i>
    <i>
      <x v="831"/>
    </i>
    <i>
      <x v="646"/>
    </i>
    <i>
      <x v="255"/>
    </i>
    <i t="grand">
      <x/>
    </i>
  </rowItems>
  <colFields count="1">
    <field x="7"/>
  </colFields>
  <colItems count="4">
    <i>
      <x/>
    </i>
    <i>
      <x v="1"/>
    </i>
    <i>
      <x v="2"/>
    </i>
    <i t="grand">
      <x/>
    </i>
  </colItems>
  <dataFields count="1">
    <dataField name="Sum of Sales" fld="12" baseField="0" baseItem="0"/>
  </dataFields>
  <chartFormats count="57">
    <chartFormat chart="1"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5" format="3" series="1">
      <pivotArea type="data" outline="0" fieldPosition="0">
        <references count="2">
          <reference field="4294967294" count="1" selected="0">
            <x v="0"/>
          </reference>
          <reference field="7" count="1" selected="0">
            <x v="0"/>
          </reference>
        </references>
      </pivotArea>
    </chartFormat>
    <chartFormat chart="5" format="4" series="1">
      <pivotArea type="data" outline="0" fieldPosition="0">
        <references count="2">
          <reference field="4294967294" count="1" selected="0">
            <x v="0"/>
          </reference>
          <reference field="7" count="1" selected="0">
            <x v="1"/>
          </reference>
        </references>
      </pivotArea>
    </chartFormat>
    <chartFormat chart="5" format="5" series="1">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2">
          <reference field="4294967294" count="1" selected="0">
            <x v="0"/>
          </reference>
          <reference field="7" count="1" selected="0">
            <x v="0"/>
          </reference>
        </references>
      </pivotArea>
    </chartFormat>
    <chartFormat chart="6" format="7" series="1">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2">
          <reference field="4294967294" count="1" selected="0">
            <x v="0"/>
          </reference>
          <reference field="7" count="1" selected="0">
            <x v="2"/>
          </reference>
        </references>
      </pivotArea>
    </chartFormat>
    <chartFormat chart="6" format="9" series="1">
      <pivotArea type="data" outline="0" fieldPosition="0">
        <references count="3">
          <reference field="4294967294" count="1" selected="0">
            <x v="0"/>
          </reference>
          <reference field="5" count="1" selected="0">
            <x v="288"/>
          </reference>
          <reference field="7" count="1" selected="0">
            <x v="0"/>
          </reference>
        </references>
      </pivotArea>
    </chartFormat>
    <chartFormat chart="6" format="10" series="1">
      <pivotArea type="data" outline="0" fieldPosition="0">
        <references count="3">
          <reference field="4294967294" count="1" selected="0">
            <x v="0"/>
          </reference>
          <reference field="5" count="1" selected="0">
            <x v="312"/>
          </reference>
          <reference field="7" count="1" selected="0">
            <x v="0"/>
          </reference>
        </references>
      </pivotArea>
    </chartFormat>
    <chartFormat chart="6" format="11" series="1">
      <pivotArea type="data" outline="0" fieldPosition="0">
        <references count="3">
          <reference field="4294967294" count="1" selected="0">
            <x v="0"/>
          </reference>
          <reference field="5" count="1" selected="0">
            <x v="255"/>
          </reference>
          <reference field="7" count="1" selected="0">
            <x v="1"/>
          </reference>
        </references>
      </pivotArea>
    </chartFormat>
    <chartFormat chart="6" format="12" series="1">
      <pivotArea type="data" outline="0" fieldPosition="0">
        <references count="3">
          <reference field="4294967294" count="1" selected="0">
            <x v="0"/>
          </reference>
          <reference field="5" count="1" selected="0">
            <x v="190"/>
          </reference>
          <reference field="7" count="1" selected="0">
            <x v="1"/>
          </reference>
        </references>
      </pivotArea>
    </chartFormat>
    <chartFormat chart="6" format="13" series="1">
      <pivotArea type="data" outline="0" fieldPosition="0">
        <references count="3">
          <reference field="4294967294" count="1" selected="0">
            <x v="0"/>
          </reference>
          <reference field="5" count="1" selected="0">
            <x v="417"/>
          </reference>
          <reference field="7" count="1" selected="0">
            <x v="1"/>
          </reference>
        </references>
      </pivotArea>
    </chartFormat>
    <chartFormat chart="6" format="14" series="1">
      <pivotArea type="data" outline="0" fieldPosition="0">
        <references count="3">
          <reference field="4294967294" count="1" selected="0">
            <x v="0"/>
          </reference>
          <reference field="5" count="1" selected="0">
            <x v="216"/>
          </reference>
          <reference field="7" count="1" selected="0">
            <x v="1"/>
          </reference>
        </references>
      </pivotArea>
    </chartFormat>
    <chartFormat chart="6" format="15" series="1">
      <pivotArea type="data" outline="0" fieldPosition="0">
        <references count="3">
          <reference field="4294967294" count="1" selected="0">
            <x v="0"/>
          </reference>
          <reference field="5" count="1" selected="0">
            <x v="543"/>
          </reference>
          <reference field="7" count="1" selected="0">
            <x v="1"/>
          </reference>
        </references>
      </pivotArea>
    </chartFormat>
    <chartFormat chart="6" format="16" series="1">
      <pivotArea type="data" outline="0" fieldPosition="0">
        <references count="3">
          <reference field="4294967294" count="1" selected="0">
            <x v="0"/>
          </reference>
          <reference field="5" count="1" selected="0">
            <x v="28"/>
          </reference>
          <reference field="7" count="1" selected="0">
            <x v="2"/>
          </reference>
        </references>
      </pivotArea>
    </chartFormat>
    <chartFormat chart="6" format="17" series="1">
      <pivotArea type="data" outline="0" fieldPosition="0">
        <references count="3">
          <reference field="4294967294" count="1" selected="0">
            <x v="0"/>
          </reference>
          <reference field="5" count="1" selected="0">
            <x v="125"/>
          </reference>
          <reference field="7" count="1" selected="0">
            <x v="2"/>
          </reference>
        </references>
      </pivotArea>
    </chartFormat>
    <chartFormat chart="6" format="18" series="1">
      <pivotArea type="data" outline="0" fieldPosition="0">
        <references count="3">
          <reference field="4294967294" count="1" selected="0">
            <x v="0"/>
          </reference>
          <reference field="5" count="1" selected="0">
            <x v="831"/>
          </reference>
          <reference field="7" count="1" selected="0">
            <x v="2"/>
          </reference>
        </references>
      </pivotArea>
    </chartFormat>
    <chartFormat chart="6" format="19" series="1">
      <pivotArea type="data" outline="0" fieldPosition="0">
        <references count="3">
          <reference field="4294967294" count="1" selected="0">
            <x v="0"/>
          </reference>
          <reference field="5" count="1" selected="0">
            <x v="646"/>
          </reference>
          <reference field="7" count="1" selected="0">
            <x v="2"/>
          </reference>
        </references>
      </pivotArea>
    </chartFormat>
    <chartFormat chart="6" format="20" series="1">
      <pivotArea type="data" outline="0" fieldPosition="0">
        <references count="3">
          <reference field="4294967294" count="1" selected="0">
            <x v="0"/>
          </reference>
          <reference field="5" count="1" selected="0">
            <x v="237"/>
          </reference>
          <reference field="7" count="1" selected="0">
            <x v="2"/>
          </reference>
        </references>
      </pivotArea>
    </chartFormat>
    <chartFormat chart="5" format="6" series="1">
      <pivotArea type="data" outline="0" fieldPosition="0">
        <references count="3">
          <reference field="4294967294" count="1" selected="0">
            <x v="0"/>
          </reference>
          <reference field="5" count="1" selected="0">
            <x v="288"/>
          </reference>
          <reference field="7" count="1" selected="0">
            <x v="0"/>
          </reference>
        </references>
      </pivotArea>
    </chartFormat>
    <chartFormat chart="5" format="7" series="1">
      <pivotArea type="data" outline="0" fieldPosition="0">
        <references count="3">
          <reference field="4294967294" count="1" selected="0">
            <x v="0"/>
          </reference>
          <reference field="5" count="1" selected="0">
            <x v="312"/>
          </reference>
          <reference field="7" count="1" selected="0">
            <x v="0"/>
          </reference>
        </references>
      </pivotArea>
    </chartFormat>
    <chartFormat chart="5" format="8" series="1">
      <pivotArea type="data" outline="0" fieldPosition="0">
        <references count="3">
          <reference field="4294967294" count="1" selected="0">
            <x v="0"/>
          </reference>
          <reference field="5" count="1" selected="0">
            <x v="255"/>
          </reference>
          <reference field="7" count="1" selected="0">
            <x v="1"/>
          </reference>
        </references>
      </pivotArea>
    </chartFormat>
    <chartFormat chart="5" format="9" series="1">
      <pivotArea type="data" outline="0" fieldPosition="0">
        <references count="3">
          <reference field="4294967294" count="1" selected="0">
            <x v="0"/>
          </reference>
          <reference field="5" count="1" selected="0">
            <x v="190"/>
          </reference>
          <reference field="7" count="1" selected="0">
            <x v="1"/>
          </reference>
        </references>
      </pivotArea>
    </chartFormat>
    <chartFormat chart="5" format="10" series="1">
      <pivotArea type="data" outline="0" fieldPosition="0">
        <references count="3">
          <reference field="4294967294" count="1" selected="0">
            <x v="0"/>
          </reference>
          <reference field="5" count="1" selected="0">
            <x v="417"/>
          </reference>
          <reference field="7" count="1" selected="0">
            <x v="1"/>
          </reference>
        </references>
      </pivotArea>
    </chartFormat>
    <chartFormat chart="5" format="11" series="1">
      <pivotArea type="data" outline="0" fieldPosition="0">
        <references count="3">
          <reference field="4294967294" count="1" selected="0">
            <x v="0"/>
          </reference>
          <reference field="5" count="1" selected="0">
            <x v="216"/>
          </reference>
          <reference field="7" count="1" selected="0">
            <x v="1"/>
          </reference>
        </references>
      </pivotArea>
    </chartFormat>
    <chartFormat chart="5" format="12" series="1">
      <pivotArea type="data" outline="0" fieldPosition="0">
        <references count="3">
          <reference field="4294967294" count="1" selected="0">
            <x v="0"/>
          </reference>
          <reference field="5" count="1" selected="0">
            <x v="543"/>
          </reference>
          <reference field="7" count="1" selected="0">
            <x v="1"/>
          </reference>
        </references>
      </pivotArea>
    </chartFormat>
    <chartFormat chart="5" format="13" series="1">
      <pivotArea type="data" outline="0" fieldPosition="0">
        <references count="3">
          <reference field="4294967294" count="1" selected="0">
            <x v="0"/>
          </reference>
          <reference field="5" count="1" selected="0">
            <x v="28"/>
          </reference>
          <reference field="7" count="1" selected="0">
            <x v="2"/>
          </reference>
        </references>
      </pivotArea>
    </chartFormat>
    <chartFormat chart="5" format="14" series="1">
      <pivotArea type="data" outline="0" fieldPosition="0">
        <references count="3">
          <reference field="4294967294" count="1" selected="0">
            <x v="0"/>
          </reference>
          <reference field="5" count="1" selected="0">
            <x v="125"/>
          </reference>
          <reference field="7" count="1" selected="0">
            <x v="2"/>
          </reference>
        </references>
      </pivotArea>
    </chartFormat>
    <chartFormat chart="5" format="15" series="1">
      <pivotArea type="data" outline="0" fieldPosition="0">
        <references count="3">
          <reference field="4294967294" count="1" selected="0">
            <x v="0"/>
          </reference>
          <reference field="5" count="1" selected="0">
            <x v="831"/>
          </reference>
          <reference field="7" count="1" selected="0">
            <x v="2"/>
          </reference>
        </references>
      </pivotArea>
    </chartFormat>
    <chartFormat chart="5" format="16" series="1">
      <pivotArea type="data" outline="0" fieldPosition="0">
        <references count="3">
          <reference field="4294967294" count="1" selected="0">
            <x v="0"/>
          </reference>
          <reference field="5" count="1" selected="0">
            <x v="646"/>
          </reference>
          <reference field="7" count="1" selected="0">
            <x v="2"/>
          </reference>
        </references>
      </pivotArea>
    </chartFormat>
    <chartFormat chart="5" format="17" series="1">
      <pivotArea type="data" outline="0" fieldPosition="0">
        <references count="3">
          <reference field="4294967294" count="1" selected="0">
            <x v="0"/>
          </reference>
          <reference field="5" count="1" selected="0">
            <x v="237"/>
          </reference>
          <reference field="7" count="1" selected="0">
            <x v="2"/>
          </reference>
        </references>
      </pivotArea>
    </chartFormat>
    <chartFormat chart="4" format="3" series="1">
      <pivotArea type="data" outline="0" fieldPosition="0">
        <references count="3">
          <reference field="4294967294" count="1" selected="0">
            <x v="0"/>
          </reference>
          <reference field="5" count="1" selected="0">
            <x v="288"/>
          </reference>
          <reference field="7" count="1" selected="0">
            <x v="0"/>
          </reference>
        </references>
      </pivotArea>
    </chartFormat>
    <chartFormat chart="4" format="4" series="1">
      <pivotArea type="data" outline="0" fieldPosition="0">
        <references count="3">
          <reference field="4294967294" count="1" selected="0">
            <x v="0"/>
          </reference>
          <reference field="5" count="1" selected="0">
            <x v="312"/>
          </reference>
          <reference field="7" count="1" selected="0">
            <x v="0"/>
          </reference>
        </references>
      </pivotArea>
    </chartFormat>
    <chartFormat chart="4" format="5" series="1">
      <pivotArea type="data" outline="0" fieldPosition="0">
        <references count="3">
          <reference field="4294967294" count="1" selected="0">
            <x v="0"/>
          </reference>
          <reference field="5" count="1" selected="0">
            <x v="255"/>
          </reference>
          <reference field="7" count="1" selected="0">
            <x v="1"/>
          </reference>
        </references>
      </pivotArea>
    </chartFormat>
    <chartFormat chart="4" format="6" series="1">
      <pivotArea type="data" outline="0" fieldPosition="0">
        <references count="3">
          <reference field="4294967294" count="1" selected="0">
            <x v="0"/>
          </reference>
          <reference field="5" count="1" selected="0">
            <x v="190"/>
          </reference>
          <reference field="7" count="1" selected="0">
            <x v="1"/>
          </reference>
        </references>
      </pivotArea>
    </chartFormat>
    <chartFormat chart="4" format="7" series="1">
      <pivotArea type="data" outline="0" fieldPosition="0">
        <references count="3">
          <reference field="4294967294" count="1" selected="0">
            <x v="0"/>
          </reference>
          <reference field="5" count="1" selected="0">
            <x v="417"/>
          </reference>
          <reference field="7" count="1" selected="0">
            <x v="1"/>
          </reference>
        </references>
      </pivotArea>
    </chartFormat>
    <chartFormat chart="4" format="8" series="1">
      <pivotArea type="data" outline="0" fieldPosition="0">
        <references count="3">
          <reference field="4294967294" count="1" selected="0">
            <x v="0"/>
          </reference>
          <reference field="5" count="1" selected="0">
            <x v="216"/>
          </reference>
          <reference field="7" count="1" selected="0">
            <x v="1"/>
          </reference>
        </references>
      </pivotArea>
    </chartFormat>
    <chartFormat chart="4" format="9" series="1">
      <pivotArea type="data" outline="0" fieldPosition="0">
        <references count="3">
          <reference field="4294967294" count="1" selected="0">
            <x v="0"/>
          </reference>
          <reference field="5" count="1" selected="0">
            <x v="543"/>
          </reference>
          <reference field="7" count="1" selected="0">
            <x v="1"/>
          </reference>
        </references>
      </pivotArea>
    </chartFormat>
    <chartFormat chart="4" format="10" series="1">
      <pivotArea type="data" outline="0" fieldPosition="0">
        <references count="3">
          <reference field="4294967294" count="1" selected="0">
            <x v="0"/>
          </reference>
          <reference field="5" count="1" selected="0">
            <x v="28"/>
          </reference>
          <reference field="7" count="1" selected="0">
            <x v="2"/>
          </reference>
        </references>
      </pivotArea>
    </chartFormat>
    <chartFormat chart="4" format="11" series="1">
      <pivotArea type="data" outline="0" fieldPosition="0">
        <references count="3">
          <reference field="4294967294" count="1" selected="0">
            <x v="0"/>
          </reference>
          <reference field="5" count="1" selected="0">
            <x v="125"/>
          </reference>
          <reference field="7" count="1" selected="0">
            <x v="2"/>
          </reference>
        </references>
      </pivotArea>
    </chartFormat>
    <chartFormat chart="4" format="12" series="1">
      <pivotArea type="data" outline="0" fieldPosition="0">
        <references count="3">
          <reference field="4294967294" count="1" selected="0">
            <x v="0"/>
          </reference>
          <reference field="5" count="1" selected="0">
            <x v="831"/>
          </reference>
          <reference field="7" count="1" selected="0">
            <x v="2"/>
          </reference>
        </references>
      </pivotArea>
    </chartFormat>
    <chartFormat chart="4" format="13" series="1">
      <pivotArea type="data" outline="0" fieldPosition="0">
        <references count="3">
          <reference field="4294967294" count="1" selected="0">
            <x v="0"/>
          </reference>
          <reference field="5" count="1" selected="0">
            <x v="646"/>
          </reference>
          <reference field="7" count="1" selected="0">
            <x v="2"/>
          </reference>
        </references>
      </pivotArea>
    </chartFormat>
    <chartFormat chart="4" format="14" series="1">
      <pivotArea type="data" outline="0" fieldPosition="0">
        <references count="3">
          <reference field="4294967294" count="1" selected="0">
            <x v="0"/>
          </reference>
          <reference field="5" count="1" selected="0">
            <x v="237"/>
          </reference>
          <reference field="7" count="1" selected="0">
            <x v="2"/>
          </reference>
        </references>
      </pivotArea>
    </chartFormat>
    <chartFormat chart="6" format="21" series="1">
      <pivotArea type="data" outline="0" fieldPosition="0">
        <references count="2">
          <reference field="4294967294" count="1" selected="0">
            <x v="0"/>
          </reference>
          <reference field="5" count="1" selected="0">
            <x v="28"/>
          </reference>
        </references>
      </pivotArea>
    </chartFormat>
    <chartFormat chart="6" format="22" series="1">
      <pivotArea type="data" outline="0" fieldPosition="0">
        <references count="2">
          <reference field="4294967294" count="1" selected="0">
            <x v="0"/>
          </reference>
          <reference field="5" count="1" selected="0">
            <x v="125"/>
          </reference>
        </references>
      </pivotArea>
    </chartFormat>
    <chartFormat chart="6" format="23" series="1">
      <pivotArea type="data" outline="0" fieldPosition="0">
        <references count="2">
          <reference field="4294967294" count="1" selected="0">
            <x v="0"/>
          </reference>
          <reference field="5" count="1" selected="0">
            <x v="831"/>
          </reference>
        </references>
      </pivotArea>
    </chartFormat>
    <chartFormat chart="6" format="24" series="1">
      <pivotArea type="data" outline="0" fieldPosition="0">
        <references count="2">
          <reference field="4294967294" count="1" selected="0">
            <x v="0"/>
          </reference>
          <reference field="5" count="1" selected="0">
            <x v="646"/>
          </reference>
        </references>
      </pivotArea>
    </chartFormat>
    <chartFormat chart="6" format="25" series="1">
      <pivotArea type="data" outline="0" fieldPosition="0">
        <references count="2">
          <reference field="4294967294" count="1" selected="0">
            <x v="0"/>
          </reference>
          <reference field="5" count="1" selected="0">
            <x v="255"/>
          </reference>
        </references>
      </pivotArea>
    </chartFormat>
    <chartFormat chart="5" format="18" series="1">
      <pivotArea type="data" outline="0" fieldPosition="0">
        <references count="2">
          <reference field="4294967294" count="1" selected="0">
            <x v="0"/>
          </reference>
          <reference field="5" count="1" selected="0">
            <x v="28"/>
          </reference>
        </references>
      </pivotArea>
    </chartFormat>
    <chartFormat chart="5" format="19" series="1">
      <pivotArea type="data" outline="0" fieldPosition="0">
        <references count="2">
          <reference field="4294967294" count="1" selected="0">
            <x v="0"/>
          </reference>
          <reference field="5" count="1" selected="0">
            <x v="125"/>
          </reference>
        </references>
      </pivotArea>
    </chartFormat>
    <chartFormat chart="5" format="20" series="1">
      <pivotArea type="data" outline="0" fieldPosition="0">
        <references count="2">
          <reference field="4294967294" count="1" selected="0">
            <x v="0"/>
          </reference>
          <reference field="5" count="1" selected="0">
            <x v="831"/>
          </reference>
        </references>
      </pivotArea>
    </chartFormat>
    <chartFormat chart="5" format="21" series="1">
      <pivotArea type="data" outline="0" fieldPosition="0">
        <references count="2">
          <reference field="4294967294" count="1" selected="0">
            <x v="0"/>
          </reference>
          <reference field="5" count="1" selected="0">
            <x v="646"/>
          </reference>
        </references>
      </pivotArea>
    </chartFormat>
    <chartFormat chart="5" format="22" series="1">
      <pivotArea type="data" outline="0" fieldPosition="0">
        <references count="2">
          <reference field="4294967294" count="1" selected="0">
            <x v="0"/>
          </reference>
          <reference field="5" count="1" selected="0">
            <x v="255"/>
          </reference>
        </references>
      </pivotArea>
    </chartFormat>
    <chartFormat chart="4" format="15" series="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Roast" xr10:uid="{496D00AA-088A-2F41-AAF5-BDBDE6A8C794}" sourceName="Coffee Roast">
  <pivotTables>
    <pivotTable tabId="19" name="TotalSales"/>
    <pivotTable tabId="19" name="PivotTable1"/>
    <pivotTable tabId="19" name="PivotTable2"/>
  </pivotTables>
  <data>
    <tabular pivotCacheId="130444759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471F21-35B3-C644-8707-02AC35F0D932}" sourceName="Size">
  <pivotTables>
    <pivotTable tabId="19" name="TotalSales"/>
    <pivotTable tabId="19" name="PivotTable1"/>
    <pivotTable tabId="19" name="PivotTable2"/>
  </pivotTables>
  <data>
    <tabular pivotCacheId="130444759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ECC8BC8-5638-714B-8927-FAFD500623A4}" sourceName="Loyalty card">
  <pivotTables>
    <pivotTable tabId="19" name="TotalSales"/>
    <pivotTable tabId="19" name="PivotTable1"/>
    <pivotTable tabId="19" name="PivotTable2"/>
  </pivotTables>
  <data>
    <tabular pivotCacheId="130444759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B5E8E6B4-1428-174A-BC4A-CBDF177DC03D}" sourceName="coffee type name">
  <pivotTables>
    <pivotTable tabId="19" name="TotalSales"/>
    <pivotTable tabId="19" name="PivotTable1"/>
    <pivotTable tabId="19" name="PivotTable2"/>
  </pivotTables>
  <data>
    <tabular pivotCacheId="1304447590">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1" xr10:uid="{26FC494C-9399-864A-99B7-79B2B59EFF62}" sourceName="coffee type name">
  <pivotTables>
    <pivotTable tabId="20" name="PivotTable1"/>
    <pivotTable tabId="20" name="PivotTable2"/>
    <pivotTable tabId="20" name="PivotTable3"/>
    <pivotTable tabId="20" name="PivotTable6"/>
  </pivotTables>
  <data>
    <tabular pivotCacheId="1304447590">
      <items count="4">
        <i x="2" s="1"/>
        <i x="1"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F16F9FC2-2498-B440-B1C5-3C79D6C8D2BB}" sourceName="Loyalty card">
  <pivotTables>
    <pivotTable tabId="20" name="PivotTable2"/>
    <pivotTable tabId="20" name="PivotTable1"/>
    <pivotTable tabId="20" name="PivotTable3"/>
    <pivotTable tabId="20" name="PivotTable6"/>
  </pivotTables>
  <data>
    <tabular pivotCacheId="1304447590">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13D28F6-5AC4-C247-93E1-6ADF52F142D5}" sourceName="Years">
  <pivotTables>
    <pivotTable tabId="20" name="PivotTable3"/>
  </pivotTables>
  <data>
    <tabular pivotCacheId="130444759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Roast" xr10:uid="{28296595-4DD6-C34D-98A7-C0608A22BD80}" cache="Slicer_Coffee_Roast" caption="Coffee Roast" rowHeight="230716"/>
  <slicer name="Size" xr10:uid="{011E3D99-3B5B-EF4E-9B91-331A0C5245D7}" cache="Slicer_Size" caption="Size" rowHeight="230716"/>
  <slicer name="Loyalty card" xr10:uid="{A9482FAC-706F-9E46-A4F7-955EAE0012BA}" cache="Slicer_Loyalty_card" caption="Loyalty card" rowHeight="230716"/>
  <slicer name="coffee type name" xr10:uid="{3D90088B-2509-E74E-B214-CC3D4095B817}" cache="Slicer_coffee_type_name" caption="coffee type nam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23067B0F-88C2-D044-833C-D7B5716C2566}" cache="Slicer_Loyalty_card1" caption="Loyalty card"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2" xr10:uid="{2D892B0E-F606-BA41-A628-5C6F68DDEA19}" cache="Slicer_coffee_type_name1" caption="coffee type name" style="SlicerStyleDark3" rowHeight="548640"/>
  <slicer name="Loyalty card 2" xr10:uid="{594C55C3-73D3-8B47-A70E-D8871149A76E}" cache="Slicer_Loyalty_card1" caption="Loyalty card" style="SlicerStyleOther1" rowHeight="457200"/>
  <slicer name="Years" xr10:uid="{99F5EB81-298A-0447-B8EC-7B0139D4E1E9}" cache="Slicer_Years" caption="Years" style="SlicerStyleDark3"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913025-7AAA-0C40-BB16-4532EB0D3DB1}" name="Order" displayName="Order" ref="A1:P1001" totalsRowShown="0">
  <autoFilter ref="A1:P1001" xr:uid="{24913025-7AAA-0C40-BB16-4532EB0D3DB1}"/>
  <tableColumns count="16">
    <tableColumn id="1" xr3:uid="{03FAEBDB-E883-6E48-9DD4-8D8C9CC4FF2B}" name="Order ID" dataDxfId="10"/>
    <tableColumn id="2" xr3:uid="{ED4BE3F9-7A76-F64D-90CE-99A689E80562}" name="Order Date" dataDxfId="9"/>
    <tableColumn id="3" xr3:uid="{4650DB39-A88A-EB47-94A2-4A145CDA6EDB}" name=" Customer ID" dataDxfId="8"/>
    <tableColumn id="4" xr3:uid="{D2DBFE55-9C1E-E846-9586-86CB610FC96C}" name="Product ID"/>
    <tableColumn id="5" xr3:uid="{419D4953-8A59-A046-86A3-0AC50655611D}" name="Quantity" dataDxfId="7"/>
    <tableColumn id="6" xr3:uid="{9E183A62-25C8-5746-940F-2DFBE4920BA9}" name="Customer Name" dataDxfId="6">
      <calculatedColumnFormula>_xlfn.XLOOKUP(C2,customers!$A$1:$A$1001,customers!$B$1:$B$1001,,0)</calculatedColumnFormula>
    </tableColumn>
    <tableColumn id="7" xr3:uid="{B095142D-9568-8546-9A2C-524EA283DF21}" name="Email" dataDxfId="5">
      <calculatedColumnFormula>IF(_xlfn.XLOOKUP(C2,customers!$A$1:$A$1001,customers!$C$1:$C$1001," ",0)=0,"",_xlfn.XLOOKUP(C2,customers!$A$1:$A$1001,customers!$C$1:$C$1001))</calculatedColumnFormula>
    </tableColumn>
    <tableColumn id="8" xr3:uid="{4AF6BB4B-97AC-1C48-881E-AF9FFB5FF5D4}" name="Country" dataDxfId="4">
      <calculatedColumnFormula>_xlfn.XLOOKUP(C2,customers!$A$1:$A$1001,customers!$G$1:$G$1001,"",0)</calculatedColumnFormula>
    </tableColumn>
    <tableColumn id="9" xr3:uid="{09F6680B-8896-EC4D-BFB6-0E15904F108A}" name="Coffee Type">
      <calculatedColumnFormula>INDEX(products!$A$1:$G$49,MATCH(orders!$D2,products!$A$1:$A$49,0),MATCH(orders!I$1,products!$A$1:$G$1,0))</calculatedColumnFormula>
    </tableColumn>
    <tableColumn id="10" xr3:uid="{6B72CA42-666F-464B-B9AD-E748256DA65E}" name="Roast Type">
      <calculatedColumnFormula>INDEX(products!$A$1:$G$49,MATCH(orders!$D2,products!$A$1:$A$49,0),MATCH(orders!J$1,products!$A$1:$G$1,0))</calculatedColumnFormula>
    </tableColumn>
    <tableColumn id="11" xr3:uid="{B9054F8C-715B-494C-8085-B54D70CBF61D}" name="Size" dataDxfId="3">
      <calculatedColumnFormula>INDEX(products!$A$1:$G$49,MATCH(orders!$D2,products!$A$1:$A$49,0),MATCH(orders!K$1,products!$A$1:$G$1,0))</calculatedColumnFormula>
    </tableColumn>
    <tableColumn id="12" xr3:uid="{800AEFC4-394E-9742-B927-855489B5CE7D}" name="Unit Price" dataDxfId="2">
      <calculatedColumnFormula>INDEX(products!$A$1:$G$49,MATCH(orders!$D2,products!$A$1:$A$49,0),MATCH(orders!L$1,products!$A$1:$G$1,0))</calculatedColumnFormula>
    </tableColumn>
    <tableColumn id="13" xr3:uid="{49B25FD2-E8B0-A74B-AD84-2A2FE35512D3}" name="Sales" dataDxfId="1">
      <calculatedColumnFormula>L2*E2</calculatedColumnFormula>
    </tableColumn>
    <tableColumn id="14" xr3:uid="{B173EF68-F95B-3544-A89F-2A9C2A89FFB3}" name="coffee type name">
      <calculatedColumnFormula>IF(I2="Rob","Robusta",IF(I2="Exc","Excelsa",IF(I2="Ara","Arabica",IF(I2="Lib","Liberica",""))))</calculatedColumnFormula>
    </tableColumn>
    <tableColumn id="15" xr3:uid="{0CA2412A-0A1D-B844-AEC5-21582D387610}" name="Coffee Roast"/>
    <tableColumn id="16" xr3:uid="{92988B55-5362-1749-8A60-AC752B7A77B8}" name="Loyalty card" dataDxfId="0">
      <calculatedColumnFormula>_xlfn.XLOOKUP(Order[[#This Row],[ 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7FD694-74A4-2046-9AAD-A66F91055778}" sourceName="Order Date">
  <pivotTables>
    <pivotTable tabId="19" name="TotalSales"/>
    <pivotTable tabId="19" name="PivotTable1"/>
    <pivotTable tabId="19" name="PivotTable2"/>
  </pivotTables>
  <state minimalRefreshVersion="6" lastRefreshVersion="6" pivotCacheId="1304447590"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548BFC3-5E59-C243-820C-9E450D8403F4}" cache="NativeTimeline_Order_Date" caption="Order Date" level="0" selectionLevel="0"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A7A1C-A9D2-DC44-A7C3-0D923C0D7083}">
  <dimension ref="A3:F89"/>
  <sheetViews>
    <sheetView topLeftCell="A23" workbookViewId="0">
      <selection activeCell="G14" sqref="G14"/>
    </sheetView>
  </sheetViews>
  <sheetFormatPr baseColWidth="10" defaultRowHeight="15" x14ac:dyDescent="0.2"/>
  <cols>
    <col min="1" max="1" width="16" bestFit="1" customWidth="1"/>
    <col min="2" max="2" width="10.5" bestFit="1" customWidth="1"/>
    <col min="3" max="3" width="17" bestFit="1" customWidth="1"/>
    <col min="4" max="4" width="6.6640625" bestFit="1" customWidth="1"/>
    <col min="5" max="6" width="7.33203125" bestFit="1" customWidth="1"/>
    <col min="7" max="17" width="17" bestFit="1" customWidth="1"/>
  </cols>
  <sheetData>
    <row r="3" spans="1:6" x14ac:dyDescent="0.2">
      <c r="A3" s="9" t="s">
        <v>6224</v>
      </c>
      <c r="C3" s="9" t="s">
        <v>6196</v>
      </c>
    </row>
    <row r="4" spans="1:6" x14ac:dyDescent="0.2">
      <c r="A4" s="9" t="s">
        <v>6219</v>
      </c>
      <c r="B4" s="9" t="s">
        <v>1</v>
      </c>
      <c r="C4" t="s">
        <v>6220</v>
      </c>
      <c r="D4" t="s">
        <v>6221</v>
      </c>
      <c r="E4" t="s">
        <v>6222</v>
      </c>
      <c r="F4" t="s">
        <v>6223</v>
      </c>
    </row>
    <row r="5" spans="1:6" x14ac:dyDescent="0.2">
      <c r="A5" t="s">
        <v>6203</v>
      </c>
      <c r="B5" s="4" t="s">
        <v>6204</v>
      </c>
      <c r="C5" s="10">
        <v>186.85499999999999</v>
      </c>
      <c r="D5" s="10">
        <v>305.97000000000003</v>
      </c>
      <c r="E5" s="10">
        <v>213.15999999999997</v>
      </c>
      <c r="F5" s="10">
        <v>123</v>
      </c>
    </row>
    <row r="6" spans="1:6" x14ac:dyDescent="0.2">
      <c r="B6" s="4" t="s">
        <v>6205</v>
      </c>
      <c r="C6" s="10">
        <v>251.96499999999997</v>
      </c>
      <c r="D6" s="10">
        <v>129.46</v>
      </c>
      <c r="E6" s="10">
        <v>434.03999999999996</v>
      </c>
      <c r="F6" s="10">
        <v>171.93999999999997</v>
      </c>
    </row>
    <row r="7" spans="1:6" x14ac:dyDescent="0.2">
      <c r="B7" s="4" t="s">
        <v>6206</v>
      </c>
      <c r="C7" s="10">
        <v>224.94499999999999</v>
      </c>
      <c r="D7" s="10">
        <v>349.12</v>
      </c>
      <c r="E7" s="10">
        <v>321.04000000000002</v>
      </c>
      <c r="F7" s="10">
        <v>126.035</v>
      </c>
    </row>
    <row r="8" spans="1:6" x14ac:dyDescent="0.2">
      <c r="B8" s="4" t="s">
        <v>6207</v>
      </c>
      <c r="C8" s="10">
        <v>307.12</v>
      </c>
      <c r="D8" s="10">
        <v>681.07499999999993</v>
      </c>
      <c r="E8" s="10">
        <v>533.70499999999993</v>
      </c>
      <c r="F8" s="10">
        <v>158.85</v>
      </c>
    </row>
    <row r="9" spans="1:6" x14ac:dyDescent="0.2">
      <c r="B9" s="4" t="s">
        <v>6208</v>
      </c>
      <c r="C9" s="10">
        <v>53.664999999999992</v>
      </c>
      <c r="D9" s="10">
        <v>83.025000000000006</v>
      </c>
      <c r="E9" s="10">
        <v>193.83499999999998</v>
      </c>
      <c r="F9" s="10">
        <v>68.039999999999992</v>
      </c>
    </row>
    <row r="10" spans="1:6" x14ac:dyDescent="0.2">
      <c r="B10" s="4" t="s">
        <v>6209</v>
      </c>
      <c r="C10" s="10">
        <v>163.01999999999998</v>
      </c>
      <c r="D10" s="10">
        <v>678.3599999999999</v>
      </c>
      <c r="E10" s="10">
        <v>171.04500000000002</v>
      </c>
      <c r="F10" s="10">
        <v>372.255</v>
      </c>
    </row>
    <row r="11" spans="1:6" x14ac:dyDescent="0.2">
      <c r="B11" s="4" t="s">
        <v>6210</v>
      </c>
      <c r="C11" s="10">
        <v>345.02</v>
      </c>
      <c r="D11" s="10">
        <v>273.86999999999995</v>
      </c>
      <c r="E11" s="10">
        <v>184.12999999999997</v>
      </c>
      <c r="F11" s="10">
        <v>201.11499999999998</v>
      </c>
    </row>
    <row r="12" spans="1:6" x14ac:dyDescent="0.2">
      <c r="B12" s="4" t="s">
        <v>6211</v>
      </c>
      <c r="C12" s="10">
        <v>334.89</v>
      </c>
      <c r="D12" s="10">
        <v>70.95</v>
      </c>
      <c r="E12" s="10">
        <v>134.23000000000002</v>
      </c>
      <c r="F12" s="10">
        <v>166.27499999999998</v>
      </c>
    </row>
    <row r="13" spans="1:6" x14ac:dyDescent="0.2">
      <c r="B13" s="4" t="s">
        <v>6212</v>
      </c>
      <c r="C13" s="10">
        <v>178.70999999999998</v>
      </c>
      <c r="D13" s="10">
        <v>166.1</v>
      </c>
      <c r="E13" s="10">
        <v>439.30999999999995</v>
      </c>
      <c r="F13" s="10">
        <v>492.9</v>
      </c>
    </row>
    <row r="14" spans="1:6" x14ac:dyDescent="0.2">
      <c r="B14" s="4" t="s">
        <v>6213</v>
      </c>
      <c r="C14" s="10">
        <v>301.98500000000001</v>
      </c>
      <c r="D14" s="10">
        <v>153.76499999999999</v>
      </c>
      <c r="E14" s="10">
        <v>215.55499999999998</v>
      </c>
      <c r="F14" s="10">
        <v>213.66499999999999</v>
      </c>
    </row>
    <row r="15" spans="1:6" x14ac:dyDescent="0.2">
      <c r="B15" s="4" t="s">
        <v>6214</v>
      </c>
      <c r="C15" s="10">
        <v>312.83499999999998</v>
      </c>
      <c r="D15" s="10">
        <v>63.249999999999993</v>
      </c>
      <c r="E15" s="10">
        <v>350.89500000000004</v>
      </c>
      <c r="F15" s="10">
        <v>96.405000000000001</v>
      </c>
    </row>
    <row r="16" spans="1:6" x14ac:dyDescent="0.2">
      <c r="B16" s="4" t="s">
        <v>6215</v>
      </c>
      <c r="C16" s="10">
        <v>265.62</v>
      </c>
      <c r="D16" s="10">
        <v>526.51499999999987</v>
      </c>
      <c r="E16" s="10">
        <v>187.06</v>
      </c>
      <c r="F16" s="10">
        <v>210.58999999999997</v>
      </c>
    </row>
    <row r="17" spans="1:6" x14ac:dyDescent="0.2">
      <c r="A17" t="s">
        <v>6216</v>
      </c>
      <c r="B17" s="4" t="s">
        <v>6204</v>
      </c>
      <c r="C17" s="10">
        <v>47.25</v>
      </c>
      <c r="D17" s="10">
        <v>65.805000000000007</v>
      </c>
      <c r="E17" s="10">
        <v>274.67500000000001</v>
      </c>
      <c r="F17" s="10">
        <v>179.22</v>
      </c>
    </row>
    <row r="18" spans="1:6" x14ac:dyDescent="0.2">
      <c r="B18" s="4" t="s">
        <v>6205</v>
      </c>
      <c r="C18" s="10">
        <v>745.44999999999993</v>
      </c>
      <c r="D18" s="10">
        <v>428.88499999999999</v>
      </c>
      <c r="E18" s="10">
        <v>194.17499999999998</v>
      </c>
      <c r="F18" s="10">
        <v>429.82999999999993</v>
      </c>
    </row>
    <row r="19" spans="1:6" x14ac:dyDescent="0.2">
      <c r="B19" s="4" t="s">
        <v>6206</v>
      </c>
      <c r="C19" s="10">
        <v>130.47</v>
      </c>
      <c r="D19" s="10">
        <v>271.48500000000001</v>
      </c>
      <c r="E19" s="10">
        <v>281.20499999999998</v>
      </c>
      <c r="F19" s="10">
        <v>231.63000000000002</v>
      </c>
    </row>
    <row r="20" spans="1:6" x14ac:dyDescent="0.2">
      <c r="B20" s="4" t="s">
        <v>6207</v>
      </c>
      <c r="C20" s="10">
        <v>27</v>
      </c>
      <c r="D20" s="10">
        <v>347.26</v>
      </c>
      <c r="E20" s="10">
        <v>147.51</v>
      </c>
      <c r="F20" s="10">
        <v>240.04</v>
      </c>
    </row>
    <row r="21" spans="1:6" x14ac:dyDescent="0.2">
      <c r="B21" s="4" t="s">
        <v>6208</v>
      </c>
      <c r="C21" s="10">
        <v>255.11499999999995</v>
      </c>
      <c r="D21" s="10">
        <v>541.73</v>
      </c>
      <c r="E21" s="10">
        <v>83.43</v>
      </c>
      <c r="F21" s="10">
        <v>59.079999999999991</v>
      </c>
    </row>
    <row r="22" spans="1:6" x14ac:dyDescent="0.2">
      <c r="B22" s="4" t="s">
        <v>6209</v>
      </c>
      <c r="C22" s="10">
        <v>584.78999999999985</v>
      </c>
      <c r="D22" s="10">
        <v>357.42999999999995</v>
      </c>
      <c r="E22" s="10">
        <v>355.34</v>
      </c>
      <c r="F22" s="10">
        <v>140.88</v>
      </c>
    </row>
    <row r="23" spans="1:6" x14ac:dyDescent="0.2">
      <c r="B23" s="4" t="s">
        <v>6210</v>
      </c>
      <c r="C23" s="10">
        <v>430.62</v>
      </c>
      <c r="D23" s="10">
        <v>227.42500000000001</v>
      </c>
      <c r="E23" s="10">
        <v>236.315</v>
      </c>
      <c r="F23" s="10">
        <v>414.58499999999992</v>
      </c>
    </row>
    <row r="24" spans="1:6" x14ac:dyDescent="0.2">
      <c r="B24" s="4" t="s">
        <v>6211</v>
      </c>
      <c r="C24" s="10">
        <v>22.5</v>
      </c>
      <c r="D24" s="10">
        <v>77.72</v>
      </c>
      <c r="E24" s="10">
        <v>60.5</v>
      </c>
      <c r="F24" s="10">
        <v>139.67999999999998</v>
      </c>
    </row>
    <row r="25" spans="1:6" x14ac:dyDescent="0.2">
      <c r="B25" s="4" t="s">
        <v>6212</v>
      </c>
      <c r="C25" s="10">
        <v>126.14999999999999</v>
      </c>
      <c r="D25" s="10">
        <v>195.11</v>
      </c>
      <c r="E25" s="10">
        <v>89.13</v>
      </c>
      <c r="F25" s="10">
        <v>302.65999999999997</v>
      </c>
    </row>
    <row r="26" spans="1:6" x14ac:dyDescent="0.2">
      <c r="B26" s="4" t="s">
        <v>6213</v>
      </c>
      <c r="C26" s="10">
        <v>376.03</v>
      </c>
      <c r="D26" s="10">
        <v>523.24</v>
      </c>
      <c r="E26" s="10">
        <v>440.96499999999997</v>
      </c>
      <c r="F26" s="10">
        <v>174.46999999999997</v>
      </c>
    </row>
    <row r="27" spans="1:6" x14ac:dyDescent="0.2">
      <c r="B27" s="4" t="s">
        <v>6214</v>
      </c>
      <c r="C27" s="10">
        <v>515.17999999999995</v>
      </c>
      <c r="D27" s="10">
        <v>142.56</v>
      </c>
      <c r="E27" s="10">
        <v>347.03999999999996</v>
      </c>
      <c r="F27" s="10">
        <v>104.08499999999999</v>
      </c>
    </row>
    <row r="28" spans="1:6" x14ac:dyDescent="0.2">
      <c r="B28" s="4" t="s">
        <v>6215</v>
      </c>
      <c r="C28" s="10">
        <v>95.859999999999985</v>
      </c>
      <c r="D28" s="10">
        <v>484.76</v>
      </c>
      <c r="E28" s="10">
        <v>94.17</v>
      </c>
      <c r="F28" s="10">
        <v>77.10499999999999</v>
      </c>
    </row>
    <row r="29" spans="1:6" x14ac:dyDescent="0.2">
      <c r="A29" t="s">
        <v>6217</v>
      </c>
      <c r="B29" s="4" t="s">
        <v>6204</v>
      </c>
      <c r="C29" s="10">
        <v>258.34500000000003</v>
      </c>
      <c r="D29" s="10">
        <v>139.625</v>
      </c>
      <c r="E29" s="10">
        <v>279.52000000000004</v>
      </c>
      <c r="F29" s="10">
        <v>160.19499999999999</v>
      </c>
    </row>
    <row r="30" spans="1:6" x14ac:dyDescent="0.2">
      <c r="B30" s="4" t="s">
        <v>6205</v>
      </c>
      <c r="C30" s="10">
        <v>342.2</v>
      </c>
      <c r="D30" s="10">
        <v>284.24999999999994</v>
      </c>
      <c r="E30" s="10">
        <v>251.83</v>
      </c>
      <c r="F30" s="10">
        <v>80.550000000000011</v>
      </c>
    </row>
    <row r="31" spans="1:6" x14ac:dyDescent="0.2">
      <c r="B31" s="4" t="s">
        <v>6206</v>
      </c>
      <c r="C31" s="10">
        <v>418.30499999999989</v>
      </c>
      <c r="D31" s="10">
        <v>468.125</v>
      </c>
      <c r="E31" s="10">
        <v>405.05500000000006</v>
      </c>
      <c r="F31" s="10">
        <v>253.15499999999997</v>
      </c>
    </row>
    <row r="32" spans="1:6" x14ac:dyDescent="0.2">
      <c r="B32" s="4" t="s">
        <v>6207</v>
      </c>
      <c r="C32" s="10">
        <v>102.32999999999998</v>
      </c>
      <c r="D32" s="10">
        <v>242.14000000000001</v>
      </c>
      <c r="E32" s="10">
        <v>554.875</v>
      </c>
      <c r="F32" s="10">
        <v>106.23999999999998</v>
      </c>
    </row>
    <row r="33" spans="1:6" x14ac:dyDescent="0.2">
      <c r="B33" s="4" t="s">
        <v>6208</v>
      </c>
      <c r="C33" s="10">
        <v>234.71999999999997</v>
      </c>
      <c r="D33" s="10">
        <v>133.08000000000001</v>
      </c>
      <c r="E33" s="10">
        <v>267.2</v>
      </c>
      <c r="F33" s="10">
        <v>272.68999999999994</v>
      </c>
    </row>
    <row r="34" spans="1:6" x14ac:dyDescent="0.2">
      <c r="B34" s="4" t="s">
        <v>6209</v>
      </c>
      <c r="C34" s="10">
        <v>430.39</v>
      </c>
      <c r="D34" s="10">
        <v>136.20500000000001</v>
      </c>
      <c r="E34" s="10">
        <v>209.6</v>
      </c>
      <c r="F34" s="10">
        <v>88.334999999999994</v>
      </c>
    </row>
    <row r="35" spans="1:6" x14ac:dyDescent="0.2">
      <c r="B35" s="4" t="s">
        <v>6210</v>
      </c>
      <c r="C35" s="10">
        <v>109.005</v>
      </c>
      <c r="D35" s="10">
        <v>393.57499999999999</v>
      </c>
      <c r="E35" s="10">
        <v>61.034999999999997</v>
      </c>
      <c r="F35" s="10">
        <v>199.48999999999998</v>
      </c>
    </row>
    <row r="36" spans="1:6" x14ac:dyDescent="0.2">
      <c r="B36" s="4" t="s">
        <v>6211</v>
      </c>
      <c r="C36" s="10">
        <v>287.52499999999998</v>
      </c>
      <c r="D36" s="10">
        <v>288.67</v>
      </c>
      <c r="E36" s="10">
        <v>125.58</v>
      </c>
      <c r="F36" s="10">
        <v>374.13499999999999</v>
      </c>
    </row>
    <row r="37" spans="1:6" x14ac:dyDescent="0.2">
      <c r="B37" s="4" t="s">
        <v>6212</v>
      </c>
      <c r="C37" s="10">
        <v>840.92999999999984</v>
      </c>
      <c r="D37" s="10">
        <v>409.875</v>
      </c>
      <c r="E37" s="10">
        <v>171.32999999999998</v>
      </c>
      <c r="F37" s="10">
        <v>221.43999999999997</v>
      </c>
    </row>
    <row r="38" spans="1:6" x14ac:dyDescent="0.2">
      <c r="B38" s="4" t="s">
        <v>6213</v>
      </c>
      <c r="C38" s="10">
        <v>299.07</v>
      </c>
      <c r="D38" s="10">
        <v>260.32499999999999</v>
      </c>
      <c r="E38" s="10">
        <v>584.64</v>
      </c>
      <c r="F38" s="10">
        <v>256.36500000000001</v>
      </c>
    </row>
    <row r="39" spans="1:6" x14ac:dyDescent="0.2">
      <c r="B39" s="4" t="s">
        <v>6214</v>
      </c>
      <c r="C39" s="10">
        <v>323.32499999999999</v>
      </c>
      <c r="D39" s="10">
        <v>565.57000000000005</v>
      </c>
      <c r="E39" s="10">
        <v>537.80999999999995</v>
      </c>
      <c r="F39" s="10">
        <v>189.47499999999999</v>
      </c>
    </row>
    <row r="40" spans="1:6" x14ac:dyDescent="0.2">
      <c r="B40" s="4" t="s">
        <v>6215</v>
      </c>
      <c r="C40" s="10">
        <v>399.48499999999996</v>
      </c>
      <c r="D40" s="10">
        <v>148.19999999999999</v>
      </c>
      <c r="E40" s="10">
        <v>388.21999999999997</v>
      </c>
      <c r="F40" s="10">
        <v>212.07499999999999</v>
      </c>
    </row>
    <row r="41" spans="1:6" x14ac:dyDescent="0.2">
      <c r="A41" t="s">
        <v>6218</v>
      </c>
      <c r="B41" s="4" t="s">
        <v>6204</v>
      </c>
      <c r="C41" s="10">
        <v>112.69499999999999</v>
      </c>
      <c r="D41" s="10">
        <v>166.32</v>
      </c>
      <c r="E41" s="10">
        <v>843.71499999999992</v>
      </c>
      <c r="F41" s="10">
        <v>146.685</v>
      </c>
    </row>
    <row r="42" spans="1:6" x14ac:dyDescent="0.2">
      <c r="B42" s="4" t="s">
        <v>6205</v>
      </c>
      <c r="C42" s="10">
        <v>114.87999999999998</v>
      </c>
      <c r="D42" s="10">
        <v>133.815</v>
      </c>
      <c r="E42" s="10">
        <v>91.175000000000011</v>
      </c>
      <c r="F42" s="10">
        <v>53.759999999999991</v>
      </c>
    </row>
    <row r="43" spans="1:6" x14ac:dyDescent="0.2">
      <c r="B43" s="4" t="s">
        <v>6206</v>
      </c>
      <c r="C43" s="10">
        <v>277.76</v>
      </c>
      <c r="D43" s="10">
        <v>175.41</v>
      </c>
      <c r="E43" s="10">
        <v>462.50999999999993</v>
      </c>
      <c r="F43" s="10">
        <v>399.52499999999998</v>
      </c>
    </row>
    <row r="44" spans="1:6" x14ac:dyDescent="0.2">
      <c r="B44" s="4" t="s">
        <v>6207</v>
      </c>
      <c r="C44" s="10">
        <v>197.89499999999998</v>
      </c>
      <c r="D44" s="10">
        <v>289.755</v>
      </c>
      <c r="E44" s="10">
        <v>88.545000000000002</v>
      </c>
      <c r="F44" s="10">
        <v>200.25499999999997</v>
      </c>
    </row>
    <row r="45" spans="1:6" x14ac:dyDescent="0.2">
      <c r="B45" s="4" t="s">
        <v>6208</v>
      </c>
      <c r="C45" s="10">
        <v>193.11499999999998</v>
      </c>
      <c r="D45" s="10">
        <v>212.49499999999998</v>
      </c>
      <c r="E45" s="10">
        <v>292.29000000000002</v>
      </c>
      <c r="F45" s="10">
        <v>304.46999999999997</v>
      </c>
    </row>
    <row r="46" spans="1:6" x14ac:dyDescent="0.2">
      <c r="B46" s="4" t="s">
        <v>6209</v>
      </c>
      <c r="C46" s="10">
        <v>179.79</v>
      </c>
      <c r="D46" s="10">
        <v>426.2</v>
      </c>
      <c r="E46" s="10">
        <v>170.08999999999997</v>
      </c>
      <c r="F46" s="10">
        <v>379.31</v>
      </c>
    </row>
    <row r="47" spans="1:6" x14ac:dyDescent="0.2">
      <c r="B47" s="4" t="s">
        <v>6210</v>
      </c>
      <c r="C47" s="10">
        <v>247.28999999999996</v>
      </c>
      <c r="D47" s="10">
        <v>246.685</v>
      </c>
      <c r="E47" s="10">
        <v>271.05499999999995</v>
      </c>
      <c r="F47" s="10">
        <v>141.69999999999999</v>
      </c>
    </row>
    <row r="48" spans="1:6" x14ac:dyDescent="0.2">
      <c r="B48" s="4" t="s">
        <v>6211</v>
      </c>
      <c r="C48" s="10">
        <v>116.39499999999998</v>
      </c>
      <c r="D48" s="10">
        <v>41.25</v>
      </c>
      <c r="E48" s="10">
        <v>15.54</v>
      </c>
      <c r="F48" s="10">
        <v>71.06</v>
      </c>
    </row>
    <row r="58" spans="1:2" x14ac:dyDescent="0.2">
      <c r="A58" s="9" t="s">
        <v>7</v>
      </c>
      <c r="B58" t="s">
        <v>6224</v>
      </c>
    </row>
    <row r="59" spans="1:2" x14ac:dyDescent="0.2">
      <c r="A59" t="s">
        <v>318</v>
      </c>
      <c r="B59" s="14">
        <v>6696.8649999999989</v>
      </c>
    </row>
    <row r="60" spans="1:2" x14ac:dyDescent="0.2">
      <c r="A60" t="s">
        <v>28</v>
      </c>
      <c r="B60" s="14">
        <v>2798.5050000000001</v>
      </c>
    </row>
    <row r="61" spans="1:2" x14ac:dyDescent="0.2">
      <c r="A61" t="s">
        <v>19</v>
      </c>
      <c r="B61" s="14">
        <v>35638.88499999998</v>
      </c>
    </row>
    <row r="84" spans="1:2" x14ac:dyDescent="0.2">
      <c r="A84" s="9" t="s">
        <v>4</v>
      </c>
      <c r="B84" t="s">
        <v>6224</v>
      </c>
    </row>
    <row r="85" spans="1:2" x14ac:dyDescent="0.2">
      <c r="A85" t="s">
        <v>5114</v>
      </c>
      <c r="B85" s="14">
        <v>317.06999999999994</v>
      </c>
    </row>
    <row r="86" spans="1:2" x14ac:dyDescent="0.2">
      <c r="A86" t="s">
        <v>5765</v>
      </c>
      <c r="B86" s="14">
        <v>307.04499999999996</v>
      </c>
    </row>
    <row r="87" spans="1:2" x14ac:dyDescent="0.2">
      <c r="A87" t="s">
        <v>3753</v>
      </c>
      <c r="B87" s="14">
        <v>278.01</v>
      </c>
    </row>
    <row r="88" spans="1:2" x14ac:dyDescent="0.2">
      <c r="A88" t="s">
        <v>1598</v>
      </c>
      <c r="B88" s="14">
        <v>281.67499999999995</v>
      </c>
    </row>
    <row r="89" spans="1:2" x14ac:dyDescent="0.2">
      <c r="A89" t="s">
        <v>2587</v>
      </c>
      <c r="B89" s="14">
        <v>289.11</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07EF7-5269-7E43-869A-309F08539990}">
  <dimension ref="A3:F142"/>
  <sheetViews>
    <sheetView topLeftCell="A76" workbookViewId="0">
      <selection activeCell="A95" sqref="A95"/>
    </sheetView>
  </sheetViews>
  <sheetFormatPr baseColWidth="10" defaultRowHeight="15" x14ac:dyDescent="0.2"/>
  <cols>
    <col min="1" max="1" width="12.1640625" bestFit="1" customWidth="1"/>
    <col min="2" max="2" width="14.83203125" bestFit="1" customWidth="1"/>
    <col min="3" max="3" width="13.6640625" bestFit="1" customWidth="1"/>
    <col min="4" max="4" width="11.5" bestFit="1" customWidth="1"/>
    <col min="5" max="5" width="10.1640625" bestFit="1" customWidth="1"/>
    <col min="6" max="6" width="10" bestFit="1" customWidth="1"/>
    <col min="7" max="7" width="11.5" bestFit="1" customWidth="1"/>
    <col min="8" max="8" width="13.1640625" bestFit="1" customWidth="1"/>
    <col min="9" max="9" width="14.83203125" bestFit="1" customWidth="1"/>
    <col min="10" max="10" width="17.5" bestFit="1" customWidth="1"/>
    <col min="11" max="11" width="13.6640625" bestFit="1" customWidth="1"/>
    <col min="12" max="12" width="13.83203125" bestFit="1" customWidth="1"/>
    <col min="13" max="13" width="10" bestFit="1" customWidth="1"/>
    <col min="14" max="14" width="18" bestFit="1" customWidth="1"/>
    <col min="15" max="15" width="13.1640625" bestFit="1" customWidth="1"/>
    <col min="16" max="16" width="14.83203125" bestFit="1" customWidth="1"/>
    <col min="17" max="17" width="9" bestFit="1" customWidth="1"/>
    <col min="18" max="18" width="13.1640625" bestFit="1" customWidth="1"/>
    <col min="19" max="19" width="10.6640625" bestFit="1" customWidth="1"/>
    <col min="20" max="20" width="15.6640625" bestFit="1" customWidth="1"/>
    <col min="21" max="21" width="10" bestFit="1" customWidth="1"/>
    <col min="22" max="22" width="11.5" bestFit="1" customWidth="1"/>
    <col min="23" max="23" width="9" bestFit="1" customWidth="1"/>
    <col min="24" max="24" width="7.1640625" bestFit="1" customWidth="1"/>
    <col min="25" max="26" width="8.1640625" bestFit="1" customWidth="1"/>
    <col min="27" max="27" width="9.1640625" bestFit="1" customWidth="1"/>
    <col min="28" max="28" width="8.1640625" bestFit="1" customWidth="1"/>
    <col min="29" max="29" width="11.5" bestFit="1" customWidth="1"/>
    <col min="30" max="30" width="10.1640625" bestFit="1" customWidth="1"/>
    <col min="31" max="31" width="7.1640625" bestFit="1" customWidth="1"/>
    <col min="32" max="33" width="8.1640625" bestFit="1" customWidth="1"/>
    <col min="34" max="34" width="9.1640625" bestFit="1" customWidth="1"/>
    <col min="35" max="38" width="8.1640625" bestFit="1" customWidth="1"/>
    <col min="39" max="39" width="9.1640625" bestFit="1" customWidth="1"/>
    <col min="40" max="40" width="8.1640625" bestFit="1" customWidth="1"/>
    <col min="41" max="41" width="9.1640625" bestFit="1" customWidth="1"/>
    <col min="42" max="42" width="10.1640625" bestFit="1" customWidth="1"/>
  </cols>
  <sheetData>
    <row r="3" spans="1:3" x14ac:dyDescent="0.2">
      <c r="A3" s="15"/>
      <c r="B3" s="16"/>
      <c r="C3" s="17"/>
    </row>
    <row r="4" spans="1:3" x14ac:dyDescent="0.2">
      <c r="A4" s="18"/>
      <c r="B4" s="19"/>
      <c r="C4" s="20"/>
    </row>
    <row r="5" spans="1:3" x14ac:dyDescent="0.2">
      <c r="A5" s="18"/>
      <c r="B5" s="19"/>
      <c r="C5" s="20"/>
    </row>
    <row r="6" spans="1:3" x14ac:dyDescent="0.2">
      <c r="A6" s="18"/>
      <c r="B6" s="19"/>
      <c r="C6" s="20"/>
    </row>
    <row r="7" spans="1:3" x14ac:dyDescent="0.2">
      <c r="A7" s="18"/>
      <c r="B7" s="19"/>
      <c r="C7" s="20"/>
    </row>
    <row r="8" spans="1:3" x14ac:dyDescent="0.2">
      <c r="A8" s="18"/>
      <c r="B8" s="19"/>
      <c r="C8" s="20"/>
    </row>
    <row r="9" spans="1:3" x14ac:dyDescent="0.2">
      <c r="A9" s="18"/>
      <c r="B9" s="19"/>
      <c r="C9" s="20"/>
    </row>
    <row r="10" spans="1:3" x14ac:dyDescent="0.2">
      <c r="A10" s="18"/>
      <c r="B10" s="19"/>
      <c r="C10" s="20"/>
    </row>
    <row r="11" spans="1:3" x14ac:dyDescent="0.2">
      <c r="A11" s="18"/>
      <c r="B11" s="19"/>
      <c r="C11" s="20"/>
    </row>
    <row r="12" spans="1:3" x14ac:dyDescent="0.2">
      <c r="A12" s="18"/>
      <c r="B12" s="19"/>
      <c r="C12" s="20"/>
    </row>
    <row r="13" spans="1:3" x14ac:dyDescent="0.2">
      <c r="A13" s="18"/>
      <c r="B13" s="19"/>
      <c r="C13" s="20"/>
    </row>
    <row r="14" spans="1:3" x14ac:dyDescent="0.2">
      <c r="A14" s="18"/>
      <c r="B14" s="19"/>
      <c r="C14" s="20"/>
    </row>
    <row r="15" spans="1:3" x14ac:dyDescent="0.2">
      <c r="A15" s="18"/>
      <c r="B15" s="19"/>
      <c r="C15" s="20"/>
    </row>
    <row r="16" spans="1:3" x14ac:dyDescent="0.2">
      <c r="A16" s="18"/>
      <c r="B16" s="19"/>
      <c r="C16" s="20"/>
    </row>
    <row r="17" spans="1:6" x14ac:dyDescent="0.2">
      <c r="A17" s="18"/>
      <c r="B17" s="19"/>
      <c r="C17" s="20"/>
    </row>
    <row r="18" spans="1:6" x14ac:dyDescent="0.2">
      <c r="A18" s="18"/>
      <c r="B18" s="19"/>
      <c r="C18" s="20"/>
    </row>
    <row r="19" spans="1:6" x14ac:dyDescent="0.2">
      <c r="A19" s="18"/>
      <c r="B19" s="19"/>
      <c r="C19" s="20"/>
    </row>
    <row r="20" spans="1:6" x14ac:dyDescent="0.2">
      <c r="A20" s="21"/>
      <c r="B20" s="22"/>
      <c r="C20" s="23"/>
    </row>
    <row r="31" spans="1:6" x14ac:dyDescent="0.2">
      <c r="A31" s="9" t="s">
        <v>6224</v>
      </c>
      <c r="B31" s="9" t="s">
        <v>6228</v>
      </c>
    </row>
    <row r="32" spans="1:6" x14ac:dyDescent="0.2">
      <c r="A32" s="9" t="s">
        <v>6226</v>
      </c>
      <c r="B32" t="s">
        <v>6220</v>
      </c>
      <c r="C32" t="s">
        <v>6221</v>
      </c>
      <c r="D32" t="s">
        <v>6222</v>
      </c>
      <c r="E32" t="s">
        <v>6223</v>
      </c>
      <c r="F32" t="s">
        <v>6227</v>
      </c>
    </row>
    <row r="33" spans="1:6" x14ac:dyDescent="0.2">
      <c r="A33" s="11" t="s">
        <v>6200</v>
      </c>
      <c r="B33" s="14">
        <v>3047.6849999999995</v>
      </c>
      <c r="C33" s="14">
        <v>3427.5149999999999</v>
      </c>
      <c r="D33" s="14">
        <v>4096.0849999999982</v>
      </c>
      <c r="E33" s="14">
        <v>2608.0299999999997</v>
      </c>
      <c r="F33" s="14">
        <v>13179.314999999995</v>
      </c>
    </row>
    <row r="34" spans="1:6" x14ac:dyDescent="0.2">
      <c r="A34" s="11" t="s">
        <v>6199</v>
      </c>
      <c r="B34" s="14">
        <v>4232.0599999999995</v>
      </c>
      <c r="C34" s="14">
        <v>4796.5499999999984</v>
      </c>
      <c r="D34" s="14">
        <v>4566.3850000000002</v>
      </c>
      <c r="E34" s="14">
        <v>3759.4700000000016</v>
      </c>
      <c r="F34" s="14">
        <v>17354.465</v>
      </c>
    </row>
    <row r="35" spans="1:6" x14ac:dyDescent="0.2">
      <c r="A35" s="11" t="s">
        <v>6198</v>
      </c>
      <c r="B35" s="14">
        <v>4488.75</v>
      </c>
      <c r="C35" s="14">
        <v>4082.375</v>
      </c>
      <c r="D35" s="14">
        <v>3391.6050000000005</v>
      </c>
      <c r="E35" s="14">
        <v>2637.7449999999994</v>
      </c>
      <c r="F35" s="14">
        <v>14600.474999999999</v>
      </c>
    </row>
    <row r="36" spans="1:6" x14ac:dyDescent="0.2">
      <c r="A36" s="11" t="s">
        <v>6227</v>
      </c>
      <c r="B36" s="14">
        <v>11768.494999999999</v>
      </c>
      <c r="C36" s="14">
        <v>12306.439999999999</v>
      </c>
      <c r="D36" s="14">
        <v>12054.074999999997</v>
      </c>
      <c r="E36" s="14">
        <v>9005.2450000000008</v>
      </c>
      <c r="F36" s="14">
        <v>45134.25499999999</v>
      </c>
    </row>
    <row r="58" spans="2:6" x14ac:dyDescent="0.2">
      <c r="B58" s="9" t="s">
        <v>6224</v>
      </c>
      <c r="C58" s="9" t="s">
        <v>6228</v>
      </c>
    </row>
    <row r="59" spans="2:6" x14ac:dyDescent="0.2">
      <c r="B59" s="9" t="s">
        <v>6226</v>
      </c>
      <c r="C59" t="s">
        <v>318</v>
      </c>
      <c r="D59" t="s">
        <v>28</v>
      </c>
      <c r="E59" t="s">
        <v>19</v>
      </c>
      <c r="F59" t="s">
        <v>6227</v>
      </c>
    </row>
    <row r="60" spans="2:6" x14ac:dyDescent="0.2">
      <c r="B60" s="11" t="s">
        <v>5114</v>
      </c>
      <c r="C60" s="14"/>
      <c r="D60" s="14"/>
      <c r="E60" s="14">
        <v>317.06999999999994</v>
      </c>
      <c r="F60" s="14">
        <v>317.06999999999994</v>
      </c>
    </row>
    <row r="61" spans="2:6" x14ac:dyDescent="0.2">
      <c r="B61" s="11" t="s">
        <v>5765</v>
      </c>
      <c r="C61" s="14"/>
      <c r="D61" s="14"/>
      <c r="E61" s="14">
        <v>307.04499999999996</v>
      </c>
      <c r="F61" s="14">
        <v>307.04499999999996</v>
      </c>
    </row>
    <row r="62" spans="2:6" x14ac:dyDescent="0.2">
      <c r="B62" s="11" t="s">
        <v>2587</v>
      </c>
      <c r="C62" s="14"/>
      <c r="D62" s="14"/>
      <c r="E62" s="14">
        <v>289.11</v>
      </c>
      <c r="F62" s="14">
        <v>289.11</v>
      </c>
    </row>
    <row r="63" spans="2:6" x14ac:dyDescent="0.2">
      <c r="B63" s="11" t="s">
        <v>1598</v>
      </c>
      <c r="C63" s="14"/>
      <c r="D63" s="14"/>
      <c r="E63" s="14">
        <v>281.67499999999995</v>
      </c>
      <c r="F63" s="14">
        <v>281.67499999999995</v>
      </c>
    </row>
    <row r="64" spans="2:6" x14ac:dyDescent="0.2">
      <c r="B64" s="11" t="s">
        <v>3753</v>
      </c>
      <c r="C64" s="14"/>
      <c r="D64" s="14">
        <v>278.01</v>
      </c>
      <c r="E64" s="14"/>
      <c r="F64" s="14">
        <v>278.01</v>
      </c>
    </row>
    <row r="65" spans="2:6" x14ac:dyDescent="0.2">
      <c r="B65" s="11" t="s">
        <v>6227</v>
      </c>
      <c r="C65" s="14"/>
      <c r="D65" s="14">
        <v>278.01</v>
      </c>
      <c r="E65" s="14">
        <v>1194.8999999999999</v>
      </c>
      <c r="F65" s="14">
        <v>1472.9099999999999</v>
      </c>
    </row>
    <row r="92" spans="1:5" x14ac:dyDescent="0.2">
      <c r="A92" s="9" t="s">
        <v>6224</v>
      </c>
      <c r="B92" s="9" t="s">
        <v>6228</v>
      </c>
    </row>
    <row r="93" spans="1:5" x14ac:dyDescent="0.2">
      <c r="A93" s="9" t="s">
        <v>6226</v>
      </c>
      <c r="B93" t="s">
        <v>318</v>
      </c>
      <c r="C93" t="s">
        <v>28</v>
      </c>
      <c r="D93" t="s">
        <v>19</v>
      </c>
      <c r="E93" t="s">
        <v>6227</v>
      </c>
    </row>
    <row r="94" spans="1:5" x14ac:dyDescent="0.2">
      <c r="A94" s="11" t="s">
        <v>6203</v>
      </c>
      <c r="B94" s="14">
        <v>1781.075</v>
      </c>
      <c r="C94" s="14">
        <v>951.28</v>
      </c>
      <c r="D94" s="14">
        <v>9454.8099999999977</v>
      </c>
      <c r="E94" s="14">
        <v>12187.164999999999</v>
      </c>
    </row>
    <row r="95" spans="1:5" x14ac:dyDescent="0.2">
      <c r="A95" s="24" t="s">
        <v>6204</v>
      </c>
      <c r="B95" s="14">
        <v>40.5</v>
      </c>
      <c r="C95" s="14">
        <v>94.504999999999995</v>
      </c>
      <c r="D95" s="14">
        <v>693.9799999999999</v>
      </c>
      <c r="E95" s="14">
        <v>828.9849999999999</v>
      </c>
    </row>
    <row r="96" spans="1:5" x14ac:dyDescent="0.2">
      <c r="A96" s="24" t="s">
        <v>6205</v>
      </c>
      <c r="B96" s="14">
        <v>219.76</v>
      </c>
      <c r="C96" s="14">
        <v>75.86999999999999</v>
      </c>
      <c r="D96" s="14">
        <v>691.77499999999998</v>
      </c>
      <c r="E96" s="14">
        <v>987.40499999999997</v>
      </c>
    </row>
    <row r="97" spans="1:5" x14ac:dyDescent="0.2">
      <c r="A97" s="24" t="s">
        <v>6206</v>
      </c>
      <c r="B97" s="14">
        <v>80.05</v>
      </c>
      <c r="C97" s="14">
        <v>255.69</v>
      </c>
      <c r="D97" s="14">
        <v>685.39999999999986</v>
      </c>
      <c r="E97" s="14">
        <v>1021.1399999999999</v>
      </c>
    </row>
    <row r="98" spans="1:5" x14ac:dyDescent="0.2">
      <c r="A98" s="24" t="s">
        <v>6207</v>
      </c>
      <c r="B98" s="14">
        <v>348.005</v>
      </c>
      <c r="C98" s="14">
        <v>65.16</v>
      </c>
      <c r="D98" s="14">
        <v>1267.5849999999998</v>
      </c>
      <c r="E98" s="14">
        <v>1680.7499999999998</v>
      </c>
    </row>
    <row r="99" spans="1:5" x14ac:dyDescent="0.2">
      <c r="A99" s="24" t="s">
        <v>6208</v>
      </c>
      <c r="B99" s="14">
        <v>188.12</v>
      </c>
      <c r="C99" s="14"/>
      <c r="D99" s="14">
        <v>210.44499999999999</v>
      </c>
      <c r="E99" s="14">
        <v>398.565</v>
      </c>
    </row>
    <row r="100" spans="1:5" x14ac:dyDescent="0.2">
      <c r="A100" s="24" t="s">
        <v>6209</v>
      </c>
      <c r="B100" s="14">
        <v>287.26999999999992</v>
      </c>
      <c r="C100" s="14">
        <v>42.494999999999997</v>
      </c>
      <c r="D100" s="14">
        <v>1054.9149999999997</v>
      </c>
      <c r="E100" s="14">
        <v>1384.6799999999996</v>
      </c>
    </row>
    <row r="101" spans="1:5" x14ac:dyDescent="0.2">
      <c r="A101" s="24" t="s">
        <v>6210</v>
      </c>
      <c r="B101" s="14">
        <v>130.79999999999998</v>
      </c>
      <c r="C101" s="14">
        <v>28.53</v>
      </c>
      <c r="D101" s="14">
        <v>844.80499999999995</v>
      </c>
      <c r="E101" s="14">
        <v>1004.135</v>
      </c>
    </row>
    <row r="102" spans="1:5" x14ac:dyDescent="0.2">
      <c r="A102" s="24" t="s">
        <v>6211</v>
      </c>
      <c r="B102" s="14">
        <v>95.534999999999982</v>
      </c>
      <c r="C102" s="14">
        <v>88.57</v>
      </c>
      <c r="D102" s="14">
        <v>522.24</v>
      </c>
      <c r="E102" s="14">
        <v>706.34500000000003</v>
      </c>
    </row>
    <row r="103" spans="1:5" x14ac:dyDescent="0.2">
      <c r="A103" s="24" t="s">
        <v>6212</v>
      </c>
      <c r="B103" s="14">
        <v>127.89499999999998</v>
      </c>
      <c r="C103" s="14">
        <v>157.72999999999999</v>
      </c>
      <c r="D103" s="14">
        <v>991.39499999999987</v>
      </c>
      <c r="E103" s="14">
        <v>1277.02</v>
      </c>
    </row>
    <row r="104" spans="1:5" x14ac:dyDescent="0.2">
      <c r="A104" s="24" t="s">
        <v>6213</v>
      </c>
      <c r="B104" s="14">
        <v>95.019999999999982</v>
      </c>
      <c r="C104" s="14">
        <v>41.72</v>
      </c>
      <c r="D104" s="14">
        <v>748.2299999999999</v>
      </c>
      <c r="E104" s="14">
        <v>884.96999999999991</v>
      </c>
    </row>
    <row r="105" spans="1:5" x14ac:dyDescent="0.2">
      <c r="A105" s="24" t="s">
        <v>6214</v>
      </c>
      <c r="B105" s="14">
        <v>128.47999999999999</v>
      </c>
      <c r="C105" s="14">
        <v>81.525000000000006</v>
      </c>
      <c r="D105" s="14">
        <v>613.37999999999988</v>
      </c>
      <c r="E105" s="14">
        <v>823.38499999999988</v>
      </c>
    </row>
    <row r="106" spans="1:5" x14ac:dyDescent="0.2">
      <c r="A106" s="24" t="s">
        <v>6215</v>
      </c>
      <c r="B106" s="14">
        <v>39.64</v>
      </c>
      <c r="C106" s="14">
        <v>19.484999999999999</v>
      </c>
      <c r="D106" s="14">
        <v>1130.6599999999999</v>
      </c>
      <c r="E106" s="14">
        <v>1189.7849999999999</v>
      </c>
    </row>
    <row r="107" spans="1:5" x14ac:dyDescent="0.2">
      <c r="A107" s="11" t="s">
        <v>6216</v>
      </c>
      <c r="B107" s="14">
        <v>1674.865</v>
      </c>
      <c r="C107" s="14">
        <v>1074.32</v>
      </c>
      <c r="D107" s="14">
        <v>9368.3599999999988</v>
      </c>
      <c r="E107" s="14">
        <v>12117.544999999998</v>
      </c>
    </row>
    <row r="108" spans="1:5" x14ac:dyDescent="0.2">
      <c r="A108" s="24" t="s">
        <v>6204</v>
      </c>
      <c r="B108" s="14">
        <v>13.094999999999999</v>
      </c>
      <c r="C108" s="14"/>
      <c r="D108" s="14">
        <v>553.85500000000002</v>
      </c>
      <c r="E108" s="14">
        <v>566.95000000000005</v>
      </c>
    </row>
    <row r="109" spans="1:5" x14ac:dyDescent="0.2">
      <c r="A109" s="24" t="s">
        <v>6205</v>
      </c>
      <c r="B109" s="14">
        <v>120.97999999999999</v>
      </c>
      <c r="C109" s="14">
        <v>161.67000000000002</v>
      </c>
      <c r="D109" s="14">
        <v>1515.69</v>
      </c>
      <c r="E109" s="14">
        <v>1798.3400000000001</v>
      </c>
    </row>
    <row r="110" spans="1:5" x14ac:dyDescent="0.2">
      <c r="A110" s="24" t="s">
        <v>6206</v>
      </c>
      <c r="B110" s="14">
        <v>325.45499999999998</v>
      </c>
      <c r="C110" s="14">
        <v>195.10499999999999</v>
      </c>
      <c r="D110" s="14">
        <v>394.22999999999996</v>
      </c>
      <c r="E110" s="14">
        <v>914.79</v>
      </c>
    </row>
    <row r="111" spans="1:5" x14ac:dyDescent="0.2">
      <c r="A111" s="24" t="s">
        <v>6207</v>
      </c>
      <c r="B111" s="14"/>
      <c r="C111" s="14">
        <v>54.15</v>
      </c>
      <c r="D111" s="14">
        <v>707.65999999999985</v>
      </c>
      <c r="E111" s="14">
        <v>761.80999999999983</v>
      </c>
    </row>
    <row r="112" spans="1:5" x14ac:dyDescent="0.2">
      <c r="A112" s="24" t="s">
        <v>6208</v>
      </c>
      <c r="B112" s="14">
        <v>106.52499999999999</v>
      </c>
      <c r="C112" s="14"/>
      <c r="D112" s="14">
        <v>832.83</v>
      </c>
      <c r="E112" s="14">
        <v>939.35500000000002</v>
      </c>
    </row>
    <row r="113" spans="1:5" x14ac:dyDescent="0.2">
      <c r="A113" s="24" t="s">
        <v>6209</v>
      </c>
      <c r="B113" s="14">
        <v>181.24499999999998</v>
      </c>
      <c r="C113" s="14">
        <v>282.47500000000002</v>
      </c>
      <c r="D113" s="14">
        <v>974.71999999999991</v>
      </c>
      <c r="E113" s="14">
        <v>1438.44</v>
      </c>
    </row>
    <row r="114" spans="1:5" x14ac:dyDescent="0.2">
      <c r="A114" s="24" t="s">
        <v>6210</v>
      </c>
      <c r="B114" s="14">
        <v>196.19499999999999</v>
      </c>
      <c r="C114" s="14">
        <v>147.01</v>
      </c>
      <c r="D114" s="14">
        <v>965.73999999999978</v>
      </c>
      <c r="E114" s="14">
        <v>1308.9449999999997</v>
      </c>
    </row>
    <row r="115" spans="1:5" x14ac:dyDescent="0.2">
      <c r="A115" s="24" t="s">
        <v>6211</v>
      </c>
      <c r="B115" s="14">
        <v>19.02</v>
      </c>
      <c r="C115" s="14"/>
      <c r="D115" s="14">
        <v>281.38</v>
      </c>
      <c r="E115" s="14">
        <v>300.39999999999998</v>
      </c>
    </row>
    <row r="116" spans="1:5" x14ac:dyDescent="0.2">
      <c r="A116" s="24" t="s">
        <v>6212</v>
      </c>
      <c r="B116" s="14">
        <v>72.900000000000006</v>
      </c>
      <c r="C116" s="14">
        <v>45.33</v>
      </c>
      <c r="D116" s="14">
        <v>594.82000000000005</v>
      </c>
      <c r="E116" s="14">
        <v>713.05000000000007</v>
      </c>
    </row>
    <row r="117" spans="1:5" x14ac:dyDescent="0.2">
      <c r="A117" s="24" t="s">
        <v>6213</v>
      </c>
      <c r="B117" s="14">
        <v>381.34</v>
      </c>
      <c r="C117" s="14">
        <v>34.664999999999999</v>
      </c>
      <c r="D117" s="14">
        <v>1098.7</v>
      </c>
      <c r="E117" s="14">
        <v>1514.7049999999999</v>
      </c>
    </row>
    <row r="118" spans="1:5" x14ac:dyDescent="0.2">
      <c r="A118" s="24" t="s">
        <v>6214</v>
      </c>
      <c r="B118" s="14">
        <v>168.89</v>
      </c>
      <c r="C118" s="14">
        <v>109.36499999999999</v>
      </c>
      <c r="D118" s="14">
        <v>830.61</v>
      </c>
      <c r="E118" s="14">
        <v>1108.865</v>
      </c>
    </row>
    <row r="119" spans="1:5" x14ac:dyDescent="0.2">
      <c r="A119" s="24" t="s">
        <v>6215</v>
      </c>
      <c r="B119" s="14">
        <v>89.22</v>
      </c>
      <c r="C119" s="14">
        <v>44.55</v>
      </c>
      <c r="D119" s="14">
        <v>618.12499999999989</v>
      </c>
      <c r="E119" s="14">
        <v>751.89499999999987</v>
      </c>
    </row>
    <row r="120" spans="1:5" x14ac:dyDescent="0.2">
      <c r="A120" s="11" t="s">
        <v>6217</v>
      </c>
      <c r="B120" s="14">
        <v>2032.4549999999997</v>
      </c>
      <c r="C120" s="14">
        <v>643.04500000000007</v>
      </c>
      <c r="D120" s="14">
        <v>11090.609999999999</v>
      </c>
      <c r="E120" s="14">
        <v>13766.109999999999</v>
      </c>
    </row>
    <row r="121" spans="1:5" x14ac:dyDescent="0.2">
      <c r="A121" s="24" t="s">
        <v>6204</v>
      </c>
      <c r="B121" s="14">
        <v>248.51</v>
      </c>
      <c r="C121" s="14">
        <v>12.15</v>
      </c>
      <c r="D121" s="14">
        <v>577.02500000000009</v>
      </c>
      <c r="E121" s="14">
        <v>837.68500000000006</v>
      </c>
    </row>
    <row r="122" spans="1:5" x14ac:dyDescent="0.2">
      <c r="A122" s="24" t="s">
        <v>6205</v>
      </c>
      <c r="B122" s="14">
        <v>140.29500000000002</v>
      </c>
      <c r="C122" s="14">
        <v>37.619999999999997</v>
      </c>
      <c r="D122" s="14">
        <v>780.91499999999985</v>
      </c>
      <c r="E122" s="14">
        <v>958.82999999999993</v>
      </c>
    </row>
    <row r="123" spans="1:5" x14ac:dyDescent="0.2">
      <c r="A123" s="24" t="s">
        <v>6206</v>
      </c>
      <c r="B123" s="14">
        <v>229.96499999999997</v>
      </c>
      <c r="C123" s="14">
        <v>150.79999999999998</v>
      </c>
      <c r="D123" s="14">
        <v>1163.8750000000002</v>
      </c>
      <c r="E123" s="14">
        <v>1544.6400000000003</v>
      </c>
    </row>
    <row r="124" spans="1:5" x14ac:dyDescent="0.2">
      <c r="A124" s="24" t="s">
        <v>6207</v>
      </c>
      <c r="B124" s="14">
        <v>98.73</v>
      </c>
      <c r="C124" s="14">
        <v>23.9</v>
      </c>
      <c r="D124" s="14">
        <v>882.95499999999993</v>
      </c>
      <c r="E124" s="14">
        <v>1005.5849999999999</v>
      </c>
    </row>
    <row r="125" spans="1:5" x14ac:dyDescent="0.2">
      <c r="A125" s="24" t="s">
        <v>6208</v>
      </c>
      <c r="B125" s="14">
        <v>235.49999999999997</v>
      </c>
      <c r="C125" s="14"/>
      <c r="D125" s="14">
        <v>672.19</v>
      </c>
      <c r="E125" s="14">
        <v>907.69</v>
      </c>
    </row>
    <row r="126" spans="1:5" x14ac:dyDescent="0.2">
      <c r="A126" s="24" t="s">
        <v>6209</v>
      </c>
      <c r="B126" s="14">
        <v>139.44499999999999</v>
      </c>
      <c r="C126" s="14">
        <v>5.97</v>
      </c>
      <c r="D126" s="14">
        <v>719.1149999999999</v>
      </c>
      <c r="E126" s="14">
        <v>864.52999999999986</v>
      </c>
    </row>
    <row r="127" spans="1:5" x14ac:dyDescent="0.2">
      <c r="A127" s="24" t="s">
        <v>6210</v>
      </c>
      <c r="B127" s="14">
        <v>139.155</v>
      </c>
      <c r="C127" s="14"/>
      <c r="D127" s="14">
        <v>623.95000000000005</v>
      </c>
      <c r="E127" s="14">
        <v>763.10500000000002</v>
      </c>
    </row>
    <row r="128" spans="1:5" x14ac:dyDescent="0.2">
      <c r="A128" s="24" t="s">
        <v>6211</v>
      </c>
      <c r="B128" s="14">
        <v>330.37999999999994</v>
      </c>
      <c r="C128" s="14">
        <v>103.2</v>
      </c>
      <c r="D128" s="14">
        <v>642.33000000000004</v>
      </c>
      <c r="E128" s="14">
        <v>1075.9099999999999</v>
      </c>
    </row>
    <row r="129" spans="1:5" x14ac:dyDescent="0.2">
      <c r="A129" s="24" t="s">
        <v>6212</v>
      </c>
      <c r="B129" s="14">
        <v>176.92999999999998</v>
      </c>
      <c r="C129" s="14">
        <v>83.835000000000008</v>
      </c>
      <c r="D129" s="14">
        <v>1382.8099999999997</v>
      </c>
      <c r="E129" s="14">
        <v>1643.5749999999998</v>
      </c>
    </row>
    <row r="130" spans="1:5" x14ac:dyDescent="0.2">
      <c r="A130" s="24" t="s">
        <v>6213</v>
      </c>
      <c r="B130" s="14">
        <v>47.58</v>
      </c>
      <c r="C130" s="14">
        <v>126.83999999999997</v>
      </c>
      <c r="D130" s="14">
        <v>1225.98</v>
      </c>
      <c r="E130" s="14">
        <v>1400.4</v>
      </c>
    </row>
    <row r="131" spans="1:5" x14ac:dyDescent="0.2">
      <c r="A131" s="24" t="s">
        <v>6214</v>
      </c>
      <c r="B131" s="14">
        <v>157</v>
      </c>
      <c r="C131" s="14">
        <v>59.88</v>
      </c>
      <c r="D131" s="14">
        <v>1399.3000000000002</v>
      </c>
      <c r="E131" s="14">
        <v>1616.1800000000003</v>
      </c>
    </row>
    <row r="132" spans="1:5" x14ac:dyDescent="0.2">
      <c r="A132" s="24" t="s">
        <v>6215</v>
      </c>
      <c r="B132" s="14">
        <v>88.965000000000003</v>
      </c>
      <c r="C132" s="14">
        <v>38.849999999999994</v>
      </c>
      <c r="D132" s="14">
        <v>1020.1649999999997</v>
      </c>
      <c r="E132" s="14">
        <v>1147.9799999999998</v>
      </c>
    </row>
    <row r="133" spans="1:5" x14ac:dyDescent="0.2">
      <c r="A133" s="11" t="s">
        <v>6218</v>
      </c>
      <c r="B133" s="14">
        <v>1208.4699999999998</v>
      </c>
      <c r="C133" s="14">
        <v>129.86000000000001</v>
      </c>
      <c r="D133" s="14">
        <v>5725.1049999999996</v>
      </c>
      <c r="E133" s="14">
        <v>7063.4349999999986</v>
      </c>
    </row>
    <row r="134" spans="1:5" x14ac:dyDescent="0.2">
      <c r="A134" s="24" t="s">
        <v>6204</v>
      </c>
      <c r="B134" s="14">
        <v>117.67999999999999</v>
      </c>
      <c r="C134" s="14">
        <v>64.260000000000005</v>
      </c>
      <c r="D134" s="14">
        <v>1087.4749999999999</v>
      </c>
      <c r="E134" s="14">
        <v>1269.415</v>
      </c>
    </row>
    <row r="135" spans="1:5" x14ac:dyDescent="0.2">
      <c r="A135" s="24" t="s">
        <v>6205</v>
      </c>
      <c r="B135" s="14">
        <v>85.35</v>
      </c>
      <c r="C135" s="14"/>
      <c r="D135" s="14">
        <v>308.27999999999997</v>
      </c>
      <c r="E135" s="14">
        <v>393.63</v>
      </c>
    </row>
    <row r="136" spans="1:5" x14ac:dyDescent="0.2">
      <c r="A136" s="24" t="s">
        <v>6206</v>
      </c>
      <c r="B136" s="14">
        <v>297.96999999999997</v>
      </c>
      <c r="C136" s="14">
        <v>31.849999999999994</v>
      </c>
      <c r="D136" s="14">
        <v>985.38499999999988</v>
      </c>
      <c r="E136" s="14">
        <v>1315.2049999999999</v>
      </c>
    </row>
    <row r="137" spans="1:5" x14ac:dyDescent="0.2">
      <c r="A137" s="24" t="s">
        <v>6207</v>
      </c>
      <c r="B137" s="14">
        <v>353.99</v>
      </c>
      <c r="C137" s="14"/>
      <c r="D137" s="14">
        <v>422.46000000000004</v>
      </c>
      <c r="E137" s="14">
        <v>776.45</v>
      </c>
    </row>
    <row r="138" spans="1:5" x14ac:dyDescent="0.2">
      <c r="A138" s="24" t="s">
        <v>6208</v>
      </c>
      <c r="B138" s="14">
        <v>140.06</v>
      </c>
      <c r="C138" s="14"/>
      <c r="D138" s="14">
        <v>862.31000000000006</v>
      </c>
      <c r="E138" s="14">
        <v>1002.3700000000001</v>
      </c>
    </row>
    <row r="139" spans="1:5" x14ac:dyDescent="0.2">
      <c r="A139" s="24" t="s">
        <v>6209</v>
      </c>
      <c r="B139" s="14">
        <v>119.95499999999998</v>
      </c>
      <c r="C139" s="14">
        <v>33.75</v>
      </c>
      <c r="D139" s="14">
        <v>1001.6849999999999</v>
      </c>
      <c r="E139" s="14">
        <v>1155.3899999999999</v>
      </c>
    </row>
    <row r="140" spans="1:5" x14ac:dyDescent="0.2">
      <c r="A140" s="24" t="s">
        <v>6210</v>
      </c>
      <c r="B140" s="14">
        <v>45.769999999999996</v>
      </c>
      <c r="C140" s="14"/>
      <c r="D140" s="14">
        <v>860.95999999999992</v>
      </c>
      <c r="E140" s="14">
        <v>906.7299999999999</v>
      </c>
    </row>
    <row r="141" spans="1:5" x14ac:dyDescent="0.2">
      <c r="A141" s="24" t="s">
        <v>6211</v>
      </c>
      <c r="B141" s="14">
        <v>47.694999999999993</v>
      </c>
      <c r="C141" s="14"/>
      <c r="D141" s="14">
        <v>196.54999999999998</v>
      </c>
      <c r="E141" s="14">
        <v>244.24499999999998</v>
      </c>
    </row>
    <row r="142" spans="1:5" x14ac:dyDescent="0.2">
      <c r="A142" s="11" t="s">
        <v>6227</v>
      </c>
      <c r="B142" s="14">
        <v>6696.8650000000007</v>
      </c>
      <c r="C142" s="14">
        <v>2798.5050000000006</v>
      </c>
      <c r="D142" s="14">
        <v>35638.884999999995</v>
      </c>
      <c r="E142" s="14">
        <v>45134.255000000005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FF4D-62B1-7142-B1A7-CC7FFFB43CBC}">
  <dimension ref="G11"/>
  <sheetViews>
    <sheetView showGridLines="0" showRowColHeaders="0" tabSelected="1" workbookViewId="0">
      <selection activeCell="X22" sqref="X22"/>
    </sheetView>
  </sheetViews>
  <sheetFormatPr baseColWidth="10" defaultRowHeight="15" x14ac:dyDescent="0.2"/>
  <cols>
    <col min="1" max="16384" width="10.83203125" style="12"/>
  </cols>
  <sheetData>
    <row r="11" spans="7:7" x14ac:dyDescent="0.2">
      <c r="G1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19" customWidth="1"/>
    <col min="7" max="7" width="40.1640625" customWidth="1"/>
    <col min="8" max="8" width="19.6640625" customWidth="1"/>
    <col min="9" max="9" width="12.5" customWidth="1"/>
    <col min="10" max="10" width="11.6640625" customWidth="1"/>
    <col min="11" max="11" width="8.33203125" style="6" customWidth="1"/>
    <col min="12" max="12" width="10.6640625" style="8" customWidth="1"/>
    <col min="13" max="13" width="15.33203125" style="8" customWidth="1"/>
    <col min="14" max="14" width="17" customWidth="1"/>
    <col min="15" max="15" width="13" customWidth="1"/>
  </cols>
  <sheetData>
    <row r="1" spans="1:16" x14ac:dyDescent="0.2">
      <c r="A1" s="2" t="s">
        <v>0</v>
      </c>
      <c r="B1" s="3" t="s">
        <v>1</v>
      </c>
      <c r="C1" s="2" t="s">
        <v>6201</v>
      </c>
      <c r="D1" s="2" t="s">
        <v>11</v>
      </c>
      <c r="E1" s="2" t="s">
        <v>14</v>
      </c>
      <c r="F1" s="2" t="s">
        <v>4</v>
      </c>
      <c r="G1" s="2" t="s">
        <v>2</v>
      </c>
      <c r="H1" s="2" t="s">
        <v>7</v>
      </c>
      <c r="I1" s="2" t="s">
        <v>9</v>
      </c>
      <c r="J1" s="2" t="s">
        <v>10</v>
      </c>
      <c r="K1" s="5" t="s">
        <v>12</v>
      </c>
      <c r="L1" s="7" t="s">
        <v>13</v>
      </c>
      <c r="M1" s="7" t="s">
        <v>15</v>
      </c>
      <c r="N1" s="2" t="s">
        <v>6196</v>
      </c>
      <c r="O1" s="2" t="s">
        <v>6197</v>
      </c>
      <c r="P1" t="s">
        <v>6225</v>
      </c>
    </row>
    <row r="2" spans="1:16" x14ac:dyDescent="0.2">
      <c r="A2" s="2" t="s">
        <v>490</v>
      </c>
      <c r="B2" s="3">
        <v>43713</v>
      </c>
      <c r="C2" s="2" t="s">
        <v>491</v>
      </c>
      <c r="D2" t="s">
        <v>6138</v>
      </c>
      <c r="E2" s="2">
        <v>2</v>
      </c>
      <c r="F2" s="2" t="str">
        <f>_xlfn.XLOOKUP(C2,customers!$A$1:$A$1001,customers!$B$1:$B$1001,,0)</f>
        <v>Aloisia Allner</v>
      </c>
      <c r="G2" s="2" t="str">
        <f>IF(_xlfn.XLOOKUP(C2,customers!$A$1:$A$1001,customers!$C$1:$C$1001," ",0)=0,"",_xlfn.XLOOKUP(C2,customers!$A$1:$A$1001,customers!$C$1:$C$1001))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
        <v>6198</v>
      </c>
      <c r="P2" t="str">
        <f>_xlfn.XLOOKUP(Order[[#This Row],[ 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 ",0)=0,"",_xlfn.XLOOKUP(C3,customers!$A$1:$A$1001,customers!$C$1:$C$1001))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
        <v>6198</v>
      </c>
      <c r="P3" t="str">
        <f>_xlfn.XLOOKUP(Order[[#This Row],[ 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 ",0)=0,"",_xlfn.XLOOKUP(C4,customers!$A$1:$A$1001,customers!$C$1:$C$1001))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
        <v>6199</v>
      </c>
      <c r="P4" t="str">
        <f>_xlfn.XLOOKUP(Order[[#This Row],[ 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 ",0)=0,"",_xlfn.XLOOKUP(C5,customers!$A$1:$A$1001,customers!$C$1:$C$1001))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
        <v>6198</v>
      </c>
      <c r="P5" t="str">
        <f>_xlfn.XLOOKUP(Order[[#This Row],[ Customer ID]],customers!$A$1:$A$1001,customers!$I$1:$I$1001,"",0)</f>
        <v>No</v>
      </c>
    </row>
    <row r="6" spans="1:16" x14ac:dyDescent="0.2">
      <c r="A6" s="2" t="s">
        <v>6202</v>
      </c>
      <c r="B6" s="3">
        <v>44392</v>
      </c>
      <c r="C6" s="2" t="s">
        <v>513</v>
      </c>
      <c r="D6" t="s">
        <v>6142</v>
      </c>
      <c r="E6" s="2">
        <v>2</v>
      </c>
      <c r="F6" s="2" t="str">
        <f>_xlfn.XLOOKUP(C6,customers!$A$1:$A$1001,customers!$B$1:$B$1001,,0)</f>
        <v>Christoffer O' Shea</v>
      </c>
      <c r="G6" s="2" t="str">
        <f>IF(_xlfn.XLOOKUP(C6,customers!$A$1:$A$1001,customers!$C$1:$C$1001," ",0)=0,"",_xlfn.XLOOKUP(C6,customers!$A$1:$A$1001,customers!$C$1:$C$1001))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
        <v>6199</v>
      </c>
      <c r="P6" t="str">
        <f>_xlfn.XLOOKUP(Order[[#This Row],[ 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 ",0)=0,"",_xlfn.XLOOKUP(C7,customers!$A$1:$A$1001,customers!$C$1:$C$1001))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
        <v>6200</v>
      </c>
      <c r="P7" t="str">
        <f>_xlfn.XLOOKUP(Order[[#This Row],[ 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 ",0)=0,"",_xlfn.XLOOKUP(C8,customers!$A$1:$A$1001,customers!$C$1:$C$1001))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
        <v>6200</v>
      </c>
      <c r="P8" t="str">
        <f>_xlfn.XLOOKUP(Order[[#This Row],[ 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 ",0)=0,"",_xlfn.XLOOKUP(C9,customers!$A$1:$A$1001,customers!$C$1:$C$1001))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
        <v>6199</v>
      </c>
      <c r="P9" t="str">
        <f>_xlfn.XLOOKUP(Order[[#This Row],[ 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 ",0)=0,"",_xlfn.XLOOKUP(C10,customers!$A$1:$A$1001,customers!$C$1:$C$1001))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
        <v>6198</v>
      </c>
      <c r="P10" t="str">
        <f>_xlfn.XLOOKUP(Order[[#This Row],[ 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 ",0)=0,"",_xlfn.XLOOKUP(C11,customers!$A$1:$A$1001,customers!$C$1:$C$1001))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
        <v>6198</v>
      </c>
      <c r="P11" t="str">
        <f>_xlfn.XLOOKUP(Order[[#This Row],[ 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 ",0)=0,"",_xlfn.XLOOKUP(C12,customers!$A$1:$A$1001,customers!$C$1:$C$1001))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
        <v>6200</v>
      </c>
      <c r="P12" t="str">
        <f>_xlfn.XLOOKUP(Order[[#This Row],[ 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 ",0)=0,"",_xlfn.XLOOKUP(C13,customers!$A$1:$A$1001,customers!$C$1:$C$1001))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
        <v>6199</v>
      </c>
      <c r="P13" t="str">
        <f>_xlfn.XLOOKUP(Order[[#This Row],[ 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 ",0)=0,"",_xlfn.XLOOKUP(C14,customers!$A$1:$A$1001,customers!$C$1:$C$1001))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
        <v>6198</v>
      </c>
      <c r="P14" t="str">
        <f>_xlfn.XLOOKUP(Order[[#This Row],[ 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 ",0)=0,"",_xlfn.XLOOKUP(C15,customers!$A$1:$A$1001,customers!$C$1:$C$1001))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
        <v>6200</v>
      </c>
      <c r="P15" t="str">
        <f>_xlfn.XLOOKUP(Order[[#This Row],[ 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 ",0)=0,"",_xlfn.XLOOKUP(C16,customers!$A$1:$A$1001,customers!$C$1:$C$1001))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
        <v>6200</v>
      </c>
      <c r="P16" t="str">
        <f>_xlfn.XLOOKUP(Order[[#This Row],[ 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 ",0)=0,"",_xlfn.XLOOKUP(C17,customers!$A$1:$A$1001,customers!$C$1:$C$1001))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
        <v>6198</v>
      </c>
      <c r="P17" t="str">
        <f>_xlfn.XLOOKUP(Order[[#This Row],[ 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 ",0)=0,"",_xlfn.XLOOKUP(C18,customers!$A$1:$A$1001,customers!$C$1:$C$1001))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
        <v>6198</v>
      </c>
      <c r="P18" t="str">
        <f>_xlfn.XLOOKUP(Order[[#This Row],[ 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 ",0)=0,"",_xlfn.XLOOKUP(C19,customers!$A$1:$A$1001,customers!$C$1:$C$1001))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
        <v>6199</v>
      </c>
      <c r="P19" t="str">
        <f>_xlfn.XLOOKUP(Order[[#This Row],[ 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 ",0)=0,"",_xlfn.XLOOKUP(C20,customers!$A$1:$A$1001,customers!$C$1:$C$1001))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
        <v>6200</v>
      </c>
      <c r="P20" t="str">
        <f>_xlfn.XLOOKUP(Order[[#This Row],[ 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 ",0)=0,"",_xlfn.XLOOKUP(C21,customers!$A$1:$A$1001,customers!$C$1:$C$1001))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
        <v>6198</v>
      </c>
      <c r="P21" t="str">
        <f>_xlfn.XLOOKUP(Order[[#This Row],[ 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 ",0)=0,"",_xlfn.XLOOKUP(C22,customers!$A$1:$A$1001,customers!$C$1:$C$1001))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
        <v>6200</v>
      </c>
      <c r="P22" t="str">
        <f>_xlfn.XLOOKUP(Order[[#This Row],[ 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 ",0)=0,"",_xlfn.XLOOKUP(C23,customers!$A$1:$A$1001,customers!$C$1:$C$1001))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
        <v>6200</v>
      </c>
      <c r="P23" t="str">
        <f>_xlfn.XLOOKUP(Order[[#This Row],[ 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 ",0)=0,"",_xlfn.XLOOKUP(C24,customers!$A$1:$A$1001,customers!$C$1:$C$1001))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
        <v>6198</v>
      </c>
      <c r="P24" t="str">
        <f>_xlfn.XLOOKUP(Order[[#This Row],[ 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 ",0)=0,"",_xlfn.XLOOKUP(C25,customers!$A$1:$A$1001,customers!$C$1:$C$1001))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
        <v>6200</v>
      </c>
      <c r="P25" t="str">
        <f>_xlfn.XLOOKUP(Order[[#This Row],[ 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 ",0)=0,"",_xlfn.XLOOKUP(C26,customers!$A$1:$A$1001,customers!$C$1:$C$1001))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
        <v>6198</v>
      </c>
      <c r="P26" t="str">
        <f>_xlfn.XLOOKUP(Order[[#This Row],[ 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 ",0)=0,"",_xlfn.XLOOKUP(C27,customers!$A$1:$A$1001,customers!$C$1:$C$1001))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
        <v>6198</v>
      </c>
      <c r="P27" t="str">
        <f>_xlfn.XLOOKUP(Order[[#This Row],[ 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 ",0)=0,"",_xlfn.XLOOKUP(C28,customers!$A$1:$A$1001,customers!$C$1:$C$1001))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
        <v>6198</v>
      </c>
      <c r="P28" t="str">
        <f>_xlfn.XLOOKUP(Order[[#This Row],[ 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 ",0)=0,"",_xlfn.XLOOKUP(C29,customers!$A$1:$A$1001,customers!$C$1:$C$1001))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
        <v>6198</v>
      </c>
      <c r="P29" t="str">
        <f>_xlfn.XLOOKUP(Order[[#This Row],[ 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 ",0)=0,"",_xlfn.XLOOKUP(C30,customers!$A$1:$A$1001,customers!$C$1:$C$1001))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
        <v>6200</v>
      </c>
      <c r="P30" t="str">
        <f>_xlfn.XLOOKUP(Order[[#This Row],[ 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 ",0)=0,"",_xlfn.XLOOKUP(C31,customers!$A$1:$A$1001,customers!$C$1:$C$1001))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
        <v>6200</v>
      </c>
      <c r="P31" t="str">
        <f>_xlfn.XLOOKUP(Order[[#This Row],[ 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 ",0)=0,"",_xlfn.XLOOKUP(C32,customers!$A$1:$A$1001,customers!$C$1:$C$1001))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
        <v>6198</v>
      </c>
      <c r="P32" t="str">
        <f>_xlfn.XLOOKUP(Order[[#This Row],[ 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 ",0)=0,"",_xlfn.XLOOKUP(C33,customers!$A$1:$A$1001,customers!$C$1:$C$1001))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
        <v>6200</v>
      </c>
      <c r="P33" t="str">
        <f>_xlfn.XLOOKUP(Order[[#This Row],[ 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 ",0)=0,"",_xlfn.XLOOKUP(C34,customers!$A$1:$A$1001,customers!$C$1:$C$1001))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
        <v>6198</v>
      </c>
      <c r="P34" t="str">
        <f>_xlfn.XLOOKUP(Order[[#This Row],[ 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 ",0)=0,"",_xlfn.XLOOKUP(C35,customers!$A$1:$A$1001,customers!$C$1:$C$1001))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
        <v>6199</v>
      </c>
      <c r="P35" t="str">
        <f>_xlfn.XLOOKUP(Order[[#This Row],[ 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 ",0)=0,"",_xlfn.XLOOKUP(C36,customers!$A$1:$A$1001,customers!$C$1:$C$1001))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
        <v>6199</v>
      </c>
      <c r="P36" t="str">
        <f>_xlfn.XLOOKUP(Order[[#This Row],[ 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 ",0)=0,"",_xlfn.XLOOKUP(C37,customers!$A$1:$A$1001,customers!$C$1:$C$1001))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
        <v>6200</v>
      </c>
      <c r="P37" t="str">
        <f>_xlfn.XLOOKUP(Order[[#This Row],[ 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 ",0)=0,"",_xlfn.XLOOKUP(C38,customers!$A$1:$A$1001,customers!$C$1:$C$1001))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
        <v>6198</v>
      </c>
      <c r="P38" t="str">
        <f>_xlfn.XLOOKUP(Order[[#This Row],[ 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 ",0)=0,"",_xlfn.XLOOKUP(C39,customers!$A$1:$A$1001,customers!$C$1:$C$1001))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
        <v>6199</v>
      </c>
      <c r="P39" t="str">
        <f>_xlfn.XLOOKUP(Order[[#This Row],[ 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 ",0)=0,"",_xlfn.XLOOKUP(C40,customers!$A$1:$A$1001,customers!$C$1:$C$1001))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
        <v>6198</v>
      </c>
      <c r="P40" t="str">
        <f>_xlfn.XLOOKUP(Order[[#This Row],[ 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 ",0)=0,"",_xlfn.XLOOKUP(C41,customers!$A$1:$A$1001,customers!$C$1:$C$1001))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
        <v>6198</v>
      </c>
      <c r="P41" t="str">
        <f>_xlfn.XLOOKUP(Order[[#This Row],[ 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 ",0)=0,"",_xlfn.XLOOKUP(C42,customers!$A$1:$A$1001,customers!$C$1:$C$1001))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
        <v>6198</v>
      </c>
      <c r="P42" t="str">
        <f>_xlfn.XLOOKUP(Order[[#This Row],[ 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 ",0)=0,"",_xlfn.XLOOKUP(C43,customers!$A$1:$A$1001,customers!$C$1:$C$1001))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
        <v>6200</v>
      </c>
      <c r="P43" t="str">
        <f>_xlfn.XLOOKUP(Order[[#This Row],[ 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 ",0)=0,"",_xlfn.XLOOKUP(C44,customers!$A$1:$A$1001,customers!$C$1:$C$1001))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
        <v>6200</v>
      </c>
      <c r="P44" t="str">
        <f>_xlfn.XLOOKUP(Order[[#This Row],[ 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 ",0)=0,"",_xlfn.XLOOKUP(C45,customers!$A$1:$A$1001,customers!$C$1:$C$1001))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
        <v>6199</v>
      </c>
      <c r="P45" t="str">
        <f>_xlfn.XLOOKUP(Order[[#This Row],[ 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 ",0)=0,"",_xlfn.XLOOKUP(C46,customers!$A$1:$A$1001,customers!$C$1:$C$1001))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
        <v>6198</v>
      </c>
      <c r="P46" t="str">
        <f>_xlfn.XLOOKUP(Order[[#This Row],[ 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 ",0)=0,"",_xlfn.XLOOKUP(C47,customers!$A$1:$A$1001,customers!$C$1:$C$1001))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
        <v>6200</v>
      </c>
      <c r="P47" t="str">
        <f>_xlfn.XLOOKUP(Order[[#This Row],[ 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 ",0)=0,"",_xlfn.XLOOKUP(C48,customers!$A$1:$A$1001,customers!$C$1:$C$1001))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
        <v>6198</v>
      </c>
      <c r="P48" t="str">
        <f>_xlfn.XLOOKUP(Order[[#This Row],[ 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 ",0)=0,"",_xlfn.XLOOKUP(C49,customers!$A$1:$A$1001,customers!$C$1:$C$1001))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
        <v>6199</v>
      </c>
      <c r="P49" t="str">
        <f>_xlfn.XLOOKUP(Order[[#This Row],[ 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 ",0)=0,"",_xlfn.XLOOKUP(C50,customers!$A$1:$A$1001,customers!$C$1:$C$1001))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
        <v>6200</v>
      </c>
      <c r="P50" t="str">
        <f>_xlfn.XLOOKUP(Order[[#This Row],[ 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 ",0)=0,"",_xlfn.XLOOKUP(C51,customers!$A$1:$A$1001,customers!$C$1:$C$1001))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
        <v>6199</v>
      </c>
      <c r="P51" t="str">
        <f>_xlfn.XLOOKUP(Order[[#This Row],[ 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 ",0)=0,"",_xlfn.XLOOKUP(C52,customers!$A$1:$A$1001,customers!$C$1:$C$1001))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
        <v>6200</v>
      </c>
      <c r="P52" t="str">
        <f>_xlfn.XLOOKUP(Order[[#This Row],[ 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 ",0)=0,"",_xlfn.XLOOKUP(C53,customers!$A$1:$A$1001,customers!$C$1:$C$1001))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
        <v>6199</v>
      </c>
      <c r="P53" t="str">
        <f>_xlfn.XLOOKUP(Order[[#This Row],[ 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 ",0)=0,"",_xlfn.XLOOKUP(C54,customers!$A$1:$A$1001,customers!$C$1:$C$1001))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
        <v>6198</v>
      </c>
      <c r="P54" t="str">
        <f>_xlfn.XLOOKUP(Order[[#This Row],[ 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 ",0)=0,"",_xlfn.XLOOKUP(C55,customers!$A$1:$A$1001,customers!$C$1:$C$1001))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
        <v>6199</v>
      </c>
      <c r="P55" t="str">
        <f>_xlfn.XLOOKUP(Order[[#This Row],[ 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 ",0)=0,"",_xlfn.XLOOKUP(C56,customers!$A$1:$A$1001,customers!$C$1:$C$1001))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
        <v>6198</v>
      </c>
      <c r="P56" t="str">
        <f>_xlfn.XLOOKUP(Order[[#This Row],[ 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 ",0)=0,"",_xlfn.XLOOKUP(C57,customers!$A$1:$A$1001,customers!$C$1:$C$1001))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
        <v>6199</v>
      </c>
      <c r="P57" t="str">
        <f>_xlfn.XLOOKUP(Order[[#This Row],[ 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 ",0)=0,"",_xlfn.XLOOKUP(C58,customers!$A$1:$A$1001,customers!$C$1:$C$1001))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
        <v>6200</v>
      </c>
      <c r="P58" t="str">
        <f>_xlfn.XLOOKUP(Order[[#This Row],[ 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 ",0)=0,"",_xlfn.XLOOKUP(C59,customers!$A$1:$A$1001,customers!$C$1:$C$1001))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
        <v>6199</v>
      </c>
      <c r="P59" t="str">
        <f>_xlfn.XLOOKUP(Order[[#This Row],[ 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 ",0)=0,"",_xlfn.XLOOKUP(C60,customers!$A$1:$A$1001,customers!$C$1:$C$1001))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
        <v>6200</v>
      </c>
      <c r="P60" t="str">
        <f>_xlfn.XLOOKUP(Order[[#This Row],[ 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 ",0)=0,"",_xlfn.XLOOKUP(C61,customers!$A$1:$A$1001,customers!$C$1:$C$1001))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
        <v>6198</v>
      </c>
      <c r="P61" t="str">
        <f>_xlfn.XLOOKUP(Order[[#This Row],[ 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 ",0)=0,"",_xlfn.XLOOKUP(C62,customers!$A$1:$A$1001,customers!$C$1:$C$1001))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
        <v>6200</v>
      </c>
      <c r="P62" t="str">
        <f>_xlfn.XLOOKUP(Order[[#This Row],[ 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 ",0)=0,"",_xlfn.XLOOKUP(C63,customers!$A$1:$A$1001,customers!$C$1:$C$1001))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
        <v>6200</v>
      </c>
      <c r="P63" t="str">
        <f>_xlfn.XLOOKUP(Order[[#This Row],[ 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 ",0)=0,"",_xlfn.XLOOKUP(C64,customers!$A$1:$A$1001,customers!$C$1:$C$1001))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
        <v>6199</v>
      </c>
      <c r="P64" t="str">
        <f>_xlfn.XLOOKUP(Order[[#This Row],[ 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 ",0)=0,"",_xlfn.XLOOKUP(C65,customers!$A$1:$A$1001,customers!$C$1:$C$1001))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
        <v>6198</v>
      </c>
      <c r="P65" t="str">
        <f>_xlfn.XLOOKUP(Order[[#This Row],[ 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 ",0)=0,"",_xlfn.XLOOKUP(C66,customers!$A$1:$A$1001,customers!$C$1:$C$1001))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
        <v>6198</v>
      </c>
      <c r="P66" t="str">
        <f>_xlfn.XLOOKUP(Order[[#This Row],[ 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 ",0)=0,"",_xlfn.XLOOKUP(C67,customers!$A$1:$A$1001,customers!$C$1:$C$1001))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2">L67*E67</f>
        <v>82.339999999999989</v>
      </c>
      <c r="N67" t="str">
        <f t="shared" ref="N67:N130" si="3">IF(I67="Rob","Robusta",IF(I67="Exc","Excelsa",IF(I67="Ara","Arabica",IF(I67="Lib","Liberica",""))))</f>
        <v>Robusta</v>
      </c>
      <c r="O67" t="s">
        <v>6200</v>
      </c>
      <c r="P67" t="str">
        <f>_xlfn.XLOOKUP(Order[[#This Row],[ 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 ",0)=0,"",_xlfn.XLOOKUP(C68,customers!$A$1:$A$1001,customers!$C$1:$C$1001))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2"/>
        <v>7.169999999999999</v>
      </c>
      <c r="N68" t="str">
        <f t="shared" si="3"/>
        <v>Robusta</v>
      </c>
      <c r="O68" t="s">
        <v>6199</v>
      </c>
      <c r="P68" t="str">
        <f>_xlfn.XLOOKUP(Order[[#This Row],[ 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 ",0)=0,"",_xlfn.XLOOKUP(C69,customers!$A$1:$A$1001,customers!$C$1:$C$1001))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2"/>
        <v>9.51</v>
      </c>
      <c r="N69" t="str">
        <f t="shared" si="3"/>
        <v>Liberica</v>
      </c>
      <c r="O69" t="s">
        <v>6199</v>
      </c>
      <c r="P69" t="str">
        <f>_xlfn.XLOOKUP(Order[[#This Row],[ 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 ",0)=0,"",_xlfn.XLOOKUP(C70,customers!$A$1:$A$1001,customers!$C$1:$C$1001))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2"/>
        <v>2.9849999999999999</v>
      </c>
      <c r="N70" t="str">
        <f t="shared" si="3"/>
        <v>Robusta</v>
      </c>
      <c r="O70" t="s">
        <v>6198</v>
      </c>
      <c r="P70" t="str">
        <f>_xlfn.XLOOKUP(Order[[#This Row],[ 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 ",0)=0,"",_xlfn.XLOOKUP(C71,customers!$A$1:$A$1001,customers!$C$1:$C$1001))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2"/>
        <v>59.699999999999996</v>
      </c>
      <c r="N71" t="str">
        <f t="shared" si="3"/>
        <v>Robusta</v>
      </c>
      <c r="O71" t="s">
        <v>6198</v>
      </c>
      <c r="P71" t="str">
        <f>_xlfn.XLOOKUP(Order[[#This Row],[ 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 ",0)=0,"",_xlfn.XLOOKUP(C72,customers!$A$1:$A$1001,customers!$C$1:$C$1001))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2"/>
        <v>136.61999999999998</v>
      </c>
      <c r="N72" t="str">
        <f t="shared" si="3"/>
        <v>Excelsa</v>
      </c>
      <c r="O72" t="s">
        <v>6199</v>
      </c>
      <c r="P72" t="str">
        <f>_xlfn.XLOOKUP(Order[[#This Row],[ 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 ",0)=0,"",_xlfn.XLOOKUP(C73,customers!$A$1:$A$1001,customers!$C$1:$C$1001))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2"/>
        <v>9.51</v>
      </c>
      <c r="N73" t="str">
        <f t="shared" si="3"/>
        <v>Liberica</v>
      </c>
      <c r="O73" t="s">
        <v>6199</v>
      </c>
      <c r="P73" t="str">
        <f>_xlfn.XLOOKUP(Order[[#This Row],[ 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 ",0)=0,"",_xlfn.XLOOKUP(C74,customers!$A$1:$A$1001,customers!$C$1:$C$1001))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2"/>
        <v>77.624999999999986</v>
      </c>
      <c r="N74" t="str">
        <f t="shared" si="3"/>
        <v>Arabica</v>
      </c>
      <c r="O74" t="s">
        <v>6198</v>
      </c>
      <c r="P74" t="str">
        <f>_xlfn.XLOOKUP(Order[[#This Row],[ 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 ",0)=0,"",_xlfn.XLOOKUP(C75,customers!$A$1:$A$1001,customers!$C$1:$C$1001))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2"/>
        <v>21.825000000000003</v>
      </c>
      <c r="N75" t="str">
        <f t="shared" si="3"/>
        <v>Liberica</v>
      </c>
      <c r="O75" t="s">
        <v>6198</v>
      </c>
      <c r="P75" t="str">
        <f>_xlfn.XLOOKUP(Order[[#This Row],[ 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 ",0)=0,"",_xlfn.XLOOKUP(C76,customers!$A$1:$A$1001,customers!$C$1:$C$1001))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2"/>
        <v>17.82</v>
      </c>
      <c r="N76" t="str">
        <f t="shared" si="3"/>
        <v>Excelsa</v>
      </c>
      <c r="O76" t="s">
        <v>6199</v>
      </c>
      <c r="P76" t="str">
        <f>_xlfn.XLOOKUP(Order[[#This Row],[ 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 ",0)=0,"",_xlfn.XLOOKUP(C77,customers!$A$1:$A$1001,customers!$C$1:$C$1001))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2"/>
        <v>53.699999999999996</v>
      </c>
      <c r="N77" t="str">
        <f t="shared" si="3"/>
        <v>Robusta</v>
      </c>
      <c r="O77" t="s">
        <v>6200</v>
      </c>
      <c r="P77" t="str">
        <f>_xlfn.XLOOKUP(Order[[#This Row],[ 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 ",0)=0,"",_xlfn.XLOOKUP(C78,customers!$A$1:$A$1001,customers!$C$1:$C$1001))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2"/>
        <v>3.5849999999999995</v>
      </c>
      <c r="N78" t="str">
        <f t="shared" si="3"/>
        <v>Robusta</v>
      </c>
      <c r="O78" t="s">
        <v>6199</v>
      </c>
      <c r="P78" t="str">
        <f>_xlfn.XLOOKUP(Order[[#This Row],[ 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 ",0)=0,"",_xlfn.XLOOKUP(C79,customers!$A$1:$A$1001,customers!$C$1:$C$1001))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2"/>
        <v>7.29</v>
      </c>
      <c r="N79" t="str">
        <f t="shared" si="3"/>
        <v>Excelsa</v>
      </c>
      <c r="O79" t="s">
        <v>6200</v>
      </c>
      <c r="P79" t="str">
        <f>_xlfn.XLOOKUP(Order[[#This Row],[ 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 ",0)=0,"",_xlfn.XLOOKUP(C80,customers!$A$1:$A$1001,customers!$C$1:$C$1001))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2"/>
        <v>40.5</v>
      </c>
      <c r="N80" t="str">
        <f t="shared" si="3"/>
        <v>Arabica</v>
      </c>
      <c r="O80" t="s">
        <v>6198</v>
      </c>
      <c r="P80" t="str">
        <f>_xlfn.XLOOKUP(Order[[#This Row],[ 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 ",0)=0,"",_xlfn.XLOOKUP(C81,customers!$A$1:$A$1001,customers!$C$1:$C$1001))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2"/>
        <v>47.8</v>
      </c>
      <c r="N81" t="str">
        <f t="shared" si="3"/>
        <v>Robusta</v>
      </c>
      <c r="O81" t="s">
        <v>6199</v>
      </c>
      <c r="P81" t="str">
        <f>_xlfn.XLOOKUP(Order[[#This Row],[ 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 ",0)=0,"",_xlfn.XLOOKUP(C82,customers!$A$1:$A$1001,customers!$C$1:$C$1001))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2"/>
        <v>38.849999999999994</v>
      </c>
      <c r="N82" t="str">
        <f t="shared" si="3"/>
        <v>Arabica</v>
      </c>
      <c r="O82" t="s">
        <v>6199</v>
      </c>
      <c r="P82" t="str">
        <f>_xlfn.XLOOKUP(Order[[#This Row],[ 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 ",0)=0,"",_xlfn.XLOOKUP(C83,customers!$A$1:$A$1001,customers!$C$1:$C$1001))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2"/>
        <v>109.36499999999999</v>
      </c>
      <c r="N83" t="str">
        <f t="shared" si="3"/>
        <v>Liberica</v>
      </c>
      <c r="O83" t="s">
        <v>6199</v>
      </c>
      <c r="P83" t="str">
        <f>_xlfn.XLOOKUP(Order[[#This Row],[ 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 ",0)=0,"",_xlfn.XLOOKUP(C84,customers!$A$1:$A$1001,customers!$C$1:$C$1001))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2"/>
        <v>100.39499999999998</v>
      </c>
      <c r="N84" t="str">
        <f t="shared" si="3"/>
        <v>Liberica</v>
      </c>
      <c r="O84" t="s">
        <v>6198</v>
      </c>
      <c r="P84" t="str">
        <f>_xlfn.XLOOKUP(Order[[#This Row],[ 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 ",0)=0,"",_xlfn.XLOOKUP(C85,customers!$A$1:$A$1001,customers!$C$1:$C$1001))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2"/>
        <v>82.339999999999989</v>
      </c>
      <c r="N85" t="str">
        <f t="shared" si="3"/>
        <v>Robusta</v>
      </c>
      <c r="O85" t="s">
        <v>6200</v>
      </c>
      <c r="P85" t="str">
        <f>_xlfn.XLOOKUP(Order[[#This Row],[ 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 ",0)=0,"",_xlfn.XLOOKUP(C86,customers!$A$1:$A$1001,customers!$C$1:$C$1001))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2"/>
        <v>9.51</v>
      </c>
      <c r="N86" t="str">
        <f t="shared" si="3"/>
        <v>Liberica</v>
      </c>
      <c r="O86" t="s">
        <v>6199</v>
      </c>
      <c r="P86" t="str">
        <f>_xlfn.XLOOKUP(Order[[#This Row],[ 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 ",0)=0,"",_xlfn.XLOOKUP(C87,customers!$A$1:$A$1001,customers!$C$1:$C$1001))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2"/>
        <v>89.35499999999999</v>
      </c>
      <c r="N87" t="str">
        <f t="shared" si="3"/>
        <v>Arabica</v>
      </c>
      <c r="O87" t="s">
        <v>6199</v>
      </c>
      <c r="P87" t="str">
        <f>_xlfn.XLOOKUP(Order[[#This Row],[ 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 ",0)=0,"",_xlfn.XLOOKUP(C88,customers!$A$1:$A$1001,customers!$C$1:$C$1001))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2"/>
        <v>11.94</v>
      </c>
      <c r="N88" t="str">
        <f t="shared" si="3"/>
        <v>Arabica</v>
      </c>
      <c r="O88" t="s">
        <v>6200</v>
      </c>
      <c r="P88" t="str">
        <f>_xlfn.XLOOKUP(Order[[#This Row],[ 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 ",0)=0,"",_xlfn.XLOOKUP(C89,customers!$A$1:$A$1001,customers!$C$1:$C$1001))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2"/>
        <v>33.75</v>
      </c>
      <c r="N89" t="str">
        <f t="shared" si="3"/>
        <v>Arabica</v>
      </c>
      <c r="O89" t="s">
        <v>6198</v>
      </c>
      <c r="P89" t="str">
        <f>_xlfn.XLOOKUP(Order[[#This Row],[ 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 ",0)=0,"",_xlfn.XLOOKUP(C90,customers!$A$1:$A$1001,customers!$C$1:$C$1001))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2"/>
        <v>35.849999999999994</v>
      </c>
      <c r="N90" t="str">
        <f t="shared" si="3"/>
        <v>Robusta</v>
      </c>
      <c r="O90" t="s">
        <v>6199</v>
      </c>
      <c r="P90" t="str">
        <f>_xlfn.XLOOKUP(Order[[#This Row],[ 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 ",0)=0,"",_xlfn.XLOOKUP(C91,customers!$A$1:$A$1001,customers!$C$1:$C$1001))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2"/>
        <v>77.699999999999989</v>
      </c>
      <c r="N91" t="str">
        <f t="shared" si="3"/>
        <v>Arabica</v>
      </c>
      <c r="O91" t="s">
        <v>6199</v>
      </c>
      <c r="P91" t="str">
        <f>_xlfn.XLOOKUP(Order[[#This Row],[ 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 ",0)=0,"",_xlfn.XLOOKUP(C92,customers!$A$1:$A$1001,customers!$C$1:$C$1001))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2"/>
        <v>51.8</v>
      </c>
      <c r="N92" t="str">
        <f t="shared" si="3"/>
        <v>Arabica</v>
      </c>
      <c r="O92" t="s">
        <v>6199</v>
      </c>
      <c r="P92" t="str">
        <f>_xlfn.XLOOKUP(Order[[#This Row],[ 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 ",0)=0,"",_xlfn.XLOOKUP(C93,customers!$A$1:$A$1001,customers!$C$1:$C$1001))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2"/>
        <v>103.49999999999999</v>
      </c>
      <c r="N93" t="str">
        <f t="shared" si="3"/>
        <v>Arabica</v>
      </c>
      <c r="O93" t="s">
        <v>6198</v>
      </c>
      <c r="P93" t="str">
        <f>_xlfn.XLOOKUP(Order[[#This Row],[ 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 ",0)=0,"",_xlfn.XLOOKUP(C94,customers!$A$1:$A$1001,customers!$C$1:$C$1001))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2"/>
        <v>44.55</v>
      </c>
      <c r="N94" t="str">
        <f t="shared" si="3"/>
        <v>Excelsa</v>
      </c>
      <c r="O94" t="s">
        <v>6199</v>
      </c>
      <c r="P94" t="str">
        <f>_xlfn.XLOOKUP(Order[[#This Row],[ 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 ",0)=0,"",_xlfn.XLOOKUP(C95,customers!$A$1:$A$1001,customers!$C$1:$C$1001))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2"/>
        <v>35.64</v>
      </c>
      <c r="N95" t="str">
        <f t="shared" si="3"/>
        <v>Excelsa</v>
      </c>
      <c r="O95" t="s">
        <v>6199</v>
      </c>
      <c r="P95" t="str">
        <f>_xlfn.XLOOKUP(Order[[#This Row],[ 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 ",0)=0,"",_xlfn.XLOOKUP(C96,customers!$A$1:$A$1001,customers!$C$1:$C$1001))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2"/>
        <v>17.91</v>
      </c>
      <c r="N96" t="str">
        <f t="shared" si="3"/>
        <v>Arabica</v>
      </c>
      <c r="O96" t="s">
        <v>6200</v>
      </c>
      <c r="P96" t="str">
        <f>_xlfn.XLOOKUP(Order[[#This Row],[ 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 ",0)=0,"",_xlfn.XLOOKUP(C97,customers!$A$1:$A$1001,customers!$C$1:$C$1001))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2"/>
        <v>155.24999999999997</v>
      </c>
      <c r="N97" t="str">
        <f t="shared" si="3"/>
        <v>Arabica</v>
      </c>
      <c r="O97" t="s">
        <v>6198</v>
      </c>
      <c r="P97" t="str">
        <f>_xlfn.XLOOKUP(Order[[#This Row],[ 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 ",0)=0,"",_xlfn.XLOOKUP(C98,customers!$A$1:$A$1001,customers!$C$1:$C$1001))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2"/>
        <v>5.97</v>
      </c>
      <c r="N98" t="str">
        <f t="shared" si="3"/>
        <v>Arabica</v>
      </c>
      <c r="O98" t="s">
        <v>6200</v>
      </c>
      <c r="P98" t="str">
        <f>_xlfn.XLOOKUP(Order[[#This Row],[ 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 ",0)=0,"",_xlfn.XLOOKUP(C99,customers!$A$1:$A$1001,customers!$C$1:$C$1001))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2"/>
        <v>13.5</v>
      </c>
      <c r="N99" t="str">
        <f t="shared" si="3"/>
        <v>Arabica</v>
      </c>
      <c r="O99" t="s">
        <v>6198</v>
      </c>
      <c r="P99" t="str">
        <f>_xlfn.XLOOKUP(Order[[#This Row],[ 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 ",0)=0,"",_xlfn.XLOOKUP(C100,customers!$A$1:$A$1001,customers!$C$1:$C$1001))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2"/>
        <v>2.9849999999999999</v>
      </c>
      <c r="N100" t="str">
        <f t="shared" si="3"/>
        <v>Arabica</v>
      </c>
      <c r="O100" t="s">
        <v>6200</v>
      </c>
      <c r="P100" t="str">
        <f>_xlfn.XLOOKUP(Order[[#This Row],[ 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 ",0)=0,"",_xlfn.XLOOKUP(C101,customers!$A$1:$A$1001,customers!$C$1:$C$1001))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2"/>
        <v>13.095000000000001</v>
      </c>
      <c r="N101" t="str">
        <f t="shared" si="3"/>
        <v>Liberica</v>
      </c>
      <c r="O101" t="s">
        <v>6198</v>
      </c>
      <c r="P101" t="str">
        <f>_xlfn.XLOOKUP(Order[[#This Row],[ 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 ",0)=0,"",_xlfn.XLOOKUP(C102,customers!$A$1:$A$1001,customers!$C$1:$C$1001))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2"/>
        <v>7.77</v>
      </c>
      <c r="N102" t="str">
        <f t="shared" si="3"/>
        <v>Arabica</v>
      </c>
      <c r="O102" t="s">
        <v>6199</v>
      </c>
      <c r="P102" t="str">
        <f>_xlfn.XLOOKUP(Order[[#This Row],[ 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 ",0)=0,"",_xlfn.XLOOKUP(C103,customers!$A$1:$A$1001,customers!$C$1:$C$1001))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2"/>
        <v>148.92499999999998</v>
      </c>
      <c r="N103" t="str">
        <f t="shared" si="3"/>
        <v>Liberica</v>
      </c>
      <c r="O103" t="s">
        <v>6200</v>
      </c>
      <c r="P103" t="str">
        <f>_xlfn.XLOOKUP(Order[[#This Row],[ 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 ",0)=0,"",_xlfn.XLOOKUP(C104,customers!$A$1:$A$1001,customers!$C$1:$C$1001))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2"/>
        <v>38.849999999999994</v>
      </c>
      <c r="N104" t="str">
        <f t="shared" si="3"/>
        <v>Liberica</v>
      </c>
      <c r="O104" t="s">
        <v>6200</v>
      </c>
      <c r="P104" t="str">
        <f>_xlfn.XLOOKUP(Order[[#This Row],[ 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 ",0)=0,"",_xlfn.XLOOKUP(C105,customers!$A$1:$A$1001,customers!$C$1:$C$1001))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2"/>
        <v>11.94</v>
      </c>
      <c r="N105" t="str">
        <f t="shared" si="3"/>
        <v>Robusta</v>
      </c>
      <c r="O105" t="s">
        <v>6198</v>
      </c>
      <c r="P105" t="str">
        <f>_xlfn.XLOOKUP(Order[[#This Row],[ 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 ",0)=0,"",_xlfn.XLOOKUP(C106,customers!$A$1:$A$1001,customers!$C$1:$C$1001))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2"/>
        <v>87.300000000000011</v>
      </c>
      <c r="N106" t="str">
        <f t="shared" si="3"/>
        <v>Liberica</v>
      </c>
      <c r="O106" t="s">
        <v>6198</v>
      </c>
      <c r="P106" t="str">
        <f>_xlfn.XLOOKUP(Order[[#This Row],[ 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 ",0)=0,"",_xlfn.XLOOKUP(C107,customers!$A$1:$A$1001,customers!$C$1:$C$1001))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2"/>
        <v>40.5</v>
      </c>
      <c r="N107" t="str">
        <f t="shared" si="3"/>
        <v>Arabica</v>
      </c>
      <c r="O107" t="s">
        <v>6198</v>
      </c>
      <c r="P107" t="str">
        <f>_xlfn.XLOOKUP(Order[[#This Row],[ 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 ",0)=0,"",_xlfn.XLOOKUP(C108,customers!$A$1:$A$1001,customers!$C$1:$C$1001))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2"/>
        <v>24.3</v>
      </c>
      <c r="N108" t="str">
        <f t="shared" si="3"/>
        <v>Excelsa</v>
      </c>
      <c r="O108" t="s">
        <v>6200</v>
      </c>
      <c r="P108" t="str">
        <f>_xlfn.XLOOKUP(Order[[#This Row],[ 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 ",0)=0,"",_xlfn.XLOOKUP(C109,customers!$A$1:$A$1001,customers!$C$1:$C$1001))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2"/>
        <v>17.91</v>
      </c>
      <c r="N109" t="str">
        <f t="shared" si="3"/>
        <v>Robusta</v>
      </c>
      <c r="O109" t="s">
        <v>6198</v>
      </c>
      <c r="P109" t="str">
        <f>_xlfn.XLOOKUP(Order[[#This Row],[ 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 ",0)=0,"",_xlfn.XLOOKUP(C110,customers!$A$1:$A$1001,customers!$C$1:$C$1001))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2"/>
        <v>27</v>
      </c>
      <c r="N110" t="str">
        <f t="shared" si="3"/>
        <v>Arabica</v>
      </c>
      <c r="O110" t="s">
        <v>6198</v>
      </c>
      <c r="P110" t="str">
        <f>_xlfn.XLOOKUP(Order[[#This Row],[ 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 ",0)=0,"",_xlfn.XLOOKUP(C111,customers!$A$1:$A$1001,customers!$C$1:$C$1001))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2"/>
        <v>7.77</v>
      </c>
      <c r="N111" t="str">
        <f t="shared" si="3"/>
        <v>Liberica</v>
      </c>
      <c r="O111" t="s">
        <v>6200</v>
      </c>
      <c r="P111" t="str">
        <f>_xlfn.XLOOKUP(Order[[#This Row],[ 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 ",0)=0,"",_xlfn.XLOOKUP(C112,customers!$A$1:$A$1001,customers!$C$1:$C$1001))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2"/>
        <v>13.365</v>
      </c>
      <c r="N112" t="str">
        <f t="shared" si="3"/>
        <v>Excelsa</v>
      </c>
      <c r="O112" t="s">
        <v>6199</v>
      </c>
      <c r="P112" t="str">
        <f>_xlfn.XLOOKUP(Order[[#This Row],[ 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 ",0)=0,"",_xlfn.XLOOKUP(C113,customers!$A$1:$A$1001,customers!$C$1:$C$1001))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2"/>
        <v>26.849999999999994</v>
      </c>
      <c r="N113" t="str">
        <f t="shared" si="3"/>
        <v>Robusta</v>
      </c>
      <c r="O113" t="s">
        <v>6200</v>
      </c>
      <c r="P113" t="str">
        <f>_xlfn.XLOOKUP(Order[[#This Row],[ 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 ",0)=0,"",_xlfn.XLOOKUP(C114,customers!$A$1:$A$1001,customers!$C$1:$C$1001))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2"/>
        <v>11.25</v>
      </c>
      <c r="N114" t="str">
        <f t="shared" si="3"/>
        <v>Arabica</v>
      </c>
      <c r="O114" t="s">
        <v>6198</v>
      </c>
      <c r="P114" t="str">
        <f>_xlfn.XLOOKUP(Order[[#This Row],[ 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 ",0)=0,"",_xlfn.XLOOKUP(C115,customers!$A$1:$A$1001,customers!$C$1:$C$1001))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2"/>
        <v>14.55</v>
      </c>
      <c r="N115" t="str">
        <f t="shared" si="3"/>
        <v>Liberica</v>
      </c>
      <c r="O115" t="s">
        <v>6198</v>
      </c>
      <c r="P115" t="str">
        <f>_xlfn.XLOOKUP(Order[[#This Row],[ 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 ",0)=0,"",_xlfn.XLOOKUP(C116,customers!$A$1:$A$1001,customers!$C$1:$C$1001))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2"/>
        <v>14.339999999999998</v>
      </c>
      <c r="N116" t="str">
        <f t="shared" si="3"/>
        <v>Robusta</v>
      </c>
      <c r="O116" t="s">
        <v>6199</v>
      </c>
      <c r="P116" t="str">
        <f>_xlfn.XLOOKUP(Order[[#This Row],[ 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 ",0)=0,"",_xlfn.XLOOKUP(C117,customers!$A$1:$A$1001,customers!$C$1:$C$1001))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2"/>
        <v>15.85</v>
      </c>
      <c r="N117" t="str">
        <f t="shared" si="3"/>
        <v>Liberica</v>
      </c>
      <c r="O117" t="s">
        <v>6199</v>
      </c>
      <c r="P117" t="str">
        <f>_xlfn.XLOOKUP(Order[[#This Row],[ 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 ",0)=0,"",_xlfn.XLOOKUP(C118,customers!$A$1:$A$1001,customers!$C$1:$C$1001))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2"/>
        <v>19.02</v>
      </c>
      <c r="N118" t="str">
        <f t="shared" si="3"/>
        <v>Liberica</v>
      </c>
      <c r="O118" t="s">
        <v>6199</v>
      </c>
      <c r="P118" t="str">
        <f>_xlfn.XLOOKUP(Order[[#This Row],[ 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 ",0)=0,"",_xlfn.XLOOKUP(C119,customers!$A$1:$A$1001,customers!$C$1:$C$1001))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2"/>
        <v>38.04</v>
      </c>
      <c r="N119" t="str">
        <f t="shared" si="3"/>
        <v>Liberica</v>
      </c>
      <c r="O119" t="s">
        <v>6199</v>
      </c>
      <c r="P119" t="str">
        <f>_xlfn.XLOOKUP(Order[[#This Row],[ 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 ",0)=0,"",_xlfn.XLOOKUP(C120,customers!$A$1:$A$1001,customers!$C$1:$C$1001))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2"/>
        <v>21.87</v>
      </c>
      <c r="N120" t="str">
        <f t="shared" si="3"/>
        <v>Excelsa</v>
      </c>
      <c r="O120" t="s">
        <v>6200</v>
      </c>
      <c r="P120" t="str">
        <f>_xlfn.XLOOKUP(Order[[#This Row],[ 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 ",0)=0,"",_xlfn.XLOOKUP(C121,customers!$A$1:$A$1001,customers!$C$1:$C$1001))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2"/>
        <v>4.125</v>
      </c>
      <c r="N121" t="str">
        <f t="shared" si="3"/>
        <v>Excelsa</v>
      </c>
      <c r="O121" t="s">
        <v>6198</v>
      </c>
      <c r="P121" t="str">
        <f>_xlfn.XLOOKUP(Order[[#This Row],[ 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 ",0)=0,"",_xlfn.XLOOKUP(C122,customers!$A$1:$A$1001,customers!$C$1:$C$1001))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2"/>
        <v>3.8849999999999998</v>
      </c>
      <c r="N122" t="str">
        <f t="shared" si="3"/>
        <v>Arabica</v>
      </c>
      <c r="O122" t="s">
        <v>6199</v>
      </c>
      <c r="P122" t="str">
        <f>_xlfn.XLOOKUP(Order[[#This Row],[ 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 ",0)=0,"",_xlfn.XLOOKUP(C123,customers!$A$1:$A$1001,customers!$C$1:$C$1001))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2"/>
        <v>68.75</v>
      </c>
      <c r="N123" t="str">
        <f t="shared" si="3"/>
        <v>Excelsa</v>
      </c>
      <c r="O123" t="s">
        <v>6198</v>
      </c>
      <c r="P123" t="str">
        <f>_xlfn.XLOOKUP(Order[[#This Row],[ 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 ",0)=0,"",_xlfn.XLOOKUP(C124,customers!$A$1:$A$1001,customers!$C$1:$C$1001))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2"/>
        <v>23.88</v>
      </c>
      <c r="N124" t="str">
        <f t="shared" si="3"/>
        <v>Arabica</v>
      </c>
      <c r="O124" t="s">
        <v>6200</v>
      </c>
      <c r="P124" t="str">
        <f>_xlfn.XLOOKUP(Order[[#This Row],[ 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 ",0)=0,"",_xlfn.XLOOKUP(C125,customers!$A$1:$A$1001,customers!$C$1:$C$1001))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2"/>
        <v>145.82</v>
      </c>
      <c r="N125" t="str">
        <f t="shared" si="3"/>
        <v>Liberica</v>
      </c>
      <c r="O125" t="s">
        <v>6199</v>
      </c>
      <c r="P125" t="str">
        <f>_xlfn.XLOOKUP(Order[[#This Row],[ 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 ",0)=0,"",_xlfn.XLOOKUP(C126,customers!$A$1:$A$1001,customers!$C$1:$C$1001))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2"/>
        <v>21.825000000000003</v>
      </c>
      <c r="N126" t="str">
        <f t="shared" si="3"/>
        <v>Liberica</v>
      </c>
      <c r="O126" t="s">
        <v>6198</v>
      </c>
      <c r="P126" t="str">
        <f>_xlfn.XLOOKUP(Order[[#This Row],[ 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 ",0)=0,"",_xlfn.XLOOKUP(C127,customers!$A$1:$A$1001,customers!$C$1:$C$1001))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2"/>
        <v>26.19</v>
      </c>
      <c r="N127" t="str">
        <f t="shared" si="3"/>
        <v>Liberica</v>
      </c>
      <c r="O127" t="s">
        <v>6198</v>
      </c>
      <c r="P127" t="str">
        <f>_xlfn.XLOOKUP(Order[[#This Row],[ 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 ",0)=0,"",_xlfn.XLOOKUP(C128,customers!$A$1:$A$1001,customers!$C$1:$C$1001))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2"/>
        <v>11.25</v>
      </c>
      <c r="N128" t="str">
        <f t="shared" si="3"/>
        <v>Arabica</v>
      </c>
      <c r="O128" t="s">
        <v>6198</v>
      </c>
      <c r="P128" t="str">
        <f>_xlfn.XLOOKUP(Order[[#This Row],[ 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 ",0)=0,"",_xlfn.XLOOKUP(C129,customers!$A$1:$A$1001,customers!$C$1:$C$1001))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2"/>
        <v>77.699999999999989</v>
      </c>
      <c r="N129" t="str">
        <f t="shared" si="3"/>
        <v>Liberica</v>
      </c>
      <c r="O129" t="s">
        <v>6200</v>
      </c>
      <c r="P129" t="str">
        <f>_xlfn.XLOOKUP(Order[[#This Row],[ 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 ",0)=0,"",_xlfn.XLOOKUP(C130,customers!$A$1:$A$1001,customers!$C$1:$C$1001))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2"/>
        <v>6.75</v>
      </c>
      <c r="N130" t="str">
        <f t="shared" si="3"/>
        <v>Arabica</v>
      </c>
      <c r="O130" t="s">
        <v>6198</v>
      </c>
      <c r="P130" t="str">
        <f>_xlfn.XLOOKUP(Order[[#This Row],[ 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 ",0)=0,"",_xlfn.XLOOKUP(C131,customers!$A$1:$A$1001,customers!$C$1:$C$1001))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4">L131*E131</f>
        <v>12.15</v>
      </c>
      <c r="N131" t="str">
        <f t="shared" ref="N131:N194" si="5">IF(I131="Rob","Robusta",IF(I131="Exc","Excelsa",IF(I131="Ara","Arabica",IF(I131="Lib","Liberica",""))))</f>
        <v>Excelsa</v>
      </c>
      <c r="O131" t="s">
        <v>6200</v>
      </c>
      <c r="P131" t="str">
        <f>_xlfn.XLOOKUP(Order[[#This Row],[ 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 ",0)=0,"",_xlfn.XLOOKUP(C132,customers!$A$1:$A$1001,customers!$C$1:$C$1001))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4"/>
        <v>148.92499999999998</v>
      </c>
      <c r="N132" t="str">
        <f t="shared" si="5"/>
        <v>Arabica</v>
      </c>
      <c r="O132" t="s">
        <v>6199</v>
      </c>
      <c r="P132" t="str">
        <f>_xlfn.XLOOKUP(Order[[#This Row],[ 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 ",0)=0,"",_xlfn.XLOOKUP(C133,customers!$A$1:$A$1001,customers!$C$1:$C$1001))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4"/>
        <v>14.58</v>
      </c>
      <c r="N133" t="str">
        <f t="shared" si="5"/>
        <v>Excelsa</v>
      </c>
      <c r="O133" t="s">
        <v>6200</v>
      </c>
      <c r="P133" t="str">
        <f>_xlfn.XLOOKUP(Order[[#This Row],[ 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 ",0)=0,"",_xlfn.XLOOKUP(C134,customers!$A$1:$A$1001,customers!$C$1:$C$1001))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4"/>
        <v>148.92499999999998</v>
      </c>
      <c r="N134" t="str">
        <f t="shared" si="5"/>
        <v>Arabica</v>
      </c>
      <c r="O134" t="s">
        <v>6199</v>
      </c>
      <c r="P134" t="str">
        <f>_xlfn.XLOOKUP(Order[[#This Row],[ 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 ",0)=0,"",_xlfn.XLOOKUP(C135,customers!$A$1:$A$1001,customers!$C$1:$C$1001))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4"/>
        <v>12.95</v>
      </c>
      <c r="N135" t="str">
        <f t="shared" si="5"/>
        <v>Liberica</v>
      </c>
      <c r="O135" t="s">
        <v>6200</v>
      </c>
      <c r="P135" t="str">
        <f>_xlfn.XLOOKUP(Order[[#This Row],[ 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 ",0)=0,"",_xlfn.XLOOKUP(C136,customers!$A$1:$A$1001,customers!$C$1:$C$1001))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4"/>
        <v>94.874999999999986</v>
      </c>
      <c r="N136" t="str">
        <f t="shared" si="5"/>
        <v>Excelsa</v>
      </c>
      <c r="O136" t="s">
        <v>6198</v>
      </c>
      <c r="P136" t="str">
        <f>_xlfn.XLOOKUP(Order[[#This Row],[ 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 ",0)=0,"",_xlfn.XLOOKUP(C137,customers!$A$1:$A$1001,customers!$C$1:$C$1001))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4"/>
        <v>38.849999999999994</v>
      </c>
      <c r="N137" t="str">
        <f t="shared" si="5"/>
        <v>Arabica</v>
      </c>
      <c r="O137" t="s">
        <v>6199</v>
      </c>
      <c r="P137" t="str">
        <f>_xlfn.XLOOKUP(Order[[#This Row],[ 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 ",0)=0,"",_xlfn.XLOOKUP(C138,customers!$A$1:$A$1001,customers!$C$1:$C$1001))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4"/>
        <v>11.94</v>
      </c>
      <c r="N138" t="str">
        <f t="shared" si="5"/>
        <v>Arabica</v>
      </c>
      <c r="O138" t="s">
        <v>6200</v>
      </c>
      <c r="P138" t="str">
        <f>_xlfn.XLOOKUP(Order[[#This Row],[ 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 ",0)=0,"",_xlfn.XLOOKUP(C139,customers!$A$1:$A$1001,customers!$C$1:$C$1001))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4"/>
        <v>102.46499999999997</v>
      </c>
      <c r="N139" t="str">
        <f t="shared" si="5"/>
        <v>Excelsa</v>
      </c>
      <c r="O139" t="s">
        <v>6199</v>
      </c>
      <c r="P139" t="str">
        <f>_xlfn.XLOOKUP(Order[[#This Row],[ 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 ",0)=0,"",_xlfn.XLOOKUP(C140,customers!$A$1:$A$1001,customers!$C$1:$C$1001))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4"/>
        <v>48.6</v>
      </c>
      <c r="N140" t="str">
        <f t="shared" si="5"/>
        <v>Excelsa</v>
      </c>
      <c r="O140" t="s">
        <v>6200</v>
      </c>
      <c r="P140" t="str">
        <f>_xlfn.XLOOKUP(Order[[#This Row],[ 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 ",0)=0,"",_xlfn.XLOOKUP(C141,customers!$A$1:$A$1001,customers!$C$1:$C$1001))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4"/>
        <v>77.699999999999989</v>
      </c>
      <c r="N141" t="str">
        <f t="shared" si="5"/>
        <v>Liberica</v>
      </c>
      <c r="O141" t="s">
        <v>6200</v>
      </c>
      <c r="P141" t="str">
        <f>_xlfn.XLOOKUP(Order[[#This Row],[ 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 ",0)=0,"",_xlfn.XLOOKUP(C142,customers!$A$1:$A$1001,customers!$C$1:$C$1001))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4"/>
        <v>29.784999999999997</v>
      </c>
      <c r="N142" t="str">
        <f t="shared" si="5"/>
        <v>Liberica</v>
      </c>
      <c r="O142" t="s">
        <v>6200</v>
      </c>
      <c r="P142" t="str">
        <f>_xlfn.XLOOKUP(Order[[#This Row],[ 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 ",0)=0,"",_xlfn.XLOOKUP(C143,customers!$A$1:$A$1001,customers!$C$1:$C$1001))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4"/>
        <v>15.54</v>
      </c>
      <c r="N143" t="str">
        <f t="shared" si="5"/>
        <v>Arabica</v>
      </c>
      <c r="O143" t="s">
        <v>6199</v>
      </c>
      <c r="P143" t="str">
        <f>_xlfn.XLOOKUP(Order[[#This Row],[ 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 ",0)=0,"",_xlfn.XLOOKUP(C144,customers!$A$1:$A$1001,customers!$C$1:$C$1001))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4"/>
        <v>136.61999999999998</v>
      </c>
      <c r="N144" t="str">
        <f t="shared" si="5"/>
        <v>Excelsa</v>
      </c>
      <c r="O144" t="s">
        <v>6199</v>
      </c>
      <c r="P144" t="str">
        <f>_xlfn.XLOOKUP(Order[[#This Row],[ 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 ",0)=0,"",_xlfn.XLOOKUP(C145,customers!$A$1:$A$1001,customers!$C$1:$C$1001))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4"/>
        <v>17.46</v>
      </c>
      <c r="N145" t="str">
        <f t="shared" si="5"/>
        <v>Liberica</v>
      </c>
      <c r="O145" t="s">
        <v>6198</v>
      </c>
      <c r="P145" t="str">
        <f>_xlfn.XLOOKUP(Order[[#This Row],[ 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 ",0)=0,"",_xlfn.XLOOKUP(C146,customers!$A$1:$A$1001,customers!$C$1:$C$1001))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4"/>
        <v>68.309999999999988</v>
      </c>
      <c r="N146" t="str">
        <f t="shared" si="5"/>
        <v>Excelsa</v>
      </c>
      <c r="O146" t="s">
        <v>6199</v>
      </c>
      <c r="P146" t="str">
        <f>_xlfn.XLOOKUP(Order[[#This Row],[ 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 ",0)=0,"",_xlfn.XLOOKUP(C147,customers!$A$1:$A$1001,customers!$C$1:$C$1001))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4"/>
        <v>17.46</v>
      </c>
      <c r="N147" t="str">
        <f t="shared" si="5"/>
        <v>Liberica</v>
      </c>
      <c r="O147" t="s">
        <v>6198</v>
      </c>
      <c r="P147" t="str">
        <f>_xlfn.XLOOKUP(Order[[#This Row],[ 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 ",0)=0,"",_xlfn.XLOOKUP(C148,customers!$A$1:$A$1001,customers!$C$1:$C$1001))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4"/>
        <v>43.650000000000006</v>
      </c>
      <c r="N148" t="str">
        <f t="shared" si="5"/>
        <v>Liberica</v>
      </c>
      <c r="O148" t="s">
        <v>6198</v>
      </c>
      <c r="P148" t="str">
        <f>_xlfn.XLOOKUP(Order[[#This Row],[ 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 ",0)=0,"",_xlfn.XLOOKUP(C149,customers!$A$1:$A$1001,customers!$C$1:$C$1001))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4"/>
        <v>27.5</v>
      </c>
      <c r="N149" t="str">
        <f t="shared" si="5"/>
        <v>Excelsa</v>
      </c>
      <c r="O149" t="s">
        <v>6198</v>
      </c>
      <c r="P149" t="str">
        <f>_xlfn.XLOOKUP(Order[[#This Row],[ 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 ",0)=0,"",_xlfn.XLOOKUP(C150,customers!$A$1:$A$1001,customers!$C$1:$C$1001))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4"/>
        <v>18.225000000000001</v>
      </c>
      <c r="N150" t="str">
        <f t="shared" si="5"/>
        <v>Excelsa</v>
      </c>
      <c r="O150" t="s">
        <v>6200</v>
      </c>
      <c r="P150" t="str">
        <f>_xlfn.XLOOKUP(Order[[#This Row],[ 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 ",0)=0,"",_xlfn.XLOOKUP(C151,customers!$A$1:$A$1001,customers!$C$1:$C$1001))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4"/>
        <v>51.749999999999993</v>
      </c>
      <c r="N151" t="str">
        <f t="shared" si="5"/>
        <v>Arabica</v>
      </c>
      <c r="O151" t="s">
        <v>6198</v>
      </c>
      <c r="P151" t="str">
        <f>_xlfn.XLOOKUP(Order[[#This Row],[ 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 ",0)=0,"",_xlfn.XLOOKUP(C152,customers!$A$1:$A$1001,customers!$C$1:$C$1001))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4"/>
        <v>12.95</v>
      </c>
      <c r="N152" t="str">
        <f t="shared" si="5"/>
        <v>Liberica</v>
      </c>
      <c r="O152" t="s">
        <v>6200</v>
      </c>
      <c r="P152" t="str">
        <f>_xlfn.XLOOKUP(Order[[#This Row],[ 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 ",0)=0,"",_xlfn.XLOOKUP(C153,customers!$A$1:$A$1001,customers!$C$1:$C$1001))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4"/>
        <v>33.75</v>
      </c>
      <c r="N153" t="str">
        <f t="shared" si="5"/>
        <v>Arabica</v>
      </c>
      <c r="O153" t="s">
        <v>6198</v>
      </c>
      <c r="P153" t="str">
        <f>_xlfn.XLOOKUP(Order[[#This Row],[ 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 ",0)=0,"",_xlfn.XLOOKUP(C154,customers!$A$1:$A$1001,customers!$C$1:$C$1001))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4"/>
        <v>68.655000000000001</v>
      </c>
      <c r="N154" t="str">
        <f t="shared" si="5"/>
        <v>Robusta</v>
      </c>
      <c r="O154" t="s">
        <v>6198</v>
      </c>
      <c r="P154" t="str">
        <f>_xlfn.XLOOKUP(Order[[#This Row],[ 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 ",0)=0,"",_xlfn.XLOOKUP(C155,customers!$A$1:$A$1001,customers!$C$1:$C$1001))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4"/>
        <v>2.6849999999999996</v>
      </c>
      <c r="N155" t="str">
        <f t="shared" si="5"/>
        <v>Robusta</v>
      </c>
      <c r="O155" t="s">
        <v>6200</v>
      </c>
      <c r="P155" t="str">
        <f>_xlfn.XLOOKUP(Order[[#This Row],[ 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 ",0)=0,"",_xlfn.XLOOKUP(C156,customers!$A$1:$A$1001,customers!$C$1:$C$1001))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4"/>
        <v>114.42499999999998</v>
      </c>
      <c r="N156" t="str">
        <f t="shared" si="5"/>
        <v>Arabica</v>
      </c>
      <c r="O156" t="s">
        <v>6200</v>
      </c>
      <c r="P156" t="str">
        <f>_xlfn.XLOOKUP(Order[[#This Row],[ 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 ",0)=0,"",_xlfn.XLOOKUP(C157,customers!$A$1:$A$1001,customers!$C$1:$C$1001))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4"/>
        <v>155.24999999999997</v>
      </c>
      <c r="N157" t="str">
        <f t="shared" si="5"/>
        <v>Arabica</v>
      </c>
      <c r="O157" t="s">
        <v>6198</v>
      </c>
      <c r="P157" t="str">
        <f>_xlfn.XLOOKUP(Order[[#This Row],[ 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 ",0)=0,"",_xlfn.XLOOKUP(C158,customers!$A$1:$A$1001,customers!$C$1:$C$1001))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4"/>
        <v>77.624999999999986</v>
      </c>
      <c r="N158" t="str">
        <f t="shared" si="5"/>
        <v>Arabica</v>
      </c>
      <c r="O158" t="s">
        <v>6198</v>
      </c>
      <c r="P158" t="str">
        <f>_xlfn.XLOOKUP(Order[[#This Row],[ 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 ",0)=0,"",_xlfn.XLOOKUP(C159,customers!$A$1:$A$1001,customers!$C$1:$C$1001))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4"/>
        <v>61.754999999999995</v>
      </c>
      <c r="N159" t="str">
        <f t="shared" si="5"/>
        <v>Robusta</v>
      </c>
      <c r="O159" t="s">
        <v>6200</v>
      </c>
      <c r="P159" t="str">
        <f>_xlfn.XLOOKUP(Order[[#This Row],[ 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 ",0)=0,"",_xlfn.XLOOKUP(C160,customers!$A$1:$A$1001,customers!$C$1:$C$1001))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4"/>
        <v>123.50999999999999</v>
      </c>
      <c r="N160" t="str">
        <f t="shared" si="5"/>
        <v>Robusta</v>
      </c>
      <c r="O160" t="s">
        <v>6200</v>
      </c>
      <c r="P160" t="str">
        <f>_xlfn.XLOOKUP(Order[[#This Row],[ 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 ",0)=0,"",_xlfn.XLOOKUP(C161,customers!$A$1:$A$1001,customers!$C$1:$C$1001))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4"/>
        <v>218.73</v>
      </c>
      <c r="N161" t="str">
        <f t="shared" si="5"/>
        <v>Liberica</v>
      </c>
      <c r="O161" t="s">
        <v>6199</v>
      </c>
      <c r="P161" t="str">
        <f>_xlfn.XLOOKUP(Order[[#This Row],[ 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 ",0)=0,"",_xlfn.XLOOKUP(C162,customers!$A$1:$A$1001,customers!$C$1:$C$1001))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4"/>
        <v>33</v>
      </c>
      <c r="N162" t="str">
        <f t="shared" si="5"/>
        <v>Excelsa</v>
      </c>
      <c r="O162" t="s">
        <v>6198</v>
      </c>
      <c r="P162" t="str">
        <f>_xlfn.XLOOKUP(Order[[#This Row],[ 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 ",0)=0,"",_xlfn.XLOOKUP(C163,customers!$A$1:$A$1001,customers!$C$1:$C$1001))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4"/>
        <v>23.31</v>
      </c>
      <c r="N163" t="str">
        <f t="shared" si="5"/>
        <v>Arabica</v>
      </c>
      <c r="O163" t="s">
        <v>6199</v>
      </c>
      <c r="P163" t="str">
        <f>_xlfn.XLOOKUP(Order[[#This Row],[ 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 ",0)=0,"",_xlfn.XLOOKUP(C164,customers!$A$1:$A$1001,customers!$C$1:$C$1001))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4"/>
        <v>21.87</v>
      </c>
      <c r="N164" t="str">
        <f t="shared" si="5"/>
        <v>Excelsa</v>
      </c>
      <c r="O164" t="s">
        <v>6200</v>
      </c>
      <c r="P164" t="str">
        <f>_xlfn.XLOOKUP(Order[[#This Row],[ 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 ",0)=0,"",_xlfn.XLOOKUP(C165,customers!$A$1:$A$1001,customers!$C$1:$C$1001))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4"/>
        <v>16.11</v>
      </c>
      <c r="N165" t="str">
        <f t="shared" si="5"/>
        <v>Robusta</v>
      </c>
      <c r="O165" t="s">
        <v>6200</v>
      </c>
      <c r="P165" t="str">
        <f>_xlfn.XLOOKUP(Order[[#This Row],[ 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 ",0)=0,"",_xlfn.XLOOKUP(C166,customers!$A$1:$A$1001,customers!$C$1:$C$1001))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4"/>
        <v>29.16</v>
      </c>
      <c r="N166" t="str">
        <f t="shared" si="5"/>
        <v>Excelsa</v>
      </c>
      <c r="O166" t="s">
        <v>6200</v>
      </c>
      <c r="P166" t="str">
        <f>_xlfn.XLOOKUP(Order[[#This Row],[ 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 ",0)=0,"",_xlfn.XLOOKUP(C167,customers!$A$1:$A$1001,customers!$C$1:$C$1001))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4"/>
        <v>53.699999999999996</v>
      </c>
      <c r="N167" t="str">
        <f t="shared" si="5"/>
        <v>Robusta</v>
      </c>
      <c r="O167" t="s">
        <v>6200</v>
      </c>
      <c r="P167" t="str">
        <f>_xlfn.XLOOKUP(Order[[#This Row],[ 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 ",0)=0,"",_xlfn.XLOOKUP(C168,customers!$A$1:$A$1001,customers!$C$1:$C$1001))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4"/>
        <v>26.849999999999994</v>
      </c>
      <c r="N168" t="str">
        <f t="shared" si="5"/>
        <v>Robusta</v>
      </c>
      <c r="O168" t="s">
        <v>6200</v>
      </c>
      <c r="P168" t="str">
        <f>_xlfn.XLOOKUP(Order[[#This Row],[ 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 ",0)=0,"",_xlfn.XLOOKUP(C169,customers!$A$1:$A$1001,customers!$C$1:$C$1001))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4"/>
        <v>41.25</v>
      </c>
      <c r="N169" t="str">
        <f t="shared" si="5"/>
        <v>Excelsa</v>
      </c>
      <c r="O169" t="s">
        <v>6198</v>
      </c>
      <c r="P169" t="str">
        <f>_xlfn.XLOOKUP(Order[[#This Row],[ 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 ",0)=0,"",_xlfn.XLOOKUP(C170,customers!$A$1:$A$1001,customers!$C$1:$C$1001))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4"/>
        <v>40.5</v>
      </c>
      <c r="N170" t="str">
        <f t="shared" si="5"/>
        <v>Arabica</v>
      </c>
      <c r="O170" t="s">
        <v>6198</v>
      </c>
      <c r="P170" t="str">
        <f>_xlfn.XLOOKUP(Order[[#This Row],[ 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 ",0)=0,"",_xlfn.XLOOKUP(C171,customers!$A$1:$A$1001,customers!$C$1:$C$1001))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4"/>
        <v>17.899999999999999</v>
      </c>
      <c r="N171" t="str">
        <f t="shared" si="5"/>
        <v>Robusta</v>
      </c>
      <c r="O171" t="s">
        <v>6200</v>
      </c>
      <c r="P171" t="str">
        <f>_xlfn.XLOOKUP(Order[[#This Row],[ 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 ",0)=0,"",_xlfn.XLOOKUP(C172,customers!$A$1:$A$1001,customers!$C$1:$C$1001))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4"/>
        <v>68.309999999999988</v>
      </c>
      <c r="N172" t="str">
        <f t="shared" si="5"/>
        <v>Excelsa</v>
      </c>
      <c r="O172" t="s">
        <v>6199</v>
      </c>
      <c r="P172" t="str">
        <f>_xlfn.XLOOKUP(Order[[#This Row],[ 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 ",0)=0,"",_xlfn.XLOOKUP(C173,customers!$A$1:$A$1001,customers!$C$1:$C$1001))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4"/>
        <v>63.249999999999993</v>
      </c>
      <c r="N173" t="str">
        <f t="shared" si="5"/>
        <v>Excelsa</v>
      </c>
      <c r="O173" t="s">
        <v>6198</v>
      </c>
      <c r="P173" t="str">
        <f>_xlfn.XLOOKUP(Order[[#This Row],[ 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 ",0)=0,"",_xlfn.XLOOKUP(C174,customers!$A$1:$A$1001,customers!$C$1:$C$1001))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4"/>
        <v>21.87</v>
      </c>
      <c r="N174" t="str">
        <f t="shared" si="5"/>
        <v>Excelsa</v>
      </c>
      <c r="O174" t="s">
        <v>6200</v>
      </c>
      <c r="P174" t="str">
        <f>_xlfn.XLOOKUP(Order[[#This Row],[ 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 ",0)=0,"",_xlfn.XLOOKUP(C175,customers!$A$1:$A$1001,customers!$C$1:$C$1001))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4"/>
        <v>91.539999999999992</v>
      </c>
      <c r="N175" t="str">
        <f t="shared" si="5"/>
        <v>Robusta</v>
      </c>
      <c r="O175" t="s">
        <v>6198</v>
      </c>
      <c r="P175" t="str">
        <f>_xlfn.XLOOKUP(Order[[#This Row],[ 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 ",0)=0,"",_xlfn.XLOOKUP(C176,customers!$A$1:$A$1001,customers!$C$1:$C$1001))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4"/>
        <v>204.92999999999995</v>
      </c>
      <c r="N176" t="str">
        <f t="shared" si="5"/>
        <v>Excelsa</v>
      </c>
      <c r="O176" t="s">
        <v>6199</v>
      </c>
      <c r="P176" t="str">
        <f>_xlfn.XLOOKUP(Order[[#This Row],[ 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 ",0)=0,"",_xlfn.XLOOKUP(C177,customers!$A$1:$A$1001,customers!$C$1:$C$1001))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4"/>
        <v>63.249999999999993</v>
      </c>
      <c r="N177" t="str">
        <f t="shared" si="5"/>
        <v>Excelsa</v>
      </c>
      <c r="O177" t="s">
        <v>6198</v>
      </c>
      <c r="P177" t="str">
        <f>_xlfn.XLOOKUP(Order[[#This Row],[ 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 ",0)=0,"",_xlfn.XLOOKUP(C178,customers!$A$1:$A$1001,customers!$C$1:$C$1001))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4"/>
        <v>34.154999999999994</v>
      </c>
      <c r="N178" t="str">
        <f t="shared" si="5"/>
        <v>Excelsa</v>
      </c>
      <c r="O178" t="s">
        <v>6199</v>
      </c>
      <c r="P178" t="str">
        <f>_xlfn.XLOOKUP(Order[[#This Row],[ 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 ",0)=0,"",_xlfn.XLOOKUP(C179,customers!$A$1:$A$1001,customers!$C$1:$C$1001))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4"/>
        <v>109.93999999999998</v>
      </c>
      <c r="N179" t="str">
        <f t="shared" si="5"/>
        <v>Robusta</v>
      </c>
      <c r="O179" t="s">
        <v>6199</v>
      </c>
      <c r="P179" t="str">
        <f>_xlfn.XLOOKUP(Order[[#This Row],[ 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 ",0)=0,"",_xlfn.XLOOKUP(C180,customers!$A$1:$A$1001,customers!$C$1:$C$1001))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4"/>
        <v>25.9</v>
      </c>
      <c r="N180" t="str">
        <f t="shared" si="5"/>
        <v>Arabica</v>
      </c>
      <c r="O180" t="s">
        <v>6199</v>
      </c>
      <c r="P180" t="str">
        <f>_xlfn.XLOOKUP(Order[[#This Row],[ 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 ",0)=0,"",_xlfn.XLOOKUP(C181,customers!$A$1:$A$1001,customers!$C$1:$C$1001))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4"/>
        <v>2.9849999999999999</v>
      </c>
      <c r="N181" t="str">
        <f t="shared" si="5"/>
        <v>Arabica</v>
      </c>
      <c r="O181" t="s">
        <v>6200</v>
      </c>
      <c r="P181" t="str">
        <f>_xlfn.XLOOKUP(Order[[#This Row],[ 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 ",0)=0,"",_xlfn.XLOOKUP(C182,customers!$A$1:$A$1001,customers!$C$1:$C$1001))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4"/>
        <v>22.274999999999999</v>
      </c>
      <c r="N182" t="str">
        <f t="shared" si="5"/>
        <v>Excelsa</v>
      </c>
      <c r="O182" t="s">
        <v>6199</v>
      </c>
      <c r="P182" t="str">
        <f>_xlfn.XLOOKUP(Order[[#This Row],[ 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 ",0)=0,"",_xlfn.XLOOKUP(C183,customers!$A$1:$A$1001,customers!$C$1:$C$1001))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4"/>
        <v>29.849999999999998</v>
      </c>
      <c r="N183" t="str">
        <f t="shared" si="5"/>
        <v>Arabica</v>
      </c>
      <c r="O183" t="s">
        <v>6200</v>
      </c>
      <c r="P183" t="str">
        <f>_xlfn.XLOOKUP(Order[[#This Row],[ 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 ",0)=0,"",_xlfn.XLOOKUP(C184,customers!$A$1:$A$1001,customers!$C$1:$C$1001))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4"/>
        <v>32.22</v>
      </c>
      <c r="N184" t="str">
        <f t="shared" si="5"/>
        <v>Robusta</v>
      </c>
      <c r="O184" t="s">
        <v>6200</v>
      </c>
      <c r="P184" t="str">
        <f>_xlfn.XLOOKUP(Order[[#This Row],[ 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 ",0)=0,"",_xlfn.XLOOKUP(C185,customers!$A$1:$A$1001,customers!$C$1:$C$1001))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4"/>
        <v>8.25</v>
      </c>
      <c r="N185" t="str">
        <f t="shared" si="5"/>
        <v>Excelsa</v>
      </c>
      <c r="O185" t="s">
        <v>6198</v>
      </c>
      <c r="P185" t="str">
        <f>_xlfn.XLOOKUP(Order[[#This Row],[ 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 ",0)=0,"",_xlfn.XLOOKUP(C186,customers!$A$1:$A$1001,customers!$C$1:$C$1001))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4"/>
        <v>31.08</v>
      </c>
      <c r="N186" t="str">
        <f t="shared" si="5"/>
        <v>Arabica</v>
      </c>
      <c r="O186" t="s">
        <v>6199</v>
      </c>
      <c r="P186" t="str">
        <f>_xlfn.XLOOKUP(Order[[#This Row],[ 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 ",0)=0,"",_xlfn.XLOOKUP(C187,customers!$A$1:$A$1001,customers!$C$1:$C$1001))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4"/>
        <v>36.450000000000003</v>
      </c>
      <c r="N187" t="str">
        <f t="shared" si="5"/>
        <v>Excelsa</v>
      </c>
      <c r="O187" t="s">
        <v>6200</v>
      </c>
      <c r="P187" t="str">
        <f>_xlfn.XLOOKUP(Order[[#This Row],[ 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 ",0)=0,"",_xlfn.XLOOKUP(C188,customers!$A$1:$A$1001,customers!$C$1:$C$1001))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4"/>
        <v>68.655000000000001</v>
      </c>
      <c r="N188" t="str">
        <f t="shared" si="5"/>
        <v>Robusta</v>
      </c>
      <c r="O188" t="s">
        <v>6198</v>
      </c>
      <c r="P188" t="str">
        <f>_xlfn.XLOOKUP(Order[[#This Row],[ 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 ",0)=0,"",_xlfn.XLOOKUP(C189,customers!$A$1:$A$1001,customers!$C$1:$C$1001))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4"/>
        <v>43.650000000000006</v>
      </c>
      <c r="N189" t="str">
        <f t="shared" si="5"/>
        <v>Liberica</v>
      </c>
      <c r="O189" t="s">
        <v>6198</v>
      </c>
      <c r="P189" t="str">
        <f>_xlfn.XLOOKUP(Order[[#This Row],[ 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 ",0)=0,"",_xlfn.XLOOKUP(C190,customers!$A$1:$A$1001,customers!$C$1:$C$1001))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4"/>
        <v>4.4550000000000001</v>
      </c>
      <c r="N190" t="str">
        <f t="shared" si="5"/>
        <v>Excelsa</v>
      </c>
      <c r="O190" t="s">
        <v>6199</v>
      </c>
      <c r="P190" t="str">
        <f>_xlfn.XLOOKUP(Order[[#This Row],[ 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 ",0)=0,"",_xlfn.XLOOKUP(C191,customers!$A$1:$A$1001,customers!$C$1:$C$1001))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4"/>
        <v>43.650000000000006</v>
      </c>
      <c r="N191" t="str">
        <f t="shared" si="5"/>
        <v>Liberica</v>
      </c>
      <c r="O191" t="s">
        <v>6198</v>
      </c>
      <c r="P191" t="str">
        <f>_xlfn.XLOOKUP(Order[[#This Row],[ 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 ",0)=0,"",_xlfn.XLOOKUP(C192,customers!$A$1:$A$1001,customers!$C$1:$C$1001))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4"/>
        <v>33.464999999999996</v>
      </c>
      <c r="N192" t="str">
        <f t="shared" si="5"/>
        <v>Liberica</v>
      </c>
      <c r="O192" t="s">
        <v>6198</v>
      </c>
      <c r="P192" t="str">
        <f>_xlfn.XLOOKUP(Order[[#This Row],[ 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 ",0)=0,"",_xlfn.XLOOKUP(C193,customers!$A$1:$A$1001,customers!$C$1:$C$1001))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4"/>
        <v>19.424999999999997</v>
      </c>
      <c r="N193" t="str">
        <f t="shared" si="5"/>
        <v>Liberica</v>
      </c>
      <c r="O193" t="s">
        <v>6200</v>
      </c>
      <c r="P193" t="str">
        <f>_xlfn.XLOOKUP(Order[[#This Row],[ 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 ",0)=0,"",_xlfn.XLOOKUP(C194,customers!$A$1:$A$1001,customers!$C$1:$C$1001))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4"/>
        <v>72.900000000000006</v>
      </c>
      <c r="N194" t="str">
        <f t="shared" si="5"/>
        <v>Excelsa</v>
      </c>
      <c r="O194" t="s">
        <v>6200</v>
      </c>
      <c r="P194" t="str">
        <f>_xlfn.XLOOKUP(Order[[#This Row],[ 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 ",0)=0,"",_xlfn.XLOOKUP(C195,customers!$A$1:$A$1001,customers!$C$1:$C$1001))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6">L195*E195</f>
        <v>44.55</v>
      </c>
      <c r="N195" t="str">
        <f t="shared" ref="N195:N258" si="7">IF(I195="Rob","Robusta",IF(I195="Exc","Excelsa",IF(I195="Ara","Arabica",IF(I195="Lib","Liberica",""))))</f>
        <v>Excelsa</v>
      </c>
      <c r="O195" t="s">
        <v>6199</v>
      </c>
      <c r="P195" t="str">
        <f>_xlfn.XLOOKUP(Order[[#This Row],[ 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 ",0)=0,"",_xlfn.XLOOKUP(C196,customers!$A$1:$A$1001,customers!$C$1:$C$1001))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6"/>
        <v>36.450000000000003</v>
      </c>
      <c r="N196" t="str">
        <f t="shared" si="7"/>
        <v>Excelsa</v>
      </c>
      <c r="O196" t="s">
        <v>6200</v>
      </c>
      <c r="P196" t="str">
        <f>_xlfn.XLOOKUP(Order[[#This Row],[ 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 ",0)=0,"",_xlfn.XLOOKUP(C197,customers!$A$1:$A$1001,customers!$C$1:$C$1001))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6"/>
        <v>38.849999999999994</v>
      </c>
      <c r="N197" t="str">
        <f t="shared" si="7"/>
        <v>Arabica</v>
      </c>
      <c r="O197" t="s">
        <v>6199</v>
      </c>
      <c r="P197" t="str">
        <f>_xlfn.XLOOKUP(Order[[#This Row],[ 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 ",0)=0,"",_xlfn.XLOOKUP(C198,customers!$A$1:$A$1001,customers!$C$1:$C$1001))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6"/>
        <v>53.46</v>
      </c>
      <c r="N198" t="str">
        <f t="shared" si="7"/>
        <v>Excelsa</v>
      </c>
      <c r="O198" t="s">
        <v>6199</v>
      </c>
      <c r="P198" t="str">
        <f>_xlfn.XLOOKUP(Order[[#This Row],[ 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 ",0)=0,"",_xlfn.XLOOKUP(C199,customers!$A$1:$A$1001,customers!$C$1:$C$1001))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6"/>
        <v>59.569999999999993</v>
      </c>
      <c r="N199" t="str">
        <f t="shared" si="7"/>
        <v>Liberica</v>
      </c>
      <c r="O199" t="s">
        <v>6200</v>
      </c>
      <c r="P199" t="str">
        <f>_xlfn.XLOOKUP(Order[[#This Row],[ 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 ",0)=0,"",_xlfn.XLOOKUP(C200,customers!$A$1:$A$1001,customers!$C$1:$C$1001))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6"/>
        <v>89.35499999999999</v>
      </c>
      <c r="N200" t="str">
        <f t="shared" si="7"/>
        <v>Liberica</v>
      </c>
      <c r="O200" t="s">
        <v>6200</v>
      </c>
      <c r="P200" t="str">
        <f>_xlfn.XLOOKUP(Order[[#This Row],[ 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 ",0)=0,"",_xlfn.XLOOKUP(C201,customers!$A$1:$A$1001,customers!$C$1:$C$1001))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6"/>
        <v>38.04</v>
      </c>
      <c r="N201" t="str">
        <f t="shared" si="7"/>
        <v>Liberica</v>
      </c>
      <c r="O201" t="s">
        <v>6199</v>
      </c>
      <c r="P201" t="str">
        <f>_xlfn.XLOOKUP(Order[[#This Row],[ 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 ",0)=0,"",_xlfn.XLOOKUP(C202,customers!$A$1:$A$1001,customers!$C$1:$C$1001))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6"/>
        <v>41.25</v>
      </c>
      <c r="N202" t="str">
        <f t="shared" si="7"/>
        <v>Excelsa</v>
      </c>
      <c r="O202" t="s">
        <v>6198</v>
      </c>
      <c r="P202" t="str">
        <f>_xlfn.XLOOKUP(Order[[#This Row],[ 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 ",0)=0,"",_xlfn.XLOOKUP(C203,customers!$A$1:$A$1001,customers!$C$1:$C$1001))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6"/>
        <v>57.06</v>
      </c>
      <c r="N203" t="str">
        <f t="shared" si="7"/>
        <v>Liberica</v>
      </c>
      <c r="O203" t="s">
        <v>6199</v>
      </c>
      <c r="P203" t="str">
        <f>_xlfn.XLOOKUP(Order[[#This Row],[ 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 ",0)=0,"",_xlfn.XLOOKUP(C204,customers!$A$1:$A$1001,customers!$C$1:$C$1001))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6"/>
        <v>178.70999999999998</v>
      </c>
      <c r="N204" t="str">
        <f t="shared" si="7"/>
        <v>Liberica</v>
      </c>
      <c r="O204" t="s">
        <v>6200</v>
      </c>
      <c r="P204" t="str">
        <f>_xlfn.XLOOKUP(Order[[#This Row],[ 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 ",0)=0,"",_xlfn.XLOOKUP(C205,customers!$A$1:$A$1001,customers!$C$1:$C$1001))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6"/>
        <v>4.7549999999999999</v>
      </c>
      <c r="N205" t="str">
        <f t="shared" si="7"/>
        <v>Liberica</v>
      </c>
      <c r="O205" t="s">
        <v>6199</v>
      </c>
      <c r="P205" t="str">
        <f>_xlfn.XLOOKUP(Order[[#This Row],[ 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 ",0)=0,"",_xlfn.XLOOKUP(C206,customers!$A$1:$A$1001,customers!$C$1:$C$1001))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6"/>
        <v>82.5</v>
      </c>
      <c r="N206" t="str">
        <f t="shared" si="7"/>
        <v>Excelsa</v>
      </c>
      <c r="O206" t="s">
        <v>6198</v>
      </c>
      <c r="P206" t="str">
        <f>_xlfn.XLOOKUP(Order[[#This Row],[ 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 ",0)=0,"",_xlfn.XLOOKUP(C207,customers!$A$1:$A$1001,customers!$C$1:$C$1001))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6"/>
        <v>8.0549999999999997</v>
      </c>
      <c r="N207" t="str">
        <f t="shared" si="7"/>
        <v>Robusta</v>
      </c>
      <c r="O207" t="s">
        <v>6200</v>
      </c>
      <c r="P207" t="str">
        <f>_xlfn.XLOOKUP(Order[[#This Row],[ 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 ",0)=0,"",_xlfn.XLOOKUP(C208,customers!$A$1:$A$1001,customers!$C$1:$C$1001))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6"/>
        <v>22.5</v>
      </c>
      <c r="N208" t="str">
        <f t="shared" si="7"/>
        <v>Arabica</v>
      </c>
      <c r="O208" t="s">
        <v>6198</v>
      </c>
      <c r="P208" t="str">
        <f>_xlfn.XLOOKUP(Order[[#This Row],[ 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 ",0)=0,"",_xlfn.XLOOKUP(C209,customers!$A$1:$A$1001,customers!$C$1:$C$1001))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6"/>
        <v>40.5</v>
      </c>
      <c r="N209" t="str">
        <f t="shared" si="7"/>
        <v>Arabica</v>
      </c>
      <c r="O209" t="s">
        <v>6198</v>
      </c>
      <c r="P209" t="str">
        <f>_xlfn.XLOOKUP(Order[[#This Row],[ 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 ",0)=0,"",_xlfn.XLOOKUP(C210,customers!$A$1:$A$1001,customers!$C$1:$C$1001))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6"/>
        <v>29.16</v>
      </c>
      <c r="N210" t="str">
        <f t="shared" si="7"/>
        <v>Excelsa</v>
      </c>
      <c r="O210" t="s">
        <v>6200</v>
      </c>
      <c r="P210" t="str">
        <f>_xlfn.XLOOKUP(Order[[#This Row],[ 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 ",0)=0,"",_xlfn.XLOOKUP(C211,customers!$A$1:$A$1001,customers!$C$1:$C$1001))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6"/>
        <v>6.75</v>
      </c>
      <c r="N211" t="str">
        <f t="shared" si="7"/>
        <v>Arabica</v>
      </c>
      <c r="O211" t="s">
        <v>6198</v>
      </c>
      <c r="P211" t="str">
        <f>_xlfn.XLOOKUP(Order[[#This Row],[ 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 ",0)=0,"",_xlfn.XLOOKUP(C212,customers!$A$1:$A$1001,customers!$C$1:$C$1001))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6"/>
        <v>51.8</v>
      </c>
      <c r="N212" t="str">
        <f t="shared" si="7"/>
        <v>Liberica</v>
      </c>
      <c r="O212" t="s">
        <v>6200</v>
      </c>
      <c r="P212" t="str">
        <f>_xlfn.XLOOKUP(Order[[#This Row],[ 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 ",0)=0,"",_xlfn.XLOOKUP(C213,customers!$A$1:$A$1001,customers!$C$1:$C$1001))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6"/>
        <v>53.46</v>
      </c>
      <c r="N213" t="str">
        <f t="shared" si="7"/>
        <v>Excelsa</v>
      </c>
      <c r="O213" t="s">
        <v>6199</v>
      </c>
      <c r="P213" t="str">
        <f>_xlfn.XLOOKUP(Order[[#This Row],[ 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 ",0)=0,"",_xlfn.XLOOKUP(C214,customers!$A$1:$A$1001,customers!$C$1:$C$1001))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6"/>
        <v>14.58</v>
      </c>
      <c r="N214" t="str">
        <f t="shared" si="7"/>
        <v>Excelsa</v>
      </c>
      <c r="O214" t="s">
        <v>6200</v>
      </c>
      <c r="P214" t="str">
        <f>_xlfn.XLOOKUP(Order[[#This Row],[ 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 ",0)=0,"",_xlfn.XLOOKUP(C215,customers!$A$1:$A$1001,customers!$C$1:$C$1001))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6"/>
        <v>20.584999999999997</v>
      </c>
      <c r="N215" t="str">
        <f t="shared" si="7"/>
        <v>Robusta</v>
      </c>
      <c r="O215" t="s">
        <v>6200</v>
      </c>
      <c r="P215" t="str">
        <f>_xlfn.XLOOKUP(Order[[#This Row],[ 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 ",0)=0,"",_xlfn.XLOOKUP(C216,customers!$A$1:$A$1001,customers!$C$1:$C$1001))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6"/>
        <v>31.7</v>
      </c>
      <c r="N216" t="str">
        <f t="shared" si="7"/>
        <v>Liberica</v>
      </c>
      <c r="O216" t="s">
        <v>6199</v>
      </c>
      <c r="P216" t="str">
        <f>_xlfn.XLOOKUP(Order[[#This Row],[ 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 ",0)=0,"",_xlfn.XLOOKUP(C217,customers!$A$1:$A$1001,customers!$C$1:$C$1001))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6"/>
        <v>23.31</v>
      </c>
      <c r="N217" t="str">
        <f t="shared" si="7"/>
        <v>Liberica</v>
      </c>
      <c r="O217" t="s">
        <v>6200</v>
      </c>
      <c r="P217" t="str">
        <f>_xlfn.XLOOKUP(Order[[#This Row],[ 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 ",0)=0,"",_xlfn.XLOOKUP(C218,customers!$A$1:$A$1001,customers!$C$1:$C$1001))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6"/>
        <v>58.2</v>
      </c>
      <c r="N218" t="str">
        <f t="shared" si="7"/>
        <v>Liberica</v>
      </c>
      <c r="O218" t="s">
        <v>6198</v>
      </c>
      <c r="P218" t="str">
        <f>_xlfn.XLOOKUP(Order[[#This Row],[ 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 ",0)=0,"",_xlfn.XLOOKUP(C219,customers!$A$1:$A$1001,customers!$C$1:$C$1001))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6"/>
        <v>35.64</v>
      </c>
      <c r="N219" t="str">
        <f t="shared" si="7"/>
        <v>Excelsa</v>
      </c>
      <c r="O219" t="s">
        <v>6199</v>
      </c>
      <c r="P219" t="str">
        <f>_xlfn.XLOOKUP(Order[[#This Row],[ 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 ",0)=0,"",_xlfn.XLOOKUP(C220,customers!$A$1:$A$1001,customers!$C$1:$C$1001))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6"/>
        <v>56.25</v>
      </c>
      <c r="N220" t="str">
        <f t="shared" si="7"/>
        <v>Arabica</v>
      </c>
      <c r="O220" t="s">
        <v>6198</v>
      </c>
      <c r="P220" t="str">
        <f>_xlfn.XLOOKUP(Order[[#This Row],[ 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 ",0)=0,"",_xlfn.XLOOKUP(C221,customers!$A$1:$A$1001,customers!$C$1:$C$1001))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6"/>
        <v>10.754999999999999</v>
      </c>
      <c r="N221" t="str">
        <f t="shared" si="7"/>
        <v>Robusta</v>
      </c>
      <c r="O221" t="s">
        <v>6199</v>
      </c>
      <c r="P221" t="str">
        <f>_xlfn.XLOOKUP(Order[[#This Row],[ 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 ",0)=0,"",_xlfn.XLOOKUP(C222,customers!$A$1:$A$1001,customers!$C$1:$C$1001))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6"/>
        <v>14.924999999999999</v>
      </c>
      <c r="N222" t="str">
        <f t="shared" si="7"/>
        <v>Robusta</v>
      </c>
      <c r="O222" t="s">
        <v>6198</v>
      </c>
      <c r="P222" t="str">
        <f>_xlfn.XLOOKUP(Order[[#This Row],[ 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 ",0)=0,"",_xlfn.XLOOKUP(C223,customers!$A$1:$A$1001,customers!$C$1:$C$1001))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6"/>
        <v>77.699999999999989</v>
      </c>
      <c r="N223" t="str">
        <f t="shared" si="7"/>
        <v>Arabica</v>
      </c>
      <c r="O223" t="s">
        <v>6199</v>
      </c>
      <c r="P223" t="str">
        <f>_xlfn.XLOOKUP(Order[[#This Row],[ 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 ",0)=0,"",_xlfn.XLOOKUP(C224,customers!$A$1:$A$1001,customers!$C$1:$C$1001))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6"/>
        <v>23.31</v>
      </c>
      <c r="N224" t="str">
        <f t="shared" si="7"/>
        <v>Liberica</v>
      </c>
      <c r="O224" t="s">
        <v>6200</v>
      </c>
      <c r="P224" t="str">
        <f>_xlfn.XLOOKUP(Order[[#This Row],[ 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 ",0)=0,"",_xlfn.XLOOKUP(C225,customers!$A$1:$A$1001,customers!$C$1:$C$1001))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6"/>
        <v>59.4</v>
      </c>
      <c r="N225" t="str">
        <f t="shared" si="7"/>
        <v>Excelsa</v>
      </c>
      <c r="O225" t="s">
        <v>6199</v>
      </c>
      <c r="P225" t="str">
        <f>_xlfn.XLOOKUP(Order[[#This Row],[ 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 ",0)=0,"",_xlfn.XLOOKUP(C226,customers!$A$1:$A$1001,customers!$C$1:$C$1001))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6"/>
        <v>119.13999999999999</v>
      </c>
      <c r="N226" t="str">
        <f t="shared" si="7"/>
        <v>Liberica</v>
      </c>
      <c r="O226" t="s">
        <v>6200</v>
      </c>
      <c r="P226" t="str">
        <f>_xlfn.XLOOKUP(Order[[#This Row],[ 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 ",0)=0,"",_xlfn.XLOOKUP(C227,customers!$A$1:$A$1001,customers!$C$1:$C$1001))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6"/>
        <v>14.339999999999998</v>
      </c>
      <c r="N227" t="str">
        <f t="shared" si="7"/>
        <v>Robusta</v>
      </c>
      <c r="O227" t="s">
        <v>6199</v>
      </c>
      <c r="P227" t="str">
        <f>_xlfn.XLOOKUP(Order[[#This Row],[ 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 ",0)=0,"",_xlfn.XLOOKUP(C228,customers!$A$1:$A$1001,customers!$C$1:$C$1001))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6"/>
        <v>129.37499999999997</v>
      </c>
      <c r="N228" t="str">
        <f t="shared" si="7"/>
        <v>Arabica</v>
      </c>
      <c r="O228" t="s">
        <v>6198</v>
      </c>
      <c r="P228" t="str">
        <f>_xlfn.XLOOKUP(Order[[#This Row],[ 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 ",0)=0,"",_xlfn.XLOOKUP(C229,customers!$A$1:$A$1001,customers!$C$1:$C$1001))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6"/>
        <v>16.11</v>
      </c>
      <c r="N229" t="str">
        <f t="shared" si="7"/>
        <v>Robusta</v>
      </c>
      <c r="O229" t="s">
        <v>6200</v>
      </c>
      <c r="P229" t="str">
        <f>_xlfn.XLOOKUP(Order[[#This Row],[ 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 ",0)=0,"",_xlfn.XLOOKUP(C230,customers!$A$1:$A$1001,customers!$C$1:$C$1001))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6"/>
        <v>17.924999999999997</v>
      </c>
      <c r="N230" t="str">
        <f t="shared" si="7"/>
        <v>Robusta</v>
      </c>
      <c r="O230" t="s">
        <v>6199</v>
      </c>
      <c r="P230" t="str">
        <f>_xlfn.XLOOKUP(Order[[#This Row],[ 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 ",0)=0,"",_xlfn.XLOOKUP(C231,customers!$A$1:$A$1001,customers!$C$1:$C$1001))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6"/>
        <v>8.73</v>
      </c>
      <c r="N231" t="str">
        <f t="shared" si="7"/>
        <v>Liberica</v>
      </c>
      <c r="O231" t="s">
        <v>6198</v>
      </c>
      <c r="P231" t="str">
        <f>_xlfn.XLOOKUP(Order[[#This Row],[ 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 ",0)=0,"",_xlfn.XLOOKUP(C232,customers!$A$1:$A$1001,customers!$C$1:$C$1001))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6"/>
        <v>51.749999999999993</v>
      </c>
      <c r="N232" t="str">
        <f t="shared" si="7"/>
        <v>Arabica</v>
      </c>
      <c r="O232" t="s">
        <v>6198</v>
      </c>
      <c r="P232" t="str">
        <f>_xlfn.XLOOKUP(Order[[#This Row],[ 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 ",0)=0,"",_xlfn.XLOOKUP(C233,customers!$A$1:$A$1001,customers!$C$1:$C$1001))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6"/>
        <v>8.73</v>
      </c>
      <c r="N233" t="str">
        <f t="shared" si="7"/>
        <v>Liberica</v>
      </c>
      <c r="O233" t="s">
        <v>6198</v>
      </c>
      <c r="P233" t="str">
        <f>_xlfn.XLOOKUP(Order[[#This Row],[ 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 ",0)=0,"",_xlfn.XLOOKUP(C234,customers!$A$1:$A$1001,customers!$C$1:$C$1001))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6"/>
        <v>23.774999999999999</v>
      </c>
      <c r="N234" t="str">
        <f t="shared" si="7"/>
        <v>Liberica</v>
      </c>
      <c r="O234" t="s">
        <v>6199</v>
      </c>
      <c r="P234" t="str">
        <f>_xlfn.XLOOKUP(Order[[#This Row],[ 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 ",0)=0,"",_xlfn.XLOOKUP(C235,customers!$A$1:$A$1001,customers!$C$1:$C$1001))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6"/>
        <v>20.625</v>
      </c>
      <c r="N235" t="str">
        <f t="shared" si="7"/>
        <v>Excelsa</v>
      </c>
      <c r="O235" t="s">
        <v>6198</v>
      </c>
      <c r="P235" t="str">
        <f>_xlfn.XLOOKUP(Order[[#This Row],[ 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 ",0)=0,"",_xlfn.XLOOKUP(C236,customers!$A$1:$A$1001,customers!$C$1:$C$1001))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6"/>
        <v>36.454999999999998</v>
      </c>
      <c r="N236" t="str">
        <f t="shared" si="7"/>
        <v>Liberica</v>
      </c>
      <c r="O236" t="s">
        <v>6199</v>
      </c>
      <c r="P236" t="str">
        <f>_xlfn.XLOOKUP(Order[[#This Row],[ 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 ",0)=0,"",_xlfn.XLOOKUP(C237,customers!$A$1:$A$1001,customers!$C$1:$C$1001))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6"/>
        <v>182.27499999999998</v>
      </c>
      <c r="N237" t="str">
        <f t="shared" si="7"/>
        <v>Liberica</v>
      </c>
      <c r="O237" t="s">
        <v>6199</v>
      </c>
      <c r="P237" t="str">
        <f>_xlfn.XLOOKUP(Order[[#This Row],[ 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 ",0)=0,"",_xlfn.XLOOKUP(C238,customers!$A$1:$A$1001,customers!$C$1:$C$1001))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6"/>
        <v>89.35499999999999</v>
      </c>
      <c r="N238" t="str">
        <f t="shared" si="7"/>
        <v>Liberica</v>
      </c>
      <c r="O238" t="s">
        <v>6200</v>
      </c>
      <c r="P238" t="str">
        <f>_xlfn.XLOOKUP(Order[[#This Row],[ 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 ",0)=0,"",_xlfn.XLOOKUP(C239,customers!$A$1:$A$1001,customers!$C$1:$C$1001))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6"/>
        <v>3.5849999999999995</v>
      </c>
      <c r="N239" t="str">
        <f t="shared" si="7"/>
        <v>Robusta</v>
      </c>
      <c r="O239" t="s">
        <v>6199</v>
      </c>
      <c r="P239" t="str">
        <f>_xlfn.XLOOKUP(Order[[#This Row],[ 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 ",0)=0,"",_xlfn.XLOOKUP(C240,customers!$A$1:$A$1001,customers!$C$1:$C$1001))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6"/>
        <v>45.769999999999996</v>
      </c>
      <c r="N240" t="str">
        <f t="shared" si="7"/>
        <v>Robusta</v>
      </c>
      <c r="O240" t="s">
        <v>6198</v>
      </c>
      <c r="P240" t="str">
        <f>_xlfn.XLOOKUP(Order[[#This Row],[ 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 ",0)=0,"",_xlfn.XLOOKUP(C241,customers!$A$1:$A$1001,customers!$C$1:$C$1001))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6"/>
        <v>59.4</v>
      </c>
      <c r="N241" t="str">
        <f t="shared" si="7"/>
        <v>Excelsa</v>
      </c>
      <c r="O241" t="s">
        <v>6199</v>
      </c>
      <c r="P241" t="str">
        <f>_xlfn.XLOOKUP(Order[[#This Row],[ 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 ",0)=0,"",_xlfn.XLOOKUP(C242,customers!$A$1:$A$1001,customers!$C$1:$C$1001))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6"/>
        <v>155.24999999999997</v>
      </c>
      <c r="N242" t="str">
        <f t="shared" si="7"/>
        <v>Arabica</v>
      </c>
      <c r="O242" t="s">
        <v>6198</v>
      </c>
      <c r="P242" t="str">
        <f>_xlfn.XLOOKUP(Order[[#This Row],[ 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 ",0)=0,"",_xlfn.XLOOKUP(C243,customers!$A$1:$A$1001,customers!$C$1:$C$1001))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6"/>
        <v>45.769999999999996</v>
      </c>
      <c r="N243" t="str">
        <f t="shared" si="7"/>
        <v>Robusta</v>
      </c>
      <c r="O243" t="s">
        <v>6198</v>
      </c>
      <c r="P243" t="str">
        <f>_xlfn.XLOOKUP(Order[[#This Row],[ 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 ",0)=0,"",_xlfn.XLOOKUP(C244,customers!$A$1:$A$1001,customers!$C$1:$C$1001))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6"/>
        <v>36.450000000000003</v>
      </c>
      <c r="N244" t="str">
        <f t="shared" si="7"/>
        <v>Excelsa</v>
      </c>
      <c r="O244" t="s">
        <v>6200</v>
      </c>
      <c r="P244" t="str">
        <f>_xlfn.XLOOKUP(Order[[#This Row],[ 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 ",0)=0,"",_xlfn.XLOOKUP(C245,customers!$A$1:$A$1001,customers!$C$1:$C$1001))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6"/>
        <v>29.16</v>
      </c>
      <c r="N245" t="str">
        <f t="shared" si="7"/>
        <v>Excelsa</v>
      </c>
      <c r="O245" t="s">
        <v>6200</v>
      </c>
      <c r="P245" t="str">
        <f>_xlfn.XLOOKUP(Order[[#This Row],[ 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 ",0)=0,"",_xlfn.XLOOKUP(C246,customers!$A$1:$A$1001,customers!$C$1:$C$1001))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6"/>
        <v>133.85999999999999</v>
      </c>
      <c r="N246" t="str">
        <f t="shared" si="7"/>
        <v>Liberica</v>
      </c>
      <c r="O246" t="s">
        <v>6198</v>
      </c>
      <c r="P246" t="str">
        <f>_xlfn.XLOOKUP(Order[[#This Row],[ 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 ",0)=0,"",_xlfn.XLOOKUP(C247,customers!$A$1:$A$1001,customers!$C$1:$C$1001))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6"/>
        <v>23.774999999999999</v>
      </c>
      <c r="N247" t="str">
        <f t="shared" si="7"/>
        <v>Liberica</v>
      </c>
      <c r="O247" t="s">
        <v>6199</v>
      </c>
      <c r="P247" t="str">
        <f>_xlfn.XLOOKUP(Order[[#This Row],[ 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 ",0)=0,"",_xlfn.XLOOKUP(C248,customers!$A$1:$A$1001,customers!$C$1:$C$1001))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6"/>
        <v>38.849999999999994</v>
      </c>
      <c r="N248" t="str">
        <f t="shared" si="7"/>
        <v>Liberica</v>
      </c>
      <c r="O248" t="s">
        <v>6200</v>
      </c>
      <c r="P248" t="str">
        <f>_xlfn.XLOOKUP(Order[[#This Row],[ 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 ",0)=0,"",_xlfn.XLOOKUP(C249,customers!$A$1:$A$1001,customers!$C$1:$C$1001))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6"/>
        <v>21.509999999999998</v>
      </c>
      <c r="N249" t="str">
        <f t="shared" si="7"/>
        <v>Robusta</v>
      </c>
      <c r="O249" t="s">
        <v>6199</v>
      </c>
      <c r="P249" t="str">
        <f>_xlfn.XLOOKUP(Order[[#This Row],[ 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 ",0)=0,"",_xlfn.XLOOKUP(C250,customers!$A$1:$A$1001,customers!$C$1:$C$1001))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6"/>
        <v>9.9499999999999993</v>
      </c>
      <c r="N250" t="str">
        <f t="shared" si="7"/>
        <v>Arabica</v>
      </c>
      <c r="O250" t="s">
        <v>6200</v>
      </c>
      <c r="P250" t="str">
        <f>_xlfn.XLOOKUP(Order[[#This Row],[ 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 ",0)=0,"",_xlfn.XLOOKUP(C251,customers!$A$1:$A$1001,customers!$C$1:$C$1001))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6"/>
        <v>15.85</v>
      </c>
      <c r="N251" t="str">
        <f t="shared" si="7"/>
        <v>Liberica</v>
      </c>
      <c r="O251" t="s">
        <v>6199</v>
      </c>
      <c r="P251" t="str">
        <f>_xlfn.XLOOKUP(Order[[#This Row],[ 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 ",0)=0,"",_xlfn.XLOOKUP(C252,customers!$A$1:$A$1001,customers!$C$1:$C$1001))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6"/>
        <v>2.9849999999999999</v>
      </c>
      <c r="N252" t="str">
        <f t="shared" si="7"/>
        <v>Robusta</v>
      </c>
      <c r="O252" t="s">
        <v>6198</v>
      </c>
      <c r="P252" t="str">
        <f>_xlfn.XLOOKUP(Order[[#This Row],[ 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 ",0)=0,"",_xlfn.XLOOKUP(C253,customers!$A$1:$A$1001,customers!$C$1:$C$1001))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6"/>
        <v>68.75</v>
      </c>
      <c r="N253" t="str">
        <f t="shared" si="7"/>
        <v>Excelsa</v>
      </c>
      <c r="O253" t="s">
        <v>6198</v>
      </c>
      <c r="P253" t="str">
        <f>_xlfn.XLOOKUP(Order[[#This Row],[ 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 ",0)=0,"",_xlfn.XLOOKUP(C254,customers!$A$1:$A$1001,customers!$C$1:$C$1001))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6"/>
        <v>29.849999999999998</v>
      </c>
      <c r="N254" t="str">
        <f t="shared" si="7"/>
        <v>Arabica</v>
      </c>
      <c r="O254" t="s">
        <v>6200</v>
      </c>
      <c r="P254" t="str">
        <f>_xlfn.XLOOKUP(Order[[#This Row],[ 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 ",0)=0,"",_xlfn.XLOOKUP(C255,customers!$A$1:$A$1001,customers!$C$1:$C$1001))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6"/>
        <v>58.2</v>
      </c>
      <c r="N255" t="str">
        <f t="shared" si="7"/>
        <v>Liberica</v>
      </c>
      <c r="O255" t="s">
        <v>6198</v>
      </c>
      <c r="P255" t="str">
        <f>_xlfn.XLOOKUP(Order[[#This Row],[ 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 ",0)=0,"",_xlfn.XLOOKUP(C256,customers!$A$1:$A$1001,customers!$C$1:$C$1001))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6"/>
        <v>28.679999999999996</v>
      </c>
      <c r="N256" t="str">
        <f t="shared" si="7"/>
        <v>Robusta</v>
      </c>
      <c r="O256" t="s">
        <v>6199</v>
      </c>
      <c r="P256" t="str">
        <f>_xlfn.XLOOKUP(Order[[#This Row],[ 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 ",0)=0,"",_xlfn.XLOOKUP(C257,customers!$A$1:$A$1001,customers!$C$1:$C$1001))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6"/>
        <v>21.509999999999998</v>
      </c>
      <c r="N257" t="str">
        <f t="shared" si="7"/>
        <v>Robusta</v>
      </c>
      <c r="O257" t="s">
        <v>6199</v>
      </c>
      <c r="P257" t="str">
        <f>_xlfn.XLOOKUP(Order[[#This Row],[ 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 ",0)=0,"",_xlfn.XLOOKUP(C258,customers!$A$1:$A$1001,customers!$C$1:$C$1001))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6"/>
        <v>17.46</v>
      </c>
      <c r="N258" t="str">
        <f t="shared" si="7"/>
        <v>Liberica</v>
      </c>
      <c r="O258" t="s">
        <v>6198</v>
      </c>
      <c r="P258" t="str">
        <f>_xlfn.XLOOKUP(Order[[#This Row],[ 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 ",0)=0,"",_xlfn.XLOOKUP(C259,customers!$A$1:$A$1001,customers!$C$1:$C$1001))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8">L259*E259</f>
        <v>27.945</v>
      </c>
      <c r="N259" t="str">
        <f t="shared" ref="N259:N322" si="9">IF(I259="Rob","Robusta",IF(I259="Exc","Excelsa",IF(I259="Ara","Arabica",IF(I259="Lib","Liberica",""))))</f>
        <v>Excelsa</v>
      </c>
      <c r="O259" t="s">
        <v>6200</v>
      </c>
      <c r="P259" t="str">
        <f>_xlfn.XLOOKUP(Order[[#This Row],[ 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 ",0)=0,"",_xlfn.XLOOKUP(C260,customers!$A$1:$A$1001,customers!$C$1:$C$1001))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8"/>
        <v>139.72499999999999</v>
      </c>
      <c r="N260" t="str">
        <f t="shared" si="9"/>
        <v>Excelsa</v>
      </c>
      <c r="O260" t="s">
        <v>6200</v>
      </c>
      <c r="P260" t="str">
        <f>_xlfn.XLOOKUP(Order[[#This Row],[ 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 ",0)=0,"",_xlfn.XLOOKUP(C261,customers!$A$1:$A$1001,customers!$C$1:$C$1001))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8"/>
        <v>5.97</v>
      </c>
      <c r="N261" t="str">
        <f t="shared" si="9"/>
        <v>Robusta</v>
      </c>
      <c r="O261" t="s">
        <v>6198</v>
      </c>
      <c r="P261" t="str">
        <f>_xlfn.XLOOKUP(Order[[#This Row],[ 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 ",0)=0,"",_xlfn.XLOOKUP(C262,customers!$A$1:$A$1001,customers!$C$1:$C$1001))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8"/>
        <v>27.484999999999996</v>
      </c>
      <c r="N262" t="str">
        <f t="shared" si="9"/>
        <v>Robusta</v>
      </c>
      <c r="O262" t="s">
        <v>6199</v>
      </c>
      <c r="P262" t="str">
        <f>_xlfn.XLOOKUP(Order[[#This Row],[ 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 ",0)=0,"",_xlfn.XLOOKUP(C263,customers!$A$1:$A$1001,customers!$C$1:$C$1001))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8"/>
        <v>59.75</v>
      </c>
      <c r="N263" t="str">
        <f t="shared" si="9"/>
        <v>Robusta</v>
      </c>
      <c r="O263" t="s">
        <v>6199</v>
      </c>
      <c r="P263" t="str">
        <f>_xlfn.XLOOKUP(Order[[#This Row],[ 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 ",0)=0,"",_xlfn.XLOOKUP(C264,customers!$A$1:$A$1001,customers!$C$1:$C$1001))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8"/>
        <v>41.25</v>
      </c>
      <c r="N264" t="str">
        <f t="shared" si="9"/>
        <v>Excelsa</v>
      </c>
      <c r="O264" t="s">
        <v>6198</v>
      </c>
      <c r="P264" t="str">
        <f>_xlfn.XLOOKUP(Order[[#This Row],[ 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 ",0)=0,"",_xlfn.XLOOKUP(C265,customers!$A$1:$A$1001,customers!$C$1:$C$1001))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8"/>
        <v>133.85999999999999</v>
      </c>
      <c r="N265" t="str">
        <f t="shared" si="9"/>
        <v>Liberica</v>
      </c>
      <c r="O265" t="s">
        <v>6198</v>
      </c>
      <c r="P265" t="str">
        <f>_xlfn.XLOOKUP(Order[[#This Row],[ 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 ",0)=0,"",_xlfn.XLOOKUP(C266,customers!$A$1:$A$1001,customers!$C$1:$C$1001))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8"/>
        <v>59.75</v>
      </c>
      <c r="N266" t="str">
        <f t="shared" si="9"/>
        <v>Robusta</v>
      </c>
      <c r="O266" t="s">
        <v>6199</v>
      </c>
      <c r="P266" t="str">
        <f>_xlfn.XLOOKUP(Order[[#This Row],[ 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 ",0)=0,"",_xlfn.XLOOKUP(C267,customers!$A$1:$A$1001,customers!$C$1:$C$1001))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8"/>
        <v>5.97</v>
      </c>
      <c r="N267" t="str">
        <f t="shared" si="9"/>
        <v>Arabica</v>
      </c>
      <c r="O267" t="s">
        <v>6200</v>
      </c>
      <c r="P267" t="str">
        <f>_xlfn.XLOOKUP(Order[[#This Row],[ 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 ",0)=0,"",_xlfn.XLOOKUP(C268,customers!$A$1:$A$1001,customers!$C$1:$C$1001))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8"/>
        <v>24.3</v>
      </c>
      <c r="N268" t="str">
        <f t="shared" si="9"/>
        <v>Excelsa</v>
      </c>
      <c r="O268" t="s">
        <v>6200</v>
      </c>
      <c r="P268" t="str">
        <f>_xlfn.XLOOKUP(Order[[#This Row],[ 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 ",0)=0,"",_xlfn.XLOOKUP(C269,customers!$A$1:$A$1001,customers!$C$1:$C$1001))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8"/>
        <v>21.87</v>
      </c>
      <c r="N269" t="str">
        <f t="shared" si="9"/>
        <v>Excelsa</v>
      </c>
      <c r="O269" t="s">
        <v>6200</v>
      </c>
      <c r="P269" t="str">
        <f>_xlfn.XLOOKUP(Order[[#This Row],[ 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 ",0)=0,"",_xlfn.XLOOKUP(C270,customers!$A$1:$A$1001,customers!$C$1:$C$1001))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8"/>
        <v>19.899999999999999</v>
      </c>
      <c r="N270" t="str">
        <f t="shared" si="9"/>
        <v>Arabica</v>
      </c>
      <c r="O270" t="s">
        <v>6200</v>
      </c>
      <c r="P270" t="str">
        <f>_xlfn.XLOOKUP(Order[[#This Row],[ 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 ",0)=0,"",_xlfn.XLOOKUP(C271,customers!$A$1:$A$1001,customers!$C$1:$C$1001))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8"/>
        <v>5.97</v>
      </c>
      <c r="N271" t="str">
        <f t="shared" si="9"/>
        <v>Arabica</v>
      </c>
      <c r="O271" t="s">
        <v>6200</v>
      </c>
      <c r="P271" t="str">
        <f>_xlfn.XLOOKUP(Order[[#This Row],[ 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 ",0)=0,"",_xlfn.XLOOKUP(C272,customers!$A$1:$A$1001,customers!$C$1:$C$1001))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8"/>
        <v>7.29</v>
      </c>
      <c r="N272" t="str">
        <f t="shared" si="9"/>
        <v>Excelsa</v>
      </c>
      <c r="O272" t="s">
        <v>6200</v>
      </c>
      <c r="P272" t="str">
        <f>_xlfn.XLOOKUP(Order[[#This Row],[ 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 ",0)=0,"",_xlfn.XLOOKUP(C273,customers!$A$1:$A$1001,customers!$C$1:$C$1001))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8"/>
        <v>11.94</v>
      </c>
      <c r="N273" t="str">
        <f t="shared" si="9"/>
        <v>Arabica</v>
      </c>
      <c r="O273" t="s">
        <v>6200</v>
      </c>
      <c r="P273" t="str">
        <f>_xlfn.XLOOKUP(Order[[#This Row],[ 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 ",0)=0,"",_xlfn.XLOOKUP(C274,customers!$A$1:$A$1001,customers!$C$1:$C$1001))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8"/>
        <v>71.699999999999989</v>
      </c>
      <c r="N274" t="str">
        <f t="shared" si="9"/>
        <v>Robusta</v>
      </c>
      <c r="O274" t="s">
        <v>6199</v>
      </c>
      <c r="P274" t="str">
        <f>_xlfn.XLOOKUP(Order[[#This Row],[ 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 ",0)=0,"",_xlfn.XLOOKUP(C275,customers!$A$1:$A$1001,customers!$C$1:$C$1001))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8"/>
        <v>7.77</v>
      </c>
      <c r="N275" t="str">
        <f t="shared" si="9"/>
        <v>Arabica</v>
      </c>
      <c r="O275" t="s">
        <v>6199</v>
      </c>
      <c r="P275" t="str">
        <f>_xlfn.XLOOKUP(Order[[#This Row],[ 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 ",0)=0,"",_xlfn.XLOOKUP(C276,customers!$A$1:$A$1001,customers!$C$1:$C$1001))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8"/>
        <v>25.874999999999996</v>
      </c>
      <c r="N276" t="str">
        <f t="shared" si="9"/>
        <v>Arabica</v>
      </c>
      <c r="O276" t="s">
        <v>6198</v>
      </c>
      <c r="P276" t="str">
        <f>_xlfn.XLOOKUP(Order[[#This Row],[ 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 ",0)=0,"",_xlfn.XLOOKUP(C277,customers!$A$1:$A$1001,customers!$C$1:$C$1001))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8"/>
        <v>204.92999999999995</v>
      </c>
      <c r="N277" t="str">
        <f t="shared" si="9"/>
        <v>Excelsa</v>
      </c>
      <c r="O277" t="s">
        <v>6199</v>
      </c>
      <c r="P277" t="str">
        <f>_xlfn.XLOOKUP(Order[[#This Row],[ 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 ",0)=0,"",_xlfn.XLOOKUP(C278,customers!$A$1:$A$1001,customers!$C$1:$C$1001))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8"/>
        <v>109.93999999999998</v>
      </c>
      <c r="N278" t="str">
        <f t="shared" si="9"/>
        <v>Robusta</v>
      </c>
      <c r="O278" t="s">
        <v>6199</v>
      </c>
      <c r="P278" t="str">
        <f>_xlfn.XLOOKUP(Order[[#This Row],[ 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 ",0)=0,"",_xlfn.XLOOKUP(C279,customers!$A$1:$A$1001,customers!$C$1:$C$1001))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8"/>
        <v>89.1</v>
      </c>
      <c r="N279" t="str">
        <f t="shared" si="9"/>
        <v>Excelsa</v>
      </c>
      <c r="O279" t="s">
        <v>6199</v>
      </c>
      <c r="P279" t="str">
        <f>_xlfn.XLOOKUP(Order[[#This Row],[ 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 ",0)=0,"",_xlfn.XLOOKUP(C280,customers!$A$1:$A$1001,customers!$C$1:$C$1001))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8"/>
        <v>7.77</v>
      </c>
      <c r="N280" t="str">
        <f t="shared" si="9"/>
        <v>Arabica</v>
      </c>
      <c r="O280" t="s">
        <v>6199</v>
      </c>
      <c r="P280" t="str">
        <f>_xlfn.XLOOKUP(Order[[#This Row],[ 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 ",0)=0,"",_xlfn.XLOOKUP(C281,customers!$A$1:$A$1001,customers!$C$1:$C$1001))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8"/>
        <v>33.464999999999996</v>
      </c>
      <c r="N281" t="str">
        <f t="shared" si="9"/>
        <v>Liberica</v>
      </c>
      <c r="O281" t="s">
        <v>6198</v>
      </c>
      <c r="P281" t="str">
        <f>_xlfn.XLOOKUP(Order[[#This Row],[ 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 ",0)=0,"",_xlfn.XLOOKUP(C282,customers!$A$1:$A$1001,customers!$C$1:$C$1001))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8"/>
        <v>41.25</v>
      </c>
      <c r="N282" t="str">
        <f t="shared" si="9"/>
        <v>Excelsa</v>
      </c>
      <c r="O282" t="s">
        <v>6198</v>
      </c>
      <c r="P282" t="str">
        <f>_xlfn.XLOOKUP(Order[[#This Row],[ 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 ",0)=0,"",_xlfn.XLOOKUP(C283,customers!$A$1:$A$1001,customers!$C$1:$C$1001))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8"/>
        <v>59.4</v>
      </c>
      <c r="N283" t="str">
        <f t="shared" si="9"/>
        <v>Excelsa</v>
      </c>
      <c r="O283" t="s">
        <v>6199</v>
      </c>
      <c r="P283" t="str">
        <f>_xlfn.XLOOKUP(Order[[#This Row],[ 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 ",0)=0,"",_xlfn.XLOOKUP(C284,customers!$A$1:$A$1001,customers!$C$1:$C$1001))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8"/>
        <v>7.77</v>
      </c>
      <c r="N284" t="str">
        <f t="shared" si="9"/>
        <v>Arabica</v>
      </c>
      <c r="O284" t="s">
        <v>6199</v>
      </c>
      <c r="P284" t="str">
        <f>_xlfn.XLOOKUP(Order[[#This Row],[ 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 ",0)=0,"",_xlfn.XLOOKUP(C285,customers!$A$1:$A$1001,customers!$C$1:$C$1001))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8"/>
        <v>5.3699999999999992</v>
      </c>
      <c r="N285" t="str">
        <f t="shared" si="9"/>
        <v>Robusta</v>
      </c>
      <c r="O285" t="s">
        <v>6200</v>
      </c>
      <c r="P285" t="str">
        <f>_xlfn.XLOOKUP(Order[[#This Row],[ 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 ",0)=0,"",_xlfn.XLOOKUP(C286,customers!$A$1:$A$1001,customers!$C$1:$C$1001))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8"/>
        <v>94.874999999999986</v>
      </c>
      <c r="N286" t="str">
        <f t="shared" si="9"/>
        <v>Excelsa</v>
      </c>
      <c r="O286" t="s">
        <v>6198</v>
      </c>
      <c r="P286" t="str">
        <f>_xlfn.XLOOKUP(Order[[#This Row],[ 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 ",0)=0,"",_xlfn.XLOOKUP(C287,customers!$A$1:$A$1001,customers!$C$1:$C$1001))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8"/>
        <v>36.454999999999998</v>
      </c>
      <c r="N287" t="str">
        <f t="shared" si="9"/>
        <v>Liberica</v>
      </c>
      <c r="O287" t="s">
        <v>6199</v>
      </c>
      <c r="P287" t="str">
        <f>_xlfn.XLOOKUP(Order[[#This Row],[ 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 ",0)=0,"",_xlfn.XLOOKUP(C288,customers!$A$1:$A$1001,customers!$C$1:$C$1001))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8"/>
        <v>13.5</v>
      </c>
      <c r="N288" t="str">
        <f t="shared" si="9"/>
        <v>Arabica</v>
      </c>
      <c r="O288" t="s">
        <v>6198</v>
      </c>
      <c r="P288" t="str">
        <f>_xlfn.XLOOKUP(Order[[#This Row],[ 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 ",0)=0,"",_xlfn.XLOOKUP(C289,customers!$A$1:$A$1001,customers!$C$1:$C$1001))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8"/>
        <v>14.339999999999998</v>
      </c>
      <c r="N289" t="str">
        <f t="shared" si="9"/>
        <v>Robusta</v>
      </c>
      <c r="O289" t="s">
        <v>6199</v>
      </c>
      <c r="P289" t="str">
        <f>_xlfn.XLOOKUP(Order[[#This Row],[ 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 ",0)=0,"",_xlfn.XLOOKUP(C290,customers!$A$1:$A$1001,customers!$C$1:$C$1001))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8"/>
        <v>8.25</v>
      </c>
      <c r="N290" t="str">
        <f t="shared" si="9"/>
        <v>Excelsa</v>
      </c>
      <c r="O290" t="s">
        <v>6198</v>
      </c>
      <c r="P290" t="str">
        <f>_xlfn.XLOOKUP(Order[[#This Row],[ 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 ",0)=0,"",_xlfn.XLOOKUP(C291,customers!$A$1:$A$1001,customers!$C$1:$C$1001))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8"/>
        <v>13.424999999999997</v>
      </c>
      <c r="N291" t="str">
        <f t="shared" si="9"/>
        <v>Robusta</v>
      </c>
      <c r="O291" t="s">
        <v>6200</v>
      </c>
      <c r="P291" t="str">
        <f>_xlfn.XLOOKUP(Order[[#This Row],[ 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 ",0)=0,"",_xlfn.XLOOKUP(C292,customers!$A$1:$A$1001,customers!$C$1:$C$1001))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8"/>
        <v>49.75</v>
      </c>
      <c r="N292" t="str">
        <f t="shared" si="9"/>
        <v>Arabica</v>
      </c>
      <c r="O292" t="s">
        <v>6200</v>
      </c>
      <c r="P292" t="str">
        <f>_xlfn.XLOOKUP(Order[[#This Row],[ 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 ",0)=0,"",_xlfn.XLOOKUP(C293,customers!$A$1:$A$1001,customers!$C$1:$C$1001))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8"/>
        <v>16.5</v>
      </c>
      <c r="N293" t="str">
        <f t="shared" si="9"/>
        <v>Excelsa</v>
      </c>
      <c r="O293" t="s">
        <v>6198</v>
      </c>
      <c r="P293" t="str">
        <f>_xlfn.XLOOKUP(Order[[#This Row],[ 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 ",0)=0,"",_xlfn.XLOOKUP(C294,customers!$A$1:$A$1001,customers!$C$1:$C$1001))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8"/>
        <v>17.91</v>
      </c>
      <c r="N294" t="str">
        <f t="shared" si="9"/>
        <v>Arabica</v>
      </c>
      <c r="O294" t="s">
        <v>6200</v>
      </c>
      <c r="P294" t="str">
        <f>_xlfn.XLOOKUP(Order[[#This Row],[ 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 ",0)=0,"",_xlfn.XLOOKUP(C295,customers!$A$1:$A$1001,customers!$C$1:$C$1001))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8"/>
        <v>29.849999999999998</v>
      </c>
      <c r="N295" t="str">
        <f t="shared" si="9"/>
        <v>Arabica</v>
      </c>
      <c r="O295" t="s">
        <v>6200</v>
      </c>
      <c r="P295" t="str">
        <f>_xlfn.XLOOKUP(Order[[#This Row],[ 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 ",0)=0,"",_xlfn.XLOOKUP(C296,customers!$A$1:$A$1001,customers!$C$1:$C$1001))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8"/>
        <v>44.55</v>
      </c>
      <c r="N296" t="str">
        <f t="shared" si="9"/>
        <v>Excelsa</v>
      </c>
      <c r="O296" t="s">
        <v>6199</v>
      </c>
      <c r="P296" t="str">
        <f>_xlfn.XLOOKUP(Order[[#This Row],[ 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 ",0)=0,"",_xlfn.XLOOKUP(C297,customers!$A$1:$A$1001,customers!$C$1:$C$1001))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8"/>
        <v>27.5</v>
      </c>
      <c r="N297" t="str">
        <f t="shared" si="9"/>
        <v>Excelsa</v>
      </c>
      <c r="O297" t="s">
        <v>6198</v>
      </c>
      <c r="P297" t="str">
        <f>_xlfn.XLOOKUP(Order[[#This Row],[ 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 ",0)=0,"",_xlfn.XLOOKUP(C298,customers!$A$1:$A$1001,customers!$C$1:$C$1001))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8"/>
        <v>35.82</v>
      </c>
      <c r="N298" t="str">
        <f t="shared" si="9"/>
        <v>Robusta</v>
      </c>
      <c r="O298" t="s">
        <v>6198</v>
      </c>
      <c r="P298" t="str">
        <f>_xlfn.XLOOKUP(Order[[#This Row],[ 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 ",0)=0,"",_xlfn.XLOOKUP(C299,customers!$A$1:$A$1001,customers!$C$1:$C$1001))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8"/>
        <v>16.11</v>
      </c>
      <c r="N299" t="str">
        <f t="shared" si="9"/>
        <v>Robusta</v>
      </c>
      <c r="O299" t="s">
        <v>6200</v>
      </c>
      <c r="P299" t="str">
        <f>_xlfn.XLOOKUP(Order[[#This Row],[ 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 ",0)=0,"",_xlfn.XLOOKUP(C300,customers!$A$1:$A$1001,customers!$C$1:$C$1001))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8"/>
        <v>26.73</v>
      </c>
      <c r="N300" t="str">
        <f t="shared" si="9"/>
        <v>Excelsa</v>
      </c>
      <c r="O300" t="s">
        <v>6199</v>
      </c>
      <c r="P300" t="str">
        <f>_xlfn.XLOOKUP(Order[[#This Row],[ 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 ",0)=0,"",_xlfn.XLOOKUP(C301,customers!$A$1:$A$1001,customers!$C$1:$C$1001))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8"/>
        <v>204.92999999999995</v>
      </c>
      <c r="N301" t="str">
        <f t="shared" si="9"/>
        <v>Excelsa</v>
      </c>
      <c r="O301" t="s">
        <v>6199</v>
      </c>
      <c r="P301" t="str">
        <f>_xlfn.XLOOKUP(Order[[#This Row],[ 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 ",0)=0,"",_xlfn.XLOOKUP(C302,customers!$A$1:$A$1001,customers!$C$1:$C$1001))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8"/>
        <v>38.849999999999994</v>
      </c>
      <c r="N302" t="str">
        <f t="shared" si="9"/>
        <v>Arabica</v>
      </c>
      <c r="O302" t="s">
        <v>6199</v>
      </c>
      <c r="P302" t="str">
        <f>_xlfn.XLOOKUP(Order[[#This Row],[ 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 ",0)=0,"",_xlfn.XLOOKUP(C303,customers!$A$1:$A$1001,customers!$C$1:$C$1001))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8"/>
        <v>15.54</v>
      </c>
      <c r="N303" t="str">
        <f t="shared" si="9"/>
        <v>Liberica</v>
      </c>
      <c r="O303" t="s">
        <v>6200</v>
      </c>
      <c r="P303" t="str">
        <f>_xlfn.XLOOKUP(Order[[#This Row],[ 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 ",0)=0,"",_xlfn.XLOOKUP(C304,customers!$A$1:$A$1001,customers!$C$1:$C$1001))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8"/>
        <v>6.75</v>
      </c>
      <c r="N304" t="str">
        <f t="shared" si="9"/>
        <v>Arabica</v>
      </c>
      <c r="O304" t="s">
        <v>6198</v>
      </c>
      <c r="P304" t="str">
        <f>_xlfn.XLOOKUP(Order[[#This Row],[ 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 ",0)=0,"",_xlfn.XLOOKUP(C305,customers!$A$1:$A$1001,customers!$C$1:$C$1001))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8"/>
        <v>111.78</v>
      </c>
      <c r="N305" t="str">
        <f t="shared" si="9"/>
        <v>Excelsa</v>
      </c>
      <c r="O305" t="s">
        <v>6200</v>
      </c>
      <c r="P305" t="str">
        <f>_xlfn.XLOOKUP(Order[[#This Row],[ 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 ",0)=0,"",_xlfn.XLOOKUP(C306,customers!$A$1:$A$1001,customers!$C$1:$C$1001))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8"/>
        <v>3.8849999999999998</v>
      </c>
      <c r="N306" t="str">
        <f t="shared" si="9"/>
        <v>Arabica</v>
      </c>
      <c r="O306" t="s">
        <v>6199</v>
      </c>
      <c r="P306" t="str">
        <f>_xlfn.XLOOKUP(Order[[#This Row],[ 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 ",0)=0,"",_xlfn.XLOOKUP(C307,customers!$A$1:$A$1001,customers!$C$1:$C$1001))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8"/>
        <v>21.825000000000003</v>
      </c>
      <c r="N307" t="str">
        <f t="shared" si="9"/>
        <v>Liberica</v>
      </c>
      <c r="O307" t="s">
        <v>6198</v>
      </c>
      <c r="P307" t="str">
        <f>_xlfn.XLOOKUP(Order[[#This Row],[ 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 ",0)=0,"",_xlfn.XLOOKUP(C308,customers!$A$1:$A$1001,customers!$C$1:$C$1001))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8"/>
        <v>14.924999999999999</v>
      </c>
      <c r="N308" t="str">
        <f t="shared" si="9"/>
        <v>Robusta</v>
      </c>
      <c r="O308" t="s">
        <v>6198</v>
      </c>
      <c r="P308" t="str">
        <f>_xlfn.XLOOKUP(Order[[#This Row],[ 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 ",0)=0,"",_xlfn.XLOOKUP(C309,customers!$A$1:$A$1001,customers!$C$1:$C$1001))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8"/>
        <v>33.75</v>
      </c>
      <c r="N309" t="str">
        <f t="shared" si="9"/>
        <v>Arabica</v>
      </c>
      <c r="O309" t="s">
        <v>6198</v>
      </c>
      <c r="P309" t="str">
        <f>_xlfn.XLOOKUP(Order[[#This Row],[ 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 ",0)=0,"",_xlfn.XLOOKUP(C310,customers!$A$1:$A$1001,customers!$C$1:$C$1001))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8"/>
        <v>33.75</v>
      </c>
      <c r="N310" t="str">
        <f t="shared" si="9"/>
        <v>Arabica</v>
      </c>
      <c r="O310" t="s">
        <v>6198</v>
      </c>
      <c r="P310" t="str">
        <f>_xlfn.XLOOKUP(Order[[#This Row],[ 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 ",0)=0,"",_xlfn.XLOOKUP(C311,customers!$A$1:$A$1001,customers!$C$1:$C$1001))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8"/>
        <v>26.19</v>
      </c>
      <c r="N311" t="str">
        <f t="shared" si="9"/>
        <v>Liberica</v>
      </c>
      <c r="O311" t="s">
        <v>6198</v>
      </c>
      <c r="P311" t="str">
        <f>_xlfn.XLOOKUP(Order[[#This Row],[ 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 ",0)=0,"",_xlfn.XLOOKUP(C312,customers!$A$1:$A$1001,customers!$C$1:$C$1001))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8"/>
        <v>14.85</v>
      </c>
      <c r="N312" t="str">
        <f t="shared" si="9"/>
        <v>Excelsa</v>
      </c>
      <c r="O312" t="s">
        <v>6199</v>
      </c>
      <c r="P312" t="str">
        <f>_xlfn.XLOOKUP(Order[[#This Row],[ 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 ",0)=0,"",_xlfn.XLOOKUP(C313,customers!$A$1:$A$1001,customers!$C$1:$C$1001))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8"/>
        <v>189.74999999999997</v>
      </c>
      <c r="N313" t="str">
        <f t="shared" si="9"/>
        <v>Excelsa</v>
      </c>
      <c r="O313" t="s">
        <v>6198</v>
      </c>
      <c r="P313" t="str">
        <f>_xlfn.XLOOKUP(Order[[#This Row],[ 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 ",0)=0,"",_xlfn.XLOOKUP(C314,customers!$A$1:$A$1001,customers!$C$1:$C$1001))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8"/>
        <v>5.97</v>
      </c>
      <c r="N314" t="str">
        <f t="shared" si="9"/>
        <v>Robusta</v>
      </c>
      <c r="O314" t="s">
        <v>6198</v>
      </c>
      <c r="P314" t="str">
        <f>_xlfn.XLOOKUP(Order[[#This Row],[ 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 ",0)=0,"",_xlfn.XLOOKUP(C315,customers!$A$1:$A$1001,customers!$C$1:$C$1001))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8"/>
        <v>29.849999999999998</v>
      </c>
      <c r="N315" t="str">
        <f t="shared" si="9"/>
        <v>Robusta</v>
      </c>
      <c r="O315" t="s">
        <v>6198</v>
      </c>
      <c r="P315" t="str">
        <f>_xlfn.XLOOKUP(Order[[#This Row],[ 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 ",0)=0,"",_xlfn.XLOOKUP(C316,customers!$A$1:$A$1001,customers!$C$1:$C$1001))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8"/>
        <v>44.75</v>
      </c>
      <c r="N316" t="str">
        <f t="shared" si="9"/>
        <v>Robusta</v>
      </c>
      <c r="O316" t="s">
        <v>6200</v>
      </c>
      <c r="P316" t="str">
        <f>_xlfn.XLOOKUP(Order[[#This Row],[ 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 ",0)=0,"",_xlfn.XLOOKUP(C317,customers!$A$1:$A$1001,customers!$C$1:$C$1001))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8"/>
        <v>34.154999999999994</v>
      </c>
      <c r="N317" t="str">
        <f t="shared" si="9"/>
        <v>Excelsa</v>
      </c>
      <c r="O317" t="s">
        <v>6199</v>
      </c>
      <c r="P317" t="str">
        <f>_xlfn.XLOOKUP(Order[[#This Row],[ 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 ",0)=0,"",_xlfn.XLOOKUP(C318,customers!$A$1:$A$1001,customers!$C$1:$C$1001))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8"/>
        <v>204.92999999999995</v>
      </c>
      <c r="N318" t="str">
        <f t="shared" si="9"/>
        <v>Excelsa</v>
      </c>
      <c r="O318" t="s">
        <v>6199</v>
      </c>
      <c r="P318" t="str">
        <f>_xlfn.XLOOKUP(Order[[#This Row],[ 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 ",0)=0,"",_xlfn.XLOOKUP(C319,customers!$A$1:$A$1001,customers!$C$1:$C$1001))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8"/>
        <v>21.87</v>
      </c>
      <c r="N319" t="str">
        <f t="shared" si="9"/>
        <v>Excelsa</v>
      </c>
      <c r="O319" t="s">
        <v>6200</v>
      </c>
      <c r="P319" t="str">
        <f>_xlfn.XLOOKUP(Order[[#This Row],[ 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 ",0)=0,"",_xlfn.XLOOKUP(C320,customers!$A$1:$A$1001,customers!$C$1:$C$1001))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8"/>
        <v>51.749999999999993</v>
      </c>
      <c r="N320" t="str">
        <f t="shared" si="9"/>
        <v>Arabica</v>
      </c>
      <c r="O320" t="s">
        <v>6198</v>
      </c>
      <c r="P320" t="str">
        <f>_xlfn.XLOOKUP(Order[[#This Row],[ 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 ",0)=0,"",_xlfn.XLOOKUP(C321,customers!$A$1:$A$1001,customers!$C$1:$C$1001))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8"/>
        <v>8.25</v>
      </c>
      <c r="N321" t="str">
        <f t="shared" si="9"/>
        <v>Excelsa</v>
      </c>
      <c r="O321" t="s">
        <v>6198</v>
      </c>
      <c r="P321" t="str">
        <f>_xlfn.XLOOKUP(Order[[#This Row],[ 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 ",0)=0,"",_xlfn.XLOOKUP(C322,customers!$A$1:$A$1001,customers!$C$1:$C$1001))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8"/>
        <v>19.424999999999997</v>
      </c>
      <c r="N322" t="str">
        <f t="shared" si="9"/>
        <v>Arabica</v>
      </c>
      <c r="O322" t="s">
        <v>6199</v>
      </c>
      <c r="P322" t="str">
        <f>_xlfn.XLOOKUP(Order[[#This Row],[ 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 ",0)=0,"",_xlfn.XLOOKUP(C323,customers!$A$1:$A$1001,customers!$C$1:$C$1001))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0">L323*E323</f>
        <v>20.25</v>
      </c>
      <c r="N323" t="str">
        <f t="shared" ref="N323:N386" si="11">IF(I323="Rob","Robusta",IF(I323="Exc","Excelsa",IF(I323="Ara","Arabica",IF(I323="Lib","Liberica",""))))</f>
        <v>Arabica</v>
      </c>
      <c r="O323" t="s">
        <v>6198</v>
      </c>
      <c r="P323" t="str">
        <f>_xlfn.XLOOKUP(Order[[#This Row],[ 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 ",0)=0,"",_xlfn.XLOOKUP(C324,customers!$A$1:$A$1001,customers!$C$1:$C$1001))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0"/>
        <v>23.31</v>
      </c>
      <c r="N324" t="str">
        <f t="shared" si="11"/>
        <v>Liberica</v>
      </c>
      <c r="O324" t="s">
        <v>6200</v>
      </c>
      <c r="P324" t="str">
        <f>_xlfn.XLOOKUP(Order[[#This Row],[ 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 ",0)=0,"",_xlfn.XLOOKUP(C325,customers!$A$1:$A$1001,customers!$C$1:$C$1001))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0"/>
        <v>18.225000000000001</v>
      </c>
      <c r="N325" t="str">
        <f t="shared" si="11"/>
        <v>Excelsa</v>
      </c>
      <c r="O325" t="s">
        <v>6200</v>
      </c>
      <c r="P325" t="str">
        <f>_xlfn.XLOOKUP(Order[[#This Row],[ 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 ",0)=0,"",_xlfn.XLOOKUP(C326,customers!$A$1:$A$1001,customers!$C$1:$C$1001))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0"/>
        <v>13.75</v>
      </c>
      <c r="N326" t="str">
        <f t="shared" si="11"/>
        <v>Excelsa</v>
      </c>
      <c r="O326" t="s">
        <v>6198</v>
      </c>
      <c r="P326" t="str">
        <f>_xlfn.XLOOKUP(Order[[#This Row],[ 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 ",0)=0,"",_xlfn.XLOOKUP(C327,customers!$A$1:$A$1001,customers!$C$1:$C$1001))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0"/>
        <v>29.784999999999997</v>
      </c>
      <c r="N327" t="str">
        <f t="shared" si="11"/>
        <v>Arabica</v>
      </c>
      <c r="O327" t="s">
        <v>6199</v>
      </c>
      <c r="P327" t="str">
        <f>_xlfn.XLOOKUP(Order[[#This Row],[ 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 ",0)=0,"",_xlfn.XLOOKUP(C328,customers!$A$1:$A$1001,customers!$C$1:$C$1001))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0"/>
        <v>44.75</v>
      </c>
      <c r="N328" t="str">
        <f t="shared" si="11"/>
        <v>Robusta</v>
      </c>
      <c r="O328" t="s">
        <v>6200</v>
      </c>
      <c r="P328" t="str">
        <f>_xlfn.XLOOKUP(Order[[#This Row],[ 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 ",0)=0,"",_xlfn.XLOOKUP(C329,customers!$A$1:$A$1001,customers!$C$1:$C$1001))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0"/>
        <v>44.75</v>
      </c>
      <c r="N329" t="str">
        <f t="shared" si="11"/>
        <v>Robusta</v>
      </c>
      <c r="O329" t="s">
        <v>6200</v>
      </c>
      <c r="P329" t="str">
        <f>_xlfn.XLOOKUP(Order[[#This Row],[ 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 ",0)=0,"",_xlfn.XLOOKUP(C330,customers!$A$1:$A$1001,customers!$C$1:$C$1001))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0"/>
        <v>38.04</v>
      </c>
      <c r="N330" t="str">
        <f t="shared" si="11"/>
        <v>Liberica</v>
      </c>
      <c r="O330" t="s">
        <v>6199</v>
      </c>
      <c r="P330" t="str">
        <f>_xlfn.XLOOKUP(Order[[#This Row],[ 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 ",0)=0,"",_xlfn.XLOOKUP(C331,customers!$A$1:$A$1001,customers!$C$1:$C$1001))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0"/>
        <v>21.479999999999997</v>
      </c>
      <c r="N331" t="str">
        <f t="shared" si="11"/>
        <v>Robusta</v>
      </c>
      <c r="O331" t="s">
        <v>6200</v>
      </c>
      <c r="P331" t="str">
        <f>_xlfn.XLOOKUP(Order[[#This Row],[ 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 ",0)=0,"",_xlfn.XLOOKUP(C332,customers!$A$1:$A$1001,customers!$C$1:$C$1001))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0"/>
        <v>16.11</v>
      </c>
      <c r="N332" t="str">
        <f t="shared" si="11"/>
        <v>Robusta</v>
      </c>
      <c r="O332" t="s">
        <v>6200</v>
      </c>
      <c r="P332" t="str">
        <f>_xlfn.XLOOKUP(Order[[#This Row],[ 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 ",0)=0,"",_xlfn.XLOOKUP(C333,customers!$A$1:$A$1001,customers!$C$1:$C$1001))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0"/>
        <v>22.884999999999998</v>
      </c>
      <c r="N333" t="str">
        <f t="shared" si="11"/>
        <v>Robusta</v>
      </c>
      <c r="O333" t="s">
        <v>6198</v>
      </c>
      <c r="P333" t="str">
        <f>_xlfn.XLOOKUP(Order[[#This Row],[ 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 ",0)=0,"",_xlfn.XLOOKUP(C334,customers!$A$1:$A$1001,customers!$C$1:$C$1001))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0"/>
        <v>17.91</v>
      </c>
      <c r="N334" t="str">
        <f t="shared" si="11"/>
        <v>Arabica</v>
      </c>
      <c r="O334" t="s">
        <v>6200</v>
      </c>
      <c r="P334" t="str">
        <f>_xlfn.XLOOKUP(Order[[#This Row],[ 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 ",0)=0,"",_xlfn.XLOOKUP(C335,customers!$A$1:$A$1001,customers!$C$1:$C$1001))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0"/>
        <v>23.88</v>
      </c>
      <c r="N335" t="str">
        <f t="shared" si="11"/>
        <v>Robusta</v>
      </c>
      <c r="O335" t="s">
        <v>6198</v>
      </c>
      <c r="P335" t="str">
        <f>_xlfn.XLOOKUP(Order[[#This Row],[ 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 ",0)=0,"",_xlfn.XLOOKUP(C336,customers!$A$1:$A$1001,customers!$C$1:$C$1001))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0"/>
        <v>59.75</v>
      </c>
      <c r="N336" t="str">
        <f t="shared" si="11"/>
        <v>Robusta</v>
      </c>
      <c r="O336" t="s">
        <v>6199</v>
      </c>
      <c r="P336" t="str">
        <f>_xlfn.XLOOKUP(Order[[#This Row],[ 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 ",0)=0,"",_xlfn.XLOOKUP(C337,customers!$A$1:$A$1001,customers!$C$1:$C$1001))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0"/>
        <v>28.53</v>
      </c>
      <c r="N337" t="str">
        <f t="shared" si="11"/>
        <v>Liberica</v>
      </c>
      <c r="O337" t="s">
        <v>6199</v>
      </c>
      <c r="P337" t="str">
        <f>_xlfn.XLOOKUP(Order[[#This Row],[ 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 ",0)=0,"",_xlfn.XLOOKUP(C338,customers!$A$1:$A$1001,customers!$C$1:$C$1001))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0"/>
        <v>45</v>
      </c>
      <c r="N338" t="str">
        <f t="shared" si="11"/>
        <v>Arabica</v>
      </c>
      <c r="O338" t="s">
        <v>6198</v>
      </c>
      <c r="P338" t="str">
        <f>_xlfn.XLOOKUP(Order[[#This Row],[ 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 ",0)=0,"",_xlfn.XLOOKUP(C339,customers!$A$1:$A$1001,customers!$C$1:$C$1001))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0"/>
        <v>55.89</v>
      </c>
      <c r="N339" t="str">
        <f t="shared" si="11"/>
        <v>Excelsa</v>
      </c>
      <c r="O339" t="s">
        <v>6200</v>
      </c>
      <c r="P339" t="str">
        <f>_xlfn.XLOOKUP(Order[[#This Row],[ 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 ",0)=0,"",_xlfn.XLOOKUP(C340,customers!$A$1:$A$1001,customers!$C$1:$C$1001))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0"/>
        <v>59.4</v>
      </c>
      <c r="N340" t="str">
        <f t="shared" si="11"/>
        <v>Excelsa</v>
      </c>
      <c r="O340" t="s">
        <v>6199</v>
      </c>
      <c r="P340" t="str">
        <f>_xlfn.XLOOKUP(Order[[#This Row],[ 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 ",0)=0,"",_xlfn.XLOOKUP(C341,customers!$A$1:$A$1001,customers!$C$1:$C$1001))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0"/>
        <v>7.29</v>
      </c>
      <c r="N341" t="str">
        <f t="shared" si="11"/>
        <v>Excelsa</v>
      </c>
      <c r="O341" t="s">
        <v>6200</v>
      </c>
      <c r="P341" t="str">
        <f>_xlfn.XLOOKUP(Order[[#This Row],[ 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 ",0)=0,"",_xlfn.XLOOKUP(C342,customers!$A$1:$A$1001,customers!$C$1:$C$1001))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0"/>
        <v>7.29</v>
      </c>
      <c r="N342" t="str">
        <f t="shared" si="11"/>
        <v>Excelsa</v>
      </c>
      <c r="O342" t="s">
        <v>6200</v>
      </c>
      <c r="P342" t="str">
        <f>_xlfn.XLOOKUP(Order[[#This Row],[ 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 ",0)=0,"",_xlfn.XLOOKUP(C343,customers!$A$1:$A$1001,customers!$C$1:$C$1001))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0"/>
        <v>17.82</v>
      </c>
      <c r="N343" t="str">
        <f t="shared" si="11"/>
        <v>Excelsa</v>
      </c>
      <c r="O343" t="s">
        <v>6199</v>
      </c>
      <c r="P343" t="str">
        <f>_xlfn.XLOOKUP(Order[[#This Row],[ 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 ",0)=0,"",_xlfn.XLOOKUP(C344,customers!$A$1:$A$1001,customers!$C$1:$C$1001))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0"/>
        <v>38.849999999999994</v>
      </c>
      <c r="N344" t="str">
        <f t="shared" si="11"/>
        <v>Liberica</v>
      </c>
      <c r="O344" t="s">
        <v>6200</v>
      </c>
      <c r="P344" t="str">
        <f>_xlfn.XLOOKUP(Order[[#This Row],[ 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 ",0)=0,"",_xlfn.XLOOKUP(C345,customers!$A$1:$A$1001,customers!$C$1:$C$1001))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0"/>
        <v>32.22</v>
      </c>
      <c r="N345" t="str">
        <f t="shared" si="11"/>
        <v>Robusta</v>
      </c>
      <c r="O345" t="s">
        <v>6200</v>
      </c>
      <c r="P345" t="str">
        <f>_xlfn.XLOOKUP(Order[[#This Row],[ 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 ",0)=0,"",_xlfn.XLOOKUP(C346,customers!$A$1:$A$1001,customers!$C$1:$C$1001))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0"/>
        <v>19.899999999999999</v>
      </c>
      <c r="N346" t="str">
        <f t="shared" si="11"/>
        <v>Robusta</v>
      </c>
      <c r="O346" t="s">
        <v>6198</v>
      </c>
      <c r="P346" t="str">
        <f>_xlfn.XLOOKUP(Order[[#This Row],[ 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 ",0)=0,"",_xlfn.XLOOKUP(C347,customers!$A$1:$A$1001,customers!$C$1:$C$1001))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0"/>
        <v>59.75</v>
      </c>
      <c r="N347" t="str">
        <f t="shared" si="11"/>
        <v>Robusta</v>
      </c>
      <c r="O347" t="s">
        <v>6199</v>
      </c>
      <c r="P347" t="str">
        <f>_xlfn.XLOOKUP(Order[[#This Row],[ 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 ",0)=0,"",_xlfn.XLOOKUP(C348,customers!$A$1:$A$1001,customers!$C$1:$C$1001))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0"/>
        <v>23.31</v>
      </c>
      <c r="N348" t="str">
        <f t="shared" si="11"/>
        <v>Arabica</v>
      </c>
      <c r="O348" t="s">
        <v>6199</v>
      </c>
      <c r="P348" t="str">
        <f>_xlfn.XLOOKUP(Order[[#This Row],[ 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 ",0)=0,"",_xlfn.XLOOKUP(C349,customers!$A$1:$A$1001,customers!$C$1:$C$1001))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0"/>
        <v>43.650000000000006</v>
      </c>
      <c r="N349" t="str">
        <f t="shared" si="11"/>
        <v>Liberica</v>
      </c>
      <c r="O349" t="s">
        <v>6198</v>
      </c>
      <c r="P349" t="str">
        <f>_xlfn.XLOOKUP(Order[[#This Row],[ 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 ",0)=0,"",_xlfn.XLOOKUP(C350,customers!$A$1:$A$1001,customers!$C$1:$C$1001))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0"/>
        <v>204.92999999999995</v>
      </c>
      <c r="N350" t="str">
        <f t="shared" si="11"/>
        <v>Excelsa</v>
      </c>
      <c r="O350" t="s">
        <v>6199</v>
      </c>
      <c r="P350" t="str">
        <f>_xlfn.XLOOKUP(Order[[#This Row],[ 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 ",0)=0,"",_xlfn.XLOOKUP(C351,customers!$A$1:$A$1001,customers!$C$1:$C$1001))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0"/>
        <v>14.339999999999998</v>
      </c>
      <c r="N351" t="str">
        <f t="shared" si="11"/>
        <v>Robusta</v>
      </c>
      <c r="O351" t="s">
        <v>6199</v>
      </c>
      <c r="P351" t="str">
        <f>_xlfn.XLOOKUP(Order[[#This Row],[ 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 ",0)=0,"",_xlfn.XLOOKUP(C352,customers!$A$1:$A$1001,customers!$C$1:$C$1001))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0"/>
        <v>23.88</v>
      </c>
      <c r="N352" t="str">
        <f t="shared" si="11"/>
        <v>Arabica</v>
      </c>
      <c r="O352" t="s">
        <v>6200</v>
      </c>
      <c r="P352" t="str">
        <f>_xlfn.XLOOKUP(Order[[#This Row],[ 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 ",0)=0,"",_xlfn.XLOOKUP(C353,customers!$A$1:$A$1001,customers!$C$1:$C$1001))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0"/>
        <v>22.5</v>
      </c>
      <c r="N353" t="str">
        <f t="shared" si="11"/>
        <v>Arabica</v>
      </c>
      <c r="O353" t="s">
        <v>6198</v>
      </c>
      <c r="P353" t="str">
        <f>_xlfn.XLOOKUP(Order[[#This Row],[ 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 ",0)=0,"",_xlfn.XLOOKUP(C354,customers!$A$1:$A$1001,customers!$C$1:$C$1001))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0"/>
        <v>36.450000000000003</v>
      </c>
      <c r="N354" t="str">
        <f t="shared" si="11"/>
        <v>Excelsa</v>
      </c>
      <c r="O354" t="s">
        <v>6200</v>
      </c>
      <c r="P354" t="str">
        <f>_xlfn.XLOOKUP(Order[[#This Row],[ 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 ",0)=0,"",_xlfn.XLOOKUP(C355,customers!$A$1:$A$1001,customers!$C$1:$C$1001))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0"/>
        <v>27</v>
      </c>
      <c r="N355" t="str">
        <f t="shared" si="11"/>
        <v>Arabica</v>
      </c>
      <c r="O355" t="s">
        <v>6198</v>
      </c>
      <c r="P355" t="str">
        <f>_xlfn.XLOOKUP(Order[[#This Row],[ 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 ",0)=0,"",_xlfn.XLOOKUP(C356,customers!$A$1:$A$1001,customers!$C$1:$C$1001))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0"/>
        <v>155.24999999999997</v>
      </c>
      <c r="N356" t="str">
        <f t="shared" si="11"/>
        <v>Arabica</v>
      </c>
      <c r="O356" t="s">
        <v>6198</v>
      </c>
      <c r="P356" t="str">
        <f>_xlfn.XLOOKUP(Order[[#This Row],[ 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 ",0)=0,"",_xlfn.XLOOKUP(C357,customers!$A$1:$A$1001,customers!$C$1:$C$1001))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0"/>
        <v>114.42499999999998</v>
      </c>
      <c r="N357" t="str">
        <f t="shared" si="11"/>
        <v>Arabica</v>
      </c>
      <c r="O357" t="s">
        <v>6200</v>
      </c>
      <c r="P357" t="str">
        <f>_xlfn.XLOOKUP(Order[[#This Row],[ 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 ",0)=0,"",_xlfn.XLOOKUP(C358,customers!$A$1:$A$1001,customers!$C$1:$C$1001))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0"/>
        <v>51.8</v>
      </c>
      <c r="N358" t="str">
        <f t="shared" si="11"/>
        <v>Liberica</v>
      </c>
      <c r="O358" t="s">
        <v>6200</v>
      </c>
      <c r="P358" t="str">
        <f>_xlfn.XLOOKUP(Order[[#This Row],[ 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 ",0)=0,"",_xlfn.XLOOKUP(C359,customers!$A$1:$A$1001,customers!$C$1:$C$1001))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0"/>
        <v>155.24999999999997</v>
      </c>
      <c r="N359" t="str">
        <f t="shared" si="11"/>
        <v>Arabica</v>
      </c>
      <c r="O359" t="s">
        <v>6198</v>
      </c>
      <c r="P359" t="str">
        <f>_xlfn.XLOOKUP(Order[[#This Row],[ 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 ",0)=0,"",_xlfn.XLOOKUP(C360,customers!$A$1:$A$1001,customers!$C$1:$C$1001))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0"/>
        <v>29.784999999999997</v>
      </c>
      <c r="N360" t="str">
        <f t="shared" si="11"/>
        <v>Arabica</v>
      </c>
      <c r="O360" t="s">
        <v>6199</v>
      </c>
      <c r="P360" t="str">
        <f>_xlfn.XLOOKUP(Order[[#This Row],[ 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 ",0)=0,"",_xlfn.XLOOKUP(C361,customers!$A$1:$A$1001,customers!$C$1:$C$1001))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0"/>
        <v>21.509999999999998</v>
      </c>
      <c r="N361" t="str">
        <f t="shared" si="11"/>
        <v>Robusta</v>
      </c>
      <c r="O361" t="s">
        <v>6199</v>
      </c>
      <c r="P361" t="str">
        <f>_xlfn.XLOOKUP(Order[[#This Row],[ 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 ",0)=0,"",_xlfn.XLOOKUP(C362,customers!$A$1:$A$1001,customers!$C$1:$C$1001))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0"/>
        <v>41.169999999999995</v>
      </c>
      <c r="N362" t="str">
        <f t="shared" si="11"/>
        <v>Robusta</v>
      </c>
      <c r="O362" t="s">
        <v>6200</v>
      </c>
      <c r="P362" t="str">
        <f>_xlfn.XLOOKUP(Order[[#This Row],[ 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 ",0)=0,"",_xlfn.XLOOKUP(C363,customers!$A$1:$A$1001,customers!$C$1:$C$1001))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0"/>
        <v>5.97</v>
      </c>
      <c r="N363" t="str">
        <f t="shared" si="11"/>
        <v>Robusta</v>
      </c>
      <c r="O363" t="s">
        <v>6198</v>
      </c>
      <c r="P363" t="str">
        <f>_xlfn.XLOOKUP(Order[[#This Row],[ 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 ",0)=0,"",_xlfn.XLOOKUP(C364,customers!$A$1:$A$1001,customers!$C$1:$C$1001))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0"/>
        <v>74.25</v>
      </c>
      <c r="N364" t="str">
        <f t="shared" si="11"/>
        <v>Excelsa</v>
      </c>
      <c r="O364" t="s">
        <v>6199</v>
      </c>
      <c r="P364" t="str">
        <f>_xlfn.XLOOKUP(Order[[#This Row],[ 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 ",0)=0,"",_xlfn.XLOOKUP(C365,customers!$A$1:$A$1001,customers!$C$1:$C$1001))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0"/>
        <v>87.300000000000011</v>
      </c>
      <c r="N365" t="str">
        <f t="shared" si="11"/>
        <v>Liberica</v>
      </c>
      <c r="O365" t="s">
        <v>6198</v>
      </c>
      <c r="P365" t="str">
        <f>_xlfn.XLOOKUP(Order[[#This Row],[ 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 ",0)=0,"",_xlfn.XLOOKUP(C366,customers!$A$1:$A$1001,customers!$C$1:$C$1001))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0"/>
        <v>72.900000000000006</v>
      </c>
      <c r="N366" t="str">
        <f t="shared" si="11"/>
        <v>Excelsa</v>
      </c>
      <c r="O366" t="s">
        <v>6200</v>
      </c>
      <c r="P366" t="str">
        <f>_xlfn.XLOOKUP(Order[[#This Row],[ 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 ",0)=0,"",_xlfn.XLOOKUP(C367,customers!$A$1:$A$1001,customers!$C$1:$C$1001))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0"/>
        <v>7.77</v>
      </c>
      <c r="N367" t="str">
        <f t="shared" si="11"/>
        <v>Liberica</v>
      </c>
      <c r="O367" t="s">
        <v>6200</v>
      </c>
      <c r="P367" t="str">
        <f>_xlfn.XLOOKUP(Order[[#This Row],[ 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 ",0)=0,"",_xlfn.XLOOKUP(C368,customers!$A$1:$A$1001,customers!$C$1:$C$1001))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0"/>
        <v>43.74</v>
      </c>
      <c r="N368" t="str">
        <f t="shared" si="11"/>
        <v>Excelsa</v>
      </c>
      <c r="O368" t="s">
        <v>6200</v>
      </c>
      <c r="P368" t="str">
        <f>_xlfn.XLOOKUP(Order[[#This Row],[ 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 ",0)=0,"",_xlfn.XLOOKUP(C369,customers!$A$1:$A$1001,customers!$C$1:$C$1001))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0"/>
        <v>8.73</v>
      </c>
      <c r="N369" t="str">
        <f t="shared" si="11"/>
        <v>Liberica</v>
      </c>
      <c r="O369" t="s">
        <v>6198</v>
      </c>
      <c r="P369" t="str">
        <f>_xlfn.XLOOKUP(Order[[#This Row],[ 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 ",0)=0,"",_xlfn.XLOOKUP(C370,customers!$A$1:$A$1001,customers!$C$1:$C$1001))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0"/>
        <v>63.249999999999993</v>
      </c>
      <c r="N370" t="str">
        <f t="shared" si="11"/>
        <v>Excelsa</v>
      </c>
      <c r="O370" t="s">
        <v>6198</v>
      </c>
      <c r="P370" t="str">
        <f>_xlfn.XLOOKUP(Order[[#This Row],[ 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 ",0)=0,"",_xlfn.XLOOKUP(C371,customers!$A$1:$A$1001,customers!$C$1:$C$1001))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0"/>
        <v>8.91</v>
      </c>
      <c r="N371" t="str">
        <f t="shared" si="11"/>
        <v>Excelsa</v>
      </c>
      <c r="O371" t="s">
        <v>6199</v>
      </c>
      <c r="P371" t="str">
        <f>_xlfn.XLOOKUP(Order[[#This Row],[ 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 ",0)=0,"",_xlfn.XLOOKUP(C372,customers!$A$1:$A$1001,customers!$C$1:$C$1001))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0"/>
        <v>24.3</v>
      </c>
      <c r="N372" t="str">
        <f t="shared" si="11"/>
        <v>Excelsa</v>
      </c>
      <c r="O372" t="s">
        <v>6200</v>
      </c>
      <c r="P372" t="str">
        <f>_xlfn.XLOOKUP(Order[[#This Row],[ 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 ",0)=0,"",_xlfn.XLOOKUP(C373,customers!$A$1:$A$1001,customers!$C$1:$C$1001))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0"/>
        <v>46.62</v>
      </c>
      <c r="N373" t="str">
        <f t="shared" si="11"/>
        <v>Arabica</v>
      </c>
      <c r="O373" t="s">
        <v>6199</v>
      </c>
      <c r="P373" t="str">
        <f>_xlfn.XLOOKUP(Order[[#This Row],[ 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 ",0)=0,"",_xlfn.XLOOKUP(C374,customers!$A$1:$A$1001,customers!$C$1:$C$1001))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0"/>
        <v>43.019999999999996</v>
      </c>
      <c r="N374" t="str">
        <f t="shared" si="11"/>
        <v>Robusta</v>
      </c>
      <c r="O374" t="s">
        <v>6199</v>
      </c>
      <c r="P374" t="str">
        <f>_xlfn.XLOOKUP(Order[[#This Row],[ 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 ",0)=0,"",_xlfn.XLOOKUP(C375,customers!$A$1:$A$1001,customers!$C$1:$C$1001))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0"/>
        <v>17.91</v>
      </c>
      <c r="N375" t="str">
        <f t="shared" si="11"/>
        <v>Arabica</v>
      </c>
      <c r="O375" t="s">
        <v>6200</v>
      </c>
      <c r="P375" t="str">
        <f>_xlfn.XLOOKUP(Order[[#This Row],[ 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 ",0)=0,"",_xlfn.XLOOKUP(C376,customers!$A$1:$A$1001,customers!$C$1:$C$1001))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0"/>
        <v>38.04</v>
      </c>
      <c r="N376" t="str">
        <f t="shared" si="11"/>
        <v>Liberica</v>
      </c>
      <c r="O376" t="s">
        <v>6199</v>
      </c>
      <c r="P376" t="str">
        <f>_xlfn.XLOOKUP(Order[[#This Row],[ 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 ",0)=0,"",_xlfn.XLOOKUP(C377,customers!$A$1:$A$1001,customers!$C$1:$C$1001))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0"/>
        <v>6.75</v>
      </c>
      <c r="N377" t="str">
        <f t="shared" si="11"/>
        <v>Arabica</v>
      </c>
      <c r="O377" t="s">
        <v>6198</v>
      </c>
      <c r="P377" t="str">
        <f>_xlfn.XLOOKUP(Order[[#This Row],[ 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 ",0)=0,"",_xlfn.XLOOKUP(C378,customers!$A$1:$A$1001,customers!$C$1:$C$1001))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0"/>
        <v>5.97</v>
      </c>
      <c r="N378" t="str">
        <f t="shared" si="11"/>
        <v>Robusta</v>
      </c>
      <c r="O378" t="s">
        <v>6198</v>
      </c>
      <c r="P378" t="str">
        <f>_xlfn.XLOOKUP(Order[[#This Row],[ 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 ",0)=0,"",_xlfn.XLOOKUP(C379,customers!$A$1:$A$1001,customers!$C$1:$C$1001))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0"/>
        <v>8.0549999999999997</v>
      </c>
      <c r="N379" t="str">
        <f t="shared" si="11"/>
        <v>Robusta</v>
      </c>
      <c r="O379" t="s">
        <v>6200</v>
      </c>
      <c r="P379" t="str">
        <f>_xlfn.XLOOKUP(Order[[#This Row],[ 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 ",0)=0,"",_xlfn.XLOOKUP(C380,customers!$A$1:$A$1001,customers!$C$1:$C$1001))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0"/>
        <v>23.31</v>
      </c>
      <c r="N380" t="str">
        <f t="shared" si="11"/>
        <v>Arabica</v>
      </c>
      <c r="O380" t="s">
        <v>6199</v>
      </c>
      <c r="P380" t="str">
        <f>_xlfn.XLOOKUP(Order[[#This Row],[ 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 ",0)=0,"",_xlfn.XLOOKUP(C381,customers!$A$1:$A$1001,customers!$C$1:$C$1001))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0"/>
        <v>43.019999999999996</v>
      </c>
      <c r="N381" t="str">
        <f t="shared" si="11"/>
        <v>Robusta</v>
      </c>
      <c r="O381" t="s">
        <v>6199</v>
      </c>
      <c r="P381" t="str">
        <f>_xlfn.XLOOKUP(Order[[#This Row],[ 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 ",0)=0,"",_xlfn.XLOOKUP(C382,customers!$A$1:$A$1001,customers!$C$1:$C$1001))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0"/>
        <v>23.31</v>
      </c>
      <c r="N382" t="str">
        <f t="shared" si="11"/>
        <v>Liberica</v>
      </c>
      <c r="O382" t="s">
        <v>6200</v>
      </c>
      <c r="P382" t="str">
        <f>_xlfn.XLOOKUP(Order[[#This Row],[ 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 ",0)=0,"",_xlfn.XLOOKUP(C383,customers!$A$1:$A$1001,customers!$C$1:$C$1001))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0"/>
        <v>14.924999999999999</v>
      </c>
      <c r="N383" t="str">
        <f t="shared" si="11"/>
        <v>Arabica</v>
      </c>
      <c r="O383" t="s">
        <v>6200</v>
      </c>
      <c r="P383" t="str">
        <f>_xlfn.XLOOKUP(Order[[#This Row],[ 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 ",0)=0,"",_xlfn.XLOOKUP(C384,customers!$A$1:$A$1001,customers!$C$1:$C$1001))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0"/>
        <v>21.87</v>
      </c>
      <c r="N384" t="str">
        <f t="shared" si="11"/>
        <v>Excelsa</v>
      </c>
      <c r="O384" t="s">
        <v>6200</v>
      </c>
      <c r="P384" t="str">
        <f>_xlfn.XLOOKUP(Order[[#This Row],[ 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 ",0)=0,"",_xlfn.XLOOKUP(C385,customers!$A$1:$A$1001,customers!$C$1:$C$1001))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0"/>
        <v>53.46</v>
      </c>
      <c r="N385" t="str">
        <f t="shared" si="11"/>
        <v>Excelsa</v>
      </c>
      <c r="O385" t="s">
        <v>6199</v>
      </c>
      <c r="P385" t="str">
        <f>_xlfn.XLOOKUP(Order[[#This Row],[ 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 ",0)=0,"",_xlfn.XLOOKUP(C386,customers!$A$1:$A$1001,customers!$C$1:$C$1001))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0"/>
        <v>119.13999999999999</v>
      </c>
      <c r="N386" t="str">
        <f t="shared" si="11"/>
        <v>Arabica</v>
      </c>
      <c r="O386" t="s">
        <v>6199</v>
      </c>
      <c r="P386" t="str">
        <f>_xlfn.XLOOKUP(Order[[#This Row],[ 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 ",0)=0,"",_xlfn.XLOOKUP(C387,customers!$A$1:$A$1001,customers!$C$1:$C$1001))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2">L387*E387</f>
        <v>43.650000000000006</v>
      </c>
      <c r="N387" t="str">
        <f t="shared" ref="N387:N450" si="13">IF(I387="Rob","Robusta",IF(I387="Exc","Excelsa",IF(I387="Ara","Arabica",IF(I387="Lib","Liberica",""))))</f>
        <v>Liberica</v>
      </c>
      <c r="O387" t="s">
        <v>6198</v>
      </c>
      <c r="P387" t="str">
        <f>_xlfn.XLOOKUP(Order[[#This Row],[ 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 ",0)=0,"",_xlfn.XLOOKUP(C388,customers!$A$1:$A$1001,customers!$C$1:$C$1001))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2"/>
        <v>17.91</v>
      </c>
      <c r="N388" t="str">
        <f t="shared" si="13"/>
        <v>Arabica</v>
      </c>
      <c r="O388" t="s">
        <v>6200</v>
      </c>
      <c r="P388" t="str">
        <f>_xlfn.XLOOKUP(Order[[#This Row],[ 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 ",0)=0,"",_xlfn.XLOOKUP(C389,customers!$A$1:$A$1001,customers!$C$1:$C$1001))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2"/>
        <v>74.25</v>
      </c>
      <c r="N389" t="str">
        <f t="shared" si="13"/>
        <v>Excelsa</v>
      </c>
      <c r="O389" t="s">
        <v>6199</v>
      </c>
      <c r="P389" t="str">
        <f>_xlfn.XLOOKUP(Order[[#This Row],[ 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 ",0)=0,"",_xlfn.XLOOKUP(C390,customers!$A$1:$A$1001,customers!$C$1:$C$1001))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2"/>
        <v>11.654999999999999</v>
      </c>
      <c r="N390" t="str">
        <f t="shared" si="13"/>
        <v>Liberica</v>
      </c>
      <c r="O390" t="s">
        <v>6200</v>
      </c>
      <c r="P390" t="str">
        <f>_xlfn.XLOOKUP(Order[[#This Row],[ 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 ",0)=0,"",_xlfn.XLOOKUP(C391,customers!$A$1:$A$1001,customers!$C$1:$C$1001))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2"/>
        <v>23.31</v>
      </c>
      <c r="N391" t="str">
        <f t="shared" si="13"/>
        <v>Liberica</v>
      </c>
      <c r="O391" t="s">
        <v>6200</v>
      </c>
      <c r="P391" t="str">
        <f>_xlfn.XLOOKUP(Order[[#This Row],[ 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 ",0)=0,"",_xlfn.XLOOKUP(C392,customers!$A$1:$A$1001,customers!$C$1:$C$1001))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2"/>
        <v>14.58</v>
      </c>
      <c r="N392" t="str">
        <f t="shared" si="13"/>
        <v>Excelsa</v>
      </c>
      <c r="O392" t="s">
        <v>6200</v>
      </c>
      <c r="P392" t="str">
        <f>_xlfn.XLOOKUP(Order[[#This Row],[ 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 ",0)=0,"",_xlfn.XLOOKUP(C393,customers!$A$1:$A$1001,customers!$C$1:$C$1001))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2"/>
        <v>13.5</v>
      </c>
      <c r="N393" t="str">
        <f t="shared" si="13"/>
        <v>Arabica</v>
      </c>
      <c r="O393" t="s">
        <v>6198</v>
      </c>
      <c r="P393" t="str">
        <f>_xlfn.XLOOKUP(Order[[#This Row],[ 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 ",0)=0,"",_xlfn.XLOOKUP(C394,customers!$A$1:$A$1001,customers!$C$1:$C$1001))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2"/>
        <v>89.1</v>
      </c>
      <c r="N394" t="str">
        <f t="shared" si="13"/>
        <v>Excelsa</v>
      </c>
      <c r="O394" t="s">
        <v>6199</v>
      </c>
      <c r="P394" t="str">
        <f>_xlfn.XLOOKUP(Order[[#This Row],[ 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 ",0)=0,"",_xlfn.XLOOKUP(C395,customers!$A$1:$A$1001,customers!$C$1:$C$1001))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2"/>
        <v>3.8849999999999998</v>
      </c>
      <c r="N395" t="str">
        <f t="shared" si="13"/>
        <v>Arabica</v>
      </c>
      <c r="O395" t="s">
        <v>6199</v>
      </c>
      <c r="P395" t="str">
        <f>_xlfn.XLOOKUP(Order[[#This Row],[ 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 ",0)=0,"",_xlfn.XLOOKUP(C396,customers!$A$1:$A$1001,customers!$C$1:$C$1001))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2"/>
        <v>109.93999999999998</v>
      </c>
      <c r="N396" t="str">
        <f t="shared" si="13"/>
        <v>Robusta</v>
      </c>
      <c r="O396" t="s">
        <v>6199</v>
      </c>
      <c r="P396" t="str">
        <f>_xlfn.XLOOKUP(Order[[#This Row],[ 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 ",0)=0,"",_xlfn.XLOOKUP(C397,customers!$A$1:$A$1001,customers!$C$1:$C$1001))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2"/>
        <v>46.62</v>
      </c>
      <c r="N397" t="str">
        <f t="shared" si="13"/>
        <v>Liberica</v>
      </c>
      <c r="O397" t="s">
        <v>6200</v>
      </c>
      <c r="P397" t="str">
        <f>_xlfn.XLOOKUP(Order[[#This Row],[ 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 ",0)=0,"",_xlfn.XLOOKUP(C398,customers!$A$1:$A$1001,customers!$C$1:$C$1001))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2"/>
        <v>38.849999999999994</v>
      </c>
      <c r="N398" t="str">
        <f t="shared" si="13"/>
        <v>Arabica</v>
      </c>
      <c r="O398" t="s">
        <v>6199</v>
      </c>
      <c r="P398" t="str">
        <f>_xlfn.XLOOKUP(Order[[#This Row],[ 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 ",0)=0,"",_xlfn.XLOOKUP(C399,customers!$A$1:$A$1001,customers!$C$1:$C$1001))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2"/>
        <v>31.08</v>
      </c>
      <c r="N399" t="str">
        <f t="shared" si="13"/>
        <v>Liberica</v>
      </c>
      <c r="O399" t="s">
        <v>6200</v>
      </c>
      <c r="P399" t="str">
        <f>_xlfn.XLOOKUP(Order[[#This Row],[ 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 ",0)=0,"",_xlfn.XLOOKUP(C400,customers!$A$1:$A$1001,customers!$C$1:$C$1001))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2"/>
        <v>17.91</v>
      </c>
      <c r="N400" t="str">
        <f t="shared" si="13"/>
        <v>Arabica</v>
      </c>
      <c r="O400" t="s">
        <v>6200</v>
      </c>
      <c r="P400" t="str">
        <f>_xlfn.XLOOKUP(Order[[#This Row],[ 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 ",0)=0,"",_xlfn.XLOOKUP(C401,customers!$A$1:$A$1001,customers!$C$1:$C$1001))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2"/>
        <v>167.67000000000002</v>
      </c>
      <c r="N401" t="str">
        <f t="shared" si="13"/>
        <v>Excelsa</v>
      </c>
      <c r="O401" t="s">
        <v>6200</v>
      </c>
      <c r="P401" t="str">
        <f>_xlfn.XLOOKUP(Order[[#This Row],[ 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 ",0)=0,"",_xlfn.XLOOKUP(C402,customers!$A$1:$A$1001,customers!$C$1:$C$1001))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2"/>
        <v>63.4</v>
      </c>
      <c r="N402" t="str">
        <f t="shared" si="13"/>
        <v>Liberica</v>
      </c>
      <c r="O402" t="s">
        <v>6199</v>
      </c>
      <c r="P402" t="str">
        <f>_xlfn.XLOOKUP(Order[[#This Row],[ 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 ",0)=0,"",_xlfn.XLOOKUP(C403,customers!$A$1:$A$1001,customers!$C$1:$C$1001))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2"/>
        <v>8.73</v>
      </c>
      <c r="N403" t="str">
        <f t="shared" si="13"/>
        <v>Liberica</v>
      </c>
      <c r="O403" t="s">
        <v>6198</v>
      </c>
      <c r="P403" t="str">
        <f>_xlfn.XLOOKUP(Order[[#This Row],[ 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 ",0)=0,"",_xlfn.XLOOKUP(C404,customers!$A$1:$A$1001,customers!$C$1:$C$1001))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2"/>
        <v>26.849999999999998</v>
      </c>
      <c r="N404" t="str">
        <f t="shared" si="13"/>
        <v>Robusta</v>
      </c>
      <c r="O404" t="s">
        <v>6200</v>
      </c>
      <c r="P404" t="str">
        <f>_xlfn.XLOOKUP(Order[[#This Row],[ 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 ",0)=0,"",_xlfn.XLOOKUP(C405,customers!$A$1:$A$1001,customers!$C$1:$C$1001))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2"/>
        <v>9.51</v>
      </c>
      <c r="N405" t="str">
        <f t="shared" si="13"/>
        <v>Liberica</v>
      </c>
      <c r="O405" t="s">
        <v>6199</v>
      </c>
      <c r="P405" t="str">
        <f>_xlfn.XLOOKUP(Order[[#This Row],[ 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 ",0)=0,"",_xlfn.XLOOKUP(C406,customers!$A$1:$A$1001,customers!$C$1:$C$1001))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2"/>
        <v>39.799999999999997</v>
      </c>
      <c r="N406" t="str">
        <f t="shared" si="13"/>
        <v>Arabica</v>
      </c>
      <c r="O406" t="s">
        <v>6200</v>
      </c>
      <c r="P406" t="str">
        <f>_xlfn.XLOOKUP(Order[[#This Row],[ 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 ",0)=0,"",_xlfn.XLOOKUP(C407,customers!$A$1:$A$1001,customers!$C$1:$C$1001))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2"/>
        <v>24.75</v>
      </c>
      <c r="N407" t="str">
        <f t="shared" si="13"/>
        <v>Excelsa</v>
      </c>
      <c r="O407" t="s">
        <v>6198</v>
      </c>
      <c r="P407" t="str">
        <f>_xlfn.XLOOKUP(Order[[#This Row],[ 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 ",0)=0,"",_xlfn.XLOOKUP(C408,customers!$A$1:$A$1001,customers!$C$1:$C$1001))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2"/>
        <v>68.75</v>
      </c>
      <c r="N408" t="str">
        <f t="shared" si="13"/>
        <v>Excelsa</v>
      </c>
      <c r="O408" t="s">
        <v>6198</v>
      </c>
      <c r="P408" t="str">
        <f>_xlfn.XLOOKUP(Order[[#This Row],[ 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 ",0)=0,"",_xlfn.XLOOKUP(C409,customers!$A$1:$A$1001,customers!$C$1:$C$1001))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2"/>
        <v>49.5</v>
      </c>
      <c r="N409" t="str">
        <f t="shared" si="13"/>
        <v>Excelsa</v>
      </c>
      <c r="O409" t="s">
        <v>6198</v>
      </c>
      <c r="P409" t="str">
        <f>_xlfn.XLOOKUP(Order[[#This Row],[ 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 ",0)=0,"",_xlfn.XLOOKUP(C410,customers!$A$1:$A$1001,customers!$C$1:$C$1001))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2"/>
        <v>51.749999999999993</v>
      </c>
      <c r="N410" t="str">
        <f t="shared" si="13"/>
        <v>Arabica</v>
      </c>
      <c r="O410" t="s">
        <v>6198</v>
      </c>
      <c r="P410" t="str">
        <f>_xlfn.XLOOKUP(Order[[#This Row],[ 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 ",0)=0,"",_xlfn.XLOOKUP(C411,customers!$A$1:$A$1001,customers!$C$1:$C$1001))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2"/>
        <v>47.55</v>
      </c>
      <c r="N411" t="str">
        <f t="shared" si="13"/>
        <v>Liberica</v>
      </c>
      <c r="O411" t="s">
        <v>6199</v>
      </c>
      <c r="P411" t="str">
        <f>_xlfn.XLOOKUP(Order[[#This Row],[ 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 ",0)=0,"",_xlfn.XLOOKUP(C412,customers!$A$1:$A$1001,customers!$C$1:$C$1001))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2"/>
        <v>15.54</v>
      </c>
      <c r="N412" t="str">
        <f t="shared" si="13"/>
        <v>Arabica</v>
      </c>
      <c r="O412" t="s">
        <v>6199</v>
      </c>
      <c r="P412" t="str">
        <f>_xlfn.XLOOKUP(Order[[#This Row],[ 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 ",0)=0,"",_xlfn.XLOOKUP(C413,customers!$A$1:$A$1001,customers!$C$1:$C$1001))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2"/>
        <v>87.300000000000011</v>
      </c>
      <c r="N413" t="str">
        <f t="shared" si="13"/>
        <v>Liberica</v>
      </c>
      <c r="O413" t="s">
        <v>6198</v>
      </c>
      <c r="P413" t="str">
        <f>_xlfn.XLOOKUP(Order[[#This Row],[ 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 ",0)=0,"",_xlfn.XLOOKUP(C414,customers!$A$1:$A$1001,customers!$C$1:$C$1001))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2"/>
        <v>56.25</v>
      </c>
      <c r="N414" t="str">
        <f t="shared" si="13"/>
        <v>Arabica</v>
      </c>
      <c r="O414" t="s">
        <v>6198</v>
      </c>
      <c r="P414" t="str">
        <f>_xlfn.XLOOKUP(Order[[#This Row],[ 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 ",0)=0,"",_xlfn.XLOOKUP(C415,customers!$A$1:$A$1001,customers!$C$1:$C$1001))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2"/>
        <v>36.454999999999998</v>
      </c>
      <c r="N415" t="str">
        <f t="shared" si="13"/>
        <v>Liberica</v>
      </c>
      <c r="O415" t="s">
        <v>6199</v>
      </c>
      <c r="P415" t="str">
        <f>_xlfn.XLOOKUP(Order[[#This Row],[ 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 ",0)=0,"",_xlfn.XLOOKUP(C416,customers!$A$1:$A$1001,customers!$C$1:$C$1001))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2"/>
        <v>10.754999999999999</v>
      </c>
      <c r="N416" t="str">
        <f t="shared" si="13"/>
        <v>Robusta</v>
      </c>
      <c r="O416" t="s">
        <v>6199</v>
      </c>
      <c r="P416" t="str">
        <f>_xlfn.XLOOKUP(Order[[#This Row],[ 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 ",0)=0,"",_xlfn.XLOOKUP(C417,customers!$A$1:$A$1001,customers!$C$1:$C$1001))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2"/>
        <v>8.9550000000000001</v>
      </c>
      <c r="N417" t="str">
        <f t="shared" si="13"/>
        <v>Robusta</v>
      </c>
      <c r="O417" t="s">
        <v>6198</v>
      </c>
      <c r="P417" t="str">
        <f>_xlfn.XLOOKUP(Order[[#This Row],[ 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 ",0)=0,"",_xlfn.XLOOKUP(C418,customers!$A$1:$A$1001,customers!$C$1:$C$1001))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2"/>
        <v>23.31</v>
      </c>
      <c r="N418" t="str">
        <f t="shared" si="13"/>
        <v>Arabica</v>
      </c>
      <c r="O418" t="s">
        <v>6199</v>
      </c>
      <c r="P418" t="str">
        <f>_xlfn.XLOOKUP(Order[[#This Row],[ 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 ",0)=0,"",_xlfn.XLOOKUP(C419,customers!$A$1:$A$1001,customers!$C$1:$C$1001))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2"/>
        <v>29.784999999999997</v>
      </c>
      <c r="N419" t="str">
        <f t="shared" si="13"/>
        <v>Arabica</v>
      </c>
      <c r="O419" t="s">
        <v>6199</v>
      </c>
      <c r="P419" t="str">
        <f>_xlfn.XLOOKUP(Order[[#This Row],[ 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 ",0)=0,"",_xlfn.XLOOKUP(C420,customers!$A$1:$A$1001,customers!$C$1:$C$1001))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2"/>
        <v>148.92499999999998</v>
      </c>
      <c r="N420" t="str">
        <f t="shared" si="13"/>
        <v>Arabica</v>
      </c>
      <c r="O420" t="s">
        <v>6199</v>
      </c>
      <c r="P420" t="str">
        <f>_xlfn.XLOOKUP(Order[[#This Row],[ 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 ",0)=0,"",_xlfn.XLOOKUP(C421,customers!$A$1:$A$1001,customers!$C$1:$C$1001))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2"/>
        <v>8.73</v>
      </c>
      <c r="N421" t="str">
        <f t="shared" si="13"/>
        <v>Liberica</v>
      </c>
      <c r="O421" t="s">
        <v>6198</v>
      </c>
      <c r="P421" t="str">
        <f>_xlfn.XLOOKUP(Order[[#This Row],[ 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 ",0)=0,"",_xlfn.XLOOKUP(C422,customers!$A$1:$A$1001,customers!$C$1:$C$1001))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2"/>
        <v>31.08</v>
      </c>
      <c r="N422" t="str">
        <f t="shared" si="13"/>
        <v>Liberica</v>
      </c>
      <c r="O422" t="s">
        <v>6200</v>
      </c>
      <c r="P422" t="str">
        <f>_xlfn.XLOOKUP(Order[[#This Row],[ 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 ",0)=0,"",_xlfn.XLOOKUP(C423,customers!$A$1:$A$1001,customers!$C$1:$C$1001))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2"/>
        <v>137.31</v>
      </c>
      <c r="N423" t="str">
        <f t="shared" si="13"/>
        <v>Arabica</v>
      </c>
      <c r="O423" t="s">
        <v>6200</v>
      </c>
      <c r="P423" t="str">
        <f>_xlfn.XLOOKUP(Order[[#This Row],[ 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 ",0)=0,"",_xlfn.XLOOKUP(C424,customers!$A$1:$A$1001,customers!$C$1:$C$1001))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2"/>
        <v>29.849999999999998</v>
      </c>
      <c r="N424" t="str">
        <f t="shared" si="13"/>
        <v>Arabica</v>
      </c>
      <c r="O424" t="s">
        <v>6200</v>
      </c>
      <c r="P424" t="str">
        <f>_xlfn.XLOOKUP(Order[[#This Row],[ 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 ",0)=0,"",_xlfn.XLOOKUP(C425,customers!$A$1:$A$1001,customers!$C$1:$C$1001))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2"/>
        <v>17.91</v>
      </c>
      <c r="N425" t="str">
        <f t="shared" si="13"/>
        <v>Robusta</v>
      </c>
      <c r="O425" t="s">
        <v>6198</v>
      </c>
      <c r="P425" t="str">
        <f>_xlfn.XLOOKUP(Order[[#This Row],[ 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 ",0)=0,"",_xlfn.XLOOKUP(C426,customers!$A$1:$A$1001,customers!$C$1:$C$1001))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2"/>
        <v>26.73</v>
      </c>
      <c r="N426" t="str">
        <f t="shared" si="13"/>
        <v>Excelsa</v>
      </c>
      <c r="O426" t="s">
        <v>6199</v>
      </c>
      <c r="P426" t="str">
        <f>_xlfn.XLOOKUP(Order[[#This Row],[ 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 ",0)=0,"",_xlfn.XLOOKUP(C427,customers!$A$1:$A$1001,customers!$C$1:$C$1001))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2"/>
        <v>17.899999999999999</v>
      </c>
      <c r="N427" t="str">
        <f t="shared" si="13"/>
        <v>Robusta</v>
      </c>
      <c r="O427" t="s">
        <v>6200</v>
      </c>
      <c r="P427" t="str">
        <f>_xlfn.XLOOKUP(Order[[#This Row],[ 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 ",0)=0,"",_xlfn.XLOOKUP(C428,customers!$A$1:$A$1001,customers!$C$1:$C$1001))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2"/>
        <v>14.339999999999998</v>
      </c>
      <c r="N428" t="str">
        <f t="shared" si="13"/>
        <v>Robusta</v>
      </c>
      <c r="O428" t="s">
        <v>6199</v>
      </c>
      <c r="P428" t="str">
        <f>_xlfn.XLOOKUP(Order[[#This Row],[ 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 ",0)=0,"",_xlfn.XLOOKUP(C429,customers!$A$1:$A$1001,customers!$C$1:$C$1001))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2"/>
        <v>77.624999999999986</v>
      </c>
      <c r="N429" t="str">
        <f t="shared" si="13"/>
        <v>Arabica</v>
      </c>
      <c r="O429" t="s">
        <v>6198</v>
      </c>
      <c r="P429" t="str">
        <f>_xlfn.XLOOKUP(Order[[#This Row],[ 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 ",0)=0,"",_xlfn.XLOOKUP(C430,customers!$A$1:$A$1001,customers!$C$1:$C$1001))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2"/>
        <v>59.75</v>
      </c>
      <c r="N430" t="str">
        <f t="shared" si="13"/>
        <v>Robusta</v>
      </c>
      <c r="O430" t="s">
        <v>6199</v>
      </c>
      <c r="P430" t="str">
        <f>_xlfn.XLOOKUP(Order[[#This Row],[ 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 ",0)=0,"",_xlfn.XLOOKUP(C431,customers!$A$1:$A$1001,customers!$C$1:$C$1001))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2"/>
        <v>77.699999999999989</v>
      </c>
      <c r="N431" t="str">
        <f t="shared" si="13"/>
        <v>Arabica</v>
      </c>
      <c r="O431" t="s">
        <v>6199</v>
      </c>
      <c r="P431" t="str">
        <f>_xlfn.XLOOKUP(Order[[#This Row],[ 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 ",0)=0,"",_xlfn.XLOOKUP(C432,customers!$A$1:$A$1001,customers!$C$1:$C$1001))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2"/>
        <v>5.3699999999999992</v>
      </c>
      <c r="N432" t="str">
        <f t="shared" si="13"/>
        <v>Robusta</v>
      </c>
      <c r="O432" t="s">
        <v>6200</v>
      </c>
      <c r="P432" t="str">
        <f>_xlfn.XLOOKUP(Order[[#This Row],[ 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 ",0)=0,"",_xlfn.XLOOKUP(C433,customers!$A$1:$A$1001,customers!$C$1:$C$1001))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2"/>
        <v>83.835000000000008</v>
      </c>
      <c r="N433" t="str">
        <f t="shared" si="13"/>
        <v>Excelsa</v>
      </c>
      <c r="O433" t="s">
        <v>6200</v>
      </c>
      <c r="P433" t="str">
        <f>_xlfn.XLOOKUP(Order[[#This Row],[ 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 ",0)=0,"",_xlfn.XLOOKUP(C434,customers!$A$1:$A$1001,customers!$C$1:$C$1001))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2"/>
        <v>22.5</v>
      </c>
      <c r="N434" t="str">
        <f t="shared" si="13"/>
        <v>Arabica</v>
      </c>
      <c r="O434" t="s">
        <v>6198</v>
      </c>
      <c r="P434" t="str">
        <f>_xlfn.XLOOKUP(Order[[#This Row],[ 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 ",0)=0,"",_xlfn.XLOOKUP(C435,customers!$A$1:$A$1001,customers!$C$1:$C$1001))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2"/>
        <v>200.78999999999996</v>
      </c>
      <c r="N435" t="str">
        <f t="shared" si="13"/>
        <v>Liberica</v>
      </c>
      <c r="O435" t="s">
        <v>6198</v>
      </c>
      <c r="P435" t="str">
        <f>_xlfn.XLOOKUP(Order[[#This Row],[ 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 ",0)=0,"",_xlfn.XLOOKUP(C436,customers!$A$1:$A$1001,customers!$C$1:$C$1001))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2"/>
        <v>67.5</v>
      </c>
      <c r="N436" t="str">
        <f t="shared" si="13"/>
        <v>Arabica</v>
      </c>
      <c r="O436" t="s">
        <v>6198</v>
      </c>
      <c r="P436" t="str">
        <f>_xlfn.XLOOKUP(Order[[#This Row],[ 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 ",0)=0,"",_xlfn.XLOOKUP(C437,customers!$A$1:$A$1001,customers!$C$1:$C$1001))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2"/>
        <v>8.25</v>
      </c>
      <c r="N437" t="str">
        <f t="shared" si="13"/>
        <v>Excelsa</v>
      </c>
      <c r="O437" t="s">
        <v>6198</v>
      </c>
      <c r="P437" t="str">
        <f>_xlfn.XLOOKUP(Order[[#This Row],[ 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 ",0)=0,"",_xlfn.XLOOKUP(C438,customers!$A$1:$A$1001,customers!$C$1:$C$1001))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2"/>
        <v>9.51</v>
      </c>
      <c r="N438" t="str">
        <f t="shared" si="13"/>
        <v>Liberica</v>
      </c>
      <c r="O438" t="s">
        <v>6199</v>
      </c>
      <c r="P438" t="str">
        <f>_xlfn.XLOOKUP(Order[[#This Row],[ 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 ",0)=0,"",_xlfn.XLOOKUP(C439,customers!$A$1:$A$1001,customers!$C$1:$C$1001))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2"/>
        <v>29.784999999999997</v>
      </c>
      <c r="N439" t="str">
        <f t="shared" si="13"/>
        <v>Liberica</v>
      </c>
      <c r="O439" t="s">
        <v>6200</v>
      </c>
      <c r="P439" t="str">
        <f>_xlfn.XLOOKUP(Order[[#This Row],[ 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 ",0)=0,"",_xlfn.XLOOKUP(C440,customers!$A$1:$A$1001,customers!$C$1:$C$1001))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2"/>
        <v>15.54</v>
      </c>
      <c r="N440" t="str">
        <f t="shared" si="13"/>
        <v>Liberica</v>
      </c>
      <c r="O440" t="s">
        <v>6200</v>
      </c>
      <c r="P440" t="str">
        <f>_xlfn.XLOOKUP(Order[[#This Row],[ 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 ",0)=0,"",_xlfn.XLOOKUP(C441,customers!$A$1:$A$1001,customers!$C$1:$C$1001))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2"/>
        <v>35.64</v>
      </c>
      <c r="N441" t="str">
        <f t="shared" si="13"/>
        <v>Excelsa</v>
      </c>
      <c r="O441" t="s">
        <v>6199</v>
      </c>
      <c r="P441" t="str">
        <f>_xlfn.XLOOKUP(Order[[#This Row],[ 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 ",0)=0,"",_xlfn.XLOOKUP(C442,customers!$A$1:$A$1001,customers!$C$1:$C$1001))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2"/>
        <v>103.49999999999999</v>
      </c>
      <c r="N442" t="str">
        <f t="shared" si="13"/>
        <v>Arabica</v>
      </c>
      <c r="O442" t="s">
        <v>6198</v>
      </c>
      <c r="P442" t="str">
        <f>_xlfn.XLOOKUP(Order[[#This Row],[ 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 ",0)=0,"",_xlfn.XLOOKUP(C443,customers!$A$1:$A$1001,customers!$C$1:$C$1001))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2"/>
        <v>36.450000000000003</v>
      </c>
      <c r="N443" t="str">
        <f t="shared" si="13"/>
        <v>Excelsa</v>
      </c>
      <c r="O443" t="s">
        <v>6200</v>
      </c>
      <c r="P443" t="str">
        <f>_xlfn.XLOOKUP(Order[[#This Row],[ 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 ",0)=0,"",_xlfn.XLOOKUP(C444,customers!$A$1:$A$1001,customers!$C$1:$C$1001))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2"/>
        <v>35.849999999999994</v>
      </c>
      <c r="N444" t="str">
        <f t="shared" si="13"/>
        <v>Robusta</v>
      </c>
      <c r="O444" t="s">
        <v>6199</v>
      </c>
      <c r="P444" t="str">
        <f>_xlfn.XLOOKUP(Order[[#This Row],[ 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 ",0)=0,"",_xlfn.XLOOKUP(C445,customers!$A$1:$A$1001,customers!$C$1:$C$1001))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2"/>
        <v>22.274999999999999</v>
      </c>
      <c r="N445" t="str">
        <f t="shared" si="13"/>
        <v>Excelsa</v>
      </c>
      <c r="O445" t="s">
        <v>6199</v>
      </c>
      <c r="P445" t="str">
        <f>_xlfn.XLOOKUP(Order[[#This Row],[ 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 ",0)=0,"",_xlfn.XLOOKUP(C446,customers!$A$1:$A$1001,customers!$C$1:$C$1001))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2"/>
        <v>24.75</v>
      </c>
      <c r="N446" t="str">
        <f t="shared" si="13"/>
        <v>Excelsa</v>
      </c>
      <c r="O446" t="s">
        <v>6198</v>
      </c>
      <c r="P446" t="str">
        <f>_xlfn.XLOOKUP(Order[[#This Row],[ 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 ",0)=0,"",_xlfn.XLOOKUP(C447,customers!$A$1:$A$1001,customers!$C$1:$C$1001))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2"/>
        <v>66.929999999999993</v>
      </c>
      <c r="N447" t="str">
        <f t="shared" si="13"/>
        <v>Liberica</v>
      </c>
      <c r="O447" t="s">
        <v>6198</v>
      </c>
      <c r="P447" t="str">
        <f>_xlfn.XLOOKUP(Order[[#This Row],[ 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 ",0)=0,"",_xlfn.XLOOKUP(C448,customers!$A$1:$A$1001,customers!$C$1:$C$1001))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2"/>
        <v>8.73</v>
      </c>
      <c r="N448" t="str">
        <f t="shared" si="13"/>
        <v>Liberica</v>
      </c>
      <c r="O448" t="s">
        <v>6198</v>
      </c>
      <c r="P448" t="str">
        <f>_xlfn.XLOOKUP(Order[[#This Row],[ 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 ",0)=0,"",_xlfn.XLOOKUP(C449,customers!$A$1:$A$1001,customers!$C$1:$C$1001))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2"/>
        <v>17.91</v>
      </c>
      <c r="N449" t="str">
        <f t="shared" si="13"/>
        <v>Robusta</v>
      </c>
      <c r="O449" t="s">
        <v>6198</v>
      </c>
      <c r="P449" t="str">
        <f>_xlfn.XLOOKUP(Order[[#This Row],[ 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 ",0)=0,"",_xlfn.XLOOKUP(C450,customers!$A$1:$A$1001,customers!$C$1:$C$1001))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2"/>
        <v>7.169999999999999</v>
      </c>
      <c r="N450" t="str">
        <f t="shared" si="13"/>
        <v>Robusta</v>
      </c>
      <c r="O450" t="s">
        <v>6199</v>
      </c>
      <c r="P450" t="str">
        <f>_xlfn.XLOOKUP(Order[[#This Row],[ 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 ",0)=0,"",_xlfn.XLOOKUP(C451,customers!$A$1:$A$1001,customers!$C$1:$C$1001))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14">L451*E451</f>
        <v>5.3699999999999992</v>
      </c>
      <c r="N451" t="str">
        <f t="shared" ref="N451:N514" si="15">IF(I451="Rob","Robusta",IF(I451="Exc","Excelsa",IF(I451="Ara","Arabica",IF(I451="Lib","Liberica",""))))</f>
        <v>Robusta</v>
      </c>
      <c r="O451" t="s">
        <v>6200</v>
      </c>
      <c r="P451" t="str">
        <f>_xlfn.XLOOKUP(Order[[#This Row],[ 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 ",0)=0,"",_xlfn.XLOOKUP(C452,customers!$A$1:$A$1001,customers!$C$1:$C$1001))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14"/>
        <v>23.774999999999999</v>
      </c>
      <c r="N452" t="str">
        <f t="shared" si="15"/>
        <v>Liberica</v>
      </c>
      <c r="O452" t="s">
        <v>6199</v>
      </c>
      <c r="P452" t="str">
        <f>_xlfn.XLOOKUP(Order[[#This Row],[ 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 ",0)=0,"",_xlfn.XLOOKUP(C453,customers!$A$1:$A$1001,customers!$C$1:$C$1001))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14"/>
        <v>41.169999999999995</v>
      </c>
      <c r="N453" t="str">
        <f t="shared" si="15"/>
        <v>Robusta</v>
      </c>
      <c r="O453" t="s">
        <v>6200</v>
      </c>
      <c r="P453" t="str">
        <f>_xlfn.XLOOKUP(Order[[#This Row],[ 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 ",0)=0,"",_xlfn.XLOOKUP(C454,customers!$A$1:$A$1001,customers!$C$1:$C$1001))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14"/>
        <v>11.654999999999999</v>
      </c>
      <c r="N454" t="str">
        <f t="shared" si="15"/>
        <v>Arabica</v>
      </c>
      <c r="O454" t="s">
        <v>6199</v>
      </c>
      <c r="P454" t="str">
        <f>_xlfn.XLOOKUP(Order[[#This Row],[ 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 ",0)=0,"",_xlfn.XLOOKUP(C455,customers!$A$1:$A$1001,customers!$C$1:$C$1001))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14"/>
        <v>38.04</v>
      </c>
      <c r="N455" t="str">
        <f t="shared" si="15"/>
        <v>Liberica</v>
      </c>
      <c r="O455" t="s">
        <v>6199</v>
      </c>
      <c r="P455" t="str">
        <f>_xlfn.XLOOKUP(Order[[#This Row],[ 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 ",0)=0,"",_xlfn.XLOOKUP(C456,customers!$A$1:$A$1001,customers!$C$1:$C$1001))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14"/>
        <v>82.339999999999989</v>
      </c>
      <c r="N456" t="str">
        <f t="shared" si="15"/>
        <v>Robusta</v>
      </c>
      <c r="O456" t="s">
        <v>6200</v>
      </c>
      <c r="P456" t="str">
        <f>_xlfn.XLOOKUP(Order[[#This Row],[ 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 ",0)=0,"",_xlfn.XLOOKUP(C457,customers!$A$1:$A$1001,customers!$C$1:$C$1001))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14"/>
        <v>9.51</v>
      </c>
      <c r="N457" t="str">
        <f t="shared" si="15"/>
        <v>Liberica</v>
      </c>
      <c r="O457" t="s">
        <v>6199</v>
      </c>
      <c r="P457" t="str">
        <f>_xlfn.XLOOKUP(Order[[#This Row],[ 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 ",0)=0,"",_xlfn.XLOOKUP(C458,customers!$A$1:$A$1001,customers!$C$1:$C$1001))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14"/>
        <v>41.169999999999995</v>
      </c>
      <c r="N458" t="str">
        <f t="shared" si="15"/>
        <v>Robusta</v>
      </c>
      <c r="O458" t="s">
        <v>6200</v>
      </c>
      <c r="P458" t="str">
        <f>_xlfn.XLOOKUP(Order[[#This Row],[ 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 ",0)=0,"",_xlfn.XLOOKUP(C459,customers!$A$1:$A$1001,customers!$C$1:$C$1001))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14"/>
        <v>47.55</v>
      </c>
      <c r="N459" t="str">
        <f t="shared" si="15"/>
        <v>Liberica</v>
      </c>
      <c r="O459" t="s">
        <v>6199</v>
      </c>
      <c r="P459" t="str">
        <f>_xlfn.XLOOKUP(Order[[#This Row],[ 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 ",0)=0,"",_xlfn.XLOOKUP(C460,customers!$A$1:$A$1001,customers!$C$1:$C$1001))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14"/>
        <v>45</v>
      </c>
      <c r="N460" t="str">
        <f t="shared" si="15"/>
        <v>Arabica</v>
      </c>
      <c r="O460" t="s">
        <v>6198</v>
      </c>
      <c r="P460" t="str">
        <f>_xlfn.XLOOKUP(Order[[#This Row],[ 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 ",0)=0,"",_xlfn.XLOOKUP(C461,customers!$A$1:$A$1001,customers!$C$1:$C$1001))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14"/>
        <v>23.774999999999999</v>
      </c>
      <c r="N461" t="str">
        <f t="shared" si="15"/>
        <v>Liberica</v>
      </c>
      <c r="O461" t="s">
        <v>6199</v>
      </c>
      <c r="P461" t="str">
        <f>_xlfn.XLOOKUP(Order[[#This Row],[ 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 ",0)=0,"",_xlfn.XLOOKUP(C462,customers!$A$1:$A$1001,customers!$C$1:$C$1001))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14"/>
        <v>16.11</v>
      </c>
      <c r="N462" t="str">
        <f t="shared" si="15"/>
        <v>Robusta</v>
      </c>
      <c r="O462" t="s">
        <v>6200</v>
      </c>
      <c r="P462" t="str">
        <f>_xlfn.XLOOKUP(Order[[#This Row],[ 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 ",0)=0,"",_xlfn.XLOOKUP(C463,customers!$A$1:$A$1001,customers!$C$1:$C$1001))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14"/>
        <v>10.739999999999998</v>
      </c>
      <c r="N463" t="str">
        <f t="shared" si="15"/>
        <v>Robusta</v>
      </c>
      <c r="O463" t="s">
        <v>6200</v>
      </c>
      <c r="P463" t="str">
        <f>_xlfn.XLOOKUP(Order[[#This Row],[ 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 ",0)=0,"",_xlfn.XLOOKUP(C464,customers!$A$1:$A$1001,customers!$C$1:$C$1001))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14"/>
        <v>49.75</v>
      </c>
      <c r="N464" t="str">
        <f t="shared" si="15"/>
        <v>Arabica</v>
      </c>
      <c r="O464" t="s">
        <v>6200</v>
      </c>
      <c r="P464" t="str">
        <f>_xlfn.XLOOKUP(Order[[#This Row],[ 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 ",0)=0,"",_xlfn.XLOOKUP(C465,customers!$A$1:$A$1001,customers!$C$1:$C$1001))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14"/>
        <v>27.5</v>
      </c>
      <c r="N465" t="str">
        <f t="shared" si="15"/>
        <v>Excelsa</v>
      </c>
      <c r="O465" t="s">
        <v>6198</v>
      </c>
      <c r="P465" t="str">
        <f>_xlfn.XLOOKUP(Order[[#This Row],[ 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 ",0)=0,"",_xlfn.XLOOKUP(C466,customers!$A$1:$A$1001,customers!$C$1:$C$1001))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14"/>
        <v>119.13999999999999</v>
      </c>
      <c r="N466" t="str">
        <f t="shared" si="15"/>
        <v>Liberica</v>
      </c>
      <c r="O466" t="s">
        <v>6200</v>
      </c>
      <c r="P466" t="str">
        <f>_xlfn.XLOOKUP(Order[[#This Row],[ 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 ",0)=0,"",_xlfn.XLOOKUP(C467,customers!$A$1:$A$1001,customers!$C$1:$C$1001))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14"/>
        <v>20.584999999999997</v>
      </c>
      <c r="N467" t="str">
        <f t="shared" si="15"/>
        <v>Robusta</v>
      </c>
      <c r="O467" t="s">
        <v>6200</v>
      </c>
      <c r="P467" t="str">
        <f>_xlfn.XLOOKUP(Order[[#This Row],[ 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 ",0)=0,"",_xlfn.XLOOKUP(C468,customers!$A$1:$A$1001,customers!$C$1:$C$1001))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14"/>
        <v>8.9550000000000001</v>
      </c>
      <c r="N468" t="str">
        <f t="shared" si="15"/>
        <v>Arabica</v>
      </c>
      <c r="O468" t="s">
        <v>6200</v>
      </c>
      <c r="P468" t="str">
        <f>_xlfn.XLOOKUP(Order[[#This Row],[ 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 ",0)=0,"",_xlfn.XLOOKUP(C469,customers!$A$1:$A$1001,customers!$C$1:$C$1001))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14"/>
        <v>5.97</v>
      </c>
      <c r="N469" t="str">
        <f t="shared" si="15"/>
        <v>Arabica</v>
      </c>
      <c r="O469" t="s">
        <v>6200</v>
      </c>
      <c r="P469" t="str">
        <f>_xlfn.XLOOKUP(Order[[#This Row],[ 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 ",0)=0,"",_xlfn.XLOOKUP(C470,customers!$A$1:$A$1001,customers!$C$1:$C$1001))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14"/>
        <v>41.25</v>
      </c>
      <c r="N470" t="str">
        <f t="shared" si="15"/>
        <v>Excelsa</v>
      </c>
      <c r="O470" t="s">
        <v>6198</v>
      </c>
      <c r="P470" t="str">
        <f>_xlfn.XLOOKUP(Order[[#This Row],[ 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 ",0)=0,"",_xlfn.XLOOKUP(C471,customers!$A$1:$A$1001,customers!$C$1:$C$1001))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14"/>
        <v>22.274999999999999</v>
      </c>
      <c r="N471" t="str">
        <f t="shared" si="15"/>
        <v>Excelsa</v>
      </c>
      <c r="O471" t="s">
        <v>6199</v>
      </c>
      <c r="P471" t="str">
        <f>_xlfn.XLOOKUP(Order[[#This Row],[ 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 ",0)=0,"",_xlfn.XLOOKUP(C472,customers!$A$1:$A$1001,customers!$C$1:$C$1001))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14"/>
        <v>6.75</v>
      </c>
      <c r="N472" t="str">
        <f t="shared" si="15"/>
        <v>Arabica</v>
      </c>
      <c r="O472" t="s">
        <v>6198</v>
      </c>
      <c r="P472" t="str">
        <f>_xlfn.XLOOKUP(Order[[#This Row],[ 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 ",0)=0,"",_xlfn.XLOOKUP(C473,customers!$A$1:$A$1001,customers!$C$1:$C$1001))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14"/>
        <v>133.85999999999999</v>
      </c>
      <c r="N473" t="str">
        <f t="shared" si="15"/>
        <v>Liberica</v>
      </c>
      <c r="O473" t="s">
        <v>6198</v>
      </c>
      <c r="P473" t="str">
        <f>_xlfn.XLOOKUP(Order[[#This Row],[ 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 ",0)=0,"",_xlfn.XLOOKUP(C474,customers!$A$1:$A$1001,customers!$C$1:$C$1001))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14"/>
        <v>5.97</v>
      </c>
      <c r="N474" t="str">
        <f t="shared" si="15"/>
        <v>Arabica</v>
      </c>
      <c r="O474" t="s">
        <v>6200</v>
      </c>
      <c r="P474" t="str">
        <f>_xlfn.XLOOKUP(Order[[#This Row],[ 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 ",0)=0,"",_xlfn.XLOOKUP(C475,customers!$A$1:$A$1001,customers!$C$1:$C$1001))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14"/>
        <v>25.9</v>
      </c>
      <c r="N475" t="str">
        <f t="shared" si="15"/>
        <v>Arabica</v>
      </c>
      <c r="O475" t="s">
        <v>6199</v>
      </c>
      <c r="P475" t="str">
        <f>_xlfn.XLOOKUP(Order[[#This Row],[ 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 ",0)=0,"",_xlfn.XLOOKUP(C476,customers!$A$1:$A$1001,customers!$C$1:$C$1001))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14"/>
        <v>31.624999999999996</v>
      </c>
      <c r="N476" t="str">
        <f t="shared" si="15"/>
        <v>Excelsa</v>
      </c>
      <c r="O476" t="s">
        <v>6198</v>
      </c>
      <c r="P476" t="str">
        <f>_xlfn.XLOOKUP(Order[[#This Row],[ 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 ",0)=0,"",_xlfn.XLOOKUP(C477,customers!$A$1:$A$1001,customers!$C$1:$C$1001))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14"/>
        <v>8.73</v>
      </c>
      <c r="N477" t="str">
        <f t="shared" si="15"/>
        <v>Liberica</v>
      </c>
      <c r="O477" t="s">
        <v>6198</v>
      </c>
      <c r="P477" t="str">
        <f>_xlfn.XLOOKUP(Order[[#This Row],[ 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 ",0)=0,"",_xlfn.XLOOKUP(C478,customers!$A$1:$A$1001,customers!$C$1:$C$1001))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14"/>
        <v>26.73</v>
      </c>
      <c r="N478" t="str">
        <f t="shared" si="15"/>
        <v>Excelsa</v>
      </c>
      <c r="O478" t="s">
        <v>6199</v>
      </c>
      <c r="P478" t="str">
        <f>_xlfn.XLOOKUP(Order[[#This Row],[ 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 ",0)=0,"",_xlfn.XLOOKUP(C479,customers!$A$1:$A$1001,customers!$C$1:$C$1001))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14"/>
        <v>26.19</v>
      </c>
      <c r="N479" t="str">
        <f t="shared" si="15"/>
        <v>Liberica</v>
      </c>
      <c r="O479" t="s">
        <v>6198</v>
      </c>
      <c r="P479" t="str">
        <f>_xlfn.XLOOKUP(Order[[#This Row],[ 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 ",0)=0,"",_xlfn.XLOOKUP(C480,customers!$A$1:$A$1001,customers!$C$1:$C$1001))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14"/>
        <v>53.699999999999996</v>
      </c>
      <c r="N480" t="str">
        <f t="shared" si="15"/>
        <v>Robusta</v>
      </c>
      <c r="O480" t="s">
        <v>6200</v>
      </c>
      <c r="P480" t="str">
        <f>_xlfn.XLOOKUP(Order[[#This Row],[ 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 ",0)=0,"",_xlfn.XLOOKUP(C481,customers!$A$1:$A$1001,customers!$C$1:$C$1001))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14"/>
        <v>126.49999999999999</v>
      </c>
      <c r="N481" t="str">
        <f t="shared" si="15"/>
        <v>Excelsa</v>
      </c>
      <c r="O481" t="s">
        <v>6198</v>
      </c>
      <c r="P481" t="str">
        <f>_xlfn.XLOOKUP(Order[[#This Row],[ 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 ",0)=0,"",_xlfn.XLOOKUP(C482,customers!$A$1:$A$1001,customers!$C$1:$C$1001))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14"/>
        <v>4.125</v>
      </c>
      <c r="N482" t="str">
        <f t="shared" si="15"/>
        <v>Excelsa</v>
      </c>
      <c r="O482" t="s">
        <v>6198</v>
      </c>
      <c r="P482" t="str">
        <f>_xlfn.XLOOKUP(Order[[#This Row],[ 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 ",0)=0,"",_xlfn.XLOOKUP(C483,customers!$A$1:$A$1001,customers!$C$1:$C$1001))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14"/>
        <v>23.9</v>
      </c>
      <c r="N483" t="str">
        <f t="shared" si="15"/>
        <v>Robusta</v>
      </c>
      <c r="O483" t="s">
        <v>6199</v>
      </c>
      <c r="P483" t="str">
        <f>_xlfn.XLOOKUP(Order[[#This Row],[ 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 ",0)=0,"",_xlfn.XLOOKUP(C484,customers!$A$1:$A$1001,customers!$C$1:$C$1001))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14"/>
        <v>139.72499999999999</v>
      </c>
      <c r="N484" t="str">
        <f t="shared" si="15"/>
        <v>Excelsa</v>
      </c>
      <c r="O484" t="s">
        <v>6200</v>
      </c>
      <c r="P484" t="str">
        <f>_xlfn.XLOOKUP(Order[[#This Row],[ 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 ",0)=0,"",_xlfn.XLOOKUP(C485,customers!$A$1:$A$1001,customers!$C$1:$C$1001))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14"/>
        <v>59.569999999999993</v>
      </c>
      <c r="N485" t="str">
        <f t="shared" si="15"/>
        <v>Liberica</v>
      </c>
      <c r="O485" t="s">
        <v>6200</v>
      </c>
      <c r="P485" t="str">
        <f>_xlfn.XLOOKUP(Order[[#This Row],[ 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 ",0)=0,"",_xlfn.XLOOKUP(C486,customers!$A$1:$A$1001,customers!$C$1:$C$1001))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14"/>
        <v>57.06</v>
      </c>
      <c r="N486" t="str">
        <f t="shared" si="15"/>
        <v>Liberica</v>
      </c>
      <c r="O486" t="s">
        <v>6199</v>
      </c>
      <c r="P486" t="str">
        <f>_xlfn.XLOOKUP(Order[[#This Row],[ 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 ",0)=0,"",_xlfn.XLOOKUP(C487,customers!$A$1:$A$1001,customers!$C$1:$C$1001))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14"/>
        <v>21.509999999999998</v>
      </c>
      <c r="N487" t="str">
        <f t="shared" si="15"/>
        <v>Robusta</v>
      </c>
      <c r="O487" t="s">
        <v>6199</v>
      </c>
      <c r="P487" t="str">
        <f>_xlfn.XLOOKUP(Order[[#This Row],[ 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 ",0)=0,"",_xlfn.XLOOKUP(C488,customers!$A$1:$A$1001,customers!$C$1:$C$1001))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14"/>
        <v>52.38</v>
      </c>
      <c r="N488" t="str">
        <f t="shared" si="15"/>
        <v>Liberica</v>
      </c>
      <c r="O488" t="s">
        <v>6198</v>
      </c>
      <c r="P488" t="str">
        <f>_xlfn.XLOOKUP(Order[[#This Row],[ 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 ",0)=0,"",_xlfn.XLOOKUP(C489,customers!$A$1:$A$1001,customers!$C$1:$C$1001))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14"/>
        <v>72.900000000000006</v>
      </c>
      <c r="N489" t="str">
        <f t="shared" si="15"/>
        <v>Excelsa</v>
      </c>
      <c r="O489" t="s">
        <v>6200</v>
      </c>
      <c r="P489" t="str">
        <f>_xlfn.XLOOKUP(Order[[#This Row],[ 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 ",0)=0,"",_xlfn.XLOOKUP(C490,customers!$A$1:$A$1001,customers!$C$1:$C$1001))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14"/>
        <v>14.924999999999999</v>
      </c>
      <c r="N490" t="str">
        <f t="shared" si="15"/>
        <v>Robusta</v>
      </c>
      <c r="O490" t="s">
        <v>6198</v>
      </c>
      <c r="P490" t="str">
        <f>_xlfn.XLOOKUP(Order[[#This Row],[ 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 ",0)=0,"",_xlfn.XLOOKUP(C491,customers!$A$1:$A$1001,customers!$C$1:$C$1001))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14"/>
        <v>95.1</v>
      </c>
      <c r="N491" t="str">
        <f t="shared" si="15"/>
        <v>Liberica</v>
      </c>
      <c r="O491" t="s">
        <v>6199</v>
      </c>
      <c r="P491" t="str">
        <f>_xlfn.XLOOKUP(Order[[#This Row],[ 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 ",0)=0,"",_xlfn.XLOOKUP(C492,customers!$A$1:$A$1001,customers!$C$1:$C$1001))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14"/>
        <v>15.54</v>
      </c>
      <c r="N492" t="str">
        <f t="shared" si="15"/>
        <v>Liberica</v>
      </c>
      <c r="O492" t="s">
        <v>6200</v>
      </c>
      <c r="P492" t="str">
        <f>_xlfn.XLOOKUP(Order[[#This Row],[ 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 ",0)=0,"",_xlfn.XLOOKUP(C493,customers!$A$1:$A$1001,customers!$C$1:$C$1001))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14"/>
        <v>23.31</v>
      </c>
      <c r="N493" t="str">
        <f t="shared" si="15"/>
        <v>Liberica</v>
      </c>
      <c r="O493" t="s">
        <v>6200</v>
      </c>
      <c r="P493" t="str">
        <f>_xlfn.XLOOKUP(Order[[#This Row],[ 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 ",0)=0,"",_xlfn.XLOOKUP(C494,customers!$A$1:$A$1001,customers!$C$1:$C$1001))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14"/>
        <v>4.125</v>
      </c>
      <c r="N494" t="str">
        <f t="shared" si="15"/>
        <v>Excelsa</v>
      </c>
      <c r="O494" t="s">
        <v>6198</v>
      </c>
      <c r="P494" t="str">
        <f>_xlfn.XLOOKUP(Order[[#This Row],[ 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 ",0)=0,"",_xlfn.XLOOKUP(C495,customers!$A$1:$A$1001,customers!$C$1:$C$1001))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14"/>
        <v>35.82</v>
      </c>
      <c r="N495" t="str">
        <f t="shared" si="15"/>
        <v>Robusta</v>
      </c>
      <c r="O495" t="s">
        <v>6198</v>
      </c>
      <c r="P495" t="str">
        <f>_xlfn.XLOOKUP(Order[[#This Row],[ 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 ",0)=0,"",_xlfn.XLOOKUP(C496,customers!$A$1:$A$1001,customers!$C$1:$C$1001))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14"/>
        <v>31.7</v>
      </c>
      <c r="N496" t="str">
        <f t="shared" si="15"/>
        <v>Liberica</v>
      </c>
      <c r="O496" t="s">
        <v>6199</v>
      </c>
      <c r="P496" t="str">
        <f>_xlfn.XLOOKUP(Order[[#This Row],[ 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 ",0)=0,"",_xlfn.XLOOKUP(C497,customers!$A$1:$A$1001,customers!$C$1:$C$1001))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14"/>
        <v>79.25</v>
      </c>
      <c r="N497" t="str">
        <f t="shared" si="15"/>
        <v>Liberica</v>
      </c>
      <c r="O497" t="s">
        <v>6199</v>
      </c>
      <c r="P497" t="str">
        <f>_xlfn.XLOOKUP(Order[[#This Row],[ 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 ",0)=0,"",_xlfn.XLOOKUP(C498,customers!$A$1:$A$1001,customers!$C$1:$C$1001))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14"/>
        <v>10.935</v>
      </c>
      <c r="N498" t="str">
        <f t="shared" si="15"/>
        <v>Excelsa</v>
      </c>
      <c r="O498" t="s">
        <v>6200</v>
      </c>
      <c r="P498" t="str">
        <f>_xlfn.XLOOKUP(Order[[#This Row],[ 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 ",0)=0,"",_xlfn.XLOOKUP(C499,customers!$A$1:$A$1001,customers!$C$1:$C$1001))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14"/>
        <v>39.799999999999997</v>
      </c>
      <c r="N499" t="str">
        <f t="shared" si="15"/>
        <v>Arabica</v>
      </c>
      <c r="O499" t="s">
        <v>6200</v>
      </c>
      <c r="P499" t="str">
        <f>_xlfn.XLOOKUP(Order[[#This Row],[ 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 ",0)=0,"",_xlfn.XLOOKUP(C500,customers!$A$1:$A$1001,customers!$C$1:$C$1001))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14"/>
        <v>49.75</v>
      </c>
      <c r="N500" t="str">
        <f t="shared" si="15"/>
        <v>Robusta</v>
      </c>
      <c r="O500" t="s">
        <v>6198</v>
      </c>
      <c r="P500" t="str">
        <f>_xlfn.XLOOKUP(Order[[#This Row],[ 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 ",0)=0,"",_xlfn.XLOOKUP(C501,customers!$A$1:$A$1001,customers!$C$1:$C$1001))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14"/>
        <v>8.0549999999999997</v>
      </c>
      <c r="N501" t="str">
        <f t="shared" si="15"/>
        <v>Robusta</v>
      </c>
      <c r="O501" t="s">
        <v>6200</v>
      </c>
      <c r="P501" t="str">
        <f>_xlfn.XLOOKUP(Order[[#This Row],[ 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 ",0)=0,"",_xlfn.XLOOKUP(C502,customers!$A$1:$A$1001,customers!$C$1:$C$1001))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14"/>
        <v>47.8</v>
      </c>
      <c r="N502" t="str">
        <f t="shared" si="15"/>
        <v>Robusta</v>
      </c>
      <c r="O502" t="s">
        <v>6199</v>
      </c>
      <c r="P502" t="str">
        <f>_xlfn.XLOOKUP(Order[[#This Row],[ 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 ",0)=0,"",_xlfn.XLOOKUP(C503,customers!$A$1:$A$1001,customers!$C$1:$C$1001))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14"/>
        <v>11.94</v>
      </c>
      <c r="N503" t="str">
        <f t="shared" si="15"/>
        <v>Robusta</v>
      </c>
      <c r="O503" t="s">
        <v>6198</v>
      </c>
      <c r="P503" t="str">
        <f>_xlfn.XLOOKUP(Order[[#This Row],[ 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 ",0)=0,"",_xlfn.XLOOKUP(C504,customers!$A$1:$A$1001,customers!$C$1:$C$1001))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14"/>
        <v>16.5</v>
      </c>
      <c r="N504" t="str">
        <f t="shared" si="15"/>
        <v>Excelsa</v>
      </c>
      <c r="O504" t="s">
        <v>6198</v>
      </c>
      <c r="P504" t="str">
        <f>_xlfn.XLOOKUP(Order[[#This Row],[ 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 ",0)=0,"",_xlfn.XLOOKUP(C505,customers!$A$1:$A$1001,customers!$C$1:$C$1001))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14"/>
        <v>51.8</v>
      </c>
      <c r="N505" t="str">
        <f t="shared" si="15"/>
        <v>Liberica</v>
      </c>
      <c r="O505" t="s">
        <v>6200</v>
      </c>
      <c r="P505" t="str">
        <f>_xlfn.XLOOKUP(Order[[#This Row],[ 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 ",0)=0,"",_xlfn.XLOOKUP(C506,customers!$A$1:$A$1001,customers!$C$1:$C$1001))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14"/>
        <v>14.265000000000001</v>
      </c>
      <c r="N506" t="str">
        <f t="shared" si="15"/>
        <v>Liberica</v>
      </c>
      <c r="O506" t="s">
        <v>6199</v>
      </c>
      <c r="P506" t="str">
        <f>_xlfn.XLOOKUP(Order[[#This Row],[ 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 ",0)=0,"",_xlfn.XLOOKUP(C507,customers!$A$1:$A$1001,customers!$C$1:$C$1001))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14"/>
        <v>26.19</v>
      </c>
      <c r="N507" t="str">
        <f t="shared" si="15"/>
        <v>Liberica</v>
      </c>
      <c r="O507" t="s">
        <v>6198</v>
      </c>
      <c r="P507" t="str">
        <f>_xlfn.XLOOKUP(Order[[#This Row],[ 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 ",0)=0,"",_xlfn.XLOOKUP(C508,customers!$A$1:$A$1001,customers!$C$1:$C$1001))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14"/>
        <v>25.9</v>
      </c>
      <c r="N508" t="str">
        <f t="shared" si="15"/>
        <v>Arabica</v>
      </c>
      <c r="O508" t="s">
        <v>6199</v>
      </c>
      <c r="P508" t="str">
        <f>_xlfn.XLOOKUP(Order[[#This Row],[ 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 ",0)=0,"",_xlfn.XLOOKUP(C509,customers!$A$1:$A$1001,customers!$C$1:$C$1001))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14"/>
        <v>89.35499999999999</v>
      </c>
      <c r="N509" t="str">
        <f t="shared" si="15"/>
        <v>Arabica</v>
      </c>
      <c r="O509" t="s">
        <v>6199</v>
      </c>
      <c r="P509" t="str">
        <f>_xlfn.XLOOKUP(Order[[#This Row],[ 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 ",0)=0,"",_xlfn.XLOOKUP(C510,customers!$A$1:$A$1001,customers!$C$1:$C$1001))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14"/>
        <v>46.62</v>
      </c>
      <c r="N510" t="str">
        <f t="shared" si="15"/>
        <v>Liberica</v>
      </c>
      <c r="O510" t="s">
        <v>6200</v>
      </c>
      <c r="P510" t="str">
        <f>_xlfn.XLOOKUP(Order[[#This Row],[ 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 ",0)=0,"",_xlfn.XLOOKUP(C511,customers!$A$1:$A$1001,customers!$C$1:$C$1001))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14"/>
        <v>29.849999999999998</v>
      </c>
      <c r="N511" t="str">
        <f t="shared" si="15"/>
        <v>Arabica</v>
      </c>
      <c r="O511" t="s">
        <v>6200</v>
      </c>
      <c r="P511" t="str">
        <f>_xlfn.XLOOKUP(Order[[#This Row],[ 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 ",0)=0,"",_xlfn.XLOOKUP(C512,customers!$A$1:$A$1001,customers!$C$1:$C$1001))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14"/>
        <v>10.754999999999999</v>
      </c>
      <c r="N512" t="str">
        <f t="shared" si="15"/>
        <v>Robusta</v>
      </c>
      <c r="O512" t="s">
        <v>6199</v>
      </c>
      <c r="P512" t="str">
        <f>_xlfn.XLOOKUP(Order[[#This Row],[ 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 ",0)=0,"",_xlfn.XLOOKUP(C513,customers!$A$1:$A$1001,customers!$C$1:$C$1001))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14"/>
        <v>13.5</v>
      </c>
      <c r="N513" t="str">
        <f t="shared" si="15"/>
        <v>Arabica</v>
      </c>
      <c r="O513" t="s">
        <v>6198</v>
      </c>
      <c r="P513" t="str">
        <f>_xlfn.XLOOKUP(Order[[#This Row],[ 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 ",0)=0,"",_xlfn.XLOOKUP(C514,customers!$A$1:$A$1001,customers!$C$1:$C$1001))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14"/>
        <v>47.55</v>
      </c>
      <c r="N514" t="str">
        <f t="shared" si="15"/>
        <v>Liberica</v>
      </c>
      <c r="O514" t="s">
        <v>6199</v>
      </c>
      <c r="P514" t="str">
        <f>_xlfn.XLOOKUP(Order[[#This Row],[ 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 ",0)=0,"",_xlfn.XLOOKUP(C515,customers!$A$1:$A$1001,customers!$C$1:$C$1001))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16">L515*E515</f>
        <v>79.25</v>
      </c>
      <c r="N515" t="str">
        <f t="shared" ref="N515:N578" si="17">IF(I515="Rob","Robusta",IF(I515="Exc","Excelsa",IF(I515="Ara","Arabica",IF(I515="Lib","Liberica",""))))</f>
        <v>Liberica</v>
      </c>
      <c r="O515" t="s">
        <v>6199</v>
      </c>
      <c r="P515" t="str">
        <f>_xlfn.XLOOKUP(Order[[#This Row],[ 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 ",0)=0,"",_xlfn.XLOOKUP(C516,customers!$A$1:$A$1001,customers!$C$1:$C$1001))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16"/>
        <v>26.19</v>
      </c>
      <c r="N516" t="str">
        <f t="shared" si="17"/>
        <v>Liberica</v>
      </c>
      <c r="O516" t="s">
        <v>6198</v>
      </c>
      <c r="P516" t="str">
        <f>_xlfn.XLOOKUP(Order[[#This Row],[ 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 ",0)=0,"",_xlfn.XLOOKUP(C517,customers!$A$1:$A$1001,customers!$C$1:$C$1001))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16"/>
        <v>21.509999999999998</v>
      </c>
      <c r="N517" t="str">
        <f t="shared" si="17"/>
        <v>Robusta</v>
      </c>
      <c r="O517" t="s">
        <v>6199</v>
      </c>
      <c r="P517" t="str">
        <f>_xlfn.XLOOKUP(Order[[#This Row],[ 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 ",0)=0,"",_xlfn.XLOOKUP(C518,customers!$A$1:$A$1001,customers!$C$1:$C$1001))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16"/>
        <v>102.92499999999998</v>
      </c>
      <c r="N518" t="str">
        <f t="shared" si="17"/>
        <v>Robusta</v>
      </c>
      <c r="O518" t="s">
        <v>6200</v>
      </c>
      <c r="P518" t="str">
        <f>_xlfn.XLOOKUP(Order[[#This Row],[ 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 ",0)=0,"",_xlfn.XLOOKUP(C519,customers!$A$1:$A$1001,customers!$C$1:$C$1001))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16"/>
        <v>7.77</v>
      </c>
      <c r="N519" t="str">
        <f t="shared" si="17"/>
        <v>Liberica</v>
      </c>
      <c r="O519" t="s">
        <v>6200</v>
      </c>
      <c r="P519" t="str">
        <f>_xlfn.XLOOKUP(Order[[#This Row],[ 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 ",0)=0,"",_xlfn.XLOOKUP(C520,customers!$A$1:$A$1001,customers!$C$1:$C$1001))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16"/>
        <v>139.72499999999999</v>
      </c>
      <c r="N520" t="str">
        <f t="shared" si="17"/>
        <v>Excelsa</v>
      </c>
      <c r="O520" t="s">
        <v>6200</v>
      </c>
      <c r="P520" t="str">
        <f>_xlfn.XLOOKUP(Order[[#This Row],[ 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 ",0)=0,"",_xlfn.XLOOKUP(C521,customers!$A$1:$A$1001,customers!$C$1:$C$1001))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16"/>
        <v>11.94</v>
      </c>
      <c r="N521" t="str">
        <f t="shared" si="17"/>
        <v>Arabica</v>
      </c>
      <c r="O521" t="s">
        <v>6200</v>
      </c>
      <c r="P521" t="str">
        <f>_xlfn.XLOOKUP(Order[[#This Row],[ 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 ",0)=0,"",_xlfn.XLOOKUP(C522,customers!$A$1:$A$1001,customers!$C$1:$C$1001))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16"/>
        <v>3.8849999999999998</v>
      </c>
      <c r="N522" t="str">
        <f t="shared" si="17"/>
        <v>Liberica</v>
      </c>
      <c r="O522" t="s">
        <v>6200</v>
      </c>
      <c r="P522" t="str">
        <f>_xlfn.XLOOKUP(Order[[#This Row],[ 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 ",0)=0,"",_xlfn.XLOOKUP(C523,customers!$A$1:$A$1001,customers!$C$1:$C$1001))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16"/>
        <v>39.799999999999997</v>
      </c>
      <c r="N523" t="str">
        <f t="shared" si="17"/>
        <v>Robusta</v>
      </c>
      <c r="O523" t="s">
        <v>6198</v>
      </c>
      <c r="P523" t="str">
        <f>_xlfn.XLOOKUP(Order[[#This Row],[ 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 ",0)=0,"",_xlfn.XLOOKUP(C524,customers!$A$1:$A$1001,customers!$C$1:$C$1001))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16"/>
        <v>29.849999999999998</v>
      </c>
      <c r="N524" t="str">
        <f t="shared" si="17"/>
        <v>Robusta</v>
      </c>
      <c r="O524" t="s">
        <v>6198</v>
      </c>
      <c r="P524" t="str">
        <f>_xlfn.XLOOKUP(Order[[#This Row],[ 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 ",0)=0,"",_xlfn.XLOOKUP(C525,customers!$A$1:$A$1001,customers!$C$1:$C$1001))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16"/>
        <v>29.784999999999997</v>
      </c>
      <c r="N525" t="str">
        <f t="shared" si="17"/>
        <v>Liberica</v>
      </c>
      <c r="O525" t="s">
        <v>6200</v>
      </c>
      <c r="P525" t="str">
        <f>_xlfn.XLOOKUP(Order[[#This Row],[ 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 ",0)=0,"",_xlfn.XLOOKUP(C526,customers!$A$1:$A$1001,customers!$C$1:$C$1001))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16"/>
        <v>72.91</v>
      </c>
      <c r="N526" t="str">
        <f t="shared" si="17"/>
        <v>Liberica</v>
      </c>
      <c r="O526" t="s">
        <v>6199</v>
      </c>
      <c r="P526" t="str">
        <f>_xlfn.XLOOKUP(Order[[#This Row],[ 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 ",0)=0,"",_xlfn.XLOOKUP(C527,customers!$A$1:$A$1001,customers!$C$1:$C$1001))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16"/>
        <v>13.424999999999997</v>
      </c>
      <c r="N527" t="str">
        <f t="shared" si="17"/>
        <v>Robusta</v>
      </c>
      <c r="O527" t="s">
        <v>6200</v>
      </c>
      <c r="P527" t="str">
        <f>_xlfn.XLOOKUP(Order[[#This Row],[ 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 ",0)=0,"",_xlfn.XLOOKUP(C528,customers!$A$1:$A$1001,customers!$C$1:$C$1001))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16"/>
        <v>126.49999999999999</v>
      </c>
      <c r="N528" t="str">
        <f t="shared" si="17"/>
        <v>Excelsa</v>
      </c>
      <c r="O528" t="s">
        <v>6198</v>
      </c>
      <c r="P528" t="str">
        <f>_xlfn.XLOOKUP(Order[[#This Row],[ 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 ",0)=0,"",_xlfn.XLOOKUP(C529,customers!$A$1:$A$1001,customers!$C$1:$C$1001))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16"/>
        <v>41.25</v>
      </c>
      <c r="N529" t="str">
        <f t="shared" si="17"/>
        <v>Excelsa</v>
      </c>
      <c r="O529" t="s">
        <v>6198</v>
      </c>
      <c r="P529" t="str">
        <f>_xlfn.XLOOKUP(Order[[#This Row],[ 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 ",0)=0,"",_xlfn.XLOOKUP(C530,customers!$A$1:$A$1001,customers!$C$1:$C$1001))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16"/>
        <v>53.46</v>
      </c>
      <c r="N530" t="str">
        <f t="shared" si="17"/>
        <v>Excelsa</v>
      </c>
      <c r="O530" t="s">
        <v>6199</v>
      </c>
      <c r="P530" t="str">
        <f>_xlfn.XLOOKUP(Order[[#This Row],[ 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 ",0)=0,"",_xlfn.XLOOKUP(C531,customers!$A$1:$A$1001,customers!$C$1:$C$1001))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16"/>
        <v>59.699999999999996</v>
      </c>
      <c r="N531" t="str">
        <f t="shared" si="17"/>
        <v>Robusta</v>
      </c>
      <c r="O531" t="s">
        <v>6198</v>
      </c>
      <c r="P531" t="str">
        <f>_xlfn.XLOOKUP(Order[[#This Row],[ 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 ",0)=0,"",_xlfn.XLOOKUP(C532,customers!$A$1:$A$1001,customers!$C$1:$C$1001))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16"/>
        <v>59.699999999999996</v>
      </c>
      <c r="N532" t="str">
        <f t="shared" si="17"/>
        <v>Robusta</v>
      </c>
      <c r="O532" t="s">
        <v>6198</v>
      </c>
      <c r="P532" t="str">
        <f>_xlfn.XLOOKUP(Order[[#This Row],[ 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 ",0)=0,"",_xlfn.XLOOKUP(C533,customers!$A$1:$A$1001,customers!$C$1:$C$1001))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16"/>
        <v>44.75</v>
      </c>
      <c r="N533" t="str">
        <f t="shared" si="17"/>
        <v>Robusta</v>
      </c>
      <c r="O533" t="s">
        <v>6200</v>
      </c>
      <c r="P533" t="str">
        <f>_xlfn.XLOOKUP(Order[[#This Row],[ 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 ",0)=0,"",_xlfn.XLOOKUP(C534,customers!$A$1:$A$1001,customers!$C$1:$C$1001))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16"/>
        <v>16.5</v>
      </c>
      <c r="N534" t="str">
        <f t="shared" si="17"/>
        <v>Excelsa</v>
      </c>
      <c r="O534" t="s">
        <v>6198</v>
      </c>
      <c r="P534" t="str">
        <f>_xlfn.XLOOKUP(Order[[#This Row],[ 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 ",0)=0,"",_xlfn.XLOOKUP(C535,customers!$A$1:$A$1001,customers!$C$1:$C$1001))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16"/>
        <v>21.479999999999997</v>
      </c>
      <c r="N535" t="str">
        <f t="shared" si="17"/>
        <v>Robusta</v>
      </c>
      <c r="O535" t="s">
        <v>6200</v>
      </c>
      <c r="P535" t="str">
        <f>_xlfn.XLOOKUP(Order[[#This Row],[ 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 ",0)=0,"",_xlfn.XLOOKUP(C536,customers!$A$1:$A$1001,customers!$C$1:$C$1001))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16"/>
        <v>45.769999999999996</v>
      </c>
      <c r="N536" t="str">
        <f t="shared" si="17"/>
        <v>Robusta</v>
      </c>
      <c r="O536" t="s">
        <v>6198</v>
      </c>
      <c r="P536" t="str">
        <f>_xlfn.XLOOKUP(Order[[#This Row],[ 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 ",0)=0,"",_xlfn.XLOOKUP(C537,customers!$A$1:$A$1001,customers!$C$1:$C$1001))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16"/>
        <v>9.51</v>
      </c>
      <c r="N537" t="str">
        <f t="shared" si="17"/>
        <v>Liberica</v>
      </c>
      <c r="O537" t="s">
        <v>6199</v>
      </c>
      <c r="P537" t="str">
        <f>_xlfn.XLOOKUP(Order[[#This Row],[ 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 ",0)=0,"",_xlfn.XLOOKUP(C538,customers!$A$1:$A$1001,customers!$C$1:$C$1001))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16"/>
        <v>8.0549999999999997</v>
      </c>
      <c r="N538" t="str">
        <f t="shared" si="17"/>
        <v>Robusta</v>
      </c>
      <c r="O538" t="s">
        <v>6200</v>
      </c>
      <c r="P538" t="str">
        <f>_xlfn.XLOOKUP(Order[[#This Row],[ 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 ",0)=0,"",_xlfn.XLOOKUP(C539,customers!$A$1:$A$1001,customers!$C$1:$C$1001))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16"/>
        <v>111.78</v>
      </c>
      <c r="N539" t="str">
        <f t="shared" si="17"/>
        <v>Excelsa</v>
      </c>
      <c r="O539" t="s">
        <v>6200</v>
      </c>
      <c r="P539" t="str">
        <f>_xlfn.XLOOKUP(Order[[#This Row],[ 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 ",0)=0,"",_xlfn.XLOOKUP(C540,customers!$A$1:$A$1001,customers!$C$1:$C$1001))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16"/>
        <v>10.739999999999998</v>
      </c>
      <c r="N540" t="str">
        <f t="shared" si="17"/>
        <v>Robusta</v>
      </c>
      <c r="O540" t="s">
        <v>6200</v>
      </c>
      <c r="P540" t="str">
        <f>_xlfn.XLOOKUP(Order[[#This Row],[ 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 ",0)=0,"",_xlfn.XLOOKUP(C541,customers!$A$1:$A$1001,customers!$C$1:$C$1001))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16"/>
        <v>26.849999999999994</v>
      </c>
      <c r="N541" t="str">
        <f t="shared" si="17"/>
        <v>Robusta</v>
      </c>
      <c r="O541" t="s">
        <v>6200</v>
      </c>
      <c r="P541" t="str">
        <f>_xlfn.XLOOKUP(Order[[#This Row],[ 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 ",0)=0,"",_xlfn.XLOOKUP(C542,customers!$A$1:$A$1001,customers!$C$1:$C$1001))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16"/>
        <v>63.4</v>
      </c>
      <c r="N542" t="str">
        <f t="shared" si="17"/>
        <v>Liberica</v>
      </c>
      <c r="O542" t="s">
        <v>6199</v>
      </c>
      <c r="P542" t="str">
        <f>_xlfn.XLOOKUP(Order[[#This Row],[ 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 ",0)=0,"",_xlfn.XLOOKUP(C543,customers!$A$1:$A$1001,customers!$C$1:$C$1001))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16"/>
        <v>22.884999999999998</v>
      </c>
      <c r="N543" t="str">
        <f t="shared" si="17"/>
        <v>Arabica</v>
      </c>
      <c r="O543" t="s">
        <v>6200</v>
      </c>
      <c r="P543" t="str">
        <f>_xlfn.XLOOKUP(Order[[#This Row],[ 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 ",0)=0,"",_xlfn.XLOOKUP(C544,customers!$A$1:$A$1001,customers!$C$1:$C$1001))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16"/>
        <v>103.49999999999999</v>
      </c>
      <c r="N544" t="str">
        <f t="shared" si="17"/>
        <v>Arabica</v>
      </c>
      <c r="O544" t="s">
        <v>6198</v>
      </c>
      <c r="P544" t="str">
        <f>_xlfn.XLOOKUP(Order[[#This Row],[ 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 ",0)=0,"",_xlfn.XLOOKUP(C545,customers!$A$1:$A$1001,customers!$C$1:$C$1001))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16"/>
        <v>54.969999999999992</v>
      </c>
      <c r="N545" t="str">
        <f t="shared" si="17"/>
        <v>Robusta</v>
      </c>
      <c r="O545" t="s">
        <v>6199</v>
      </c>
      <c r="P545" t="str">
        <f>_xlfn.XLOOKUP(Order[[#This Row],[ 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 ",0)=0,"",_xlfn.XLOOKUP(C546,customers!$A$1:$A$1001,customers!$C$1:$C$1001))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16"/>
        <v>15.54</v>
      </c>
      <c r="N546" t="str">
        <f t="shared" si="17"/>
        <v>Arabica</v>
      </c>
      <c r="O546" t="s">
        <v>6199</v>
      </c>
      <c r="P546" t="str">
        <f>_xlfn.XLOOKUP(Order[[#This Row],[ 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 ",0)=0,"",_xlfn.XLOOKUP(C547,customers!$A$1:$A$1001,customers!$C$1:$C$1001))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16"/>
        <v>15.54</v>
      </c>
      <c r="N547" t="str">
        <f t="shared" si="17"/>
        <v>Liberica</v>
      </c>
      <c r="O547" t="s">
        <v>6200</v>
      </c>
      <c r="P547" t="str">
        <f>_xlfn.XLOOKUP(Order[[#This Row],[ 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 ",0)=0,"",_xlfn.XLOOKUP(C548,customers!$A$1:$A$1001,customers!$C$1:$C$1001))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16"/>
        <v>83.835000000000008</v>
      </c>
      <c r="N548" t="str">
        <f t="shared" si="17"/>
        <v>Excelsa</v>
      </c>
      <c r="O548" t="s">
        <v>6200</v>
      </c>
      <c r="P548" t="str">
        <f>_xlfn.XLOOKUP(Order[[#This Row],[ 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 ",0)=0,"",_xlfn.XLOOKUP(C549,customers!$A$1:$A$1001,customers!$C$1:$C$1001))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16"/>
        <v>10.754999999999999</v>
      </c>
      <c r="N549" t="str">
        <f t="shared" si="17"/>
        <v>Robusta</v>
      </c>
      <c r="O549" t="s">
        <v>6199</v>
      </c>
      <c r="P549" t="str">
        <f>_xlfn.XLOOKUP(Order[[#This Row],[ 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 ",0)=0,"",_xlfn.XLOOKUP(C550,customers!$A$1:$A$1001,customers!$C$1:$C$1001))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16"/>
        <v>13.365</v>
      </c>
      <c r="N550" t="str">
        <f t="shared" si="17"/>
        <v>Excelsa</v>
      </c>
      <c r="O550" t="s">
        <v>6199</v>
      </c>
      <c r="P550" t="str">
        <f>_xlfn.XLOOKUP(Order[[#This Row],[ 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 ",0)=0,"",_xlfn.XLOOKUP(C551,customers!$A$1:$A$1001,customers!$C$1:$C$1001))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16"/>
        <v>17.82</v>
      </c>
      <c r="N551" t="str">
        <f t="shared" si="17"/>
        <v>Excelsa</v>
      </c>
      <c r="O551" t="s">
        <v>6199</v>
      </c>
      <c r="P551" t="str">
        <f>_xlfn.XLOOKUP(Order[[#This Row],[ 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 ",0)=0,"",_xlfn.XLOOKUP(C552,customers!$A$1:$A$1001,customers!$C$1:$C$1001))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16"/>
        <v>23.31</v>
      </c>
      <c r="N552" t="str">
        <f t="shared" si="17"/>
        <v>Liberica</v>
      </c>
      <c r="O552" t="s">
        <v>6200</v>
      </c>
      <c r="P552" t="str">
        <f>_xlfn.XLOOKUP(Order[[#This Row],[ 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 ",0)=0,"",_xlfn.XLOOKUP(C553,customers!$A$1:$A$1001,customers!$C$1:$C$1001))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16"/>
        <v>7.29</v>
      </c>
      <c r="N553" t="str">
        <f t="shared" si="17"/>
        <v>Excelsa</v>
      </c>
      <c r="O553" t="s">
        <v>6200</v>
      </c>
      <c r="P553" t="str">
        <f>_xlfn.XLOOKUP(Order[[#This Row],[ 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 ",0)=0,"",_xlfn.XLOOKUP(C554,customers!$A$1:$A$1001,customers!$C$1:$C$1001))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16"/>
        <v>17.82</v>
      </c>
      <c r="N554" t="str">
        <f t="shared" si="17"/>
        <v>Excelsa</v>
      </c>
      <c r="O554" t="s">
        <v>6199</v>
      </c>
      <c r="P554" t="str">
        <f>_xlfn.XLOOKUP(Order[[#This Row],[ 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 ",0)=0,"",_xlfn.XLOOKUP(C555,customers!$A$1:$A$1001,customers!$C$1:$C$1001))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16"/>
        <v>68.75</v>
      </c>
      <c r="N555" t="str">
        <f t="shared" si="17"/>
        <v>Excelsa</v>
      </c>
      <c r="O555" t="s">
        <v>6198</v>
      </c>
      <c r="P555" t="str">
        <f>_xlfn.XLOOKUP(Order[[#This Row],[ 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 ",0)=0,"",_xlfn.XLOOKUP(C556,customers!$A$1:$A$1001,customers!$C$1:$C$1001))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16"/>
        <v>54.969999999999992</v>
      </c>
      <c r="N556" t="str">
        <f t="shared" si="17"/>
        <v>Robusta</v>
      </c>
      <c r="O556" t="s">
        <v>6199</v>
      </c>
      <c r="P556" t="str">
        <f>_xlfn.XLOOKUP(Order[[#This Row],[ 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 ",0)=0,"",_xlfn.XLOOKUP(C557,customers!$A$1:$A$1001,customers!$C$1:$C$1001))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16"/>
        <v>82.5</v>
      </c>
      <c r="N557" t="str">
        <f t="shared" si="17"/>
        <v>Excelsa</v>
      </c>
      <c r="O557" t="s">
        <v>6198</v>
      </c>
      <c r="P557" t="str">
        <f>_xlfn.XLOOKUP(Order[[#This Row],[ 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 ",0)=0,"",_xlfn.XLOOKUP(C558,customers!$A$1:$A$1001,customers!$C$1:$C$1001))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16"/>
        <v>8.73</v>
      </c>
      <c r="N558" t="str">
        <f t="shared" si="17"/>
        <v>Liberica</v>
      </c>
      <c r="O558" t="s">
        <v>6198</v>
      </c>
      <c r="P558" t="str">
        <f>_xlfn.XLOOKUP(Order[[#This Row],[ 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 ",0)=0,"",_xlfn.XLOOKUP(C559,customers!$A$1:$A$1001,customers!$C$1:$C$1001))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16"/>
        <v>59.4</v>
      </c>
      <c r="N559" t="str">
        <f t="shared" si="17"/>
        <v>Excelsa</v>
      </c>
      <c r="O559" t="s">
        <v>6199</v>
      </c>
      <c r="P559" t="str">
        <f>_xlfn.XLOOKUP(Order[[#This Row],[ 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 ",0)=0,"",_xlfn.XLOOKUP(C560,customers!$A$1:$A$1001,customers!$C$1:$C$1001))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16"/>
        <v>15.54</v>
      </c>
      <c r="N560" t="str">
        <f t="shared" si="17"/>
        <v>Liberica</v>
      </c>
      <c r="O560" t="s">
        <v>6200</v>
      </c>
      <c r="P560" t="str">
        <f>_xlfn.XLOOKUP(Order[[#This Row],[ 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 ",0)=0,"",_xlfn.XLOOKUP(C561,customers!$A$1:$A$1001,customers!$C$1:$C$1001))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16"/>
        <v>38.849999999999994</v>
      </c>
      <c r="N561" t="str">
        <f t="shared" si="17"/>
        <v>Arabica</v>
      </c>
      <c r="O561" t="s">
        <v>6199</v>
      </c>
      <c r="P561" t="str">
        <f>_xlfn.XLOOKUP(Order[[#This Row],[ 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 ",0)=0,"",_xlfn.XLOOKUP(C562,customers!$A$1:$A$1001,customers!$C$1:$C$1001))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16"/>
        <v>189.74999999999997</v>
      </c>
      <c r="N562" t="str">
        <f t="shared" si="17"/>
        <v>Excelsa</v>
      </c>
      <c r="O562" t="s">
        <v>6198</v>
      </c>
      <c r="P562" t="str">
        <f>_xlfn.XLOOKUP(Order[[#This Row],[ 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 ",0)=0,"",_xlfn.XLOOKUP(C563,customers!$A$1:$A$1001,customers!$C$1:$C$1001))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16"/>
        <v>17.91</v>
      </c>
      <c r="N563" t="str">
        <f t="shared" si="17"/>
        <v>Arabica</v>
      </c>
      <c r="O563" t="s">
        <v>6200</v>
      </c>
      <c r="P563" t="str">
        <f>_xlfn.XLOOKUP(Order[[#This Row],[ 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 ",0)=0,"",_xlfn.XLOOKUP(C564,customers!$A$1:$A$1001,customers!$C$1:$C$1001))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16"/>
        <v>28.53</v>
      </c>
      <c r="N564" t="str">
        <f t="shared" si="17"/>
        <v>Liberica</v>
      </c>
      <c r="O564" t="s">
        <v>6199</v>
      </c>
      <c r="P564" t="str">
        <f>_xlfn.XLOOKUP(Order[[#This Row],[ 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 ",0)=0,"",_xlfn.XLOOKUP(C565,customers!$A$1:$A$1001,customers!$C$1:$C$1001))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16"/>
        <v>82.5</v>
      </c>
      <c r="N565" t="str">
        <f t="shared" si="17"/>
        <v>Excelsa</v>
      </c>
      <c r="O565" t="s">
        <v>6198</v>
      </c>
      <c r="P565" t="str">
        <f>_xlfn.XLOOKUP(Order[[#This Row],[ 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 ",0)=0,"",_xlfn.XLOOKUP(C566,customers!$A$1:$A$1001,customers!$C$1:$C$1001))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16"/>
        <v>14.339999999999998</v>
      </c>
      <c r="N566" t="str">
        <f t="shared" si="17"/>
        <v>Robusta</v>
      </c>
      <c r="O566" t="s">
        <v>6199</v>
      </c>
      <c r="P566" t="str">
        <f>_xlfn.XLOOKUP(Order[[#This Row],[ 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 ",0)=0,"",_xlfn.XLOOKUP(C567,customers!$A$1:$A$1001,customers!$C$1:$C$1001))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16"/>
        <v>82.339999999999989</v>
      </c>
      <c r="N567" t="str">
        <f t="shared" si="17"/>
        <v>Robusta</v>
      </c>
      <c r="O567" t="s">
        <v>6200</v>
      </c>
      <c r="P567" t="str">
        <f>_xlfn.XLOOKUP(Order[[#This Row],[ 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 ",0)=0,"",_xlfn.XLOOKUP(C568,customers!$A$1:$A$1001,customers!$C$1:$C$1001))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16"/>
        <v>20.25</v>
      </c>
      <c r="N568" t="str">
        <f t="shared" si="17"/>
        <v>Arabica</v>
      </c>
      <c r="O568" t="s">
        <v>6198</v>
      </c>
      <c r="P568" t="str">
        <f>_xlfn.XLOOKUP(Order[[#This Row],[ 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 ",0)=0,"",_xlfn.XLOOKUP(C569,customers!$A$1:$A$1001,customers!$C$1:$C$1001))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16"/>
        <v>164.90999999999997</v>
      </c>
      <c r="N569" t="str">
        <f t="shared" si="17"/>
        <v>Robusta</v>
      </c>
      <c r="O569" t="s">
        <v>6199</v>
      </c>
      <c r="P569" t="str">
        <f>_xlfn.XLOOKUP(Order[[#This Row],[ 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 ",0)=0,"",_xlfn.XLOOKUP(C570,customers!$A$1:$A$1001,customers!$C$1:$C$1001))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16"/>
        <v>19.02</v>
      </c>
      <c r="N570" t="str">
        <f t="shared" si="17"/>
        <v>Liberica</v>
      </c>
      <c r="O570" t="s">
        <v>6199</v>
      </c>
      <c r="P570" t="str">
        <f>_xlfn.XLOOKUP(Order[[#This Row],[ 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 ",0)=0,"",_xlfn.XLOOKUP(C571,customers!$A$1:$A$1001,customers!$C$1:$C$1001))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16"/>
        <v>137.31</v>
      </c>
      <c r="N571" t="str">
        <f t="shared" si="17"/>
        <v>Arabica</v>
      </c>
      <c r="O571" t="s">
        <v>6200</v>
      </c>
      <c r="P571" t="str">
        <f>_xlfn.XLOOKUP(Order[[#This Row],[ 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 ",0)=0,"",_xlfn.XLOOKUP(C572,customers!$A$1:$A$1001,customers!$C$1:$C$1001))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16"/>
        <v>27</v>
      </c>
      <c r="N572" t="str">
        <f t="shared" si="17"/>
        <v>Arabica</v>
      </c>
      <c r="O572" t="s">
        <v>6198</v>
      </c>
      <c r="P572" t="str">
        <f>_xlfn.XLOOKUP(Order[[#This Row],[ 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 ",0)=0,"",_xlfn.XLOOKUP(C573,customers!$A$1:$A$1001,customers!$C$1:$C$1001))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16"/>
        <v>35.64</v>
      </c>
      <c r="N573" t="str">
        <f t="shared" si="17"/>
        <v>Excelsa</v>
      </c>
      <c r="O573" t="s">
        <v>6199</v>
      </c>
      <c r="P573" t="str">
        <f>_xlfn.XLOOKUP(Order[[#This Row],[ 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 ",0)=0,"",_xlfn.XLOOKUP(C574,customers!$A$1:$A$1001,customers!$C$1:$C$1001))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16"/>
        <v>5.97</v>
      </c>
      <c r="N574" t="str">
        <f t="shared" si="17"/>
        <v>Arabica</v>
      </c>
      <c r="O574" t="s">
        <v>6200</v>
      </c>
      <c r="P574" t="str">
        <f>_xlfn.XLOOKUP(Order[[#This Row],[ 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 ",0)=0,"",_xlfn.XLOOKUP(C575,customers!$A$1:$A$1001,customers!$C$1:$C$1001))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16"/>
        <v>67.5</v>
      </c>
      <c r="N575" t="str">
        <f t="shared" si="17"/>
        <v>Arabica</v>
      </c>
      <c r="O575" t="s">
        <v>6198</v>
      </c>
      <c r="P575" t="str">
        <f>_xlfn.XLOOKUP(Order[[#This Row],[ 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 ",0)=0,"",_xlfn.XLOOKUP(C576,customers!$A$1:$A$1001,customers!$C$1:$C$1001))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16"/>
        <v>21.509999999999998</v>
      </c>
      <c r="N576" t="str">
        <f t="shared" si="17"/>
        <v>Robusta</v>
      </c>
      <c r="O576" t="s">
        <v>6199</v>
      </c>
      <c r="P576" t="str">
        <f>_xlfn.XLOOKUP(Order[[#This Row],[ 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 ",0)=0,"",_xlfn.XLOOKUP(C577,customers!$A$1:$A$1001,customers!$C$1:$C$1001))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16"/>
        <v>66.929999999999993</v>
      </c>
      <c r="N577" t="str">
        <f t="shared" si="17"/>
        <v>Liberica</v>
      </c>
      <c r="O577" t="s">
        <v>6198</v>
      </c>
      <c r="P577" t="str">
        <f>_xlfn.XLOOKUP(Order[[#This Row],[ 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 ",0)=0,"",_xlfn.XLOOKUP(C578,customers!$A$1:$A$1001,customers!$C$1:$C$1001))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16"/>
        <v>17.91</v>
      </c>
      <c r="N578" t="str">
        <f t="shared" si="17"/>
        <v>Arabica</v>
      </c>
      <c r="O578" t="s">
        <v>6200</v>
      </c>
      <c r="P578" t="str">
        <f>_xlfn.XLOOKUP(Order[[#This Row],[ 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 ",0)=0,"",_xlfn.XLOOKUP(C579,customers!$A$1:$A$1001,customers!$C$1:$C$1001))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18">L579*E579</f>
        <v>58.2</v>
      </c>
      <c r="N579" t="str">
        <f t="shared" ref="N579:N642" si="19">IF(I579="Rob","Robusta",IF(I579="Exc","Excelsa",IF(I579="Ara","Arabica",IF(I579="Lib","Liberica",""))))</f>
        <v>Liberica</v>
      </c>
      <c r="O579" t="s">
        <v>6198</v>
      </c>
      <c r="P579" t="str">
        <f>_xlfn.XLOOKUP(Order[[#This Row],[ 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 ",0)=0,"",_xlfn.XLOOKUP(C580,customers!$A$1:$A$1001,customers!$C$1:$C$1001))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18"/>
        <v>13.365</v>
      </c>
      <c r="N580" t="str">
        <f t="shared" si="19"/>
        <v>Excelsa</v>
      </c>
      <c r="O580" t="s">
        <v>6199</v>
      </c>
      <c r="P580" t="str">
        <f>_xlfn.XLOOKUP(Order[[#This Row],[ 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 ",0)=0,"",_xlfn.XLOOKUP(C581,customers!$A$1:$A$1001,customers!$C$1:$C$1001))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18"/>
        <v>33.75</v>
      </c>
      <c r="N581" t="str">
        <f t="shared" si="19"/>
        <v>Arabica</v>
      </c>
      <c r="O581" t="s">
        <v>6198</v>
      </c>
      <c r="P581" t="str">
        <f>_xlfn.XLOOKUP(Order[[#This Row],[ 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 ",0)=0,"",_xlfn.XLOOKUP(C582,customers!$A$1:$A$1001,customers!$C$1:$C$1001))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18"/>
        <v>44.55</v>
      </c>
      <c r="N582" t="str">
        <f t="shared" si="19"/>
        <v>Excelsa</v>
      </c>
      <c r="O582" t="s">
        <v>6199</v>
      </c>
      <c r="P582" t="str">
        <f>_xlfn.XLOOKUP(Order[[#This Row],[ 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 ",0)=0,"",_xlfn.XLOOKUP(C583,customers!$A$1:$A$1001,customers!$C$1:$C$1001))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18"/>
        <v>44.55</v>
      </c>
      <c r="N583" t="str">
        <f t="shared" si="19"/>
        <v>Excelsa</v>
      </c>
      <c r="O583" t="s">
        <v>6199</v>
      </c>
      <c r="P583" t="str">
        <f>_xlfn.XLOOKUP(Order[[#This Row],[ 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 ",0)=0,"",_xlfn.XLOOKUP(C584,customers!$A$1:$A$1001,customers!$C$1:$C$1001))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18"/>
        <v>60.75</v>
      </c>
      <c r="N584" t="str">
        <f t="shared" si="19"/>
        <v>Excelsa</v>
      </c>
      <c r="O584" t="s">
        <v>6200</v>
      </c>
      <c r="P584" t="str">
        <f>_xlfn.XLOOKUP(Order[[#This Row],[ 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 ",0)=0,"",_xlfn.XLOOKUP(C585,customers!$A$1:$A$1001,customers!$C$1:$C$1001))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18"/>
        <v>3.5849999999999995</v>
      </c>
      <c r="N585" t="str">
        <f t="shared" si="19"/>
        <v>Robusta</v>
      </c>
      <c r="O585" t="s">
        <v>6199</v>
      </c>
      <c r="P585" t="str">
        <f>_xlfn.XLOOKUP(Order[[#This Row],[ 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 ",0)=0,"",_xlfn.XLOOKUP(C586,customers!$A$1:$A$1001,customers!$C$1:$C$1001))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18"/>
        <v>21.509999999999998</v>
      </c>
      <c r="N586" t="str">
        <f t="shared" si="19"/>
        <v>Robusta</v>
      </c>
      <c r="O586" t="s">
        <v>6199</v>
      </c>
      <c r="P586" t="str">
        <f>_xlfn.XLOOKUP(Order[[#This Row],[ 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 ",0)=0,"",_xlfn.XLOOKUP(C587,customers!$A$1:$A$1001,customers!$C$1:$C$1001))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18"/>
        <v>16.5</v>
      </c>
      <c r="N587" t="str">
        <f t="shared" si="19"/>
        <v>Excelsa</v>
      </c>
      <c r="O587" t="s">
        <v>6198</v>
      </c>
      <c r="P587" t="str">
        <f>_xlfn.XLOOKUP(Order[[#This Row],[ 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 ",0)=0,"",_xlfn.XLOOKUP(C588,customers!$A$1:$A$1001,customers!$C$1:$C$1001))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18"/>
        <v>82.454999999999984</v>
      </c>
      <c r="N588" t="str">
        <f t="shared" si="19"/>
        <v>Robusta</v>
      </c>
      <c r="O588" t="s">
        <v>6199</v>
      </c>
      <c r="P588" t="str">
        <f>_xlfn.XLOOKUP(Order[[#This Row],[ 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 ",0)=0,"",_xlfn.XLOOKUP(C589,customers!$A$1:$A$1001,customers!$C$1:$C$1001))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18"/>
        <v>7.77</v>
      </c>
      <c r="N589" t="str">
        <f t="shared" si="19"/>
        <v>Liberica</v>
      </c>
      <c r="O589" t="s">
        <v>6200</v>
      </c>
      <c r="P589" t="str">
        <f>_xlfn.XLOOKUP(Order[[#This Row],[ 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 ",0)=0,"",_xlfn.XLOOKUP(C590,customers!$A$1:$A$1001,customers!$C$1:$C$1001))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18"/>
        <v>11.94</v>
      </c>
      <c r="N590" t="str">
        <f t="shared" si="19"/>
        <v>Robusta</v>
      </c>
      <c r="O590" t="s">
        <v>6198</v>
      </c>
      <c r="P590" t="str">
        <f>_xlfn.XLOOKUP(Order[[#This Row],[ 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 ",0)=0,"",_xlfn.XLOOKUP(C591,customers!$A$1:$A$1001,customers!$C$1:$C$1001))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18"/>
        <v>204.92999999999995</v>
      </c>
      <c r="N591" t="str">
        <f t="shared" si="19"/>
        <v>Excelsa</v>
      </c>
      <c r="O591" t="s">
        <v>6199</v>
      </c>
      <c r="P591" t="str">
        <f>_xlfn.XLOOKUP(Order[[#This Row],[ 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 ",0)=0,"",_xlfn.XLOOKUP(C592,customers!$A$1:$A$1001,customers!$C$1:$C$1001))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18"/>
        <v>63.249999999999993</v>
      </c>
      <c r="N592" t="str">
        <f t="shared" si="19"/>
        <v>Excelsa</v>
      </c>
      <c r="O592" t="s">
        <v>6198</v>
      </c>
      <c r="P592" t="str">
        <f>_xlfn.XLOOKUP(Order[[#This Row],[ 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 ",0)=0,"",_xlfn.XLOOKUP(C593,customers!$A$1:$A$1001,customers!$C$1:$C$1001))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18"/>
        <v>8.0549999999999997</v>
      </c>
      <c r="N593" t="str">
        <f t="shared" si="19"/>
        <v>Robusta</v>
      </c>
      <c r="O593" t="s">
        <v>6200</v>
      </c>
      <c r="P593" t="str">
        <f>_xlfn.XLOOKUP(Order[[#This Row],[ 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 ",0)=0,"",_xlfn.XLOOKUP(C594,customers!$A$1:$A$1001,customers!$C$1:$C$1001))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18"/>
        <v>51.749999999999993</v>
      </c>
      <c r="N594" t="str">
        <f t="shared" si="19"/>
        <v>Arabica</v>
      </c>
      <c r="O594" t="s">
        <v>6198</v>
      </c>
      <c r="P594" t="str">
        <f>_xlfn.XLOOKUP(Order[[#This Row],[ 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 ",0)=0,"",_xlfn.XLOOKUP(C595,customers!$A$1:$A$1001,customers!$C$1:$C$1001))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18"/>
        <v>27.945</v>
      </c>
      <c r="N595" t="str">
        <f t="shared" si="19"/>
        <v>Excelsa</v>
      </c>
      <c r="O595" t="s">
        <v>6200</v>
      </c>
      <c r="P595" t="str">
        <f>_xlfn.XLOOKUP(Order[[#This Row],[ 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 ",0)=0,"",_xlfn.XLOOKUP(C596,customers!$A$1:$A$1001,customers!$C$1:$C$1001))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18"/>
        <v>59.569999999999993</v>
      </c>
      <c r="N596" t="str">
        <f t="shared" si="19"/>
        <v>Arabica</v>
      </c>
      <c r="O596" t="s">
        <v>6199</v>
      </c>
      <c r="P596" t="str">
        <f>_xlfn.XLOOKUP(Order[[#This Row],[ 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 ",0)=0,"",_xlfn.XLOOKUP(C597,customers!$A$1:$A$1001,customers!$C$1:$C$1001))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18"/>
        <v>14.85</v>
      </c>
      <c r="N597" t="str">
        <f t="shared" si="19"/>
        <v>Excelsa</v>
      </c>
      <c r="O597" t="s">
        <v>6199</v>
      </c>
      <c r="P597" t="str">
        <f>_xlfn.XLOOKUP(Order[[#This Row],[ 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 ",0)=0,"",_xlfn.XLOOKUP(C598,customers!$A$1:$A$1001,customers!$C$1:$C$1001))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18"/>
        <v>33.75</v>
      </c>
      <c r="N598" t="str">
        <f t="shared" si="19"/>
        <v>Arabica</v>
      </c>
      <c r="O598" t="s">
        <v>6198</v>
      </c>
      <c r="P598" t="str">
        <f>_xlfn.XLOOKUP(Order[[#This Row],[ 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 ",0)=0,"",_xlfn.XLOOKUP(C599,customers!$A$1:$A$1001,customers!$C$1:$C$1001))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18"/>
        <v>145.82</v>
      </c>
      <c r="N599" t="str">
        <f t="shared" si="19"/>
        <v>Liberica</v>
      </c>
      <c r="O599" t="s">
        <v>6199</v>
      </c>
      <c r="P599" t="str">
        <f>_xlfn.XLOOKUP(Order[[#This Row],[ 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 ",0)=0,"",_xlfn.XLOOKUP(C600,customers!$A$1:$A$1001,customers!$C$1:$C$1001))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18"/>
        <v>11.94</v>
      </c>
      <c r="N600" t="str">
        <f t="shared" si="19"/>
        <v>Robusta</v>
      </c>
      <c r="O600" t="s">
        <v>6198</v>
      </c>
      <c r="P600" t="str">
        <f>_xlfn.XLOOKUP(Order[[#This Row],[ 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 ",0)=0,"",_xlfn.XLOOKUP(C601,customers!$A$1:$A$1001,customers!$C$1:$C$1001))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18"/>
        <v>11.94</v>
      </c>
      <c r="N601" t="str">
        <f t="shared" si="19"/>
        <v>Arabica</v>
      </c>
      <c r="O601" t="s">
        <v>6200</v>
      </c>
      <c r="P601" t="str">
        <f>_xlfn.XLOOKUP(Order[[#This Row],[ 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 ",0)=0,"",_xlfn.XLOOKUP(C602,customers!$A$1:$A$1001,customers!$C$1:$C$1001))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18"/>
        <v>7.77</v>
      </c>
      <c r="N602" t="str">
        <f t="shared" si="19"/>
        <v>Liberica</v>
      </c>
      <c r="O602" t="s">
        <v>6200</v>
      </c>
      <c r="P602" t="str">
        <f>_xlfn.XLOOKUP(Order[[#This Row],[ 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 ",0)=0,"",_xlfn.XLOOKUP(C603,customers!$A$1:$A$1001,customers!$C$1:$C$1001))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18"/>
        <v>109.93999999999998</v>
      </c>
      <c r="N603" t="str">
        <f t="shared" si="19"/>
        <v>Robusta</v>
      </c>
      <c r="O603" t="s">
        <v>6199</v>
      </c>
      <c r="P603" t="str">
        <f>_xlfn.XLOOKUP(Order[[#This Row],[ 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 ",0)=0,"",_xlfn.XLOOKUP(C604,customers!$A$1:$A$1001,customers!$C$1:$C$1001))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18"/>
        <v>22.274999999999999</v>
      </c>
      <c r="N604" t="str">
        <f t="shared" si="19"/>
        <v>Excelsa</v>
      </c>
      <c r="O604" t="s">
        <v>6199</v>
      </c>
      <c r="P604" t="str">
        <f>_xlfn.XLOOKUP(Order[[#This Row],[ 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 ",0)=0,"",_xlfn.XLOOKUP(C605,customers!$A$1:$A$1001,customers!$C$1:$C$1001))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18"/>
        <v>8.9550000000000001</v>
      </c>
      <c r="N605" t="str">
        <f t="shared" si="19"/>
        <v>Robusta</v>
      </c>
      <c r="O605" t="s">
        <v>6198</v>
      </c>
      <c r="P605" t="str">
        <f>_xlfn.XLOOKUP(Order[[#This Row],[ 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 ",0)=0,"",_xlfn.XLOOKUP(C606,customers!$A$1:$A$1001,customers!$C$1:$C$1001))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18"/>
        <v>119.13999999999999</v>
      </c>
      <c r="N606" t="str">
        <f t="shared" si="19"/>
        <v>Liberica</v>
      </c>
      <c r="O606" t="s">
        <v>6200</v>
      </c>
      <c r="P606" t="str">
        <f>_xlfn.XLOOKUP(Order[[#This Row],[ 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 ",0)=0,"",_xlfn.XLOOKUP(C607,customers!$A$1:$A$1001,customers!$C$1:$C$1001))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18"/>
        <v>148.92499999999998</v>
      </c>
      <c r="N607" t="str">
        <f t="shared" si="19"/>
        <v>Arabica</v>
      </c>
      <c r="O607" t="s">
        <v>6199</v>
      </c>
      <c r="P607" t="str">
        <f>_xlfn.XLOOKUP(Order[[#This Row],[ 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 ",0)=0,"",_xlfn.XLOOKUP(C608,customers!$A$1:$A$1001,customers!$C$1:$C$1001))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18"/>
        <v>109.36499999999999</v>
      </c>
      <c r="N608" t="str">
        <f t="shared" si="19"/>
        <v>Liberica</v>
      </c>
      <c r="O608" t="s">
        <v>6199</v>
      </c>
      <c r="P608" t="str">
        <f>_xlfn.XLOOKUP(Order[[#This Row],[ 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 ",0)=0,"",_xlfn.XLOOKUP(C609,customers!$A$1:$A$1001,customers!$C$1:$C$1001))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18"/>
        <v>3.645</v>
      </c>
      <c r="N609" t="str">
        <f t="shared" si="19"/>
        <v>Excelsa</v>
      </c>
      <c r="O609" t="s">
        <v>6200</v>
      </c>
      <c r="P609" t="str">
        <f>_xlfn.XLOOKUP(Order[[#This Row],[ 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 ",0)=0,"",_xlfn.XLOOKUP(C610,customers!$A$1:$A$1001,customers!$C$1:$C$1001))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18"/>
        <v>55.89</v>
      </c>
      <c r="N610" t="str">
        <f t="shared" si="19"/>
        <v>Excelsa</v>
      </c>
      <c r="O610" t="s">
        <v>6200</v>
      </c>
      <c r="P610" t="str">
        <f>_xlfn.XLOOKUP(Order[[#This Row],[ 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 ",0)=0,"",_xlfn.XLOOKUP(C611,customers!$A$1:$A$1001,customers!$C$1:$C$1001))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18"/>
        <v>26.19</v>
      </c>
      <c r="N611" t="str">
        <f t="shared" si="19"/>
        <v>Liberica</v>
      </c>
      <c r="O611" t="s">
        <v>6198</v>
      </c>
      <c r="P611" t="str">
        <f>_xlfn.XLOOKUP(Order[[#This Row],[ 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 ",0)=0,"",_xlfn.XLOOKUP(C612,customers!$A$1:$A$1001,customers!$C$1:$C$1001))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18"/>
        <v>39.799999999999997</v>
      </c>
      <c r="N612" t="str">
        <f t="shared" si="19"/>
        <v>Robusta</v>
      </c>
      <c r="O612" t="s">
        <v>6198</v>
      </c>
      <c r="P612" t="str">
        <f>_xlfn.XLOOKUP(Order[[#This Row],[ 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 ",0)=0,"",_xlfn.XLOOKUP(C613,customers!$A$1:$A$1001,customers!$C$1:$C$1001))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18"/>
        <v>68.309999999999988</v>
      </c>
      <c r="N613" t="str">
        <f t="shared" si="19"/>
        <v>Excelsa</v>
      </c>
      <c r="O613" t="s">
        <v>6199</v>
      </c>
      <c r="P613" t="str">
        <f>_xlfn.XLOOKUP(Order[[#This Row],[ 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 ",0)=0,"",_xlfn.XLOOKUP(C614,customers!$A$1:$A$1001,customers!$C$1:$C$1001))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18"/>
        <v>13.5</v>
      </c>
      <c r="N614" t="str">
        <f t="shared" si="19"/>
        <v>Arabica</v>
      </c>
      <c r="O614" t="s">
        <v>6198</v>
      </c>
      <c r="P614" t="str">
        <f>_xlfn.XLOOKUP(Order[[#This Row],[ 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 ",0)=0,"",_xlfn.XLOOKUP(C615,customers!$A$1:$A$1001,customers!$C$1:$C$1001))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18"/>
        <v>5.97</v>
      </c>
      <c r="N615" t="str">
        <f t="shared" si="19"/>
        <v>Robusta</v>
      </c>
      <c r="O615" t="s">
        <v>6198</v>
      </c>
      <c r="P615" t="str">
        <f>_xlfn.XLOOKUP(Order[[#This Row],[ 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 ",0)=0,"",_xlfn.XLOOKUP(C616,customers!$A$1:$A$1001,customers!$C$1:$C$1001))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18"/>
        <v>29.849999999999998</v>
      </c>
      <c r="N616" t="str">
        <f t="shared" si="19"/>
        <v>Robusta</v>
      </c>
      <c r="O616" t="s">
        <v>6198</v>
      </c>
      <c r="P616" t="str">
        <f>_xlfn.XLOOKUP(Order[[#This Row],[ 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 ",0)=0,"",_xlfn.XLOOKUP(C617,customers!$A$1:$A$1001,customers!$C$1:$C$1001))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18"/>
        <v>72.91</v>
      </c>
      <c r="N617" t="str">
        <f t="shared" si="19"/>
        <v>Liberica</v>
      </c>
      <c r="O617" t="s">
        <v>6199</v>
      </c>
      <c r="P617" t="str">
        <f>_xlfn.XLOOKUP(Order[[#This Row],[ 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 ",0)=0,"",_xlfn.XLOOKUP(C618,customers!$A$1:$A$1001,customers!$C$1:$C$1001))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18"/>
        <v>126.49999999999999</v>
      </c>
      <c r="N618" t="str">
        <f t="shared" si="19"/>
        <v>Excelsa</v>
      </c>
      <c r="O618" t="s">
        <v>6198</v>
      </c>
      <c r="P618" t="str">
        <f>_xlfn.XLOOKUP(Order[[#This Row],[ 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 ",0)=0,"",_xlfn.XLOOKUP(C619,customers!$A$1:$A$1001,customers!$C$1:$C$1001))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18"/>
        <v>33.464999999999996</v>
      </c>
      <c r="N619" t="str">
        <f t="shared" si="19"/>
        <v>Liberica</v>
      </c>
      <c r="O619" t="s">
        <v>6198</v>
      </c>
      <c r="P619" t="str">
        <f>_xlfn.XLOOKUP(Order[[#This Row],[ 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 ",0)=0,"",_xlfn.XLOOKUP(C620,customers!$A$1:$A$1001,customers!$C$1:$C$1001))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18"/>
        <v>72.900000000000006</v>
      </c>
      <c r="N620" t="str">
        <f t="shared" si="19"/>
        <v>Excelsa</v>
      </c>
      <c r="O620" t="s">
        <v>6200</v>
      </c>
      <c r="P620" t="str">
        <f>_xlfn.XLOOKUP(Order[[#This Row],[ 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 ",0)=0,"",_xlfn.XLOOKUP(C621,customers!$A$1:$A$1001,customers!$C$1:$C$1001))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18"/>
        <v>15.54</v>
      </c>
      <c r="N621" t="str">
        <f t="shared" si="19"/>
        <v>Liberica</v>
      </c>
      <c r="O621" t="s">
        <v>6200</v>
      </c>
      <c r="P621" t="str">
        <f>_xlfn.XLOOKUP(Order[[#This Row],[ 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 ",0)=0,"",_xlfn.XLOOKUP(C622,customers!$A$1:$A$1001,customers!$C$1:$C$1001))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18"/>
        <v>20.25</v>
      </c>
      <c r="N622" t="str">
        <f t="shared" si="19"/>
        <v>Arabica</v>
      </c>
      <c r="O622" t="s">
        <v>6198</v>
      </c>
      <c r="P622" t="str">
        <f>_xlfn.XLOOKUP(Order[[#This Row],[ 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 ",0)=0,"",_xlfn.XLOOKUP(C623,customers!$A$1:$A$1001,customers!$C$1:$C$1001))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18"/>
        <v>77.699999999999989</v>
      </c>
      <c r="N623" t="str">
        <f t="shared" si="19"/>
        <v>Arabica</v>
      </c>
      <c r="O623" t="s">
        <v>6199</v>
      </c>
      <c r="P623" t="str">
        <f>_xlfn.XLOOKUP(Order[[#This Row],[ 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 ",0)=0,"",_xlfn.XLOOKUP(C624,customers!$A$1:$A$1001,customers!$C$1:$C$1001))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18"/>
        <v>133.85999999999999</v>
      </c>
      <c r="N624" t="str">
        <f t="shared" si="19"/>
        <v>Liberica</v>
      </c>
      <c r="O624" t="s">
        <v>6198</v>
      </c>
      <c r="P624" t="str">
        <f>_xlfn.XLOOKUP(Order[[#This Row],[ 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 ",0)=0,"",_xlfn.XLOOKUP(C625,customers!$A$1:$A$1001,customers!$C$1:$C$1001))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18"/>
        <v>12.15</v>
      </c>
      <c r="N625" t="str">
        <f t="shared" si="19"/>
        <v>Excelsa</v>
      </c>
      <c r="O625" t="s">
        <v>6200</v>
      </c>
      <c r="P625" t="str">
        <f>_xlfn.XLOOKUP(Order[[#This Row],[ 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 ",0)=0,"",_xlfn.XLOOKUP(C626,customers!$A$1:$A$1001,customers!$C$1:$C$1001))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18"/>
        <v>63.249999999999993</v>
      </c>
      <c r="N626" t="str">
        <f t="shared" si="19"/>
        <v>Excelsa</v>
      </c>
      <c r="O626" t="s">
        <v>6198</v>
      </c>
      <c r="P626" t="str">
        <f>_xlfn.XLOOKUP(Order[[#This Row],[ 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 ",0)=0,"",_xlfn.XLOOKUP(C627,customers!$A$1:$A$1001,customers!$C$1:$C$1001))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18"/>
        <v>35.849999999999994</v>
      </c>
      <c r="N627" t="str">
        <f t="shared" si="19"/>
        <v>Robusta</v>
      </c>
      <c r="O627" t="s">
        <v>6199</v>
      </c>
      <c r="P627" t="str">
        <f>_xlfn.XLOOKUP(Order[[#This Row],[ 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 ",0)=0,"",_xlfn.XLOOKUP(C628,customers!$A$1:$A$1001,customers!$C$1:$C$1001))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18"/>
        <v>77.624999999999986</v>
      </c>
      <c r="N628" t="str">
        <f t="shared" si="19"/>
        <v>Arabica</v>
      </c>
      <c r="O628" t="s">
        <v>6198</v>
      </c>
      <c r="P628" t="str">
        <f>_xlfn.XLOOKUP(Order[[#This Row],[ 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 ",0)=0,"",_xlfn.XLOOKUP(C629,customers!$A$1:$A$1001,customers!$C$1:$C$1001))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18"/>
        <v>63.249999999999993</v>
      </c>
      <c r="N629" t="str">
        <f t="shared" si="19"/>
        <v>Excelsa</v>
      </c>
      <c r="O629" t="s">
        <v>6198</v>
      </c>
      <c r="P629" t="str">
        <f>_xlfn.XLOOKUP(Order[[#This Row],[ 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 ",0)=0,"",_xlfn.XLOOKUP(C630,customers!$A$1:$A$1001,customers!$C$1:$C$1001))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18"/>
        <v>26.73</v>
      </c>
      <c r="N630" t="str">
        <f t="shared" si="19"/>
        <v>Excelsa</v>
      </c>
      <c r="O630" t="s">
        <v>6199</v>
      </c>
      <c r="P630" t="str">
        <f>_xlfn.XLOOKUP(Order[[#This Row],[ 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 ",0)=0,"",_xlfn.XLOOKUP(C631,customers!$A$1:$A$1001,customers!$C$1:$C$1001))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18"/>
        <v>31.08</v>
      </c>
      <c r="N631" t="str">
        <f t="shared" si="19"/>
        <v>Liberica</v>
      </c>
      <c r="O631" t="s">
        <v>6200</v>
      </c>
      <c r="P631" t="str">
        <f>_xlfn.XLOOKUP(Order[[#This Row],[ 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 ",0)=0,"",_xlfn.XLOOKUP(C632,customers!$A$1:$A$1001,customers!$C$1:$C$1001))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18"/>
        <v>2.9849999999999999</v>
      </c>
      <c r="N632" t="str">
        <f t="shared" si="19"/>
        <v>Arabica</v>
      </c>
      <c r="O632" t="s">
        <v>6200</v>
      </c>
      <c r="P632" t="str">
        <f>_xlfn.XLOOKUP(Order[[#This Row],[ 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 ",0)=0,"",_xlfn.XLOOKUP(C633,customers!$A$1:$A$1001,customers!$C$1:$C$1001))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18"/>
        <v>102.92499999999998</v>
      </c>
      <c r="N633" t="str">
        <f t="shared" si="19"/>
        <v>Robusta</v>
      </c>
      <c r="O633" t="s">
        <v>6200</v>
      </c>
      <c r="P633" t="str">
        <f>_xlfn.XLOOKUP(Order[[#This Row],[ 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 ",0)=0,"",_xlfn.XLOOKUP(C634,customers!$A$1:$A$1001,customers!$C$1:$C$1001))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18"/>
        <v>35.64</v>
      </c>
      <c r="N634" t="str">
        <f t="shared" si="19"/>
        <v>Excelsa</v>
      </c>
      <c r="O634" t="s">
        <v>6199</v>
      </c>
      <c r="P634" t="str">
        <f>_xlfn.XLOOKUP(Order[[#This Row],[ 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 ",0)=0,"",_xlfn.XLOOKUP(C635,customers!$A$1:$A$1001,customers!$C$1:$C$1001))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18"/>
        <v>47.8</v>
      </c>
      <c r="N635" t="str">
        <f t="shared" si="19"/>
        <v>Robusta</v>
      </c>
      <c r="O635" t="s">
        <v>6199</v>
      </c>
      <c r="P635" t="str">
        <f>_xlfn.XLOOKUP(Order[[#This Row],[ 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 ",0)=0,"",_xlfn.XLOOKUP(C636,customers!$A$1:$A$1001,customers!$C$1:$C$1001))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18"/>
        <v>43.650000000000006</v>
      </c>
      <c r="N636" t="str">
        <f t="shared" si="19"/>
        <v>Liberica</v>
      </c>
      <c r="O636" t="s">
        <v>6198</v>
      </c>
      <c r="P636" t="str">
        <f>_xlfn.XLOOKUP(Order[[#This Row],[ 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 ",0)=0,"",_xlfn.XLOOKUP(C637,customers!$A$1:$A$1001,customers!$C$1:$C$1001))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18"/>
        <v>35.64</v>
      </c>
      <c r="N637" t="str">
        <f t="shared" si="19"/>
        <v>Excelsa</v>
      </c>
      <c r="O637" t="s">
        <v>6199</v>
      </c>
      <c r="P637" t="str">
        <f>_xlfn.XLOOKUP(Order[[#This Row],[ 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 ",0)=0,"",_xlfn.XLOOKUP(C638,customers!$A$1:$A$1001,customers!$C$1:$C$1001))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18"/>
        <v>95.1</v>
      </c>
      <c r="N638" t="str">
        <f t="shared" si="19"/>
        <v>Liberica</v>
      </c>
      <c r="O638" t="s">
        <v>6199</v>
      </c>
      <c r="P638" t="str">
        <f>_xlfn.XLOOKUP(Order[[#This Row],[ 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 ",0)=0,"",_xlfn.XLOOKUP(C639,customers!$A$1:$A$1001,customers!$C$1:$C$1001))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18"/>
        <v>31.624999999999996</v>
      </c>
      <c r="N639" t="str">
        <f t="shared" si="19"/>
        <v>Excelsa</v>
      </c>
      <c r="O639" t="s">
        <v>6198</v>
      </c>
      <c r="P639" t="str">
        <f>_xlfn.XLOOKUP(Order[[#This Row],[ 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 ",0)=0,"",_xlfn.XLOOKUP(C640,customers!$A$1:$A$1001,customers!$C$1:$C$1001))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18"/>
        <v>77.624999999999986</v>
      </c>
      <c r="N640" t="str">
        <f t="shared" si="19"/>
        <v>Arabica</v>
      </c>
      <c r="O640" t="s">
        <v>6198</v>
      </c>
      <c r="P640" t="str">
        <f>_xlfn.XLOOKUP(Order[[#This Row],[ 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 ",0)=0,"",_xlfn.XLOOKUP(C641,customers!$A$1:$A$1001,customers!$C$1:$C$1001))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18"/>
        <v>3.8849999999999998</v>
      </c>
      <c r="N641" t="str">
        <f t="shared" si="19"/>
        <v>Liberica</v>
      </c>
      <c r="O641" t="s">
        <v>6200</v>
      </c>
      <c r="P641" t="str">
        <f>_xlfn.XLOOKUP(Order[[#This Row],[ 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 ",0)=0,"",_xlfn.XLOOKUP(C642,customers!$A$1:$A$1001,customers!$C$1:$C$1001))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18"/>
        <v>137.42499999999998</v>
      </c>
      <c r="N642" t="str">
        <f t="shared" si="19"/>
        <v>Robusta</v>
      </c>
      <c r="O642" t="s">
        <v>6199</v>
      </c>
      <c r="P642" t="str">
        <f>_xlfn.XLOOKUP(Order[[#This Row],[ 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 ",0)=0,"",_xlfn.XLOOKUP(C643,customers!$A$1:$A$1001,customers!$C$1:$C$1001))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20">L643*E643</f>
        <v>35.849999999999994</v>
      </c>
      <c r="N643" t="str">
        <f t="shared" ref="N643:N706" si="21">IF(I643="Rob","Robusta",IF(I643="Exc","Excelsa",IF(I643="Ara","Arabica",IF(I643="Lib","Liberica",""))))</f>
        <v>Robusta</v>
      </c>
      <c r="O643" t="s">
        <v>6199</v>
      </c>
      <c r="P643" t="str">
        <f>_xlfn.XLOOKUP(Order[[#This Row],[ 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 ",0)=0,"",_xlfn.XLOOKUP(C644,customers!$A$1:$A$1001,customers!$C$1:$C$1001))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20"/>
        <v>8.25</v>
      </c>
      <c r="N644" t="str">
        <f t="shared" si="21"/>
        <v>Excelsa</v>
      </c>
      <c r="O644" t="s">
        <v>6198</v>
      </c>
      <c r="P644" t="str">
        <f>_xlfn.XLOOKUP(Order[[#This Row],[ 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 ",0)=0,"",_xlfn.XLOOKUP(C645,customers!$A$1:$A$1001,customers!$C$1:$C$1001))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20"/>
        <v>102.46499999999997</v>
      </c>
      <c r="N645" t="str">
        <f t="shared" si="21"/>
        <v>Excelsa</v>
      </c>
      <c r="O645" t="s">
        <v>6199</v>
      </c>
      <c r="P645" t="str">
        <f>_xlfn.XLOOKUP(Order[[#This Row],[ 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 ",0)=0,"",_xlfn.XLOOKUP(C646,customers!$A$1:$A$1001,customers!$C$1:$C$1001))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20"/>
        <v>41.169999999999995</v>
      </c>
      <c r="N646" t="str">
        <f t="shared" si="21"/>
        <v>Robusta</v>
      </c>
      <c r="O646" t="s">
        <v>6200</v>
      </c>
      <c r="P646" t="str">
        <f>_xlfn.XLOOKUP(Order[[#This Row],[ 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 ",0)=0,"",_xlfn.XLOOKUP(C647,customers!$A$1:$A$1001,customers!$C$1:$C$1001))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20"/>
        <v>68.655000000000001</v>
      </c>
      <c r="N647" t="str">
        <f t="shared" si="21"/>
        <v>Arabica</v>
      </c>
      <c r="O647" t="s">
        <v>6200</v>
      </c>
      <c r="P647" t="str">
        <f>_xlfn.XLOOKUP(Order[[#This Row],[ 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 ",0)=0,"",_xlfn.XLOOKUP(C648,customers!$A$1:$A$1001,customers!$C$1:$C$1001))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20"/>
        <v>9.9499999999999993</v>
      </c>
      <c r="N648" t="str">
        <f t="shared" si="21"/>
        <v>Arabica</v>
      </c>
      <c r="O648" t="s">
        <v>6200</v>
      </c>
      <c r="P648" t="str">
        <f>_xlfn.XLOOKUP(Order[[#This Row],[ 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 ",0)=0,"",_xlfn.XLOOKUP(C649,customers!$A$1:$A$1001,customers!$C$1:$C$1001))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20"/>
        <v>28.53</v>
      </c>
      <c r="N649" t="str">
        <f t="shared" si="21"/>
        <v>Liberica</v>
      </c>
      <c r="O649" t="s">
        <v>6199</v>
      </c>
      <c r="P649" t="str">
        <f>_xlfn.XLOOKUP(Order[[#This Row],[ 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 ",0)=0,"",_xlfn.XLOOKUP(C650,customers!$A$1:$A$1001,customers!$C$1:$C$1001))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20"/>
        <v>16.11</v>
      </c>
      <c r="N650" t="str">
        <f t="shared" si="21"/>
        <v>Robusta</v>
      </c>
      <c r="O650" t="s">
        <v>6200</v>
      </c>
      <c r="P650" t="str">
        <f>_xlfn.XLOOKUP(Order[[#This Row],[ 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 ",0)=0,"",_xlfn.XLOOKUP(C651,customers!$A$1:$A$1001,customers!$C$1:$C$1001))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20"/>
        <v>95.1</v>
      </c>
      <c r="N651" t="str">
        <f t="shared" si="21"/>
        <v>Liberica</v>
      </c>
      <c r="O651" t="s">
        <v>6199</v>
      </c>
      <c r="P651" t="str">
        <f>_xlfn.XLOOKUP(Order[[#This Row],[ 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 ",0)=0,"",_xlfn.XLOOKUP(C652,customers!$A$1:$A$1001,customers!$C$1:$C$1001))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20"/>
        <v>5.3699999999999992</v>
      </c>
      <c r="N652" t="str">
        <f t="shared" si="21"/>
        <v>Robusta</v>
      </c>
      <c r="O652" t="s">
        <v>6200</v>
      </c>
      <c r="P652" t="str">
        <f>_xlfn.XLOOKUP(Order[[#This Row],[ 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 ",0)=0,"",_xlfn.XLOOKUP(C653,customers!$A$1:$A$1001,customers!$C$1:$C$1001))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20"/>
        <v>47.8</v>
      </c>
      <c r="N653" t="str">
        <f t="shared" si="21"/>
        <v>Robusta</v>
      </c>
      <c r="O653" t="s">
        <v>6199</v>
      </c>
      <c r="P653" t="str">
        <f>_xlfn.XLOOKUP(Order[[#This Row],[ 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 ",0)=0,"",_xlfn.XLOOKUP(C654,customers!$A$1:$A$1001,customers!$C$1:$C$1001))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20"/>
        <v>63.4</v>
      </c>
      <c r="N654" t="str">
        <f t="shared" si="21"/>
        <v>Liberica</v>
      </c>
      <c r="O654" t="s">
        <v>6199</v>
      </c>
      <c r="P654" t="str">
        <f>_xlfn.XLOOKUP(Order[[#This Row],[ 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 ",0)=0,"",_xlfn.XLOOKUP(C655,customers!$A$1:$A$1001,customers!$C$1:$C$1001))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20"/>
        <v>103.49999999999999</v>
      </c>
      <c r="N655" t="str">
        <f t="shared" si="21"/>
        <v>Arabica</v>
      </c>
      <c r="O655" t="s">
        <v>6198</v>
      </c>
      <c r="P655" t="str">
        <f>_xlfn.XLOOKUP(Order[[#This Row],[ 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 ",0)=0,"",_xlfn.XLOOKUP(C656,customers!$A$1:$A$1001,customers!$C$1:$C$1001))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20"/>
        <v>68.655000000000001</v>
      </c>
      <c r="N656" t="str">
        <f t="shared" si="21"/>
        <v>Arabica</v>
      </c>
      <c r="O656" t="s">
        <v>6200</v>
      </c>
      <c r="P656" t="str">
        <f>_xlfn.XLOOKUP(Order[[#This Row],[ 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 ",0)=0,"",_xlfn.XLOOKUP(C657,customers!$A$1:$A$1001,customers!$C$1:$C$1001))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20"/>
        <v>45.769999999999996</v>
      </c>
      <c r="N657" t="str">
        <f t="shared" si="21"/>
        <v>Robusta</v>
      </c>
      <c r="O657" t="s">
        <v>6198</v>
      </c>
      <c r="P657" t="str">
        <f>_xlfn.XLOOKUP(Order[[#This Row],[ 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 ",0)=0,"",_xlfn.XLOOKUP(C658,customers!$A$1:$A$1001,customers!$C$1:$C$1001))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20"/>
        <v>51.8</v>
      </c>
      <c r="N658" t="str">
        <f t="shared" si="21"/>
        <v>Liberica</v>
      </c>
      <c r="O658" t="s">
        <v>6200</v>
      </c>
      <c r="P658" t="str">
        <f>_xlfn.XLOOKUP(Order[[#This Row],[ 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 ",0)=0,"",_xlfn.XLOOKUP(C659,customers!$A$1:$A$1001,customers!$C$1:$C$1001))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20"/>
        <v>13.5</v>
      </c>
      <c r="N659" t="str">
        <f t="shared" si="21"/>
        <v>Arabica</v>
      </c>
      <c r="O659" t="s">
        <v>6198</v>
      </c>
      <c r="P659" t="str">
        <f>_xlfn.XLOOKUP(Order[[#This Row],[ 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 ",0)=0,"",_xlfn.XLOOKUP(C660,customers!$A$1:$A$1001,customers!$C$1:$C$1001))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20"/>
        <v>24.75</v>
      </c>
      <c r="N660" t="str">
        <f t="shared" si="21"/>
        <v>Excelsa</v>
      </c>
      <c r="O660" t="s">
        <v>6198</v>
      </c>
      <c r="P660" t="str">
        <f>_xlfn.XLOOKUP(Order[[#This Row],[ 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 ",0)=0,"",_xlfn.XLOOKUP(C661,customers!$A$1:$A$1001,customers!$C$1:$C$1001))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20"/>
        <v>45.769999999999996</v>
      </c>
      <c r="N661" t="str">
        <f t="shared" si="21"/>
        <v>Arabica</v>
      </c>
      <c r="O661" t="s">
        <v>6200</v>
      </c>
      <c r="P661" t="str">
        <f>_xlfn.XLOOKUP(Order[[#This Row],[ 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 ",0)=0,"",_xlfn.XLOOKUP(C662,customers!$A$1:$A$1001,customers!$C$1:$C$1001))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20"/>
        <v>53.46</v>
      </c>
      <c r="N662" t="str">
        <f t="shared" si="21"/>
        <v>Excelsa</v>
      </c>
      <c r="O662" t="s">
        <v>6199</v>
      </c>
      <c r="P662" t="str">
        <f>_xlfn.XLOOKUP(Order[[#This Row],[ 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 ",0)=0,"",_xlfn.XLOOKUP(C663,customers!$A$1:$A$1001,customers!$C$1:$C$1001))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20"/>
        <v>20.25</v>
      </c>
      <c r="N663" t="str">
        <f t="shared" si="21"/>
        <v>Arabica</v>
      </c>
      <c r="O663" t="s">
        <v>6198</v>
      </c>
      <c r="P663" t="str">
        <f>_xlfn.XLOOKUP(Order[[#This Row],[ 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 ",0)=0,"",_xlfn.XLOOKUP(C664,customers!$A$1:$A$1001,customers!$C$1:$C$1001))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20"/>
        <v>148.92499999999998</v>
      </c>
      <c r="N664" t="str">
        <f t="shared" si="21"/>
        <v>Liberica</v>
      </c>
      <c r="O664" t="s">
        <v>6200</v>
      </c>
      <c r="P664" t="str">
        <f>_xlfn.XLOOKUP(Order[[#This Row],[ 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 ",0)=0,"",_xlfn.XLOOKUP(C665,customers!$A$1:$A$1001,customers!$C$1:$C$1001))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20"/>
        <v>67.5</v>
      </c>
      <c r="N665" t="str">
        <f t="shared" si="21"/>
        <v>Arabica</v>
      </c>
      <c r="O665" t="s">
        <v>6198</v>
      </c>
      <c r="P665" t="str">
        <f>_xlfn.XLOOKUP(Order[[#This Row],[ 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 ",0)=0,"",_xlfn.XLOOKUP(C666,customers!$A$1:$A$1001,customers!$C$1:$C$1001))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20"/>
        <v>72.900000000000006</v>
      </c>
      <c r="N666" t="str">
        <f t="shared" si="21"/>
        <v>Excelsa</v>
      </c>
      <c r="O666" t="s">
        <v>6200</v>
      </c>
      <c r="P666" t="str">
        <f>_xlfn.XLOOKUP(Order[[#This Row],[ 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 ",0)=0,"",_xlfn.XLOOKUP(C667,customers!$A$1:$A$1001,customers!$C$1:$C$1001))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20"/>
        <v>7.77</v>
      </c>
      <c r="N667" t="str">
        <f t="shared" si="21"/>
        <v>Liberica</v>
      </c>
      <c r="O667" t="s">
        <v>6200</v>
      </c>
      <c r="P667" t="str">
        <f>_xlfn.XLOOKUP(Order[[#This Row],[ 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 ",0)=0,"",_xlfn.XLOOKUP(C668,customers!$A$1:$A$1001,customers!$C$1:$C$1001))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20"/>
        <v>91.539999999999992</v>
      </c>
      <c r="N668" t="str">
        <f t="shared" si="21"/>
        <v>Arabica</v>
      </c>
      <c r="O668" t="s">
        <v>6200</v>
      </c>
      <c r="P668" t="str">
        <f>_xlfn.XLOOKUP(Order[[#This Row],[ 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 ",0)=0,"",_xlfn.XLOOKUP(C669,customers!$A$1:$A$1001,customers!$C$1:$C$1001))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20"/>
        <v>59.699999999999996</v>
      </c>
      <c r="N669" t="str">
        <f t="shared" si="21"/>
        <v>Arabica</v>
      </c>
      <c r="O669" t="s">
        <v>6200</v>
      </c>
      <c r="P669" t="str">
        <f>_xlfn.XLOOKUP(Order[[#This Row],[ 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 ",0)=0,"",_xlfn.XLOOKUP(C670,customers!$A$1:$A$1001,customers!$C$1:$C$1001))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20"/>
        <v>137.42499999999998</v>
      </c>
      <c r="N670" t="str">
        <f t="shared" si="21"/>
        <v>Robusta</v>
      </c>
      <c r="O670" t="s">
        <v>6199</v>
      </c>
      <c r="P670" t="str">
        <f>_xlfn.XLOOKUP(Order[[#This Row],[ 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 ",0)=0,"",_xlfn.XLOOKUP(C671,customers!$A$1:$A$1001,customers!$C$1:$C$1001))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20"/>
        <v>66.929999999999993</v>
      </c>
      <c r="N671" t="str">
        <f t="shared" si="21"/>
        <v>Liberica</v>
      </c>
      <c r="O671" t="s">
        <v>6198</v>
      </c>
      <c r="P671" t="str">
        <f>_xlfn.XLOOKUP(Order[[#This Row],[ 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 ",0)=0,"",_xlfn.XLOOKUP(C672,customers!$A$1:$A$1001,customers!$C$1:$C$1001))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20"/>
        <v>13.095000000000001</v>
      </c>
      <c r="N672" t="str">
        <f t="shared" si="21"/>
        <v>Liberica</v>
      </c>
      <c r="O672" t="s">
        <v>6198</v>
      </c>
      <c r="P672" t="str">
        <f>_xlfn.XLOOKUP(Order[[#This Row],[ 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 ",0)=0,"",_xlfn.XLOOKUP(C673,customers!$A$1:$A$1001,customers!$C$1:$C$1001))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20"/>
        <v>59.75</v>
      </c>
      <c r="N673" t="str">
        <f t="shared" si="21"/>
        <v>Robusta</v>
      </c>
      <c r="O673" t="s">
        <v>6199</v>
      </c>
      <c r="P673" t="str">
        <f>_xlfn.XLOOKUP(Order[[#This Row],[ 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 ",0)=0,"",_xlfn.XLOOKUP(C674,customers!$A$1:$A$1001,customers!$C$1:$C$1001))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20"/>
        <v>43.650000000000006</v>
      </c>
      <c r="N674" t="str">
        <f t="shared" si="21"/>
        <v>Liberica</v>
      </c>
      <c r="O674" t="s">
        <v>6198</v>
      </c>
      <c r="P674" t="str">
        <f>_xlfn.XLOOKUP(Order[[#This Row],[ 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 ",0)=0,"",_xlfn.XLOOKUP(C675,customers!$A$1:$A$1001,customers!$C$1:$C$1001))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20"/>
        <v>82.5</v>
      </c>
      <c r="N675" t="str">
        <f t="shared" si="21"/>
        <v>Excelsa</v>
      </c>
      <c r="O675" t="s">
        <v>6198</v>
      </c>
      <c r="P675" t="str">
        <f>_xlfn.XLOOKUP(Order[[#This Row],[ 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 ",0)=0,"",_xlfn.XLOOKUP(C676,customers!$A$1:$A$1001,customers!$C$1:$C$1001))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20"/>
        <v>178.70999999999998</v>
      </c>
      <c r="N676" t="str">
        <f t="shared" si="21"/>
        <v>Arabica</v>
      </c>
      <c r="O676" t="s">
        <v>6199</v>
      </c>
      <c r="P676" t="str">
        <f>_xlfn.XLOOKUP(Order[[#This Row],[ 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 ",0)=0,"",_xlfn.XLOOKUP(C677,customers!$A$1:$A$1001,customers!$C$1:$C$1001))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20"/>
        <v>119.13999999999999</v>
      </c>
      <c r="N677" t="str">
        <f t="shared" si="21"/>
        <v>Liberica</v>
      </c>
      <c r="O677" t="s">
        <v>6200</v>
      </c>
      <c r="P677" t="str">
        <f>_xlfn.XLOOKUP(Order[[#This Row],[ 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 ",0)=0,"",_xlfn.XLOOKUP(C678,customers!$A$1:$A$1001,customers!$C$1:$C$1001))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20"/>
        <v>47.55</v>
      </c>
      <c r="N678" t="str">
        <f t="shared" si="21"/>
        <v>Liberica</v>
      </c>
      <c r="O678" t="s">
        <v>6199</v>
      </c>
      <c r="P678" t="str">
        <f>_xlfn.XLOOKUP(Order[[#This Row],[ 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 ",0)=0,"",_xlfn.XLOOKUP(C679,customers!$A$1:$A$1001,customers!$C$1:$C$1001))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20"/>
        <v>43.650000000000006</v>
      </c>
      <c r="N679" t="str">
        <f t="shared" si="21"/>
        <v>Liberica</v>
      </c>
      <c r="O679" t="s">
        <v>6198</v>
      </c>
      <c r="P679" t="str">
        <f>_xlfn.XLOOKUP(Order[[#This Row],[ 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 ",0)=0,"",_xlfn.XLOOKUP(C680,customers!$A$1:$A$1001,customers!$C$1:$C$1001))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20"/>
        <v>178.70999999999998</v>
      </c>
      <c r="N680" t="str">
        <f t="shared" si="21"/>
        <v>Arabica</v>
      </c>
      <c r="O680" t="s">
        <v>6199</v>
      </c>
      <c r="P680" t="str">
        <f>_xlfn.XLOOKUP(Order[[#This Row],[ 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 ",0)=0,"",_xlfn.XLOOKUP(C681,customers!$A$1:$A$1001,customers!$C$1:$C$1001))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20"/>
        <v>27.484999999999996</v>
      </c>
      <c r="N681" t="str">
        <f t="shared" si="21"/>
        <v>Robusta</v>
      </c>
      <c r="O681" t="s">
        <v>6199</v>
      </c>
      <c r="P681" t="str">
        <f>_xlfn.XLOOKUP(Order[[#This Row],[ 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 ",0)=0,"",_xlfn.XLOOKUP(C682,customers!$A$1:$A$1001,customers!$C$1:$C$1001))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20"/>
        <v>56.25</v>
      </c>
      <c r="N682" t="str">
        <f t="shared" si="21"/>
        <v>Arabica</v>
      </c>
      <c r="O682" t="s">
        <v>6198</v>
      </c>
      <c r="P682" t="str">
        <f>_xlfn.XLOOKUP(Order[[#This Row],[ 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 ",0)=0,"",_xlfn.XLOOKUP(C683,customers!$A$1:$A$1001,customers!$C$1:$C$1001))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20"/>
        <v>9.51</v>
      </c>
      <c r="N683" t="str">
        <f t="shared" si="21"/>
        <v>Liberica</v>
      </c>
      <c r="O683" t="s">
        <v>6199</v>
      </c>
      <c r="P683" t="str">
        <f>_xlfn.XLOOKUP(Order[[#This Row],[ 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 ",0)=0,"",_xlfn.XLOOKUP(C684,customers!$A$1:$A$1001,customers!$C$1:$C$1001))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20"/>
        <v>8.25</v>
      </c>
      <c r="N684" t="str">
        <f t="shared" si="21"/>
        <v>Excelsa</v>
      </c>
      <c r="O684" t="s">
        <v>6198</v>
      </c>
      <c r="P684" t="str">
        <f>_xlfn.XLOOKUP(Order[[#This Row],[ 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 ",0)=0,"",_xlfn.XLOOKUP(C685,customers!$A$1:$A$1001,customers!$C$1:$C$1001))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20"/>
        <v>46.62</v>
      </c>
      <c r="N685" t="str">
        <f t="shared" si="21"/>
        <v>Liberica</v>
      </c>
      <c r="O685" t="s">
        <v>6200</v>
      </c>
      <c r="P685" t="str">
        <f>_xlfn.XLOOKUP(Order[[#This Row],[ 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 ",0)=0,"",_xlfn.XLOOKUP(C686,customers!$A$1:$A$1001,customers!$C$1:$C$1001))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20"/>
        <v>71.699999999999989</v>
      </c>
      <c r="N686" t="str">
        <f t="shared" si="21"/>
        <v>Robusta</v>
      </c>
      <c r="O686" t="s">
        <v>6199</v>
      </c>
      <c r="P686" t="str">
        <f>_xlfn.XLOOKUP(Order[[#This Row],[ 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 ",0)=0,"",_xlfn.XLOOKUP(C687,customers!$A$1:$A$1001,customers!$C$1:$C$1001))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20"/>
        <v>72.91</v>
      </c>
      <c r="N687" t="str">
        <f t="shared" si="21"/>
        <v>Liberica</v>
      </c>
      <c r="O687" t="s">
        <v>6199</v>
      </c>
      <c r="P687" t="str">
        <f>_xlfn.XLOOKUP(Order[[#This Row],[ 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 ",0)=0,"",_xlfn.XLOOKUP(C688,customers!$A$1:$A$1001,customers!$C$1:$C$1001))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20"/>
        <v>8.0549999999999997</v>
      </c>
      <c r="N688" t="str">
        <f t="shared" si="21"/>
        <v>Robusta</v>
      </c>
      <c r="O688" t="s">
        <v>6200</v>
      </c>
      <c r="P688" t="str">
        <f>_xlfn.XLOOKUP(Order[[#This Row],[ 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 ",0)=0,"",_xlfn.XLOOKUP(C689,customers!$A$1:$A$1001,customers!$C$1:$C$1001))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20"/>
        <v>16.5</v>
      </c>
      <c r="N689" t="str">
        <f t="shared" si="21"/>
        <v>Excelsa</v>
      </c>
      <c r="O689" t="s">
        <v>6198</v>
      </c>
      <c r="P689" t="str">
        <f>_xlfn.XLOOKUP(Order[[#This Row],[ 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 ",0)=0,"",_xlfn.XLOOKUP(C690,customers!$A$1:$A$1001,customers!$C$1:$C$1001))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20"/>
        <v>64.75</v>
      </c>
      <c r="N690" t="str">
        <f t="shared" si="21"/>
        <v>Arabica</v>
      </c>
      <c r="O690" t="s">
        <v>6199</v>
      </c>
      <c r="P690" t="str">
        <f>_xlfn.XLOOKUP(Order[[#This Row],[ 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 ",0)=0,"",_xlfn.XLOOKUP(C691,customers!$A$1:$A$1001,customers!$C$1:$C$1001))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20"/>
        <v>33.75</v>
      </c>
      <c r="N691" t="str">
        <f t="shared" si="21"/>
        <v>Arabica</v>
      </c>
      <c r="O691" t="s">
        <v>6198</v>
      </c>
      <c r="P691" t="str">
        <f>_xlfn.XLOOKUP(Order[[#This Row],[ 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 ",0)=0,"",_xlfn.XLOOKUP(C692,customers!$A$1:$A$1001,customers!$C$1:$C$1001))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20"/>
        <v>178.70999999999998</v>
      </c>
      <c r="N692" t="str">
        <f t="shared" si="21"/>
        <v>Liberica</v>
      </c>
      <c r="O692" t="s">
        <v>6200</v>
      </c>
      <c r="P692" t="str">
        <f>_xlfn.XLOOKUP(Order[[#This Row],[ 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 ",0)=0,"",_xlfn.XLOOKUP(C693,customers!$A$1:$A$1001,customers!$C$1:$C$1001))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20"/>
        <v>22.5</v>
      </c>
      <c r="N693" t="str">
        <f t="shared" si="21"/>
        <v>Arabica</v>
      </c>
      <c r="O693" t="s">
        <v>6198</v>
      </c>
      <c r="P693" t="str">
        <f>_xlfn.XLOOKUP(Order[[#This Row],[ 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 ",0)=0,"",_xlfn.XLOOKUP(C694,customers!$A$1:$A$1001,customers!$C$1:$C$1001))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20"/>
        <v>12.95</v>
      </c>
      <c r="N694" t="str">
        <f t="shared" si="21"/>
        <v>Liberica</v>
      </c>
      <c r="O694" t="s">
        <v>6200</v>
      </c>
      <c r="P694" t="str">
        <f>_xlfn.XLOOKUP(Order[[#This Row],[ 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 ",0)=0,"",_xlfn.XLOOKUP(C695,customers!$A$1:$A$1001,customers!$C$1:$C$1001))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20"/>
        <v>51.749999999999993</v>
      </c>
      <c r="N695" t="str">
        <f t="shared" si="21"/>
        <v>Arabica</v>
      </c>
      <c r="O695" t="s">
        <v>6198</v>
      </c>
      <c r="P695" t="str">
        <f>_xlfn.XLOOKUP(Order[[#This Row],[ 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 ",0)=0,"",_xlfn.XLOOKUP(C696,customers!$A$1:$A$1001,customers!$C$1:$C$1001))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20"/>
        <v>36.450000000000003</v>
      </c>
      <c r="N696" t="str">
        <f t="shared" si="21"/>
        <v>Excelsa</v>
      </c>
      <c r="O696" t="s">
        <v>6200</v>
      </c>
      <c r="P696" t="str">
        <f>_xlfn.XLOOKUP(Order[[#This Row],[ 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 ",0)=0,"",_xlfn.XLOOKUP(C697,customers!$A$1:$A$1001,customers!$C$1:$C$1001))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20"/>
        <v>182.27499999999998</v>
      </c>
      <c r="N697" t="str">
        <f t="shared" si="21"/>
        <v>Liberica</v>
      </c>
      <c r="O697" t="s">
        <v>6199</v>
      </c>
      <c r="P697" t="str">
        <f>_xlfn.XLOOKUP(Order[[#This Row],[ 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 ",0)=0,"",_xlfn.XLOOKUP(C698,customers!$A$1:$A$1001,customers!$C$1:$C$1001))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20"/>
        <v>31.08</v>
      </c>
      <c r="N698" t="str">
        <f t="shared" si="21"/>
        <v>Liberica</v>
      </c>
      <c r="O698" t="s">
        <v>6200</v>
      </c>
      <c r="P698" t="str">
        <f>_xlfn.XLOOKUP(Order[[#This Row],[ 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 ",0)=0,"",_xlfn.XLOOKUP(C699,customers!$A$1:$A$1001,customers!$C$1:$C$1001))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20"/>
        <v>20.25</v>
      </c>
      <c r="N699" t="str">
        <f t="shared" si="21"/>
        <v>Arabica</v>
      </c>
      <c r="O699" t="s">
        <v>6198</v>
      </c>
      <c r="P699" t="str">
        <f>_xlfn.XLOOKUP(Order[[#This Row],[ 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 ",0)=0,"",_xlfn.XLOOKUP(C700,customers!$A$1:$A$1001,customers!$C$1:$C$1001))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20"/>
        <v>25.9</v>
      </c>
      <c r="N700" t="str">
        <f t="shared" si="21"/>
        <v>Liberica</v>
      </c>
      <c r="O700" t="s">
        <v>6200</v>
      </c>
      <c r="P700" t="str">
        <f>_xlfn.XLOOKUP(Order[[#This Row],[ 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 ",0)=0,"",_xlfn.XLOOKUP(C701,customers!$A$1:$A$1001,customers!$C$1:$C$1001))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20"/>
        <v>23.88</v>
      </c>
      <c r="N701" t="str">
        <f t="shared" si="21"/>
        <v>Arabica</v>
      </c>
      <c r="O701" t="s">
        <v>6200</v>
      </c>
      <c r="P701" t="str">
        <f>_xlfn.XLOOKUP(Order[[#This Row],[ 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 ",0)=0,"",_xlfn.XLOOKUP(C702,customers!$A$1:$A$1001,customers!$C$1:$C$1001))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20"/>
        <v>19.02</v>
      </c>
      <c r="N702" t="str">
        <f t="shared" si="21"/>
        <v>Liberica</v>
      </c>
      <c r="O702" t="s">
        <v>6199</v>
      </c>
      <c r="P702" t="str">
        <f>_xlfn.XLOOKUP(Order[[#This Row],[ 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 ",0)=0,"",_xlfn.XLOOKUP(C703,customers!$A$1:$A$1001,customers!$C$1:$C$1001))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20"/>
        <v>29.849999999999998</v>
      </c>
      <c r="N703" t="str">
        <f t="shared" si="21"/>
        <v>Arabica</v>
      </c>
      <c r="O703" t="s">
        <v>6200</v>
      </c>
      <c r="P703" t="str">
        <f>_xlfn.XLOOKUP(Order[[#This Row],[ 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 ",0)=0,"",_xlfn.XLOOKUP(C704,customers!$A$1:$A$1001,customers!$C$1:$C$1001))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20"/>
        <v>7.77</v>
      </c>
      <c r="N704" t="str">
        <f t="shared" si="21"/>
        <v>Arabica</v>
      </c>
      <c r="O704" t="s">
        <v>6199</v>
      </c>
      <c r="P704" t="str">
        <f>_xlfn.XLOOKUP(Order[[#This Row],[ 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 ",0)=0,"",_xlfn.XLOOKUP(C705,customers!$A$1:$A$1001,customers!$C$1:$C$1001))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20"/>
        <v>119.13999999999999</v>
      </c>
      <c r="N705" t="str">
        <f t="shared" si="21"/>
        <v>Liberica</v>
      </c>
      <c r="O705" t="s">
        <v>6200</v>
      </c>
      <c r="P705" t="str">
        <f>_xlfn.XLOOKUP(Order[[#This Row],[ 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 ",0)=0,"",_xlfn.XLOOKUP(C706,customers!$A$1:$A$1001,customers!$C$1:$C$1001))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20"/>
        <v>21.87</v>
      </c>
      <c r="N706" t="str">
        <f t="shared" si="21"/>
        <v>Excelsa</v>
      </c>
      <c r="O706" t="s">
        <v>6200</v>
      </c>
      <c r="P706" t="str">
        <f>_xlfn.XLOOKUP(Order[[#This Row],[ 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 ",0)=0,"",_xlfn.XLOOKUP(C707,customers!$A$1:$A$1001,customers!$C$1:$C$1001))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22">L707*E707</f>
        <v>17.82</v>
      </c>
      <c r="N707" t="str">
        <f t="shared" ref="N707:N770" si="23">IF(I707="Rob","Robusta",IF(I707="Exc","Excelsa",IF(I707="Ara","Arabica",IF(I707="Lib","Liberica",""))))</f>
        <v>Excelsa</v>
      </c>
      <c r="O707" t="s">
        <v>6199</v>
      </c>
      <c r="P707" t="str">
        <f>_xlfn.XLOOKUP(Order[[#This Row],[ 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 ",0)=0,"",_xlfn.XLOOKUP(C708,customers!$A$1:$A$1001,customers!$C$1:$C$1001))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22"/>
        <v>12.375</v>
      </c>
      <c r="N708" t="str">
        <f t="shared" si="23"/>
        <v>Excelsa</v>
      </c>
      <c r="O708" t="s">
        <v>6198</v>
      </c>
      <c r="P708" t="str">
        <f>_xlfn.XLOOKUP(Order[[#This Row],[ 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 ",0)=0,"",_xlfn.XLOOKUP(C709,customers!$A$1:$A$1001,customers!$C$1:$C$1001))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22"/>
        <v>25.9</v>
      </c>
      <c r="N709" t="str">
        <f t="shared" si="23"/>
        <v>Liberica</v>
      </c>
      <c r="O709" t="s">
        <v>6200</v>
      </c>
      <c r="P709" t="str">
        <f>_xlfn.XLOOKUP(Order[[#This Row],[ 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 ",0)=0,"",_xlfn.XLOOKUP(C710,customers!$A$1:$A$1001,customers!$C$1:$C$1001))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22"/>
        <v>13.5</v>
      </c>
      <c r="N710" t="str">
        <f t="shared" si="23"/>
        <v>Arabica</v>
      </c>
      <c r="O710" t="s">
        <v>6198</v>
      </c>
      <c r="P710" t="str">
        <f>_xlfn.XLOOKUP(Order[[#This Row],[ 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 ",0)=0,"",_xlfn.XLOOKUP(C711,customers!$A$1:$A$1001,customers!$C$1:$C$1001))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22"/>
        <v>17.82</v>
      </c>
      <c r="N711" t="str">
        <f t="shared" si="23"/>
        <v>Excelsa</v>
      </c>
      <c r="O711" t="s">
        <v>6199</v>
      </c>
      <c r="P711" t="str">
        <f>_xlfn.XLOOKUP(Order[[#This Row],[ 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 ",0)=0,"",_xlfn.XLOOKUP(C712,customers!$A$1:$A$1001,customers!$C$1:$C$1001))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22"/>
        <v>24.75</v>
      </c>
      <c r="N712" t="str">
        <f t="shared" si="23"/>
        <v>Excelsa</v>
      </c>
      <c r="O712" t="s">
        <v>6198</v>
      </c>
      <c r="P712" t="str">
        <f>_xlfn.XLOOKUP(Order[[#This Row],[ 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 ",0)=0,"",_xlfn.XLOOKUP(C713,customers!$A$1:$A$1001,customers!$C$1:$C$1001))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22"/>
        <v>17.91</v>
      </c>
      <c r="N713" t="str">
        <f t="shared" si="23"/>
        <v>Robusta</v>
      </c>
      <c r="O713" t="s">
        <v>6198</v>
      </c>
      <c r="P713" t="str">
        <f>_xlfn.XLOOKUP(Order[[#This Row],[ 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 ",0)=0,"",_xlfn.XLOOKUP(C714,customers!$A$1:$A$1001,customers!$C$1:$C$1001))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22"/>
        <v>16.5</v>
      </c>
      <c r="N714" t="str">
        <f t="shared" si="23"/>
        <v>Excelsa</v>
      </c>
      <c r="O714" t="s">
        <v>6198</v>
      </c>
      <c r="P714" t="str">
        <f>_xlfn.XLOOKUP(Order[[#This Row],[ 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 ",0)=0,"",_xlfn.XLOOKUP(C715,customers!$A$1:$A$1001,customers!$C$1:$C$1001))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22"/>
        <v>2.9849999999999999</v>
      </c>
      <c r="N715" t="str">
        <f t="shared" si="23"/>
        <v>Robusta</v>
      </c>
      <c r="O715" t="s">
        <v>6198</v>
      </c>
      <c r="P715" t="str">
        <f>_xlfn.XLOOKUP(Order[[#This Row],[ 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 ",0)=0,"",_xlfn.XLOOKUP(C716,customers!$A$1:$A$1001,customers!$C$1:$C$1001))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22"/>
        <v>14.58</v>
      </c>
      <c r="N716" t="str">
        <f t="shared" si="23"/>
        <v>Excelsa</v>
      </c>
      <c r="O716" t="s">
        <v>6200</v>
      </c>
      <c r="P716" t="str">
        <f>_xlfn.XLOOKUP(Order[[#This Row],[ 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 ",0)=0,"",_xlfn.XLOOKUP(C717,customers!$A$1:$A$1001,customers!$C$1:$C$1001))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22"/>
        <v>89.1</v>
      </c>
      <c r="N717" t="str">
        <f t="shared" si="23"/>
        <v>Excelsa</v>
      </c>
      <c r="O717" t="s">
        <v>6199</v>
      </c>
      <c r="P717" t="str">
        <f>_xlfn.XLOOKUP(Order[[#This Row],[ 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 ",0)=0,"",_xlfn.XLOOKUP(C718,customers!$A$1:$A$1001,customers!$C$1:$C$1001))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22"/>
        <v>35.849999999999994</v>
      </c>
      <c r="N718" t="str">
        <f t="shared" si="23"/>
        <v>Robusta</v>
      </c>
      <c r="O718" t="s">
        <v>6199</v>
      </c>
      <c r="P718" t="str">
        <f>_xlfn.XLOOKUP(Order[[#This Row],[ 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 ",0)=0,"",_xlfn.XLOOKUP(C719,customers!$A$1:$A$1001,customers!$C$1:$C$1001))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22"/>
        <v>68.655000000000001</v>
      </c>
      <c r="N719" t="str">
        <f t="shared" si="23"/>
        <v>Arabica</v>
      </c>
      <c r="O719" t="s">
        <v>6200</v>
      </c>
      <c r="P719" t="str">
        <f>_xlfn.XLOOKUP(Order[[#This Row],[ 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 ",0)=0,"",_xlfn.XLOOKUP(C720,customers!$A$1:$A$1001,customers!$C$1:$C$1001))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22"/>
        <v>38.849999999999994</v>
      </c>
      <c r="N720" t="str">
        <f t="shared" si="23"/>
        <v>Liberica</v>
      </c>
      <c r="O720" t="s">
        <v>6200</v>
      </c>
      <c r="P720" t="str">
        <f>_xlfn.XLOOKUP(Order[[#This Row],[ 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 ",0)=0,"",_xlfn.XLOOKUP(C721,customers!$A$1:$A$1001,customers!$C$1:$C$1001))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22"/>
        <v>79.25</v>
      </c>
      <c r="N721" t="str">
        <f t="shared" si="23"/>
        <v>Liberica</v>
      </c>
      <c r="O721" t="s">
        <v>6199</v>
      </c>
      <c r="P721" t="str">
        <f>_xlfn.XLOOKUP(Order[[#This Row],[ 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 ",0)=0,"",_xlfn.XLOOKUP(C722,customers!$A$1:$A$1001,customers!$C$1:$C$1001))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22"/>
        <v>36.450000000000003</v>
      </c>
      <c r="N722" t="str">
        <f t="shared" si="23"/>
        <v>Excelsa</v>
      </c>
      <c r="O722" t="s">
        <v>6200</v>
      </c>
      <c r="P722" t="str">
        <f>_xlfn.XLOOKUP(Order[[#This Row],[ 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 ",0)=0,"",_xlfn.XLOOKUP(C723,customers!$A$1:$A$1001,customers!$C$1:$C$1001))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22"/>
        <v>8.9550000000000001</v>
      </c>
      <c r="N723" t="str">
        <f t="shared" si="23"/>
        <v>Robusta</v>
      </c>
      <c r="O723" t="s">
        <v>6198</v>
      </c>
      <c r="P723" t="str">
        <f>_xlfn.XLOOKUP(Order[[#This Row],[ 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 ",0)=0,"",_xlfn.XLOOKUP(C724,customers!$A$1:$A$1001,customers!$C$1:$C$1001))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22"/>
        <v>24.3</v>
      </c>
      <c r="N724" t="str">
        <f t="shared" si="23"/>
        <v>Excelsa</v>
      </c>
      <c r="O724" t="s">
        <v>6200</v>
      </c>
      <c r="P724" t="str">
        <f>_xlfn.XLOOKUP(Order[[#This Row],[ 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 ",0)=0,"",_xlfn.XLOOKUP(C725,customers!$A$1:$A$1001,customers!$C$1:$C$1001))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22"/>
        <v>63.249999999999993</v>
      </c>
      <c r="N725" t="str">
        <f t="shared" si="23"/>
        <v>Excelsa</v>
      </c>
      <c r="O725" t="s">
        <v>6198</v>
      </c>
      <c r="P725" t="str">
        <f>_xlfn.XLOOKUP(Order[[#This Row],[ 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 ",0)=0,"",_xlfn.XLOOKUP(C726,customers!$A$1:$A$1001,customers!$C$1:$C$1001))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22"/>
        <v>6.75</v>
      </c>
      <c r="N726" t="str">
        <f t="shared" si="23"/>
        <v>Arabica</v>
      </c>
      <c r="O726" t="s">
        <v>6198</v>
      </c>
      <c r="P726" t="str">
        <f>_xlfn.XLOOKUP(Order[[#This Row],[ 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 ",0)=0,"",_xlfn.XLOOKUP(C727,customers!$A$1:$A$1001,customers!$C$1:$C$1001))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22"/>
        <v>23.31</v>
      </c>
      <c r="N727" t="str">
        <f t="shared" si="23"/>
        <v>Arabica</v>
      </c>
      <c r="O727" t="s">
        <v>6199</v>
      </c>
      <c r="P727" t="str">
        <f>_xlfn.XLOOKUP(Order[[#This Row],[ 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 ",0)=0,"",_xlfn.XLOOKUP(C728,customers!$A$1:$A$1001,customers!$C$1:$C$1001))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22"/>
        <v>145.82</v>
      </c>
      <c r="N728" t="str">
        <f t="shared" si="23"/>
        <v>Liberica</v>
      </c>
      <c r="O728" t="s">
        <v>6199</v>
      </c>
      <c r="P728" t="str">
        <f>_xlfn.XLOOKUP(Order[[#This Row],[ 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 ",0)=0,"",_xlfn.XLOOKUP(C729,customers!$A$1:$A$1001,customers!$C$1:$C$1001))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22"/>
        <v>29.849999999999998</v>
      </c>
      <c r="N729" t="str">
        <f t="shared" si="23"/>
        <v>Robusta</v>
      </c>
      <c r="O729" t="s">
        <v>6198</v>
      </c>
      <c r="P729" t="str">
        <f>_xlfn.XLOOKUP(Order[[#This Row],[ 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 ",0)=0,"",_xlfn.XLOOKUP(C730,customers!$A$1:$A$1001,customers!$C$1:$C$1001))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22"/>
        <v>21.87</v>
      </c>
      <c r="N730" t="str">
        <f t="shared" si="23"/>
        <v>Excelsa</v>
      </c>
      <c r="O730" t="s">
        <v>6200</v>
      </c>
      <c r="P730" t="str">
        <f>_xlfn.XLOOKUP(Order[[#This Row],[ 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 ",0)=0,"",_xlfn.XLOOKUP(C731,customers!$A$1:$A$1001,customers!$C$1:$C$1001))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22"/>
        <v>4.3650000000000002</v>
      </c>
      <c r="N731" t="str">
        <f t="shared" si="23"/>
        <v>Liberica</v>
      </c>
      <c r="O731" t="s">
        <v>6198</v>
      </c>
      <c r="P731" t="str">
        <f>_xlfn.XLOOKUP(Order[[#This Row],[ 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 ",0)=0,"",_xlfn.XLOOKUP(C732,customers!$A$1:$A$1001,customers!$C$1:$C$1001))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22"/>
        <v>36.454999999999998</v>
      </c>
      <c r="N732" t="str">
        <f t="shared" si="23"/>
        <v>Liberica</v>
      </c>
      <c r="O732" t="s">
        <v>6199</v>
      </c>
      <c r="P732" t="str">
        <f>_xlfn.XLOOKUP(Order[[#This Row],[ 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 ",0)=0,"",_xlfn.XLOOKUP(C733,customers!$A$1:$A$1001,customers!$C$1:$C$1001))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22"/>
        <v>15.54</v>
      </c>
      <c r="N733" t="str">
        <f t="shared" si="23"/>
        <v>Liberica</v>
      </c>
      <c r="O733" t="s">
        <v>6200</v>
      </c>
      <c r="P733" t="str">
        <f>_xlfn.XLOOKUP(Order[[#This Row],[ 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 ",0)=0,"",_xlfn.XLOOKUP(C734,customers!$A$1:$A$1001,customers!$C$1:$C$1001))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22"/>
        <v>8.91</v>
      </c>
      <c r="N734" t="str">
        <f t="shared" si="23"/>
        <v>Excelsa</v>
      </c>
      <c r="O734" t="s">
        <v>6199</v>
      </c>
      <c r="P734" t="str">
        <f>_xlfn.XLOOKUP(Order[[#This Row],[ 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 ",0)=0,"",_xlfn.XLOOKUP(C735,customers!$A$1:$A$1001,customers!$C$1:$C$1001))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22"/>
        <v>100.39499999999998</v>
      </c>
      <c r="N735" t="str">
        <f t="shared" si="23"/>
        <v>Liberica</v>
      </c>
      <c r="O735" t="s">
        <v>6198</v>
      </c>
      <c r="P735" t="str">
        <f>_xlfn.XLOOKUP(Order[[#This Row],[ 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 ",0)=0,"",_xlfn.XLOOKUP(C736,customers!$A$1:$A$1001,customers!$C$1:$C$1001))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22"/>
        <v>13.424999999999997</v>
      </c>
      <c r="N736" t="str">
        <f t="shared" si="23"/>
        <v>Robusta</v>
      </c>
      <c r="O736" t="s">
        <v>6200</v>
      </c>
      <c r="P736" t="str">
        <f>_xlfn.XLOOKUP(Order[[#This Row],[ 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 ",0)=0,"",_xlfn.XLOOKUP(C737,customers!$A$1:$A$1001,customers!$C$1:$C$1001))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22"/>
        <v>21.87</v>
      </c>
      <c r="N737" t="str">
        <f t="shared" si="23"/>
        <v>Excelsa</v>
      </c>
      <c r="O737" t="s">
        <v>6200</v>
      </c>
      <c r="P737" t="str">
        <f>_xlfn.XLOOKUP(Order[[#This Row],[ 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 ",0)=0,"",_xlfn.XLOOKUP(C738,customers!$A$1:$A$1001,customers!$C$1:$C$1001))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22"/>
        <v>25.9</v>
      </c>
      <c r="N738" t="str">
        <f t="shared" si="23"/>
        <v>Liberica</v>
      </c>
      <c r="O738" t="s">
        <v>6200</v>
      </c>
      <c r="P738" t="str">
        <f>_xlfn.XLOOKUP(Order[[#This Row],[ 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 ",0)=0,"",_xlfn.XLOOKUP(C739,customers!$A$1:$A$1001,customers!$C$1:$C$1001))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22"/>
        <v>56.25</v>
      </c>
      <c r="N739" t="str">
        <f t="shared" si="23"/>
        <v>Arabica</v>
      </c>
      <c r="O739" t="s">
        <v>6198</v>
      </c>
      <c r="P739" t="str">
        <f>_xlfn.XLOOKUP(Order[[#This Row],[ 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 ",0)=0,"",_xlfn.XLOOKUP(C740,customers!$A$1:$A$1001,customers!$C$1:$C$1001))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22"/>
        <v>10.754999999999999</v>
      </c>
      <c r="N740" t="str">
        <f t="shared" si="23"/>
        <v>Robusta</v>
      </c>
      <c r="O740" t="s">
        <v>6199</v>
      </c>
      <c r="P740" t="str">
        <f>_xlfn.XLOOKUP(Order[[#This Row],[ 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 ",0)=0,"",_xlfn.XLOOKUP(C741,customers!$A$1:$A$1001,customers!$C$1:$C$1001))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22"/>
        <v>18.225000000000001</v>
      </c>
      <c r="N741" t="str">
        <f t="shared" si="23"/>
        <v>Excelsa</v>
      </c>
      <c r="O741" t="s">
        <v>6200</v>
      </c>
      <c r="P741" t="str">
        <f>_xlfn.XLOOKUP(Order[[#This Row],[ 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 ",0)=0,"",_xlfn.XLOOKUP(C742,customers!$A$1:$A$1001,customers!$C$1:$C$1001))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22"/>
        <v>28.679999999999996</v>
      </c>
      <c r="N742" t="str">
        <f t="shared" si="23"/>
        <v>Robusta</v>
      </c>
      <c r="O742" t="s">
        <v>6199</v>
      </c>
      <c r="P742" t="str">
        <f>_xlfn.XLOOKUP(Order[[#This Row],[ 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 ",0)=0,"",_xlfn.XLOOKUP(C743,customers!$A$1:$A$1001,customers!$C$1:$C$1001))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22"/>
        <v>8.73</v>
      </c>
      <c r="N743" t="str">
        <f t="shared" si="23"/>
        <v>Liberica</v>
      </c>
      <c r="O743" t="s">
        <v>6198</v>
      </c>
      <c r="P743" t="str">
        <f>_xlfn.XLOOKUP(Order[[#This Row],[ 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 ",0)=0,"",_xlfn.XLOOKUP(C744,customers!$A$1:$A$1001,customers!$C$1:$C$1001))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22"/>
        <v>58.2</v>
      </c>
      <c r="N744" t="str">
        <f t="shared" si="23"/>
        <v>Liberica</v>
      </c>
      <c r="O744" t="s">
        <v>6198</v>
      </c>
      <c r="P744" t="str">
        <f>_xlfn.XLOOKUP(Order[[#This Row],[ 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 ",0)=0,"",_xlfn.XLOOKUP(C745,customers!$A$1:$A$1001,customers!$C$1:$C$1001))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22"/>
        <v>17.91</v>
      </c>
      <c r="N745" t="str">
        <f t="shared" si="23"/>
        <v>Arabica</v>
      </c>
      <c r="O745" t="s">
        <v>6200</v>
      </c>
      <c r="P745" t="str">
        <f>_xlfn.XLOOKUP(Order[[#This Row],[ 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 ",0)=0,"",_xlfn.XLOOKUP(C746,customers!$A$1:$A$1001,customers!$C$1:$C$1001))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22"/>
        <v>17.91</v>
      </c>
      <c r="N746" t="str">
        <f t="shared" si="23"/>
        <v>Robusta</v>
      </c>
      <c r="O746" t="s">
        <v>6198</v>
      </c>
      <c r="P746" t="str">
        <f>_xlfn.XLOOKUP(Order[[#This Row],[ 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 ",0)=0,"",_xlfn.XLOOKUP(C747,customers!$A$1:$A$1001,customers!$C$1:$C$1001))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22"/>
        <v>14.58</v>
      </c>
      <c r="N747" t="str">
        <f t="shared" si="23"/>
        <v>Excelsa</v>
      </c>
      <c r="O747" t="s">
        <v>6200</v>
      </c>
      <c r="P747" t="str">
        <f>_xlfn.XLOOKUP(Order[[#This Row],[ 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 ",0)=0,"",_xlfn.XLOOKUP(C748,customers!$A$1:$A$1001,customers!$C$1:$C$1001))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22"/>
        <v>33.75</v>
      </c>
      <c r="N748" t="str">
        <f t="shared" si="23"/>
        <v>Arabica</v>
      </c>
      <c r="O748" t="s">
        <v>6198</v>
      </c>
      <c r="P748" t="str">
        <f>_xlfn.XLOOKUP(Order[[#This Row],[ 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 ",0)=0,"",_xlfn.XLOOKUP(C749,customers!$A$1:$A$1001,customers!$C$1:$C$1001))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22"/>
        <v>34.92</v>
      </c>
      <c r="N749" t="str">
        <f t="shared" si="23"/>
        <v>Liberica</v>
      </c>
      <c r="O749" t="s">
        <v>6198</v>
      </c>
      <c r="P749" t="str">
        <f>_xlfn.XLOOKUP(Order[[#This Row],[ 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 ",0)=0,"",_xlfn.XLOOKUP(C750,customers!$A$1:$A$1001,customers!$C$1:$C$1001))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22"/>
        <v>14.58</v>
      </c>
      <c r="N750" t="str">
        <f t="shared" si="23"/>
        <v>Excelsa</v>
      </c>
      <c r="O750" t="s">
        <v>6200</v>
      </c>
      <c r="P750" t="str">
        <f>_xlfn.XLOOKUP(Order[[#This Row],[ 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 ",0)=0,"",_xlfn.XLOOKUP(C751,customers!$A$1:$A$1001,customers!$C$1:$C$1001))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22"/>
        <v>5.3699999999999992</v>
      </c>
      <c r="N751" t="str">
        <f t="shared" si="23"/>
        <v>Robusta</v>
      </c>
      <c r="O751" t="s">
        <v>6200</v>
      </c>
      <c r="P751" t="str">
        <f>_xlfn.XLOOKUP(Order[[#This Row],[ 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 ",0)=0,"",_xlfn.XLOOKUP(C752,customers!$A$1:$A$1001,customers!$C$1:$C$1001))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22"/>
        <v>5.97</v>
      </c>
      <c r="N752" t="str">
        <f t="shared" si="23"/>
        <v>Robusta</v>
      </c>
      <c r="O752" t="s">
        <v>6198</v>
      </c>
      <c r="P752" t="str">
        <f>_xlfn.XLOOKUP(Order[[#This Row],[ 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 ",0)=0,"",_xlfn.XLOOKUP(C753,customers!$A$1:$A$1001,customers!$C$1:$C$1001))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22"/>
        <v>19.02</v>
      </c>
      <c r="N753" t="str">
        <f t="shared" si="23"/>
        <v>Liberica</v>
      </c>
      <c r="O753" t="s">
        <v>6199</v>
      </c>
      <c r="P753" t="str">
        <f>_xlfn.XLOOKUP(Order[[#This Row],[ 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 ",0)=0,"",_xlfn.XLOOKUP(C754,customers!$A$1:$A$1001,customers!$C$1:$C$1001))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22"/>
        <v>27.5</v>
      </c>
      <c r="N754" t="str">
        <f t="shared" si="23"/>
        <v>Excelsa</v>
      </c>
      <c r="O754" t="s">
        <v>6198</v>
      </c>
      <c r="P754" t="str">
        <f>_xlfn.XLOOKUP(Order[[#This Row],[ 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 ",0)=0,"",_xlfn.XLOOKUP(C755,customers!$A$1:$A$1001,customers!$C$1:$C$1001))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22"/>
        <v>29.849999999999998</v>
      </c>
      <c r="N755" t="str">
        <f t="shared" si="23"/>
        <v>Arabica</v>
      </c>
      <c r="O755" t="s">
        <v>6200</v>
      </c>
      <c r="P755" t="str">
        <f>_xlfn.XLOOKUP(Order[[#This Row],[ 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 ",0)=0,"",_xlfn.XLOOKUP(C756,customers!$A$1:$A$1001,customers!$C$1:$C$1001))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22"/>
        <v>17.91</v>
      </c>
      <c r="N756" t="str">
        <f t="shared" si="23"/>
        <v>Arabica</v>
      </c>
      <c r="O756" t="s">
        <v>6200</v>
      </c>
      <c r="P756" t="str">
        <f>_xlfn.XLOOKUP(Order[[#This Row],[ 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 ",0)=0,"",_xlfn.XLOOKUP(C757,customers!$A$1:$A$1001,customers!$C$1:$C$1001))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22"/>
        <v>28.53</v>
      </c>
      <c r="N757" t="str">
        <f t="shared" si="23"/>
        <v>Liberica</v>
      </c>
      <c r="O757" t="s">
        <v>6199</v>
      </c>
      <c r="P757" t="str">
        <f>_xlfn.XLOOKUP(Order[[#This Row],[ 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 ",0)=0,"",_xlfn.XLOOKUP(C758,customers!$A$1:$A$1001,customers!$C$1:$C$1001))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22"/>
        <v>35.799999999999997</v>
      </c>
      <c r="N758" t="str">
        <f t="shared" si="23"/>
        <v>Robusta</v>
      </c>
      <c r="O758" t="s">
        <v>6200</v>
      </c>
      <c r="P758" t="str">
        <f>_xlfn.XLOOKUP(Order[[#This Row],[ 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 ",0)=0,"",_xlfn.XLOOKUP(C759,customers!$A$1:$A$1001,customers!$C$1:$C$1001))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22"/>
        <v>17.91</v>
      </c>
      <c r="N759" t="str">
        <f t="shared" si="23"/>
        <v>Arabica</v>
      </c>
      <c r="O759" t="s">
        <v>6200</v>
      </c>
      <c r="P759" t="str">
        <f>_xlfn.XLOOKUP(Order[[#This Row],[ 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 ",0)=0,"",_xlfn.XLOOKUP(C760,customers!$A$1:$A$1001,customers!$C$1:$C$1001))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22"/>
        <v>8.9499999999999993</v>
      </c>
      <c r="N760" t="str">
        <f t="shared" si="23"/>
        <v>Robusta</v>
      </c>
      <c r="O760" t="s">
        <v>6200</v>
      </c>
      <c r="P760" t="str">
        <f>_xlfn.XLOOKUP(Order[[#This Row],[ 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 ",0)=0,"",_xlfn.XLOOKUP(C761,customers!$A$1:$A$1001,customers!$C$1:$C$1001))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22"/>
        <v>29.784999999999997</v>
      </c>
      <c r="N761" t="str">
        <f t="shared" si="23"/>
        <v>Liberica</v>
      </c>
      <c r="O761" t="s">
        <v>6200</v>
      </c>
      <c r="P761" t="str">
        <f>_xlfn.XLOOKUP(Order[[#This Row],[ 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 ",0)=0,"",_xlfn.XLOOKUP(C762,customers!$A$1:$A$1001,customers!$C$1:$C$1001))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22"/>
        <v>44.55</v>
      </c>
      <c r="N762" t="str">
        <f t="shared" si="23"/>
        <v>Excelsa</v>
      </c>
      <c r="O762" t="s">
        <v>6199</v>
      </c>
      <c r="P762" t="str">
        <f>_xlfn.XLOOKUP(Order[[#This Row],[ 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 ",0)=0,"",_xlfn.XLOOKUP(C763,customers!$A$1:$A$1001,customers!$C$1:$C$1001))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22"/>
        <v>89.1</v>
      </c>
      <c r="N763" t="str">
        <f t="shared" si="23"/>
        <v>Excelsa</v>
      </c>
      <c r="O763" t="s">
        <v>6199</v>
      </c>
      <c r="P763" t="str">
        <f>_xlfn.XLOOKUP(Order[[#This Row],[ 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 ",0)=0,"",_xlfn.XLOOKUP(C764,customers!$A$1:$A$1001,customers!$C$1:$C$1001))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22"/>
        <v>43.650000000000006</v>
      </c>
      <c r="N764" t="str">
        <f t="shared" si="23"/>
        <v>Liberica</v>
      </c>
      <c r="O764" t="s">
        <v>6198</v>
      </c>
      <c r="P764" t="str">
        <f>_xlfn.XLOOKUP(Order[[#This Row],[ 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 ",0)=0,"",_xlfn.XLOOKUP(C765,customers!$A$1:$A$1001,customers!$C$1:$C$1001))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22"/>
        <v>23.31</v>
      </c>
      <c r="N765" t="str">
        <f t="shared" si="23"/>
        <v>Arabica</v>
      </c>
      <c r="O765" t="s">
        <v>6199</v>
      </c>
      <c r="P765" t="str">
        <f>_xlfn.XLOOKUP(Order[[#This Row],[ 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 ",0)=0,"",_xlfn.XLOOKUP(C766,customers!$A$1:$A$1001,customers!$C$1:$C$1001))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22"/>
        <v>178.70999999999998</v>
      </c>
      <c r="N766" t="str">
        <f t="shared" si="23"/>
        <v>Arabica</v>
      </c>
      <c r="O766" t="s">
        <v>6199</v>
      </c>
      <c r="P766" t="str">
        <f>_xlfn.XLOOKUP(Order[[#This Row],[ 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 ",0)=0,"",_xlfn.XLOOKUP(C767,customers!$A$1:$A$1001,customers!$C$1:$C$1001))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22"/>
        <v>59.699999999999996</v>
      </c>
      <c r="N767" t="str">
        <f t="shared" si="23"/>
        <v>Robusta</v>
      </c>
      <c r="O767" t="s">
        <v>6198</v>
      </c>
      <c r="P767" t="str">
        <f>_xlfn.XLOOKUP(Order[[#This Row],[ 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 ",0)=0,"",_xlfn.XLOOKUP(C768,customers!$A$1:$A$1001,customers!$C$1:$C$1001))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22"/>
        <v>15.54</v>
      </c>
      <c r="N768" t="str">
        <f t="shared" si="23"/>
        <v>Arabica</v>
      </c>
      <c r="O768" t="s">
        <v>6199</v>
      </c>
      <c r="P768" t="str">
        <f>_xlfn.XLOOKUP(Order[[#This Row],[ 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 ",0)=0,"",_xlfn.XLOOKUP(C769,customers!$A$1:$A$1001,customers!$C$1:$C$1001))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22"/>
        <v>89.35499999999999</v>
      </c>
      <c r="N769" t="str">
        <f t="shared" si="23"/>
        <v>Arabica</v>
      </c>
      <c r="O769" t="s">
        <v>6199</v>
      </c>
      <c r="P769" t="str">
        <f>_xlfn.XLOOKUP(Order[[#This Row],[ 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 ",0)=0,"",_xlfn.XLOOKUP(C770,customers!$A$1:$A$1001,customers!$C$1:$C$1001))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22"/>
        <v>23.9</v>
      </c>
      <c r="N770" t="str">
        <f t="shared" si="23"/>
        <v>Robusta</v>
      </c>
      <c r="O770" t="s">
        <v>6199</v>
      </c>
      <c r="P770" t="str">
        <f>_xlfn.XLOOKUP(Order[[#This Row],[ 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 ",0)=0,"",_xlfn.XLOOKUP(C771,customers!$A$1:$A$1001,customers!$C$1:$C$1001))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24">L771*E771</f>
        <v>137.31</v>
      </c>
      <c r="N771" t="str">
        <f t="shared" ref="N771:N834" si="25">IF(I771="Rob","Robusta",IF(I771="Exc","Excelsa",IF(I771="Ara","Arabica",IF(I771="Lib","Liberica",""))))</f>
        <v>Robusta</v>
      </c>
      <c r="O771" t="s">
        <v>6198</v>
      </c>
      <c r="P771" t="str">
        <f>_xlfn.XLOOKUP(Order[[#This Row],[ 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 ",0)=0,"",_xlfn.XLOOKUP(C772,customers!$A$1:$A$1001,customers!$C$1:$C$1001))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24"/>
        <v>9.9499999999999993</v>
      </c>
      <c r="N772" t="str">
        <f t="shared" si="25"/>
        <v>Arabica</v>
      </c>
      <c r="O772" t="s">
        <v>6200</v>
      </c>
      <c r="P772" t="str">
        <f>_xlfn.XLOOKUP(Order[[#This Row],[ 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 ",0)=0,"",_xlfn.XLOOKUP(C773,customers!$A$1:$A$1001,customers!$C$1:$C$1001))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24"/>
        <v>21.509999999999998</v>
      </c>
      <c r="N773" t="str">
        <f t="shared" si="25"/>
        <v>Robusta</v>
      </c>
      <c r="O773" t="s">
        <v>6199</v>
      </c>
      <c r="P773" t="str">
        <f>_xlfn.XLOOKUP(Order[[#This Row],[ 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 ",0)=0,"",_xlfn.XLOOKUP(C774,customers!$A$1:$A$1001,customers!$C$1:$C$1001))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24"/>
        <v>82.5</v>
      </c>
      <c r="N774" t="str">
        <f t="shared" si="25"/>
        <v>Excelsa</v>
      </c>
      <c r="O774" t="s">
        <v>6198</v>
      </c>
      <c r="P774" t="str">
        <f>_xlfn.XLOOKUP(Order[[#This Row],[ 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 ",0)=0,"",_xlfn.XLOOKUP(C775,customers!$A$1:$A$1001,customers!$C$1:$C$1001))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24"/>
        <v>8.73</v>
      </c>
      <c r="N775" t="str">
        <f t="shared" si="25"/>
        <v>Liberica</v>
      </c>
      <c r="O775" t="s">
        <v>6198</v>
      </c>
      <c r="P775" t="str">
        <f>_xlfn.XLOOKUP(Order[[#This Row],[ 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 ",0)=0,"",_xlfn.XLOOKUP(C776,customers!$A$1:$A$1001,customers!$C$1:$C$1001))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24"/>
        <v>19.899999999999999</v>
      </c>
      <c r="N776" t="str">
        <f t="shared" si="25"/>
        <v>Robusta</v>
      </c>
      <c r="O776" t="s">
        <v>6198</v>
      </c>
      <c r="P776" t="str">
        <f>_xlfn.XLOOKUP(Order[[#This Row],[ 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 ",0)=0,"",_xlfn.XLOOKUP(C777,customers!$A$1:$A$1001,customers!$C$1:$C$1001))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24"/>
        <v>17.82</v>
      </c>
      <c r="N777" t="str">
        <f t="shared" si="25"/>
        <v>Excelsa</v>
      </c>
      <c r="O777" t="s">
        <v>6199</v>
      </c>
      <c r="P777" t="str">
        <f>_xlfn.XLOOKUP(Order[[#This Row],[ 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 ",0)=0,"",_xlfn.XLOOKUP(C778,customers!$A$1:$A$1001,customers!$C$1:$C$1001))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24"/>
        <v>20.25</v>
      </c>
      <c r="N778" t="str">
        <f t="shared" si="25"/>
        <v>Arabica</v>
      </c>
      <c r="O778" t="s">
        <v>6198</v>
      </c>
      <c r="P778" t="str">
        <f>_xlfn.XLOOKUP(Order[[#This Row],[ 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 ",0)=0,"",_xlfn.XLOOKUP(C779,customers!$A$1:$A$1001,customers!$C$1:$C$1001))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24"/>
        <v>59.569999999999993</v>
      </c>
      <c r="N779" t="str">
        <f t="shared" si="25"/>
        <v>Arabica</v>
      </c>
      <c r="O779" t="s">
        <v>6199</v>
      </c>
      <c r="P779" t="str">
        <f>_xlfn.XLOOKUP(Order[[#This Row],[ 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 ",0)=0,"",_xlfn.XLOOKUP(C780,customers!$A$1:$A$1001,customers!$C$1:$C$1001))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24"/>
        <v>19.02</v>
      </c>
      <c r="N780" t="str">
        <f t="shared" si="25"/>
        <v>Liberica</v>
      </c>
      <c r="O780" t="s">
        <v>6199</v>
      </c>
      <c r="P780" t="str">
        <f>_xlfn.XLOOKUP(Order[[#This Row],[ 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 ",0)=0,"",_xlfn.XLOOKUP(C781,customers!$A$1:$A$1001,customers!$C$1:$C$1001))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24"/>
        <v>77.699999999999989</v>
      </c>
      <c r="N781" t="str">
        <f t="shared" si="25"/>
        <v>Liberica</v>
      </c>
      <c r="O781" t="s">
        <v>6200</v>
      </c>
      <c r="P781" t="str">
        <f>_xlfn.XLOOKUP(Order[[#This Row],[ 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 ",0)=0,"",_xlfn.XLOOKUP(C782,customers!$A$1:$A$1001,customers!$C$1:$C$1001))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24"/>
        <v>41.25</v>
      </c>
      <c r="N782" t="str">
        <f t="shared" si="25"/>
        <v>Excelsa</v>
      </c>
      <c r="O782" t="s">
        <v>6198</v>
      </c>
      <c r="P782" t="str">
        <f>_xlfn.XLOOKUP(Order[[#This Row],[ 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 ",0)=0,"",_xlfn.XLOOKUP(C783,customers!$A$1:$A$1001,customers!$C$1:$C$1001))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24"/>
        <v>145.82</v>
      </c>
      <c r="N783" t="str">
        <f t="shared" si="25"/>
        <v>Liberica</v>
      </c>
      <c r="O783" t="s">
        <v>6199</v>
      </c>
      <c r="P783" t="str">
        <f>_xlfn.XLOOKUP(Order[[#This Row],[ 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 ",0)=0,"",_xlfn.XLOOKUP(C784,customers!$A$1:$A$1001,customers!$C$1:$C$1001))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24"/>
        <v>26.73</v>
      </c>
      <c r="N784" t="str">
        <f t="shared" si="25"/>
        <v>Excelsa</v>
      </c>
      <c r="O784" t="s">
        <v>6199</v>
      </c>
      <c r="P784" t="str">
        <f>_xlfn.XLOOKUP(Order[[#This Row],[ 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 ",0)=0,"",_xlfn.XLOOKUP(C785,customers!$A$1:$A$1001,customers!$C$1:$C$1001))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24"/>
        <v>43.650000000000006</v>
      </c>
      <c r="N785" t="str">
        <f t="shared" si="25"/>
        <v>Liberica</v>
      </c>
      <c r="O785" t="s">
        <v>6198</v>
      </c>
      <c r="P785" t="str">
        <f>_xlfn.XLOOKUP(Order[[#This Row],[ 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 ",0)=0,"",_xlfn.XLOOKUP(C786,customers!$A$1:$A$1001,customers!$C$1:$C$1001))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24"/>
        <v>31.7</v>
      </c>
      <c r="N786" t="str">
        <f t="shared" si="25"/>
        <v>Liberica</v>
      </c>
      <c r="O786" t="s">
        <v>6199</v>
      </c>
      <c r="P786" t="str">
        <f>_xlfn.XLOOKUP(Order[[#This Row],[ 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 ",0)=0,"",_xlfn.XLOOKUP(C787,customers!$A$1:$A$1001,customers!$C$1:$C$1001))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24"/>
        <v>22.884999999999998</v>
      </c>
      <c r="N787" t="str">
        <f t="shared" si="25"/>
        <v>Arabica</v>
      </c>
      <c r="O787" t="s">
        <v>6200</v>
      </c>
      <c r="P787" t="str">
        <f>_xlfn.XLOOKUP(Order[[#This Row],[ 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 ",0)=0,"",_xlfn.XLOOKUP(C788,customers!$A$1:$A$1001,customers!$C$1:$C$1001))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24"/>
        <v>27.945</v>
      </c>
      <c r="N788" t="str">
        <f t="shared" si="25"/>
        <v>Excelsa</v>
      </c>
      <c r="O788" t="s">
        <v>6200</v>
      </c>
      <c r="P788" t="str">
        <f>_xlfn.XLOOKUP(Order[[#This Row],[ 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 ",0)=0,"",_xlfn.XLOOKUP(C789,customers!$A$1:$A$1001,customers!$C$1:$C$1001))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24"/>
        <v>82.5</v>
      </c>
      <c r="N789" t="str">
        <f t="shared" si="25"/>
        <v>Excelsa</v>
      </c>
      <c r="O789" t="s">
        <v>6198</v>
      </c>
      <c r="P789" t="str">
        <f>_xlfn.XLOOKUP(Order[[#This Row],[ 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 ",0)=0,"",_xlfn.XLOOKUP(C790,customers!$A$1:$A$1001,customers!$C$1:$C$1001))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24"/>
        <v>45.769999999999996</v>
      </c>
      <c r="N790" t="str">
        <f t="shared" si="25"/>
        <v>Robusta</v>
      </c>
      <c r="O790" t="s">
        <v>6198</v>
      </c>
      <c r="P790" t="str">
        <f>_xlfn.XLOOKUP(Order[[#This Row],[ 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 ",0)=0,"",_xlfn.XLOOKUP(C791,customers!$A$1:$A$1001,customers!$C$1:$C$1001))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24"/>
        <v>77.699999999999989</v>
      </c>
      <c r="N791" t="str">
        <f t="shared" si="25"/>
        <v>Arabica</v>
      </c>
      <c r="O791" t="s">
        <v>6199</v>
      </c>
      <c r="P791" t="str">
        <f>_xlfn.XLOOKUP(Order[[#This Row],[ 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 ",0)=0,"",_xlfn.XLOOKUP(C792,customers!$A$1:$A$1001,customers!$C$1:$C$1001))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24"/>
        <v>23.31</v>
      </c>
      <c r="N792" t="str">
        <f t="shared" si="25"/>
        <v>Arabica</v>
      </c>
      <c r="O792" t="s">
        <v>6199</v>
      </c>
      <c r="P792" t="str">
        <f>_xlfn.XLOOKUP(Order[[#This Row],[ 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 ",0)=0,"",_xlfn.XLOOKUP(C793,customers!$A$1:$A$1001,customers!$C$1:$C$1001))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24"/>
        <v>23.774999999999999</v>
      </c>
      <c r="N793" t="str">
        <f t="shared" si="25"/>
        <v>Liberica</v>
      </c>
      <c r="O793" t="s">
        <v>6199</v>
      </c>
      <c r="P793" t="str">
        <f>_xlfn.XLOOKUP(Order[[#This Row],[ 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 ",0)=0,"",_xlfn.XLOOKUP(C794,customers!$A$1:$A$1001,customers!$C$1:$C$1001))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24"/>
        <v>52.38</v>
      </c>
      <c r="N794" t="str">
        <f t="shared" si="25"/>
        <v>Liberica</v>
      </c>
      <c r="O794" t="s">
        <v>6198</v>
      </c>
      <c r="P794" t="str">
        <f>_xlfn.XLOOKUP(Order[[#This Row],[ 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 ",0)=0,"",_xlfn.XLOOKUP(C795,customers!$A$1:$A$1001,customers!$C$1:$C$1001))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24"/>
        <v>17.924999999999997</v>
      </c>
      <c r="N795" t="str">
        <f t="shared" si="25"/>
        <v>Robusta</v>
      </c>
      <c r="O795" t="s">
        <v>6199</v>
      </c>
      <c r="P795" t="str">
        <f>_xlfn.XLOOKUP(Order[[#This Row],[ 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 ",0)=0,"",_xlfn.XLOOKUP(C796,customers!$A$1:$A$1001,customers!$C$1:$C$1001))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24"/>
        <v>148.92499999999998</v>
      </c>
      <c r="N796" t="str">
        <f t="shared" si="25"/>
        <v>Arabica</v>
      </c>
      <c r="O796" t="s">
        <v>6199</v>
      </c>
      <c r="P796" t="str">
        <f>_xlfn.XLOOKUP(Order[[#This Row],[ 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 ",0)=0,"",_xlfn.XLOOKUP(C797,customers!$A$1:$A$1001,customers!$C$1:$C$1001))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24"/>
        <v>28.679999999999996</v>
      </c>
      <c r="N797" t="str">
        <f t="shared" si="25"/>
        <v>Robusta</v>
      </c>
      <c r="O797" t="s">
        <v>6199</v>
      </c>
      <c r="P797" t="str">
        <f>_xlfn.XLOOKUP(Order[[#This Row],[ 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 ",0)=0,"",_xlfn.XLOOKUP(C798,customers!$A$1:$A$1001,customers!$C$1:$C$1001))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24"/>
        <v>9.51</v>
      </c>
      <c r="N798" t="str">
        <f t="shared" si="25"/>
        <v>Liberica</v>
      </c>
      <c r="O798" t="s">
        <v>6199</v>
      </c>
      <c r="P798" t="str">
        <f>_xlfn.XLOOKUP(Order[[#This Row],[ 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 ",0)=0,"",_xlfn.XLOOKUP(C799,customers!$A$1:$A$1001,customers!$C$1:$C$1001))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24"/>
        <v>31.08</v>
      </c>
      <c r="N799" t="str">
        <f t="shared" si="25"/>
        <v>Arabica</v>
      </c>
      <c r="O799" t="s">
        <v>6199</v>
      </c>
      <c r="P799" t="str">
        <f>_xlfn.XLOOKUP(Order[[#This Row],[ 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 ",0)=0,"",_xlfn.XLOOKUP(C800,customers!$A$1:$A$1001,customers!$C$1:$C$1001))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24"/>
        <v>8.0549999999999997</v>
      </c>
      <c r="N800" t="str">
        <f t="shared" si="25"/>
        <v>Robusta</v>
      </c>
      <c r="O800" t="s">
        <v>6200</v>
      </c>
      <c r="P800" t="str">
        <f>_xlfn.XLOOKUP(Order[[#This Row],[ 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 ",0)=0,"",_xlfn.XLOOKUP(C801,customers!$A$1:$A$1001,customers!$C$1:$C$1001))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24"/>
        <v>36.450000000000003</v>
      </c>
      <c r="N801" t="str">
        <f t="shared" si="25"/>
        <v>Excelsa</v>
      </c>
      <c r="O801" t="s">
        <v>6200</v>
      </c>
      <c r="P801" t="str">
        <f>_xlfn.XLOOKUP(Order[[#This Row],[ 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 ",0)=0,"",_xlfn.XLOOKUP(C802,customers!$A$1:$A$1001,customers!$C$1:$C$1001))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24"/>
        <v>16.11</v>
      </c>
      <c r="N802" t="str">
        <f t="shared" si="25"/>
        <v>Robusta</v>
      </c>
      <c r="O802" t="s">
        <v>6200</v>
      </c>
      <c r="P802" t="str">
        <f>_xlfn.XLOOKUP(Order[[#This Row],[ 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 ",0)=0,"",_xlfn.XLOOKUP(C803,customers!$A$1:$A$1001,customers!$C$1:$C$1001))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24"/>
        <v>41.169999999999995</v>
      </c>
      <c r="N803" t="str">
        <f t="shared" si="25"/>
        <v>Robusta</v>
      </c>
      <c r="O803" t="s">
        <v>6200</v>
      </c>
      <c r="P803" t="str">
        <f>_xlfn.XLOOKUP(Order[[#This Row],[ 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 ",0)=0,"",_xlfn.XLOOKUP(C804,customers!$A$1:$A$1001,customers!$C$1:$C$1001))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24"/>
        <v>10.739999999999998</v>
      </c>
      <c r="N804" t="str">
        <f t="shared" si="25"/>
        <v>Robusta</v>
      </c>
      <c r="O804" t="s">
        <v>6200</v>
      </c>
      <c r="P804" t="str">
        <f>_xlfn.XLOOKUP(Order[[#This Row],[ 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 ",0)=0,"",_xlfn.XLOOKUP(C805,customers!$A$1:$A$1001,customers!$C$1:$C$1001))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24"/>
        <v>126.49999999999999</v>
      </c>
      <c r="N805" t="str">
        <f t="shared" si="25"/>
        <v>Excelsa</v>
      </c>
      <c r="O805" t="s">
        <v>6198</v>
      </c>
      <c r="P805" t="str">
        <f>_xlfn.XLOOKUP(Order[[#This Row],[ 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 ",0)=0,"",_xlfn.XLOOKUP(C806,customers!$A$1:$A$1001,customers!$C$1:$C$1001))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24"/>
        <v>23.9</v>
      </c>
      <c r="N806" t="str">
        <f t="shared" si="25"/>
        <v>Robusta</v>
      </c>
      <c r="O806" t="s">
        <v>6199</v>
      </c>
      <c r="P806" t="str">
        <f>_xlfn.XLOOKUP(Order[[#This Row],[ 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 ",0)=0,"",_xlfn.XLOOKUP(C807,customers!$A$1:$A$1001,customers!$C$1:$C$1001))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24"/>
        <v>5.97</v>
      </c>
      <c r="N807" t="str">
        <f t="shared" si="25"/>
        <v>Robusta</v>
      </c>
      <c r="O807" t="s">
        <v>6198</v>
      </c>
      <c r="P807" t="str">
        <f>_xlfn.XLOOKUP(Order[[#This Row],[ 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 ",0)=0,"",_xlfn.XLOOKUP(C808,customers!$A$1:$A$1001,customers!$C$1:$C$1001))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24"/>
        <v>7.77</v>
      </c>
      <c r="N808" t="str">
        <f t="shared" si="25"/>
        <v>Liberica</v>
      </c>
      <c r="O808" t="s">
        <v>6200</v>
      </c>
      <c r="P808" t="str">
        <f>_xlfn.XLOOKUP(Order[[#This Row],[ 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 ",0)=0,"",_xlfn.XLOOKUP(C809,customers!$A$1:$A$1001,customers!$C$1:$C$1001))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24"/>
        <v>23.31</v>
      </c>
      <c r="N809" t="str">
        <f t="shared" si="25"/>
        <v>Liberica</v>
      </c>
      <c r="O809" t="s">
        <v>6200</v>
      </c>
      <c r="P809" t="str">
        <f>_xlfn.XLOOKUP(Order[[#This Row],[ 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 ",0)=0,"",_xlfn.XLOOKUP(C810,customers!$A$1:$A$1001,customers!$C$1:$C$1001))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24"/>
        <v>137.42499999999998</v>
      </c>
      <c r="N810" t="str">
        <f t="shared" si="25"/>
        <v>Robusta</v>
      </c>
      <c r="O810" t="s">
        <v>6199</v>
      </c>
      <c r="P810" t="str">
        <f>_xlfn.XLOOKUP(Order[[#This Row],[ 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 ",0)=0,"",_xlfn.XLOOKUP(C811,customers!$A$1:$A$1001,customers!$C$1:$C$1001))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24"/>
        <v>8.0549999999999997</v>
      </c>
      <c r="N811" t="str">
        <f t="shared" si="25"/>
        <v>Robusta</v>
      </c>
      <c r="O811" t="s">
        <v>6200</v>
      </c>
      <c r="P811" t="str">
        <f>_xlfn.XLOOKUP(Order[[#This Row],[ 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 ",0)=0,"",_xlfn.XLOOKUP(C812,customers!$A$1:$A$1001,customers!$C$1:$C$1001))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24"/>
        <v>28.53</v>
      </c>
      <c r="N812" t="str">
        <f t="shared" si="25"/>
        <v>Liberica</v>
      </c>
      <c r="O812" t="s">
        <v>6199</v>
      </c>
      <c r="P812" t="str">
        <f>_xlfn.XLOOKUP(Order[[#This Row],[ 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 ",0)=0,"",_xlfn.XLOOKUP(C813,customers!$A$1:$A$1001,customers!$C$1:$C$1001))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24"/>
        <v>67.5</v>
      </c>
      <c r="N813" t="str">
        <f t="shared" si="25"/>
        <v>Arabica</v>
      </c>
      <c r="O813" t="s">
        <v>6198</v>
      </c>
      <c r="P813" t="str">
        <f>_xlfn.XLOOKUP(Order[[#This Row],[ 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 ",0)=0,"",_xlfn.XLOOKUP(C814,customers!$A$1:$A$1001,customers!$C$1:$C$1001))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24"/>
        <v>178.70999999999998</v>
      </c>
      <c r="N814" t="str">
        <f t="shared" si="25"/>
        <v>Liberica</v>
      </c>
      <c r="O814" t="s">
        <v>6200</v>
      </c>
      <c r="P814" t="str">
        <f>_xlfn.XLOOKUP(Order[[#This Row],[ 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 ",0)=0,"",_xlfn.XLOOKUP(C815,customers!$A$1:$A$1001,customers!$C$1:$C$1001))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24"/>
        <v>31.624999999999996</v>
      </c>
      <c r="N815" t="str">
        <f t="shared" si="25"/>
        <v>Excelsa</v>
      </c>
      <c r="O815" t="s">
        <v>6198</v>
      </c>
      <c r="P815" t="str">
        <f>_xlfn.XLOOKUP(Order[[#This Row],[ 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 ",0)=0,"",_xlfn.XLOOKUP(C816,customers!$A$1:$A$1001,customers!$C$1:$C$1001))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24"/>
        <v>8.91</v>
      </c>
      <c r="N816" t="str">
        <f t="shared" si="25"/>
        <v>Excelsa</v>
      </c>
      <c r="O816" t="s">
        <v>6199</v>
      </c>
      <c r="P816" t="str">
        <f>_xlfn.XLOOKUP(Order[[#This Row],[ 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 ",0)=0,"",_xlfn.XLOOKUP(C817,customers!$A$1:$A$1001,customers!$C$1:$C$1001))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24"/>
        <v>35.82</v>
      </c>
      <c r="N817" t="str">
        <f t="shared" si="25"/>
        <v>Robusta</v>
      </c>
      <c r="O817" t="s">
        <v>6198</v>
      </c>
      <c r="P817" t="str">
        <f>_xlfn.XLOOKUP(Order[[#This Row],[ 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 ",0)=0,"",_xlfn.XLOOKUP(C818,customers!$A$1:$A$1001,customers!$C$1:$C$1001))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24"/>
        <v>38.04</v>
      </c>
      <c r="N818" t="str">
        <f t="shared" si="25"/>
        <v>Liberica</v>
      </c>
      <c r="O818" t="s">
        <v>6199</v>
      </c>
      <c r="P818" t="str">
        <f>_xlfn.XLOOKUP(Order[[#This Row],[ 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 ",0)=0,"",_xlfn.XLOOKUP(C819,customers!$A$1:$A$1001,customers!$C$1:$C$1001))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24"/>
        <v>15.54</v>
      </c>
      <c r="N819" t="str">
        <f t="shared" si="25"/>
        <v>Liberica</v>
      </c>
      <c r="O819" t="s">
        <v>6200</v>
      </c>
      <c r="P819" t="str">
        <f>_xlfn.XLOOKUP(Order[[#This Row],[ 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 ",0)=0,"",_xlfn.XLOOKUP(C820,customers!$A$1:$A$1001,customers!$C$1:$C$1001))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24"/>
        <v>79.25</v>
      </c>
      <c r="N820" t="str">
        <f t="shared" si="25"/>
        <v>Liberica</v>
      </c>
      <c r="O820" t="s">
        <v>6199</v>
      </c>
      <c r="P820" t="str">
        <f>_xlfn.XLOOKUP(Order[[#This Row],[ 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 ",0)=0,"",_xlfn.XLOOKUP(C821,customers!$A$1:$A$1001,customers!$C$1:$C$1001))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24"/>
        <v>4.7549999999999999</v>
      </c>
      <c r="N821" t="str">
        <f t="shared" si="25"/>
        <v>Liberica</v>
      </c>
      <c r="O821" t="s">
        <v>6199</v>
      </c>
      <c r="P821" t="str">
        <f>_xlfn.XLOOKUP(Order[[#This Row],[ 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 ",0)=0,"",_xlfn.XLOOKUP(C822,customers!$A$1:$A$1001,customers!$C$1:$C$1001))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24"/>
        <v>55</v>
      </c>
      <c r="N822" t="str">
        <f t="shared" si="25"/>
        <v>Excelsa</v>
      </c>
      <c r="O822" t="s">
        <v>6198</v>
      </c>
      <c r="P822" t="str">
        <f>_xlfn.XLOOKUP(Order[[#This Row],[ 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 ",0)=0,"",_xlfn.XLOOKUP(C823,customers!$A$1:$A$1001,customers!$C$1:$C$1001))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24"/>
        <v>26.849999999999994</v>
      </c>
      <c r="N823" t="str">
        <f t="shared" si="25"/>
        <v>Robusta</v>
      </c>
      <c r="O823" t="s">
        <v>6200</v>
      </c>
      <c r="P823" t="str">
        <f>_xlfn.XLOOKUP(Order[[#This Row],[ 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 ",0)=0,"",_xlfn.XLOOKUP(C824,customers!$A$1:$A$1001,customers!$C$1:$C$1001))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24"/>
        <v>136.61999999999998</v>
      </c>
      <c r="N824" t="str">
        <f t="shared" si="25"/>
        <v>Excelsa</v>
      </c>
      <c r="O824" t="s">
        <v>6199</v>
      </c>
      <c r="P824" t="str">
        <f>_xlfn.XLOOKUP(Order[[#This Row],[ 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 ",0)=0,"",_xlfn.XLOOKUP(C825,customers!$A$1:$A$1001,customers!$C$1:$C$1001))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24"/>
        <v>47.55</v>
      </c>
      <c r="N825" t="str">
        <f t="shared" si="25"/>
        <v>Liberica</v>
      </c>
      <c r="O825" t="s">
        <v>6199</v>
      </c>
      <c r="P825" t="str">
        <f>_xlfn.XLOOKUP(Order[[#This Row],[ 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 ",0)=0,"",_xlfn.XLOOKUP(C826,customers!$A$1:$A$1001,customers!$C$1:$C$1001))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24"/>
        <v>16.875</v>
      </c>
      <c r="N826" t="str">
        <f t="shared" si="25"/>
        <v>Arabica</v>
      </c>
      <c r="O826" t="s">
        <v>6198</v>
      </c>
      <c r="P826" t="str">
        <f>_xlfn.XLOOKUP(Order[[#This Row],[ 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 ",0)=0,"",_xlfn.XLOOKUP(C827,customers!$A$1:$A$1001,customers!$C$1:$C$1001))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24"/>
        <v>29.849999999999998</v>
      </c>
      <c r="N827" t="str">
        <f t="shared" si="25"/>
        <v>Arabica</v>
      </c>
      <c r="O827" t="s">
        <v>6200</v>
      </c>
      <c r="P827" t="str">
        <f>_xlfn.XLOOKUP(Order[[#This Row],[ 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 ",0)=0,"",_xlfn.XLOOKUP(C828,customers!$A$1:$A$1001,customers!$C$1:$C$1001))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24"/>
        <v>41.25</v>
      </c>
      <c r="N828" t="str">
        <f t="shared" si="25"/>
        <v>Excelsa</v>
      </c>
      <c r="O828" t="s">
        <v>6198</v>
      </c>
      <c r="P828" t="str">
        <f>_xlfn.XLOOKUP(Order[[#This Row],[ 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 ",0)=0,"",_xlfn.XLOOKUP(C829,customers!$A$1:$A$1001,customers!$C$1:$C$1001))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24"/>
        <v>20.625</v>
      </c>
      <c r="N829" t="str">
        <f t="shared" si="25"/>
        <v>Excelsa</v>
      </c>
      <c r="O829" t="s">
        <v>6198</v>
      </c>
      <c r="P829" t="str">
        <f>_xlfn.XLOOKUP(Order[[#This Row],[ 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 ",0)=0,"",_xlfn.XLOOKUP(C830,customers!$A$1:$A$1001,customers!$C$1:$C$1001))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24"/>
        <v>137.31</v>
      </c>
      <c r="N830" t="str">
        <f t="shared" si="25"/>
        <v>Arabica</v>
      </c>
      <c r="O830" t="s">
        <v>6200</v>
      </c>
      <c r="P830" t="str">
        <f>_xlfn.XLOOKUP(Order[[#This Row],[ 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 ",0)=0,"",_xlfn.XLOOKUP(C831,customers!$A$1:$A$1001,customers!$C$1:$C$1001))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24"/>
        <v>2.9849999999999999</v>
      </c>
      <c r="N831" t="str">
        <f t="shared" si="25"/>
        <v>Arabica</v>
      </c>
      <c r="O831" t="s">
        <v>6200</v>
      </c>
      <c r="P831" t="str">
        <f>_xlfn.XLOOKUP(Order[[#This Row],[ 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 ",0)=0,"",_xlfn.XLOOKUP(C832,customers!$A$1:$A$1001,customers!$C$1:$C$1001))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24"/>
        <v>27.5</v>
      </c>
      <c r="N832" t="str">
        <f t="shared" si="25"/>
        <v>Excelsa</v>
      </c>
      <c r="O832" t="s">
        <v>6198</v>
      </c>
      <c r="P832" t="str">
        <f>_xlfn.XLOOKUP(Order[[#This Row],[ 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 ",0)=0,"",_xlfn.XLOOKUP(C833,customers!$A$1:$A$1001,customers!$C$1:$C$1001))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24"/>
        <v>5.97</v>
      </c>
      <c r="N833" t="str">
        <f t="shared" si="25"/>
        <v>Arabica</v>
      </c>
      <c r="O833" t="s">
        <v>6200</v>
      </c>
      <c r="P833" t="str">
        <f>_xlfn.XLOOKUP(Order[[#This Row],[ 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 ",0)=0,"",_xlfn.XLOOKUP(C834,customers!$A$1:$A$1001,customers!$C$1:$C$1001))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24"/>
        <v>59.699999999999996</v>
      </c>
      <c r="N834" t="str">
        <f t="shared" si="25"/>
        <v>Robusta</v>
      </c>
      <c r="O834" t="s">
        <v>6198</v>
      </c>
      <c r="P834" t="str">
        <f>_xlfn.XLOOKUP(Order[[#This Row],[ 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 ",0)=0,"",_xlfn.XLOOKUP(C835,customers!$A$1:$A$1001,customers!$C$1:$C$1001))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26">L835*E835</f>
        <v>82.339999999999989</v>
      </c>
      <c r="N835" t="str">
        <f t="shared" ref="N835:N898" si="27">IF(I835="Rob","Robusta",IF(I835="Exc","Excelsa",IF(I835="Ara","Arabica",IF(I835="Lib","Liberica",""))))</f>
        <v>Robusta</v>
      </c>
      <c r="O835" t="s">
        <v>6200</v>
      </c>
      <c r="P835" t="str">
        <f>_xlfn.XLOOKUP(Order[[#This Row],[ 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 ",0)=0,"",_xlfn.XLOOKUP(C836,customers!$A$1:$A$1001,customers!$C$1:$C$1001))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26"/>
        <v>22.884999999999998</v>
      </c>
      <c r="N836" t="str">
        <f t="shared" si="27"/>
        <v>Arabica</v>
      </c>
      <c r="O836" t="s">
        <v>6200</v>
      </c>
      <c r="P836" t="str">
        <f>_xlfn.XLOOKUP(Order[[#This Row],[ 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 ",0)=0,"",_xlfn.XLOOKUP(C837,customers!$A$1:$A$1001,customers!$C$1:$C$1001))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26"/>
        <v>8.91</v>
      </c>
      <c r="N837" t="str">
        <f t="shared" si="27"/>
        <v>Excelsa</v>
      </c>
      <c r="O837" t="s">
        <v>6199</v>
      </c>
      <c r="P837" t="str">
        <f>_xlfn.XLOOKUP(Order[[#This Row],[ 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 ",0)=0,"",_xlfn.XLOOKUP(C838,customers!$A$1:$A$1001,customers!$C$1:$C$1001))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26"/>
        <v>11.94</v>
      </c>
      <c r="N838" t="str">
        <f t="shared" si="27"/>
        <v>Arabica</v>
      </c>
      <c r="O838" t="s">
        <v>6200</v>
      </c>
      <c r="P838" t="str">
        <f>_xlfn.XLOOKUP(Order[[#This Row],[ 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 ",0)=0,"",_xlfn.XLOOKUP(C839,customers!$A$1:$A$1001,customers!$C$1:$C$1001))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26"/>
        <v>100.39499999999998</v>
      </c>
      <c r="N839" t="str">
        <f t="shared" si="27"/>
        <v>Liberica</v>
      </c>
      <c r="O839" t="s">
        <v>6198</v>
      </c>
      <c r="P839" t="str">
        <f>_xlfn.XLOOKUP(Order[[#This Row],[ 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 ",0)=0,"",_xlfn.XLOOKUP(C840,customers!$A$1:$A$1001,customers!$C$1:$C$1001))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26"/>
        <v>114.42499999999998</v>
      </c>
      <c r="N840" t="str">
        <f t="shared" si="27"/>
        <v>Arabica</v>
      </c>
      <c r="O840" t="s">
        <v>6200</v>
      </c>
      <c r="P840" t="str">
        <f>_xlfn.XLOOKUP(Order[[#This Row],[ 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 ",0)=0,"",_xlfn.XLOOKUP(C841,customers!$A$1:$A$1001,customers!$C$1:$C$1001))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26"/>
        <v>41.25</v>
      </c>
      <c r="N841" t="str">
        <f t="shared" si="27"/>
        <v>Excelsa</v>
      </c>
      <c r="O841" t="s">
        <v>6198</v>
      </c>
      <c r="P841" t="str">
        <f>_xlfn.XLOOKUP(Order[[#This Row],[ 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 ",0)=0,"",_xlfn.XLOOKUP(C842,customers!$A$1:$A$1001,customers!$C$1:$C$1001))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26"/>
        <v>28.679999999999996</v>
      </c>
      <c r="N842" t="str">
        <f t="shared" si="27"/>
        <v>Robusta</v>
      </c>
      <c r="O842" t="s">
        <v>6199</v>
      </c>
      <c r="P842" t="str">
        <f>_xlfn.XLOOKUP(Order[[#This Row],[ 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 ",0)=0,"",_xlfn.XLOOKUP(C843,customers!$A$1:$A$1001,customers!$C$1:$C$1001))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26"/>
        <v>4.3650000000000002</v>
      </c>
      <c r="N843" t="str">
        <f t="shared" si="27"/>
        <v>Liberica</v>
      </c>
      <c r="O843" t="s">
        <v>6198</v>
      </c>
      <c r="P843" t="str">
        <f>_xlfn.XLOOKUP(Order[[#This Row],[ 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 ",0)=0,"",_xlfn.XLOOKUP(C844,customers!$A$1:$A$1001,customers!$C$1:$C$1001))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26"/>
        <v>8.25</v>
      </c>
      <c r="N844" t="str">
        <f t="shared" si="27"/>
        <v>Excelsa</v>
      </c>
      <c r="O844" t="s">
        <v>6198</v>
      </c>
      <c r="P844" t="str">
        <f>_xlfn.XLOOKUP(Order[[#This Row],[ 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 ",0)=0,"",_xlfn.XLOOKUP(C845,customers!$A$1:$A$1001,customers!$C$1:$C$1001))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26"/>
        <v>8.25</v>
      </c>
      <c r="N845" t="str">
        <f t="shared" si="27"/>
        <v>Excelsa</v>
      </c>
      <c r="O845" t="s">
        <v>6198</v>
      </c>
      <c r="P845" t="str">
        <f>_xlfn.XLOOKUP(Order[[#This Row],[ 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 ",0)=0,"",_xlfn.XLOOKUP(C846,customers!$A$1:$A$1001,customers!$C$1:$C$1001))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26"/>
        <v>35.82</v>
      </c>
      <c r="N846" t="str">
        <f t="shared" si="27"/>
        <v>Arabica</v>
      </c>
      <c r="O846" t="s">
        <v>6200</v>
      </c>
      <c r="P846" t="str">
        <f>_xlfn.XLOOKUP(Order[[#This Row],[ 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 ",0)=0,"",_xlfn.XLOOKUP(C847,customers!$A$1:$A$1001,customers!$C$1:$C$1001))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26"/>
        <v>167.67000000000002</v>
      </c>
      <c r="N847" t="str">
        <f t="shared" si="27"/>
        <v>Excelsa</v>
      </c>
      <c r="O847" t="s">
        <v>6200</v>
      </c>
      <c r="P847" t="str">
        <f>_xlfn.XLOOKUP(Order[[#This Row],[ 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 ",0)=0,"",_xlfn.XLOOKUP(C848,customers!$A$1:$A$1001,customers!$C$1:$C$1001))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26"/>
        <v>51.749999999999993</v>
      </c>
      <c r="N848" t="str">
        <f t="shared" si="27"/>
        <v>Arabica</v>
      </c>
      <c r="O848" t="s">
        <v>6198</v>
      </c>
      <c r="P848" t="str">
        <f>_xlfn.XLOOKUP(Order[[#This Row],[ 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 ",0)=0,"",_xlfn.XLOOKUP(C849,customers!$A$1:$A$1001,customers!$C$1:$C$1001))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26"/>
        <v>8.9550000000000001</v>
      </c>
      <c r="N849" t="str">
        <f t="shared" si="27"/>
        <v>Arabica</v>
      </c>
      <c r="O849" t="s">
        <v>6200</v>
      </c>
      <c r="P849" t="str">
        <f>_xlfn.XLOOKUP(Order[[#This Row],[ 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 ",0)=0,"",_xlfn.XLOOKUP(C850,customers!$A$1:$A$1001,customers!$C$1:$C$1001))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26"/>
        <v>53.46</v>
      </c>
      <c r="N850" t="str">
        <f t="shared" si="27"/>
        <v>Excelsa</v>
      </c>
      <c r="O850" t="s">
        <v>6199</v>
      </c>
      <c r="P850" t="str">
        <f>_xlfn.XLOOKUP(Order[[#This Row],[ 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 ",0)=0,"",_xlfn.XLOOKUP(C851,customers!$A$1:$A$1001,customers!$C$1:$C$1001))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26"/>
        <v>23.31</v>
      </c>
      <c r="N851" t="str">
        <f t="shared" si="27"/>
        <v>Arabica</v>
      </c>
      <c r="O851" t="s">
        <v>6199</v>
      </c>
      <c r="P851" t="str">
        <f>_xlfn.XLOOKUP(Order[[#This Row],[ 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 ",0)=0,"",_xlfn.XLOOKUP(C852,customers!$A$1:$A$1001,customers!$C$1:$C$1001))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26"/>
        <v>6.75</v>
      </c>
      <c r="N852" t="str">
        <f t="shared" si="27"/>
        <v>Arabica</v>
      </c>
      <c r="O852" t="s">
        <v>6198</v>
      </c>
      <c r="P852" t="str">
        <f>_xlfn.XLOOKUP(Order[[#This Row],[ 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 ",0)=0,"",_xlfn.XLOOKUP(C853,customers!$A$1:$A$1001,customers!$C$1:$C$1001))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26"/>
        <v>7.77</v>
      </c>
      <c r="N853" t="str">
        <f t="shared" si="27"/>
        <v>Liberica</v>
      </c>
      <c r="O853" t="s">
        <v>6200</v>
      </c>
      <c r="P853" t="str">
        <f>_xlfn.XLOOKUP(Order[[#This Row],[ 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 ",0)=0,"",_xlfn.XLOOKUP(C854,customers!$A$1:$A$1001,customers!$C$1:$C$1001))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26"/>
        <v>119.13999999999999</v>
      </c>
      <c r="N854" t="str">
        <f t="shared" si="27"/>
        <v>Liberica</v>
      </c>
      <c r="O854" t="s">
        <v>6200</v>
      </c>
      <c r="P854" t="str">
        <f>_xlfn.XLOOKUP(Order[[#This Row],[ 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 ",0)=0,"",_xlfn.XLOOKUP(C855,customers!$A$1:$A$1001,customers!$C$1:$C$1001))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26"/>
        <v>19.899999999999999</v>
      </c>
      <c r="N855" t="str">
        <f t="shared" si="27"/>
        <v>Arabica</v>
      </c>
      <c r="O855" t="s">
        <v>6200</v>
      </c>
      <c r="P855" t="str">
        <f>_xlfn.XLOOKUP(Order[[#This Row],[ 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 ",0)=0,"",_xlfn.XLOOKUP(C856,customers!$A$1:$A$1001,customers!$C$1:$C$1001))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26"/>
        <v>35.849999999999994</v>
      </c>
      <c r="N856" t="str">
        <f t="shared" si="27"/>
        <v>Robusta</v>
      </c>
      <c r="O856" t="s">
        <v>6199</v>
      </c>
      <c r="P856" t="str">
        <f>_xlfn.XLOOKUP(Order[[#This Row],[ 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 ",0)=0,"",_xlfn.XLOOKUP(C857,customers!$A$1:$A$1001,customers!$C$1:$C$1001))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26"/>
        <v>89.35499999999999</v>
      </c>
      <c r="N857" t="str">
        <f t="shared" si="27"/>
        <v>Liberica</v>
      </c>
      <c r="O857" t="s">
        <v>6200</v>
      </c>
      <c r="P857" t="str">
        <f>_xlfn.XLOOKUP(Order[[#This Row],[ 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 ",0)=0,"",_xlfn.XLOOKUP(C858,customers!$A$1:$A$1001,customers!$C$1:$C$1001))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26"/>
        <v>8.73</v>
      </c>
      <c r="N858" t="str">
        <f t="shared" si="27"/>
        <v>Liberica</v>
      </c>
      <c r="O858" t="s">
        <v>6198</v>
      </c>
      <c r="P858" t="str">
        <f>_xlfn.XLOOKUP(Order[[#This Row],[ 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 ",0)=0,"",_xlfn.XLOOKUP(C859,customers!$A$1:$A$1001,customers!$C$1:$C$1001))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26"/>
        <v>137.42499999999998</v>
      </c>
      <c r="N859" t="str">
        <f t="shared" si="27"/>
        <v>Robusta</v>
      </c>
      <c r="O859" t="s">
        <v>6199</v>
      </c>
      <c r="P859" t="str">
        <f>_xlfn.XLOOKUP(Order[[#This Row],[ 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 ",0)=0,"",_xlfn.XLOOKUP(C860,customers!$A$1:$A$1001,customers!$C$1:$C$1001))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26"/>
        <v>34.92</v>
      </c>
      <c r="N860" t="str">
        <f t="shared" si="27"/>
        <v>Liberica</v>
      </c>
      <c r="O860" t="s">
        <v>6198</v>
      </c>
      <c r="P860" t="str">
        <f>_xlfn.XLOOKUP(Order[[#This Row],[ 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 ",0)=0,"",_xlfn.XLOOKUP(C861,customers!$A$1:$A$1001,customers!$C$1:$C$1001))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26"/>
        <v>178.70999999999998</v>
      </c>
      <c r="N861" t="str">
        <f t="shared" si="27"/>
        <v>Arabica</v>
      </c>
      <c r="O861" t="s">
        <v>6199</v>
      </c>
      <c r="P861" t="str">
        <f>_xlfn.XLOOKUP(Order[[#This Row],[ 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 ",0)=0,"",_xlfn.XLOOKUP(C862,customers!$A$1:$A$1001,customers!$C$1:$C$1001))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26"/>
        <v>25.874999999999996</v>
      </c>
      <c r="N862" t="str">
        <f t="shared" si="27"/>
        <v>Arabica</v>
      </c>
      <c r="O862" t="s">
        <v>6198</v>
      </c>
      <c r="P862" t="str">
        <f>_xlfn.XLOOKUP(Order[[#This Row],[ 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 ",0)=0,"",_xlfn.XLOOKUP(C863,customers!$A$1:$A$1001,customers!$C$1:$C$1001))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26"/>
        <v>77.699999999999989</v>
      </c>
      <c r="N863" t="str">
        <f t="shared" si="27"/>
        <v>Liberica</v>
      </c>
      <c r="O863" t="s">
        <v>6200</v>
      </c>
      <c r="P863" t="str">
        <f>_xlfn.XLOOKUP(Order[[#This Row],[ 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 ",0)=0,"",_xlfn.XLOOKUP(C864,customers!$A$1:$A$1001,customers!$C$1:$C$1001))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26"/>
        <v>9.9499999999999993</v>
      </c>
      <c r="N864" t="str">
        <f t="shared" si="27"/>
        <v>Robusta</v>
      </c>
      <c r="O864" t="s">
        <v>6198</v>
      </c>
      <c r="P864" t="str">
        <f>_xlfn.XLOOKUP(Order[[#This Row],[ 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 ",0)=0,"",_xlfn.XLOOKUP(C865,customers!$A$1:$A$1001,customers!$C$1:$C$1001))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26"/>
        <v>29.1</v>
      </c>
      <c r="N865" t="str">
        <f t="shared" si="27"/>
        <v>Liberica</v>
      </c>
      <c r="O865" t="s">
        <v>6198</v>
      </c>
      <c r="P865" t="str">
        <f>_xlfn.XLOOKUP(Order[[#This Row],[ 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 ",0)=0,"",_xlfn.XLOOKUP(C866,customers!$A$1:$A$1001,customers!$C$1:$C$1001))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26"/>
        <v>21.509999999999998</v>
      </c>
      <c r="N866" t="str">
        <f t="shared" si="27"/>
        <v>Robusta</v>
      </c>
      <c r="O866" t="s">
        <v>6199</v>
      </c>
      <c r="P866" t="str">
        <f>_xlfn.XLOOKUP(Order[[#This Row],[ 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 ",0)=0,"",_xlfn.XLOOKUP(C867,customers!$A$1:$A$1001,customers!$C$1:$C$1001))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26"/>
        <v>6.75</v>
      </c>
      <c r="N867" t="str">
        <f t="shared" si="27"/>
        <v>Arabica</v>
      </c>
      <c r="O867" t="s">
        <v>6198</v>
      </c>
      <c r="P867" t="str">
        <f>_xlfn.XLOOKUP(Order[[#This Row],[ 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 ",0)=0,"",_xlfn.XLOOKUP(C868,customers!$A$1:$A$1001,customers!$C$1:$C$1001))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26"/>
        <v>17.91</v>
      </c>
      <c r="N868" t="str">
        <f t="shared" si="27"/>
        <v>Arabica</v>
      </c>
      <c r="O868" t="s">
        <v>6200</v>
      </c>
      <c r="P868" t="str">
        <f>_xlfn.XLOOKUP(Order[[#This Row],[ 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 ",0)=0,"",_xlfn.XLOOKUP(C869,customers!$A$1:$A$1001,customers!$C$1:$C$1001))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26"/>
        <v>29.784999999999997</v>
      </c>
      <c r="N869" t="str">
        <f t="shared" si="27"/>
        <v>Arabica</v>
      </c>
      <c r="O869" t="s">
        <v>6199</v>
      </c>
      <c r="P869" t="str">
        <f>_xlfn.XLOOKUP(Order[[#This Row],[ 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 ",0)=0,"",_xlfn.XLOOKUP(C870,customers!$A$1:$A$1001,customers!$C$1:$C$1001))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26"/>
        <v>41.25</v>
      </c>
      <c r="N870" t="str">
        <f t="shared" si="27"/>
        <v>Excelsa</v>
      </c>
      <c r="O870" t="s">
        <v>6198</v>
      </c>
      <c r="P870" t="str">
        <f>_xlfn.XLOOKUP(Order[[#This Row],[ 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 ",0)=0,"",_xlfn.XLOOKUP(C871,customers!$A$1:$A$1001,customers!$C$1:$C$1001))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26"/>
        <v>17.91</v>
      </c>
      <c r="N871" t="str">
        <f t="shared" si="27"/>
        <v>Robusta</v>
      </c>
      <c r="O871" t="s">
        <v>6198</v>
      </c>
      <c r="P871" t="str">
        <f>_xlfn.XLOOKUP(Order[[#This Row],[ 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 ",0)=0,"",_xlfn.XLOOKUP(C872,customers!$A$1:$A$1001,customers!$C$1:$C$1001))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26"/>
        <v>7.29</v>
      </c>
      <c r="N872" t="str">
        <f t="shared" si="27"/>
        <v>Excelsa</v>
      </c>
      <c r="O872" t="s">
        <v>6200</v>
      </c>
      <c r="P872" t="str">
        <f>_xlfn.XLOOKUP(Order[[#This Row],[ 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 ",0)=0,"",_xlfn.XLOOKUP(C873,customers!$A$1:$A$1001,customers!$C$1:$C$1001))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26"/>
        <v>29.7</v>
      </c>
      <c r="N873" t="str">
        <f t="shared" si="27"/>
        <v>Excelsa</v>
      </c>
      <c r="O873" t="s">
        <v>6199</v>
      </c>
      <c r="P873" t="str">
        <f>_xlfn.XLOOKUP(Order[[#This Row],[ 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 ",0)=0,"",_xlfn.XLOOKUP(C874,customers!$A$1:$A$1001,customers!$C$1:$C$1001))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26"/>
        <v>22.5</v>
      </c>
      <c r="N874" t="str">
        <f t="shared" si="27"/>
        <v>Arabica</v>
      </c>
      <c r="O874" t="s">
        <v>6198</v>
      </c>
      <c r="P874" t="str">
        <f>_xlfn.XLOOKUP(Order[[#This Row],[ 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 ",0)=0,"",_xlfn.XLOOKUP(C875,customers!$A$1:$A$1001,customers!$C$1:$C$1001))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26"/>
        <v>11.94</v>
      </c>
      <c r="N875" t="str">
        <f t="shared" si="27"/>
        <v>Robusta</v>
      </c>
      <c r="O875" t="s">
        <v>6198</v>
      </c>
      <c r="P875" t="str">
        <f>_xlfn.XLOOKUP(Order[[#This Row],[ 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 ",0)=0,"",_xlfn.XLOOKUP(C876,customers!$A$1:$A$1001,customers!$C$1:$C$1001))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26"/>
        <v>25.9</v>
      </c>
      <c r="N876" t="str">
        <f t="shared" si="27"/>
        <v>Arabica</v>
      </c>
      <c r="O876" t="s">
        <v>6199</v>
      </c>
      <c r="P876" t="str">
        <f>_xlfn.XLOOKUP(Order[[#This Row],[ 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 ",0)=0,"",_xlfn.XLOOKUP(C877,customers!$A$1:$A$1001,customers!$C$1:$C$1001))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26"/>
        <v>43.650000000000006</v>
      </c>
      <c r="N877" t="str">
        <f t="shared" si="27"/>
        <v>Liberica</v>
      </c>
      <c r="O877" t="s">
        <v>6198</v>
      </c>
      <c r="P877" t="str">
        <f>_xlfn.XLOOKUP(Order[[#This Row],[ 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 ",0)=0,"",_xlfn.XLOOKUP(C878,customers!$A$1:$A$1001,customers!$C$1:$C$1001))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26"/>
        <v>46.62</v>
      </c>
      <c r="N878" t="str">
        <f t="shared" si="27"/>
        <v>Arabica</v>
      </c>
      <c r="O878" t="s">
        <v>6199</v>
      </c>
      <c r="P878" t="str">
        <f>_xlfn.XLOOKUP(Order[[#This Row],[ 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 ",0)=0,"",_xlfn.XLOOKUP(C879,customers!$A$1:$A$1001,customers!$C$1:$C$1001))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26"/>
        <v>28.53</v>
      </c>
      <c r="N879" t="str">
        <f t="shared" si="27"/>
        <v>Liberica</v>
      </c>
      <c r="O879" t="s">
        <v>6199</v>
      </c>
      <c r="P879" t="str">
        <f>_xlfn.XLOOKUP(Order[[#This Row],[ 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 ",0)=0,"",_xlfn.XLOOKUP(C880,customers!$A$1:$A$1001,customers!$C$1:$C$1001))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26"/>
        <v>27.484999999999996</v>
      </c>
      <c r="N880" t="str">
        <f t="shared" si="27"/>
        <v>Robusta</v>
      </c>
      <c r="O880" t="s">
        <v>6199</v>
      </c>
      <c r="P880" t="str">
        <f>_xlfn.XLOOKUP(Order[[#This Row],[ 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 ",0)=0,"",_xlfn.XLOOKUP(C881,customers!$A$1:$A$1001,customers!$C$1:$C$1001))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26"/>
        <v>10.935</v>
      </c>
      <c r="N881" t="str">
        <f t="shared" si="27"/>
        <v>Excelsa</v>
      </c>
      <c r="O881" t="s">
        <v>6200</v>
      </c>
      <c r="P881" t="str">
        <f>_xlfn.XLOOKUP(Order[[#This Row],[ 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 ",0)=0,"",_xlfn.XLOOKUP(C882,customers!$A$1:$A$1001,customers!$C$1:$C$1001))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26"/>
        <v>7.169999999999999</v>
      </c>
      <c r="N882" t="str">
        <f t="shared" si="27"/>
        <v>Robusta</v>
      </c>
      <c r="O882" t="s">
        <v>6199</v>
      </c>
      <c r="P882" t="str">
        <f>_xlfn.XLOOKUP(Order[[#This Row],[ 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 ",0)=0,"",_xlfn.XLOOKUP(C883,customers!$A$1:$A$1001,customers!$C$1:$C$1001))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26"/>
        <v>23.31</v>
      </c>
      <c r="N883" t="str">
        <f t="shared" si="27"/>
        <v>Arabica</v>
      </c>
      <c r="O883" t="s">
        <v>6199</v>
      </c>
      <c r="P883" t="str">
        <f>_xlfn.XLOOKUP(Order[[#This Row],[ 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 ",0)=0,"",_xlfn.XLOOKUP(C884,customers!$A$1:$A$1001,customers!$C$1:$C$1001))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26"/>
        <v>114.42499999999998</v>
      </c>
      <c r="N884" t="str">
        <f t="shared" si="27"/>
        <v>Arabica</v>
      </c>
      <c r="O884" t="s">
        <v>6200</v>
      </c>
      <c r="P884" t="str">
        <f>_xlfn.XLOOKUP(Order[[#This Row],[ 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 ",0)=0,"",_xlfn.XLOOKUP(C885,customers!$A$1:$A$1001,customers!$C$1:$C$1001))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26"/>
        <v>77.624999999999986</v>
      </c>
      <c r="N885" t="str">
        <f t="shared" si="27"/>
        <v>Arabica</v>
      </c>
      <c r="O885" t="s">
        <v>6198</v>
      </c>
      <c r="P885" t="str">
        <f>_xlfn.XLOOKUP(Order[[#This Row],[ 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 ",0)=0,"",_xlfn.XLOOKUP(C886,customers!$A$1:$A$1001,customers!$C$1:$C$1001))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26"/>
        <v>5.3699999999999992</v>
      </c>
      <c r="N886" t="str">
        <f t="shared" si="27"/>
        <v>Robusta</v>
      </c>
      <c r="O886" t="s">
        <v>6200</v>
      </c>
      <c r="P886" t="str">
        <f>_xlfn.XLOOKUP(Order[[#This Row],[ 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 ",0)=0,"",_xlfn.XLOOKUP(C887,customers!$A$1:$A$1001,customers!$C$1:$C$1001))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26"/>
        <v>123.50999999999999</v>
      </c>
      <c r="N887" t="str">
        <f t="shared" si="27"/>
        <v>Robusta</v>
      </c>
      <c r="O887" t="s">
        <v>6200</v>
      </c>
      <c r="P887" t="str">
        <f>_xlfn.XLOOKUP(Order[[#This Row],[ 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 ",0)=0,"",_xlfn.XLOOKUP(C888,customers!$A$1:$A$1001,customers!$C$1:$C$1001))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26"/>
        <v>17.46</v>
      </c>
      <c r="N888" t="str">
        <f t="shared" si="27"/>
        <v>Liberica</v>
      </c>
      <c r="O888" t="s">
        <v>6198</v>
      </c>
      <c r="P888" t="str">
        <f>_xlfn.XLOOKUP(Order[[#This Row],[ 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 ",0)=0,"",_xlfn.XLOOKUP(C889,customers!$A$1:$A$1001,customers!$C$1:$C$1001))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26"/>
        <v>13.365</v>
      </c>
      <c r="N889" t="str">
        <f t="shared" si="27"/>
        <v>Excelsa</v>
      </c>
      <c r="O889" t="s">
        <v>6199</v>
      </c>
      <c r="P889" t="str">
        <f>_xlfn.XLOOKUP(Order[[#This Row],[ 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 ",0)=0,"",_xlfn.XLOOKUP(C890,customers!$A$1:$A$1001,customers!$C$1:$C$1001))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26"/>
        <v>7.77</v>
      </c>
      <c r="N890" t="str">
        <f t="shared" si="27"/>
        <v>Arabica</v>
      </c>
      <c r="O890" t="s">
        <v>6199</v>
      </c>
      <c r="P890" t="str">
        <f>_xlfn.XLOOKUP(Order[[#This Row],[ 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 ",0)=0,"",_xlfn.XLOOKUP(C891,customers!$A$1:$A$1001,customers!$C$1:$C$1001))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26"/>
        <v>2.6849999999999996</v>
      </c>
      <c r="N891" t="str">
        <f t="shared" si="27"/>
        <v>Robusta</v>
      </c>
      <c r="O891" t="s">
        <v>6200</v>
      </c>
      <c r="P891" t="str">
        <f>_xlfn.XLOOKUP(Order[[#This Row],[ 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 ",0)=0,"",_xlfn.XLOOKUP(C892,customers!$A$1:$A$1001,customers!$C$1:$C$1001))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26"/>
        <v>20.584999999999997</v>
      </c>
      <c r="N892" t="str">
        <f t="shared" si="27"/>
        <v>Robusta</v>
      </c>
      <c r="O892" t="s">
        <v>6200</v>
      </c>
      <c r="P892" t="str">
        <f>_xlfn.XLOOKUP(Order[[#This Row],[ 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 ",0)=0,"",_xlfn.XLOOKUP(C893,customers!$A$1:$A$1001,customers!$C$1:$C$1001))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26"/>
        <v>114.42499999999998</v>
      </c>
      <c r="N893" t="str">
        <f t="shared" si="27"/>
        <v>Arabica</v>
      </c>
      <c r="O893" t="s">
        <v>6200</v>
      </c>
      <c r="P893" t="str">
        <f>_xlfn.XLOOKUP(Order[[#This Row],[ 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 ",0)=0,"",_xlfn.XLOOKUP(C894,customers!$A$1:$A$1001,customers!$C$1:$C$1001))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26"/>
        <v>20.625</v>
      </c>
      <c r="N894" t="str">
        <f t="shared" si="27"/>
        <v>Excelsa</v>
      </c>
      <c r="O894" t="s">
        <v>6198</v>
      </c>
      <c r="P894" t="str">
        <f>_xlfn.XLOOKUP(Order[[#This Row],[ 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 ",0)=0,"",_xlfn.XLOOKUP(C895,customers!$A$1:$A$1001,customers!$C$1:$C$1001))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26"/>
        <v>57.06</v>
      </c>
      <c r="N895" t="str">
        <f t="shared" si="27"/>
        <v>Liberica</v>
      </c>
      <c r="O895" t="s">
        <v>6199</v>
      </c>
      <c r="P895" t="str">
        <f>_xlfn.XLOOKUP(Order[[#This Row],[ 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 ",0)=0,"",_xlfn.XLOOKUP(C896,customers!$A$1:$A$1001,customers!$C$1:$C$1001))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26"/>
        <v>82.339999999999989</v>
      </c>
      <c r="N896" t="str">
        <f t="shared" si="27"/>
        <v>Robusta</v>
      </c>
      <c r="O896" t="s">
        <v>6200</v>
      </c>
      <c r="P896" t="str">
        <f>_xlfn.XLOOKUP(Order[[#This Row],[ 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 ",0)=0,"",_xlfn.XLOOKUP(C897,customers!$A$1:$A$1001,customers!$C$1:$C$1001))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26"/>
        <v>158.12499999999997</v>
      </c>
      <c r="N897" t="str">
        <f t="shared" si="27"/>
        <v>Excelsa</v>
      </c>
      <c r="O897" t="s">
        <v>6198</v>
      </c>
      <c r="P897" t="str">
        <f>_xlfn.XLOOKUP(Order[[#This Row],[ 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 ",0)=0,"",_xlfn.XLOOKUP(C898,customers!$A$1:$A$1001,customers!$C$1:$C$1001))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26"/>
        <v>32.22</v>
      </c>
      <c r="N898" t="str">
        <f t="shared" si="27"/>
        <v>Robusta</v>
      </c>
      <c r="O898" t="s">
        <v>6200</v>
      </c>
      <c r="P898" t="str">
        <f>_xlfn.XLOOKUP(Order[[#This Row],[ 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 ",0)=0,"",_xlfn.XLOOKUP(C899,customers!$A$1:$A$1001,customers!$C$1:$C$1001))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28">L899*E899</f>
        <v>24.3</v>
      </c>
      <c r="N899" t="str">
        <f t="shared" ref="N899:N962" si="29">IF(I899="Rob","Robusta",IF(I899="Exc","Excelsa",IF(I899="Ara","Arabica",IF(I899="Lib","Liberica",""))))</f>
        <v>Excelsa</v>
      </c>
      <c r="O899" t="s">
        <v>6200</v>
      </c>
      <c r="P899" t="str">
        <f>_xlfn.XLOOKUP(Order[[#This Row],[ 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 ",0)=0,"",_xlfn.XLOOKUP(C900,customers!$A$1:$A$1001,customers!$C$1:$C$1001))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28"/>
        <v>35.849999999999994</v>
      </c>
      <c r="N900" t="str">
        <f t="shared" si="29"/>
        <v>Robusta</v>
      </c>
      <c r="O900" t="s">
        <v>6199</v>
      </c>
      <c r="P900" t="str">
        <f>_xlfn.XLOOKUP(Order[[#This Row],[ 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 ",0)=0,"",_xlfn.XLOOKUP(C901,customers!$A$1:$A$1001,customers!$C$1:$C$1001))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28"/>
        <v>72.75</v>
      </c>
      <c r="N901" t="str">
        <f t="shared" si="29"/>
        <v>Liberica</v>
      </c>
      <c r="O901" t="s">
        <v>6198</v>
      </c>
      <c r="P901" t="str">
        <f>_xlfn.XLOOKUP(Order[[#This Row],[ 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 ",0)=0,"",_xlfn.XLOOKUP(C902,customers!$A$1:$A$1001,customers!$C$1:$C$1001))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28"/>
        <v>47.55</v>
      </c>
      <c r="N902" t="str">
        <f t="shared" si="29"/>
        <v>Liberica</v>
      </c>
      <c r="O902" t="s">
        <v>6199</v>
      </c>
      <c r="P902" t="str">
        <f>_xlfn.XLOOKUP(Order[[#This Row],[ 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 ",0)=0,"",_xlfn.XLOOKUP(C903,customers!$A$1:$A$1001,customers!$C$1:$C$1001))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28"/>
        <v>3.5849999999999995</v>
      </c>
      <c r="N903" t="str">
        <f t="shared" si="29"/>
        <v>Robusta</v>
      </c>
      <c r="O903" t="s">
        <v>6199</v>
      </c>
      <c r="P903" t="str">
        <f>_xlfn.XLOOKUP(Order[[#This Row],[ 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 ",0)=0,"",_xlfn.XLOOKUP(C904,customers!$A$1:$A$1001,customers!$C$1:$C$1001))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28"/>
        <v>158.12499999999997</v>
      </c>
      <c r="N904" t="str">
        <f t="shared" si="29"/>
        <v>Excelsa</v>
      </c>
      <c r="O904" t="s">
        <v>6198</v>
      </c>
      <c r="P904" t="str">
        <f>_xlfn.XLOOKUP(Order[[#This Row],[ 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 ",0)=0,"",_xlfn.XLOOKUP(C905,customers!$A$1:$A$1001,customers!$C$1:$C$1001))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28"/>
        <v>17.46</v>
      </c>
      <c r="N905" t="str">
        <f t="shared" si="29"/>
        <v>Liberica</v>
      </c>
      <c r="O905" t="s">
        <v>6198</v>
      </c>
      <c r="P905" t="str">
        <f>_xlfn.XLOOKUP(Order[[#This Row],[ 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 ",0)=0,"",_xlfn.XLOOKUP(C906,customers!$A$1:$A$1001,customers!$C$1:$C$1001))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28"/>
        <v>148.92499999999998</v>
      </c>
      <c r="N906" t="str">
        <f t="shared" si="29"/>
        <v>Arabica</v>
      </c>
      <c r="O906" t="s">
        <v>6199</v>
      </c>
      <c r="P906" t="str">
        <f>_xlfn.XLOOKUP(Order[[#This Row],[ 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 ",0)=0,"",_xlfn.XLOOKUP(C907,customers!$A$1:$A$1001,customers!$C$1:$C$1001))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28"/>
        <v>40.5</v>
      </c>
      <c r="N907" t="str">
        <f t="shared" si="29"/>
        <v>Arabica</v>
      </c>
      <c r="O907" t="s">
        <v>6198</v>
      </c>
      <c r="P907" t="str">
        <f>_xlfn.XLOOKUP(Order[[#This Row],[ 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 ",0)=0,"",_xlfn.XLOOKUP(C908,customers!$A$1:$A$1001,customers!$C$1:$C$1001))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28"/>
        <v>27</v>
      </c>
      <c r="N908" t="str">
        <f t="shared" si="29"/>
        <v>Arabica</v>
      </c>
      <c r="O908" t="s">
        <v>6198</v>
      </c>
      <c r="P908" t="str">
        <f>_xlfn.XLOOKUP(Order[[#This Row],[ 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 ",0)=0,"",_xlfn.XLOOKUP(C909,customers!$A$1:$A$1001,customers!$C$1:$C$1001))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28"/>
        <v>38.849999999999994</v>
      </c>
      <c r="N909" t="str">
        <f t="shared" si="29"/>
        <v>Liberica</v>
      </c>
      <c r="O909" t="s">
        <v>6200</v>
      </c>
      <c r="P909" t="str">
        <f>_xlfn.XLOOKUP(Order[[#This Row],[ 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 ",0)=0,"",_xlfn.XLOOKUP(C910,customers!$A$1:$A$1001,customers!$C$1:$C$1001))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28"/>
        <v>59.75</v>
      </c>
      <c r="N910" t="str">
        <f t="shared" si="29"/>
        <v>Robusta</v>
      </c>
      <c r="O910" t="s">
        <v>6199</v>
      </c>
      <c r="P910" t="str">
        <f>_xlfn.XLOOKUP(Order[[#This Row],[ 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 ",0)=0,"",_xlfn.XLOOKUP(C911,customers!$A$1:$A$1001,customers!$C$1:$C$1001))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28"/>
        <v>10.754999999999999</v>
      </c>
      <c r="N911" t="str">
        <f t="shared" si="29"/>
        <v>Robusta</v>
      </c>
      <c r="O911" t="s">
        <v>6199</v>
      </c>
      <c r="P911" t="str">
        <f>_xlfn.XLOOKUP(Order[[#This Row],[ 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 ",0)=0,"",_xlfn.XLOOKUP(C912,customers!$A$1:$A$1001,customers!$C$1:$C$1001))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28"/>
        <v>91.539999999999992</v>
      </c>
      <c r="N912" t="str">
        <f t="shared" si="29"/>
        <v>Arabica</v>
      </c>
      <c r="O912" t="s">
        <v>6200</v>
      </c>
      <c r="P912" t="str">
        <f>_xlfn.XLOOKUP(Order[[#This Row],[ 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 ",0)=0,"",_xlfn.XLOOKUP(C913,customers!$A$1:$A$1001,customers!$C$1:$C$1001))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28"/>
        <v>45</v>
      </c>
      <c r="N913" t="str">
        <f t="shared" si="29"/>
        <v>Arabica</v>
      </c>
      <c r="O913" t="s">
        <v>6198</v>
      </c>
      <c r="P913" t="str">
        <f>_xlfn.XLOOKUP(Order[[#This Row],[ 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 ",0)=0,"",_xlfn.XLOOKUP(C914,customers!$A$1:$A$1001,customers!$C$1:$C$1001))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28"/>
        <v>137.31</v>
      </c>
      <c r="N914" t="str">
        <f t="shared" si="29"/>
        <v>Robusta</v>
      </c>
      <c r="O914" t="s">
        <v>6198</v>
      </c>
      <c r="P914" t="str">
        <f>_xlfn.XLOOKUP(Order[[#This Row],[ 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 ",0)=0,"",_xlfn.XLOOKUP(C915,customers!$A$1:$A$1001,customers!$C$1:$C$1001))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28"/>
        <v>6.75</v>
      </c>
      <c r="N915" t="str">
        <f t="shared" si="29"/>
        <v>Arabica</v>
      </c>
      <c r="O915" t="s">
        <v>6198</v>
      </c>
      <c r="P915" t="str">
        <f>_xlfn.XLOOKUP(Order[[#This Row],[ 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 ",0)=0,"",_xlfn.XLOOKUP(C916,customers!$A$1:$A$1001,customers!$C$1:$C$1001))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28"/>
        <v>45</v>
      </c>
      <c r="N916" t="str">
        <f t="shared" si="29"/>
        <v>Arabica</v>
      </c>
      <c r="O916" t="s">
        <v>6198</v>
      </c>
      <c r="P916" t="str">
        <f>_xlfn.XLOOKUP(Order[[#This Row],[ 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 ",0)=0,"",_xlfn.XLOOKUP(C917,customers!$A$1:$A$1001,customers!$C$1:$C$1001))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28"/>
        <v>83.835000000000008</v>
      </c>
      <c r="N917" t="str">
        <f t="shared" si="29"/>
        <v>Excelsa</v>
      </c>
      <c r="O917" t="s">
        <v>6200</v>
      </c>
      <c r="P917" t="str">
        <f>_xlfn.XLOOKUP(Order[[#This Row],[ 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 ",0)=0,"",_xlfn.XLOOKUP(C918,customers!$A$1:$A$1001,customers!$C$1:$C$1001))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28"/>
        <v>3.645</v>
      </c>
      <c r="N918" t="str">
        <f t="shared" si="29"/>
        <v>Excelsa</v>
      </c>
      <c r="O918" t="s">
        <v>6200</v>
      </c>
      <c r="P918" t="str">
        <f>_xlfn.XLOOKUP(Order[[#This Row],[ 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 ",0)=0,"",_xlfn.XLOOKUP(C919,customers!$A$1:$A$1001,customers!$C$1:$C$1001))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28"/>
        <v>6.75</v>
      </c>
      <c r="N919" t="str">
        <f t="shared" si="29"/>
        <v>Arabica</v>
      </c>
      <c r="O919" t="s">
        <v>6198</v>
      </c>
      <c r="P919" t="str">
        <f>_xlfn.XLOOKUP(Order[[#This Row],[ 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 ",0)=0,"",_xlfn.XLOOKUP(C920,customers!$A$1:$A$1001,customers!$C$1:$C$1001))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28"/>
        <v>21.87</v>
      </c>
      <c r="N920" t="str">
        <f t="shared" si="29"/>
        <v>Excelsa</v>
      </c>
      <c r="O920" t="s">
        <v>6200</v>
      </c>
      <c r="P920" t="str">
        <f>_xlfn.XLOOKUP(Order[[#This Row],[ 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 ",0)=0,"",_xlfn.XLOOKUP(C921,customers!$A$1:$A$1001,customers!$C$1:$C$1001))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28"/>
        <v>13.424999999999997</v>
      </c>
      <c r="N921" t="str">
        <f t="shared" si="29"/>
        <v>Robusta</v>
      </c>
      <c r="O921" t="s">
        <v>6200</v>
      </c>
      <c r="P921" t="str">
        <f>_xlfn.XLOOKUP(Order[[#This Row],[ 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 ",0)=0,"",_xlfn.XLOOKUP(C922,customers!$A$1:$A$1001,customers!$C$1:$C$1001))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28"/>
        <v>123.50999999999999</v>
      </c>
      <c r="N922" t="str">
        <f t="shared" si="29"/>
        <v>Robusta</v>
      </c>
      <c r="O922" t="s">
        <v>6200</v>
      </c>
      <c r="P922" t="str">
        <f>_xlfn.XLOOKUP(Order[[#This Row],[ 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 ",0)=0,"",_xlfn.XLOOKUP(C923,customers!$A$1:$A$1001,customers!$C$1:$C$1001))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28"/>
        <v>7.77</v>
      </c>
      <c r="N923" t="str">
        <f t="shared" si="29"/>
        <v>Liberica</v>
      </c>
      <c r="O923" t="s">
        <v>6200</v>
      </c>
      <c r="P923" t="str">
        <f>_xlfn.XLOOKUP(Order[[#This Row],[ 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 ",0)=0,"",_xlfn.XLOOKUP(C924,customers!$A$1:$A$1001,customers!$C$1:$C$1001))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28"/>
        <v>67.5</v>
      </c>
      <c r="N924" t="str">
        <f t="shared" si="29"/>
        <v>Arabica</v>
      </c>
      <c r="O924" t="s">
        <v>6198</v>
      </c>
      <c r="P924" t="str">
        <f>_xlfn.XLOOKUP(Order[[#This Row],[ 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 ",0)=0,"",_xlfn.XLOOKUP(C925,customers!$A$1:$A$1001,customers!$C$1:$C$1001))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28"/>
        <v>27.945</v>
      </c>
      <c r="N925" t="str">
        <f t="shared" si="29"/>
        <v>Excelsa</v>
      </c>
      <c r="O925" t="s">
        <v>6200</v>
      </c>
      <c r="P925" t="str">
        <f>_xlfn.XLOOKUP(Order[[#This Row],[ 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 ",0)=0,"",_xlfn.XLOOKUP(C926,customers!$A$1:$A$1001,customers!$C$1:$C$1001))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28"/>
        <v>89.35499999999999</v>
      </c>
      <c r="N926" t="str">
        <f t="shared" si="29"/>
        <v>Arabica</v>
      </c>
      <c r="O926" t="s">
        <v>6199</v>
      </c>
      <c r="P926" t="str">
        <f>_xlfn.XLOOKUP(Order[[#This Row],[ 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 ",0)=0,"",_xlfn.XLOOKUP(C927,customers!$A$1:$A$1001,customers!$C$1:$C$1001))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28"/>
        <v>20.25</v>
      </c>
      <c r="N927" t="str">
        <f t="shared" si="29"/>
        <v>Arabica</v>
      </c>
      <c r="O927" t="s">
        <v>6198</v>
      </c>
      <c r="P927" t="str">
        <f>_xlfn.XLOOKUP(Order[[#This Row],[ 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 ",0)=0,"",_xlfn.XLOOKUP(C928,customers!$A$1:$A$1001,customers!$C$1:$C$1001))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28"/>
        <v>33.75</v>
      </c>
      <c r="N928" t="str">
        <f t="shared" si="29"/>
        <v>Arabica</v>
      </c>
      <c r="O928" t="s">
        <v>6198</v>
      </c>
      <c r="P928" t="str">
        <f>_xlfn.XLOOKUP(Order[[#This Row],[ 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 ",0)=0,"",_xlfn.XLOOKUP(C929,customers!$A$1:$A$1001,customers!$C$1:$C$1001))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28"/>
        <v>111.78</v>
      </c>
      <c r="N929" t="str">
        <f t="shared" si="29"/>
        <v>Excelsa</v>
      </c>
      <c r="O929" t="s">
        <v>6200</v>
      </c>
      <c r="P929" t="str">
        <f>_xlfn.XLOOKUP(Order[[#This Row],[ 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 ",0)=0,"",_xlfn.XLOOKUP(C930,customers!$A$1:$A$1001,customers!$C$1:$C$1001))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28"/>
        <v>63.249999999999993</v>
      </c>
      <c r="N930" t="str">
        <f t="shared" si="29"/>
        <v>Excelsa</v>
      </c>
      <c r="O930" t="s">
        <v>6198</v>
      </c>
      <c r="P930" t="str">
        <f>_xlfn.XLOOKUP(Order[[#This Row],[ 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 ",0)=0,"",_xlfn.XLOOKUP(C931,customers!$A$1:$A$1001,customers!$C$1:$C$1001))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28"/>
        <v>8.91</v>
      </c>
      <c r="N931" t="str">
        <f t="shared" si="29"/>
        <v>Excelsa</v>
      </c>
      <c r="O931" t="s">
        <v>6199</v>
      </c>
      <c r="P931" t="str">
        <f>_xlfn.XLOOKUP(Order[[#This Row],[ 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 ",0)=0,"",_xlfn.XLOOKUP(C932,customers!$A$1:$A$1001,customers!$C$1:$C$1001))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28"/>
        <v>12.15</v>
      </c>
      <c r="N932" t="str">
        <f t="shared" si="29"/>
        <v>Excelsa</v>
      </c>
      <c r="O932" t="s">
        <v>6200</v>
      </c>
      <c r="P932" t="str">
        <f>_xlfn.XLOOKUP(Order[[#This Row],[ 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 ",0)=0,"",_xlfn.XLOOKUP(C933,customers!$A$1:$A$1001,customers!$C$1:$C$1001))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28"/>
        <v>23.88</v>
      </c>
      <c r="N933" t="str">
        <f t="shared" si="29"/>
        <v>Arabica</v>
      </c>
      <c r="O933" t="s">
        <v>6200</v>
      </c>
      <c r="P933" t="str">
        <f>_xlfn.XLOOKUP(Order[[#This Row],[ 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 ",0)=0,"",_xlfn.XLOOKUP(C934,customers!$A$1:$A$1001,customers!$C$1:$C$1001))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28"/>
        <v>55</v>
      </c>
      <c r="N934" t="str">
        <f t="shared" si="29"/>
        <v>Excelsa</v>
      </c>
      <c r="O934" t="s">
        <v>6198</v>
      </c>
      <c r="P934" t="str">
        <f>_xlfn.XLOOKUP(Order[[#This Row],[ 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 ",0)=0,"",_xlfn.XLOOKUP(C935,customers!$A$1:$A$1001,customers!$C$1:$C$1001))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28"/>
        <v>26.849999999999998</v>
      </c>
      <c r="N935" t="str">
        <f t="shared" si="29"/>
        <v>Robusta</v>
      </c>
      <c r="O935" t="s">
        <v>6200</v>
      </c>
      <c r="P935" t="str">
        <f>_xlfn.XLOOKUP(Order[[#This Row],[ 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 ",0)=0,"",_xlfn.XLOOKUP(C936,customers!$A$1:$A$1001,customers!$C$1:$C$1001))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28"/>
        <v>114.42499999999998</v>
      </c>
      <c r="N936" t="str">
        <f t="shared" si="29"/>
        <v>Robusta</v>
      </c>
      <c r="O936" t="s">
        <v>6198</v>
      </c>
      <c r="P936" t="str">
        <f>_xlfn.XLOOKUP(Order[[#This Row],[ 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 ",0)=0,"",_xlfn.XLOOKUP(C937,customers!$A$1:$A$1001,customers!$C$1:$C$1001))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28"/>
        <v>155.24999999999997</v>
      </c>
      <c r="N937" t="str">
        <f t="shared" si="29"/>
        <v>Arabica</v>
      </c>
      <c r="O937" t="s">
        <v>6198</v>
      </c>
      <c r="P937" t="str">
        <f>_xlfn.XLOOKUP(Order[[#This Row],[ 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 ",0)=0,"",_xlfn.XLOOKUP(C938,customers!$A$1:$A$1001,customers!$C$1:$C$1001))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28"/>
        <v>23.31</v>
      </c>
      <c r="N938" t="str">
        <f t="shared" si="29"/>
        <v>Liberica</v>
      </c>
      <c r="O938" t="s">
        <v>6200</v>
      </c>
      <c r="P938" t="str">
        <f>_xlfn.XLOOKUP(Order[[#This Row],[ 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 ",0)=0,"",_xlfn.XLOOKUP(C939,customers!$A$1:$A$1001,customers!$C$1:$C$1001))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28"/>
        <v>91.539999999999992</v>
      </c>
      <c r="N939" t="str">
        <f t="shared" si="29"/>
        <v>Robusta</v>
      </c>
      <c r="O939" t="s">
        <v>6198</v>
      </c>
      <c r="P939" t="str">
        <f>_xlfn.XLOOKUP(Order[[#This Row],[ 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 ",0)=0,"",_xlfn.XLOOKUP(C940,customers!$A$1:$A$1001,customers!$C$1:$C$1001))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28"/>
        <v>74.25</v>
      </c>
      <c r="N940" t="str">
        <f t="shared" si="29"/>
        <v>Excelsa</v>
      </c>
      <c r="O940" t="s">
        <v>6199</v>
      </c>
      <c r="P940" t="str">
        <f>_xlfn.XLOOKUP(Order[[#This Row],[ 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 ",0)=0,"",_xlfn.XLOOKUP(C941,customers!$A$1:$A$1001,customers!$C$1:$C$1001))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28"/>
        <v>28.53</v>
      </c>
      <c r="N941" t="str">
        <f t="shared" si="29"/>
        <v>Liberica</v>
      </c>
      <c r="O941" t="s">
        <v>6199</v>
      </c>
      <c r="P941" t="str">
        <f>_xlfn.XLOOKUP(Order[[#This Row],[ 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 ",0)=0,"",_xlfn.XLOOKUP(C942,customers!$A$1:$A$1001,customers!$C$1:$C$1001))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28"/>
        <v>14.339999999999998</v>
      </c>
      <c r="N942" t="str">
        <f t="shared" si="29"/>
        <v>Robusta</v>
      </c>
      <c r="O942" t="s">
        <v>6199</v>
      </c>
      <c r="P942" t="str">
        <f>_xlfn.XLOOKUP(Order[[#This Row],[ 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 ",0)=0,"",_xlfn.XLOOKUP(C943,customers!$A$1:$A$1001,customers!$C$1:$C$1001))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28"/>
        <v>15.54</v>
      </c>
      <c r="N943" t="str">
        <f t="shared" si="29"/>
        <v>Arabica</v>
      </c>
      <c r="O943" t="s">
        <v>6199</v>
      </c>
      <c r="P943" t="str">
        <f>_xlfn.XLOOKUP(Order[[#This Row],[ 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 ",0)=0,"",_xlfn.XLOOKUP(C944,customers!$A$1:$A$1001,customers!$C$1:$C$1001))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28"/>
        <v>35.849999999999994</v>
      </c>
      <c r="N944" t="str">
        <f t="shared" si="29"/>
        <v>Robusta</v>
      </c>
      <c r="O944" t="s">
        <v>6199</v>
      </c>
      <c r="P944" t="str">
        <f>_xlfn.XLOOKUP(Order[[#This Row],[ 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 ",0)=0,"",_xlfn.XLOOKUP(C945,customers!$A$1:$A$1001,customers!$C$1:$C$1001))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28"/>
        <v>46.62</v>
      </c>
      <c r="N945" t="str">
        <f t="shared" si="29"/>
        <v>Arabica</v>
      </c>
      <c r="O945" t="s">
        <v>6199</v>
      </c>
      <c r="P945" t="str">
        <f>_xlfn.XLOOKUP(Order[[#This Row],[ 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 ",0)=0,"",_xlfn.XLOOKUP(C946,customers!$A$1:$A$1001,customers!$C$1:$C$1001))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28"/>
        <v>35.849999999999994</v>
      </c>
      <c r="N946" t="str">
        <f t="shared" si="29"/>
        <v>Robusta</v>
      </c>
      <c r="O946" t="s">
        <v>6199</v>
      </c>
      <c r="P946" t="str">
        <f>_xlfn.XLOOKUP(Order[[#This Row],[ 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 ",0)=0,"",_xlfn.XLOOKUP(C947,customers!$A$1:$A$1001,customers!$C$1:$C$1001))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28"/>
        <v>119.13999999999999</v>
      </c>
      <c r="N947" t="str">
        <f t="shared" si="29"/>
        <v>Liberica</v>
      </c>
      <c r="O947" t="s">
        <v>6200</v>
      </c>
      <c r="P947" t="str">
        <f>_xlfn.XLOOKUP(Order[[#This Row],[ 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 ",0)=0,"",_xlfn.XLOOKUP(C948,customers!$A$1:$A$1001,customers!$C$1:$C$1001))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28"/>
        <v>23.31</v>
      </c>
      <c r="N948" t="str">
        <f t="shared" si="29"/>
        <v>Liberica</v>
      </c>
      <c r="O948" t="s">
        <v>6200</v>
      </c>
      <c r="P948" t="str">
        <f>_xlfn.XLOOKUP(Order[[#This Row],[ 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 ",0)=0,"",_xlfn.XLOOKUP(C949,customers!$A$1:$A$1001,customers!$C$1:$C$1001))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28"/>
        <v>11.25</v>
      </c>
      <c r="N949" t="str">
        <f t="shared" si="29"/>
        <v>Arabica</v>
      </c>
      <c r="O949" t="s">
        <v>6198</v>
      </c>
      <c r="P949" t="str">
        <f>_xlfn.XLOOKUP(Order[[#This Row],[ 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 ",0)=0,"",_xlfn.XLOOKUP(C950,customers!$A$1:$A$1001,customers!$C$1:$C$1001))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28"/>
        <v>83.835000000000008</v>
      </c>
      <c r="N950" t="str">
        <f t="shared" si="29"/>
        <v>Excelsa</v>
      </c>
      <c r="O950" t="s">
        <v>6200</v>
      </c>
      <c r="P950" t="str">
        <f>_xlfn.XLOOKUP(Order[[#This Row],[ 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 ",0)=0,"",_xlfn.XLOOKUP(C951,customers!$A$1:$A$1001,customers!$C$1:$C$1001))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28"/>
        <v>109.93999999999998</v>
      </c>
      <c r="N951" t="str">
        <f t="shared" si="29"/>
        <v>Robusta</v>
      </c>
      <c r="O951" t="s">
        <v>6199</v>
      </c>
      <c r="P951" t="str">
        <f>_xlfn.XLOOKUP(Order[[#This Row],[ 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 ",0)=0,"",_xlfn.XLOOKUP(C952,customers!$A$1:$A$1001,customers!$C$1:$C$1001))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28"/>
        <v>14.339999999999998</v>
      </c>
      <c r="N952" t="str">
        <f t="shared" si="29"/>
        <v>Robusta</v>
      </c>
      <c r="O952" t="s">
        <v>6199</v>
      </c>
      <c r="P952" t="str">
        <f>_xlfn.XLOOKUP(Order[[#This Row],[ 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 ",0)=0,"",_xlfn.XLOOKUP(C953,customers!$A$1:$A$1001,customers!$C$1:$C$1001))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28"/>
        <v>21.509999999999998</v>
      </c>
      <c r="N953" t="str">
        <f t="shared" si="29"/>
        <v>Robusta</v>
      </c>
      <c r="O953" t="s">
        <v>6199</v>
      </c>
      <c r="P953" t="str">
        <f>_xlfn.XLOOKUP(Order[[#This Row],[ 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 ",0)=0,"",_xlfn.XLOOKUP(C954,customers!$A$1:$A$1001,customers!$C$1:$C$1001))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28"/>
        <v>22.5</v>
      </c>
      <c r="N954" t="str">
        <f t="shared" si="29"/>
        <v>Arabica</v>
      </c>
      <c r="O954" t="s">
        <v>6198</v>
      </c>
      <c r="P954" t="str">
        <f>_xlfn.XLOOKUP(Order[[#This Row],[ 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 ",0)=0,"",_xlfn.XLOOKUP(C955,customers!$A$1:$A$1001,customers!$C$1:$C$1001))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28"/>
        <v>3.8849999999999998</v>
      </c>
      <c r="N955" t="str">
        <f t="shared" si="29"/>
        <v>Arabica</v>
      </c>
      <c r="O955" t="s">
        <v>6199</v>
      </c>
      <c r="P955" t="str">
        <f>_xlfn.XLOOKUP(Order[[#This Row],[ 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 ",0)=0,"",_xlfn.XLOOKUP(C956,customers!$A$1:$A$1001,customers!$C$1:$C$1001))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28"/>
        <v>27.945</v>
      </c>
      <c r="N956" t="str">
        <f t="shared" si="29"/>
        <v>Excelsa</v>
      </c>
      <c r="O956" t="s">
        <v>6200</v>
      </c>
      <c r="P956" t="str">
        <f>_xlfn.XLOOKUP(Order[[#This Row],[ 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 ",0)=0,"",_xlfn.XLOOKUP(C957,customers!$A$1:$A$1001,customers!$C$1:$C$1001))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28"/>
        <v>170.77499999999998</v>
      </c>
      <c r="N957" t="str">
        <f t="shared" si="29"/>
        <v>Excelsa</v>
      </c>
      <c r="O957" t="s">
        <v>6199</v>
      </c>
      <c r="P957" t="str">
        <f>_xlfn.XLOOKUP(Order[[#This Row],[ 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 ",0)=0,"",_xlfn.XLOOKUP(C958,customers!$A$1:$A$1001,customers!$C$1:$C$1001))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28"/>
        <v>54.969999999999992</v>
      </c>
      <c r="N958" t="str">
        <f t="shared" si="29"/>
        <v>Robusta</v>
      </c>
      <c r="O958" t="s">
        <v>6199</v>
      </c>
      <c r="P958" t="str">
        <f>_xlfn.XLOOKUP(Order[[#This Row],[ 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 ",0)=0,"",_xlfn.XLOOKUP(C959,customers!$A$1:$A$1001,customers!$C$1:$C$1001))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28"/>
        <v>14.85</v>
      </c>
      <c r="N959" t="str">
        <f t="shared" si="29"/>
        <v>Excelsa</v>
      </c>
      <c r="O959" t="s">
        <v>6199</v>
      </c>
      <c r="P959" t="str">
        <f>_xlfn.XLOOKUP(Order[[#This Row],[ 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 ",0)=0,"",_xlfn.XLOOKUP(C960,customers!$A$1:$A$1001,customers!$C$1:$C$1001))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28"/>
        <v>7.77</v>
      </c>
      <c r="N960" t="str">
        <f t="shared" si="29"/>
        <v>Arabica</v>
      </c>
      <c r="O960" t="s">
        <v>6199</v>
      </c>
      <c r="P960" t="str">
        <f>_xlfn.XLOOKUP(Order[[#This Row],[ 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 ",0)=0,"",_xlfn.XLOOKUP(C961,customers!$A$1:$A$1001,customers!$C$1:$C$1001))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28"/>
        <v>23.774999999999999</v>
      </c>
      <c r="N961" t="str">
        <f t="shared" si="29"/>
        <v>Liberica</v>
      </c>
      <c r="O961" t="s">
        <v>6199</v>
      </c>
      <c r="P961" t="str">
        <f>_xlfn.XLOOKUP(Order[[#This Row],[ 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 ",0)=0,"",_xlfn.XLOOKUP(C962,customers!$A$1:$A$1001,customers!$C$1:$C$1001))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28"/>
        <v>79.25</v>
      </c>
      <c r="N962" t="str">
        <f t="shared" si="29"/>
        <v>Liberica</v>
      </c>
      <c r="O962" t="s">
        <v>6199</v>
      </c>
      <c r="P962" t="str">
        <f>_xlfn.XLOOKUP(Order[[#This Row],[ 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 ",0)=0,"",_xlfn.XLOOKUP(C963,customers!$A$1:$A$1001,customers!$C$1:$C$1001))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30">L963*E963</f>
        <v>45.769999999999996</v>
      </c>
      <c r="N963" t="str">
        <f t="shared" ref="N963:N1001" si="31">IF(I963="Rob","Robusta",IF(I963="Exc","Excelsa",IF(I963="Ara","Arabica",IF(I963="Lib","Liberica",""))))</f>
        <v>Arabica</v>
      </c>
      <c r="O963" t="s">
        <v>6200</v>
      </c>
      <c r="P963" t="str">
        <f>_xlfn.XLOOKUP(Order[[#This Row],[ 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 ",0)=0,"",_xlfn.XLOOKUP(C964,customers!$A$1:$A$1001,customers!$C$1:$C$1001))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30"/>
        <v>8.9499999999999993</v>
      </c>
      <c r="N964" t="str">
        <f t="shared" si="31"/>
        <v>Robusta</v>
      </c>
      <c r="O964" t="s">
        <v>6200</v>
      </c>
      <c r="P964" t="str">
        <f>_xlfn.XLOOKUP(Order[[#This Row],[ 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 ",0)=0,"",_xlfn.XLOOKUP(C965,customers!$A$1:$A$1001,customers!$C$1:$C$1001))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30"/>
        <v>23.88</v>
      </c>
      <c r="N965" t="str">
        <f t="shared" si="31"/>
        <v>Robusta</v>
      </c>
      <c r="O965" t="s">
        <v>6198</v>
      </c>
      <c r="P965" t="str">
        <f>_xlfn.XLOOKUP(Order[[#This Row],[ 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 ",0)=0,"",_xlfn.XLOOKUP(C966,customers!$A$1:$A$1001,customers!$C$1:$C$1001))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30"/>
        <v>22.274999999999999</v>
      </c>
      <c r="N966" t="str">
        <f t="shared" si="31"/>
        <v>Excelsa</v>
      </c>
      <c r="O966" t="s">
        <v>6199</v>
      </c>
      <c r="P966" t="str">
        <f>_xlfn.XLOOKUP(Order[[#This Row],[ 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 ",0)=0,"",_xlfn.XLOOKUP(C967,customers!$A$1:$A$1001,customers!$C$1:$C$1001))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30"/>
        <v>29.849999999999998</v>
      </c>
      <c r="N967" t="str">
        <f t="shared" si="31"/>
        <v>Robusta</v>
      </c>
      <c r="O967" t="s">
        <v>6198</v>
      </c>
      <c r="P967" t="str">
        <f>_xlfn.XLOOKUP(Order[[#This Row],[ 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 ",0)=0,"",_xlfn.XLOOKUP(C968,customers!$A$1:$A$1001,customers!$C$1:$C$1001))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30"/>
        <v>53.46</v>
      </c>
      <c r="N968" t="str">
        <f t="shared" si="31"/>
        <v>Excelsa</v>
      </c>
      <c r="O968" t="s">
        <v>6199</v>
      </c>
      <c r="P968" t="str">
        <f>_xlfn.XLOOKUP(Order[[#This Row],[ 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 ",0)=0,"",_xlfn.XLOOKUP(C969,customers!$A$1:$A$1001,customers!$C$1:$C$1001))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30"/>
        <v>2.6849999999999996</v>
      </c>
      <c r="N969" t="str">
        <f t="shared" si="31"/>
        <v>Robusta</v>
      </c>
      <c r="O969" t="s">
        <v>6200</v>
      </c>
      <c r="P969" t="str">
        <f>_xlfn.XLOOKUP(Order[[#This Row],[ 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 ",0)=0,"",_xlfn.XLOOKUP(C970,customers!$A$1:$A$1001,customers!$C$1:$C$1001))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30"/>
        <v>5.97</v>
      </c>
      <c r="N970" t="str">
        <f t="shared" si="31"/>
        <v>Robusta</v>
      </c>
      <c r="O970" t="s">
        <v>6198</v>
      </c>
      <c r="P970" t="str">
        <f>_xlfn.XLOOKUP(Order[[#This Row],[ 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 ",0)=0,"",_xlfn.XLOOKUP(C971,customers!$A$1:$A$1001,customers!$C$1:$C$1001))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30"/>
        <v>12.95</v>
      </c>
      <c r="N971" t="str">
        <f t="shared" si="31"/>
        <v>Liberica</v>
      </c>
      <c r="O971" t="s">
        <v>6200</v>
      </c>
      <c r="P971" t="str">
        <f>_xlfn.XLOOKUP(Order[[#This Row],[ 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 ",0)=0,"",_xlfn.XLOOKUP(C972,customers!$A$1:$A$1001,customers!$C$1:$C$1001))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30"/>
        <v>8.25</v>
      </c>
      <c r="N972" t="str">
        <f t="shared" si="31"/>
        <v>Excelsa</v>
      </c>
      <c r="O972" t="s">
        <v>6198</v>
      </c>
      <c r="P972" t="str">
        <f>_xlfn.XLOOKUP(Order[[#This Row],[ 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 ",0)=0,"",_xlfn.XLOOKUP(C973,customers!$A$1:$A$1001,customers!$C$1:$C$1001))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30"/>
        <v>148.92499999999998</v>
      </c>
      <c r="N973" t="str">
        <f t="shared" si="31"/>
        <v>Arabica</v>
      </c>
      <c r="O973" t="s">
        <v>6199</v>
      </c>
      <c r="P973" t="str">
        <f>_xlfn.XLOOKUP(Order[[#This Row],[ 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 ",0)=0,"",_xlfn.XLOOKUP(C974,customers!$A$1:$A$1001,customers!$C$1:$C$1001))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30"/>
        <v>89.35499999999999</v>
      </c>
      <c r="N974" t="str">
        <f t="shared" si="31"/>
        <v>Arabica</v>
      </c>
      <c r="O974" t="s">
        <v>6199</v>
      </c>
      <c r="P974" t="str">
        <f>_xlfn.XLOOKUP(Order[[#This Row],[ 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 ",0)=0,"",_xlfn.XLOOKUP(C975,customers!$A$1:$A$1001,customers!$C$1:$C$1001))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30"/>
        <v>87.300000000000011</v>
      </c>
      <c r="N975" t="str">
        <f t="shared" si="31"/>
        <v>Liberica</v>
      </c>
      <c r="O975" t="s">
        <v>6198</v>
      </c>
      <c r="P975" t="str">
        <f>_xlfn.XLOOKUP(Order[[#This Row],[ 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 ",0)=0,"",_xlfn.XLOOKUP(C976,customers!$A$1:$A$1001,customers!$C$1:$C$1001))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30"/>
        <v>5.3699999999999992</v>
      </c>
      <c r="N976" t="str">
        <f t="shared" si="31"/>
        <v>Robusta</v>
      </c>
      <c r="O976" t="s">
        <v>6200</v>
      </c>
      <c r="P976" t="str">
        <f>_xlfn.XLOOKUP(Order[[#This Row],[ 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 ",0)=0,"",_xlfn.XLOOKUP(C977,customers!$A$1:$A$1001,customers!$C$1:$C$1001))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30"/>
        <v>8.9550000000000001</v>
      </c>
      <c r="N977" t="str">
        <f t="shared" si="31"/>
        <v>Arabica</v>
      </c>
      <c r="O977" t="s">
        <v>6200</v>
      </c>
      <c r="P977" t="str">
        <f>_xlfn.XLOOKUP(Order[[#This Row],[ 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 ",0)=0,"",_xlfn.XLOOKUP(C978,customers!$A$1:$A$1001,customers!$C$1:$C$1001))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30"/>
        <v>137.42499999999998</v>
      </c>
      <c r="N978" t="str">
        <f t="shared" si="31"/>
        <v>Robusta</v>
      </c>
      <c r="O978" t="s">
        <v>6199</v>
      </c>
      <c r="P978" t="str">
        <f>_xlfn.XLOOKUP(Order[[#This Row],[ 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 ",0)=0,"",_xlfn.XLOOKUP(C979,customers!$A$1:$A$1001,customers!$C$1:$C$1001))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30"/>
        <v>59.75</v>
      </c>
      <c r="N979" t="str">
        <f t="shared" si="31"/>
        <v>Robusta</v>
      </c>
      <c r="O979" t="s">
        <v>6199</v>
      </c>
      <c r="P979" t="str">
        <f>_xlfn.XLOOKUP(Order[[#This Row],[ 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 ",0)=0,"",_xlfn.XLOOKUP(C980,customers!$A$1:$A$1001,customers!$C$1:$C$1001))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30"/>
        <v>23.31</v>
      </c>
      <c r="N980" t="str">
        <f t="shared" si="31"/>
        <v>Arabica</v>
      </c>
      <c r="O980" t="s">
        <v>6199</v>
      </c>
      <c r="P980" t="str">
        <f>_xlfn.XLOOKUP(Order[[#This Row],[ 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 ",0)=0,"",_xlfn.XLOOKUP(C981,customers!$A$1:$A$1001,customers!$C$1:$C$1001))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30"/>
        <v>10.739999999999998</v>
      </c>
      <c r="N981" t="str">
        <f t="shared" si="31"/>
        <v>Robusta</v>
      </c>
      <c r="O981" t="s">
        <v>6200</v>
      </c>
      <c r="P981" t="str">
        <f>_xlfn.XLOOKUP(Order[[#This Row],[ 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 ",0)=0,"",_xlfn.XLOOKUP(C982,customers!$A$1:$A$1001,customers!$C$1:$C$1001))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30"/>
        <v>167.67000000000002</v>
      </c>
      <c r="N982" t="str">
        <f t="shared" si="31"/>
        <v>Excelsa</v>
      </c>
      <c r="O982" t="s">
        <v>6200</v>
      </c>
      <c r="P982" t="str">
        <f>_xlfn.XLOOKUP(Order[[#This Row],[ 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 ",0)=0,"",_xlfn.XLOOKUP(C983,customers!$A$1:$A$1001,customers!$C$1:$C$1001))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30"/>
        <v>21.87</v>
      </c>
      <c r="N983" t="str">
        <f t="shared" si="31"/>
        <v>Excelsa</v>
      </c>
      <c r="O983" t="s">
        <v>6200</v>
      </c>
      <c r="P983" t="str">
        <f>_xlfn.XLOOKUP(Order[[#This Row],[ 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 ",0)=0,"",_xlfn.XLOOKUP(C984,customers!$A$1:$A$1001,customers!$C$1:$C$1001))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30"/>
        <v>23.9</v>
      </c>
      <c r="N984" t="str">
        <f t="shared" si="31"/>
        <v>Robusta</v>
      </c>
      <c r="O984" t="s">
        <v>6199</v>
      </c>
      <c r="P984" t="str">
        <f>_xlfn.XLOOKUP(Order[[#This Row],[ 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 ",0)=0,"",_xlfn.XLOOKUP(C985,customers!$A$1:$A$1001,customers!$C$1:$C$1001))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30"/>
        <v>6.75</v>
      </c>
      <c r="N985" t="str">
        <f t="shared" si="31"/>
        <v>Arabica</v>
      </c>
      <c r="O985" t="s">
        <v>6198</v>
      </c>
      <c r="P985" t="str">
        <f>_xlfn.XLOOKUP(Order[[#This Row],[ 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 ",0)=0,"",_xlfn.XLOOKUP(C986,customers!$A$1:$A$1001,customers!$C$1:$C$1001))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30"/>
        <v>31.624999999999996</v>
      </c>
      <c r="N986" t="str">
        <f t="shared" si="31"/>
        <v>Excelsa</v>
      </c>
      <c r="O986" t="s">
        <v>6198</v>
      </c>
      <c r="P986" t="str">
        <f>_xlfn.XLOOKUP(Order[[#This Row],[ 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 ",0)=0,"",_xlfn.XLOOKUP(C987,customers!$A$1:$A$1001,customers!$C$1:$C$1001))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30"/>
        <v>47.8</v>
      </c>
      <c r="N987" t="str">
        <f t="shared" si="31"/>
        <v>Robusta</v>
      </c>
      <c r="O987" t="s">
        <v>6199</v>
      </c>
      <c r="P987" t="str">
        <f>_xlfn.XLOOKUP(Order[[#This Row],[ 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 ",0)=0,"",_xlfn.XLOOKUP(C988,customers!$A$1:$A$1001,customers!$C$1:$C$1001))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30"/>
        <v>33.464999999999996</v>
      </c>
      <c r="N988" t="str">
        <f t="shared" si="31"/>
        <v>Liberica</v>
      </c>
      <c r="O988" t="s">
        <v>6198</v>
      </c>
      <c r="P988" t="str">
        <f>_xlfn.XLOOKUP(Order[[#This Row],[ 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 ",0)=0,"",_xlfn.XLOOKUP(C989,customers!$A$1:$A$1001,customers!$C$1:$C$1001))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30"/>
        <v>29.849999999999998</v>
      </c>
      <c r="N989" t="str">
        <f t="shared" si="31"/>
        <v>Arabica</v>
      </c>
      <c r="O989" t="s">
        <v>6200</v>
      </c>
      <c r="P989" t="str">
        <f>_xlfn.XLOOKUP(Order[[#This Row],[ 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 ",0)=0,"",_xlfn.XLOOKUP(C990,customers!$A$1:$A$1001,customers!$C$1:$C$1001))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30"/>
        <v>29.849999999999998</v>
      </c>
      <c r="N990" t="str">
        <f t="shared" si="31"/>
        <v>Robusta</v>
      </c>
      <c r="O990" t="s">
        <v>6198</v>
      </c>
      <c r="P990" t="str">
        <f>_xlfn.XLOOKUP(Order[[#This Row],[ 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 ",0)=0,"",_xlfn.XLOOKUP(C991,customers!$A$1:$A$1001,customers!$C$1:$C$1001))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30"/>
        <v>155.24999999999997</v>
      </c>
      <c r="N991" t="str">
        <f t="shared" si="31"/>
        <v>Arabica</v>
      </c>
      <c r="O991" t="s">
        <v>6198</v>
      </c>
      <c r="P991" t="str">
        <f>_xlfn.XLOOKUP(Order[[#This Row],[ 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 ",0)=0,"",_xlfn.XLOOKUP(C992,customers!$A$1:$A$1001,customers!$C$1:$C$1001))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30"/>
        <v>18.225000000000001</v>
      </c>
      <c r="N992" t="str">
        <f t="shared" si="31"/>
        <v>Excelsa</v>
      </c>
      <c r="O992" t="s">
        <v>6200</v>
      </c>
      <c r="P992" t="str">
        <f>_xlfn.XLOOKUP(Order[[#This Row],[ 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 ",0)=0,"",_xlfn.XLOOKUP(C993,customers!$A$1:$A$1001,customers!$C$1:$C$1001))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30"/>
        <v>15.54</v>
      </c>
      <c r="N993" t="str">
        <f t="shared" si="31"/>
        <v>Liberica</v>
      </c>
      <c r="O993" t="s">
        <v>6200</v>
      </c>
      <c r="P993" t="str">
        <f>_xlfn.XLOOKUP(Order[[#This Row],[ 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 ",0)=0,"",_xlfn.XLOOKUP(C994,customers!$A$1:$A$1001,customers!$C$1:$C$1001))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30"/>
        <v>109.36499999999999</v>
      </c>
      <c r="N994" t="str">
        <f t="shared" si="31"/>
        <v>Liberica</v>
      </c>
      <c r="O994" t="s">
        <v>6199</v>
      </c>
      <c r="P994" t="str">
        <f>_xlfn.XLOOKUP(Order[[#This Row],[ 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 ",0)=0,"",_xlfn.XLOOKUP(C995,customers!$A$1:$A$1001,customers!$C$1:$C$1001))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30"/>
        <v>77.699999999999989</v>
      </c>
      <c r="N995" t="str">
        <f t="shared" si="31"/>
        <v>Arabica</v>
      </c>
      <c r="O995" t="s">
        <v>6199</v>
      </c>
      <c r="P995" t="str">
        <f>_xlfn.XLOOKUP(Order[[#This Row],[ 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 ",0)=0,"",_xlfn.XLOOKUP(C996,customers!$A$1:$A$1001,customers!$C$1:$C$1001))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30"/>
        <v>8.9550000000000001</v>
      </c>
      <c r="N996" t="str">
        <f t="shared" si="31"/>
        <v>Arabica</v>
      </c>
      <c r="O996" t="s">
        <v>6200</v>
      </c>
      <c r="P996" t="str">
        <f>_xlfn.XLOOKUP(Order[[#This Row],[ 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 ",0)=0,"",_xlfn.XLOOKUP(C997,customers!$A$1:$A$1001,customers!$C$1:$C$1001))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30"/>
        <v>27.484999999999996</v>
      </c>
      <c r="N997" t="str">
        <f t="shared" si="31"/>
        <v>Robusta</v>
      </c>
      <c r="O997" t="s">
        <v>6199</v>
      </c>
      <c r="P997" t="str">
        <f>_xlfn.XLOOKUP(Order[[#This Row],[ 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 ",0)=0,"",_xlfn.XLOOKUP(C998,customers!$A$1:$A$1001,customers!$C$1:$C$1001))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30"/>
        <v>29.849999999999998</v>
      </c>
      <c r="N998" t="str">
        <f t="shared" si="31"/>
        <v>Robusta</v>
      </c>
      <c r="O998" t="s">
        <v>6198</v>
      </c>
      <c r="P998" t="str">
        <f>_xlfn.XLOOKUP(Order[[#This Row],[ 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 ",0)=0,"",_xlfn.XLOOKUP(C999,customers!$A$1:$A$1001,customers!$C$1:$C$1001))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30"/>
        <v>27</v>
      </c>
      <c r="N999" t="str">
        <f t="shared" si="31"/>
        <v>Arabica</v>
      </c>
      <c r="O999" t="s">
        <v>6198</v>
      </c>
      <c r="P999" t="str">
        <f>_xlfn.XLOOKUP(Order[[#This Row],[ 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 ",0)=0,"",_xlfn.XLOOKUP(C1000,customers!$A$1:$A$1001,customers!$C$1:$C$1001))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30"/>
        <v>9.9499999999999993</v>
      </c>
      <c r="N1000" t="str">
        <f t="shared" si="31"/>
        <v>Arabica</v>
      </c>
      <c r="O1000" t="s">
        <v>6200</v>
      </c>
      <c r="P1000" t="str">
        <f>_xlfn.XLOOKUP(Order[[#This Row],[ 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 ",0)=0,"",_xlfn.XLOOKUP(C1001,customers!$A$1:$A$1001,customers!$C$1:$C$1001))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30"/>
        <v>12.375</v>
      </c>
      <c r="N1001" t="str">
        <f t="shared" si="31"/>
        <v>Excelsa</v>
      </c>
      <c r="O1001" t="s">
        <v>6198</v>
      </c>
      <c r="P1001" t="str">
        <f>_xlfn.XLOOKUP(Order[[#This Row],[ 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Metadata/LabelInfo.xml><?xml version="1.0" encoding="utf-8"?>
<clbl:labelList xmlns:clbl="http://schemas.microsoft.com/office/2020/mipLabelMetadata">
  <clbl:label id="{c9f92db8-2851-4df9-9d12-fab52f5b1415}" enabled="1" method="Standard" siteId="{5a7cc8ab-a4dc-4f9b-bf60-66714049ad62}"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Pivot_table_ME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2024-03-11T07:39:25Z</dcterms:modified>
  <cp:category/>
  <cp:contentStatus/>
</cp:coreProperties>
</file>