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sktop\"/>
    </mc:Choice>
  </mc:AlternateContent>
  <xr:revisionPtr revIDLastSave="0" documentId="13_ncr:1_{50EBAEC9-671D-4ABB-9534-5178DBDD1E53}" xr6:coauthVersionLast="47" xr6:coauthVersionMax="47" xr10:uidLastSave="{00000000-0000-0000-0000-000000000000}"/>
  <bookViews>
    <workbookView xWindow="-120" yWindow="-120" windowWidth="24240" windowHeight="13020" activeTab="2" xr2:uid="{411C9AD5-8800-4000-8A06-1DF2E0D5BB9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J26" i="2"/>
  <c r="M23" i="2"/>
  <c r="M22" i="2"/>
  <c r="M21" i="2"/>
  <c r="M20" i="2"/>
  <c r="M19" i="2"/>
  <c r="M18" i="2"/>
  <c r="I16" i="2"/>
  <c r="I15" i="2"/>
  <c r="I14" i="2"/>
  <c r="I13" i="2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M7" i="1"/>
  <c r="N7" i="1" s="1"/>
  <c r="M3" i="1"/>
  <c r="N3" i="1" s="1"/>
  <c r="Q3" i="1" s="1"/>
  <c r="M4" i="1"/>
  <c r="N4" i="1" s="1"/>
  <c r="Q4" i="1" s="1"/>
  <c r="M5" i="1"/>
  <c r="N5" i="1" s="1"/>
  <c r="Q5" i="1" s="1"/>
  <c r="M6" i="1"/>
  <c r="M8" i="1"/>
  <c r="N8" i="1" s="1"/>
  <c r="Q8" i="1" s="1"/>
  <c r="M9" i="1"/>
  <c r="N9" i="1" s="1"/>
  <c r="Q9" i="1" s="1"/>
  <c r="M10" i="1"/>
  <c r="N10" i="1" s="1"/>
  <c r="Q10" i="1" s="1"/>
  <c r="M11" i="1"/>
  <c r="N11" i="1" s="1"/>
  <c r="Q11" i="1" s="1"/>
  <c r="M2" i="1"/>
  <c r="N2" i="1" s="1"/>
  <c r="Q2" i="1" s="1"/>
  <c r="J27" i="2" l="1"/>
  <c r="J29" i="2" s="1"/>
  <c r="N6" i="1"/>
  <c r="Q6" i="1" s="1"/>
</calcChain>
</file>

<file path=xl/sharedStrings.xml><?xml version="1.0" encoding="utf-8"?>
<sst xmlns="http://schemas.openxmlformats.org/spreadsheetml/2006/main" count="89" uniqueCount="61">
  <si>
    <t>S.NO</t>
  </si>
  <si>
    <t>NAME</t>
  </si>
  <si>
    <t>RAHUL</t>
  </si>
  <si>
    <t>ROHIT</t>
  </si>
  <si>
    <t>ANKUR</t>
  </si>
  <si>
    <t>ANSH</t>
  </si>
  <si>
    <t>SHIVAM</t>
  </si>
  <si>
    <t>JACK</t>
  </si>
  <si>
    <t>OGGY</t>
  </si>
  <si>
    <t>ENGLISH</t>
  </si>
  <si>
    <t>HINIDI</t>
  </si>
  <si>
    <t>MATHS</t>
  </si>
  <si>
    <t>SST</t>
  </si>
  <si>
    <t>SCIENCE</t>
  </si>
  <si>
    <t>SANSKRIT</t>
  </si>
  <si>
    <t>TOTAL</t>
  </si>
  <si>
    <t>PERCENTAGE</t>
  </si>
  <si>
    <t>MINIMUM</t>
  </si>
  <si>
    <t>maximam</t>
  </si>
  <si>
    <t>grade</t>
  </si>
  <si>
    <t xml:space="preserve">RESULT </t>
  </si>
  <si>
    <t>PASS</t>
  </si>
  <si>
    <t xml:space="preserve"> </t>
  </si>
  <si>
    <t>S.B.V SCHOOOL</t>
  </si>
  <si>
    <t>ROLL NO.</t>
  </si>
  <si>
    <t>AJAY</t>
  </si>
  <si>
    <t>ANUJ</t>
  </si>
  <si>
    <t>FATHER NAME</t>
  </si>
  <si>
    <t>MOTHER NAME</t>
  </si>
  <si>
    <t>FATHER's NAME</t>
  </si>
  <si>
    <t>MOTHER's NAME</t>
  </si>
  <si>
    <t>DOB</t>
  </si>
  <si>
    <t>DORAEMON</t>
  </si>
  <si>
    <t>AMAN</t>
  </si>
  <si>
    <t>YASH</t>
  </si>
  <si>
    <t>AYUSH</t>
  </si>
  <si>
    <t>ABHAY</t>
  </si>
  <si>
    <t>TANISH</t>
  </si>
  <si>
    <t>DHRUV</t>
  </si>
  <si>
    <t>NOBITA</t>
  </si>
  <si>
    <t>LOKESH</t>
  </si>
  <si>
    <t>GIAN</t>
  </si>
  <si>
    <t>RIYA</t>
  </si>
  <si>
    <t>NEHA</t>
  </si>
  <si>
    <t>JIYA</t>
  </si>
  <si>
    <t>SONA</t>
  </si>
  <si>
    <t>VANSHIKA</t>
  </si>
  <si>
    <t>ISHANANI</t>
  </si>
  <si>
    <t>GARIMA</t>
  </si>
  <si>
    <t>PRITI</t>
  </si>
  <si>
    <t>ANJU</t>
  </si>
  <si>
    <t>SONIA</t>
  </si>
  <si>
    <t>Subject</t>
  </si>
  <si>
    <t>HINDI</t>
  </si>
  <si>
    <t xml:space="preserve">TOTAL MARKS </t>
  </si>
  <si>
    <t>PASSING MARKS</t>
  </si>
  <si>
    <t>OBTAINED</t>
  </si>
  <si>
    <t>RESULT</t>
  </si>
  <si>
    <t xml:space="preserve">TOTAL </t>
  </si>
  <si>
    <t>MALE</t>
  </si>
  <si>
    <t>GANDER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</si>
</sst>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48"/>
      <color theme="2"/>
      <name val="Algerian"/>
      <family val="5"/>
    </font>
    <font>
      <sz val="11"/>
      <color theme="2" tint="-0.89999084444715716"/>
      <name val="Aharoni"/>
      <charset val="177"/>
    </font>
    <font>
      <sz val="11"/>
      <color theme="1"/>
      <name val="Aharoni"/>
      <charset val="177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Aharoni"/>
    </font>
    <font>
      <b/>
      <sz val="11"/>
      <color theme="1"/>
      <name val="Aharoni"/>
    </font>
    <font>
      <sz val="11"/>
      <color theme="2" tint="-0.89999084444715716"/>
      <name val="Aharoni"/>
    </font>
    <font>
      <sz val="48"/>
      <color theme="1"/>
      <name val="Algerian"/>
      <family val="5"/>
    </font>
    <font>
      <sz val="14"/>
      <color theme="2" tint="-0.89999084444715716"/>
      <name val="Aharoni"/>
    </font>
    <font>
      <sz val="20"/>
      <color theme="2" tint="-0.89999084444715716"/>
      <name val="Aharoni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5C727"/>
        <bgColor indexed="64"/>
      </patternFill>
    </fill>
    <fill>
      <patternFill patternType="solid">
        <fgColor rgb="FFFBF01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0" fillId="5" borderId="0" xfId="0" applyNumberFormat="1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7" borderId="0" xfId="0" applyFont="1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5" fillId="5" borderId="9" xfId="0" applyFont="1" applyFill="1" applyBorder="1"/>
    <xf numFmtId="0" fontId="6" fillId="5" borderId="9" xfId="0" applyFont="1" applyFill="1" applyBorder="1"/>
    <xf numFmtId="0" fontId="4" fillId="5" borderId="9" xfId="0" applyFont="1" applyFill="1" applyBorder="1"/>
    <xf numFmtId="0" fontId="9" fillId="9" borderId="9" xfId="0" applyFont="1" applyFill="1" applyBorder="1"/>
    <xf numFmtId="0" fontId="10" fillId="9" borderId="9" xfId="0" applyFont="1" applyFill="1" applyBorder="1"/>
    <xf numFmtId="0" fontId="7" fillId="9" borderId="9" xfId="0" applyFont="1" applyFill="1" applyBorder="1"/>
    <xf numFmtId="14" fontId="2" fillId="9" borderId="9" xfId="0" applyNumberFormat="1" applyFont="1" applyFill="1" applyBorder="1"/>
    <xf numFmtId="0" fontId="4" fillId="10" borderId="9" xfId="0" applyFont="1" applyFill="1" applyBorder="1"/>
    <xf numFmtId="0" fontId="0" fillId="10" borderId="9" xfId="0" applyFill="1" applyBorder="1"/>
    <xf numFmtId="0" fontId="0" fillId="0" borderId="9" xfId="0" applyBorder="1"/>
    <xf numFmtId="0" fontId="8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11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011"/>
      <color rgb="FFFC230C"/>
      <color rgb="FF00FFFF"/>
      <color rgb="FF45C727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D687-2898-4C3C-83C3-70F243B8E330}">
  <dimension ref="A1:V13"/>
  <sheetViews>
    <sheetView zoomScaleNormal="100" workbookViewId="0">
      <selection activeCell="U7" sqref="U7:V9"/>
    </sheetView>
  </sheetViews>
  <sheetFormatPr defaultRowHeight="15" x14ac:dyDescent="0.25"/>
  <cols>
    <col min="3" max="3" width="11.5703125" customWidth="1"/>
    <col min="4" max="4" width="13.7109375" bestFit="1" customWidth="1"/>
    <col min="5" max="5" width="14.5703125" customWidth="1"/>
    <col min="6" max="6" width="10.42578125" bestFit="1" customWidth="1"/>
    <col min="13" max="13" width="10.42578125" bestFit="1" customWidth="1"/>
    <col min="14" max="14" width="12.5703125" customWidth="1"/>
  </cols>
  <sheetData>
    <row r="1" spans="1:22" x14ac:dyDescent="0.25">
      <c r="A1" s="1" t="s">
        <v>0</v>
      </c>
      <c r="B1" s="1" t="s">
        <v>60</v>
      </c>
      <c r="C1" s="1" t="s">
        <v>1</v>
      </c>
      <c r="D1" s="7" t="s">
        <v>27</v>
      </c>
      <c r="E1" s="7" t="s">
        <v>28</v>
      </c>
      <c r="F1" s="7" t="s">
        <v>31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22" x14ac:dyDescent="0.25">
      <c r="A2" s="2">
        <v>1</v>
      </c>
      <c r="B2" s="2" t="s">
        <v>59</v>
      </c>
      <c r="C2" s="3" t="s">
        <v>25</v>
      </c>
      <c r="D2" s="4" t="s">
        <v>33</v>
      </c>
      <c r="E2" s="4" t="s">
        <v>42</v>
      </c>
      <c r="F2" s="6">
        <v>39450</v>
      </c>
      <c r="G2" s="4">
        <v>99</v>
      </c>
      <c r="H2" s="4">
        <v>99</v>
      </c>
      <c r="I2" s="4">
        <v>99</v>
      </c>
      <c r="J2" s="4">
        <v>99</v>
      </c>
      <c r="K2" s="4">
        <v>98</v>
      </c>
      <c r="L2" s="4">
        <v>98</v>
      </c>
      <c r="M2" s="4">
        <f>SUM(G2:L2)</f>
        <v>592</v>
      </c>
      <c r="N2" s="4">
        <f>M2/6</f>
        <v>98.666666666666671</v>
      </c>
      <c r="O2" s="4">
        <f>MIN(G2:L2)</f>
        <v>98</v>
      </c>
      <c r="P2" s="4">
        <f>MAX(G2:L2)</f>
        <v>99</v>
      </c>
      <c r="Q2" s="4" t="str">
        <f>IF(N2&gt;=90,"A",IF(N2&gt;=80,"B",IF(N2&gt;=70,"C",IF(N2&gt;=60,"D"))))</f>
        <v>A</v>
      </c>
      <c r="R2" s="4" t="s">
        <v>21</v>
      </c>
    </row>
    <row r="3" spans="1:22" x14ac:dyDescent="0.25">
      <c r="A3" s="2">
        <v>2</v>
      </c>
      <c r="B3" s="2" t="s">
        <v>59</v>
      </c>
      <c r="C3" s="3" t="s">
        <v>26</v>
      </c>
      <c r="D3" s="4" t="s">
        <v>34</v>
      </c>
      <c r="E3" s="4" t="s">
        <v>43</v>
      </c>
      <c r="F3" s="6">
        <v>39481</v>
      </c>
      <c r="G3" s="4">
        <v>90</v>
      </c>
      <c r="H3" s="4">
        <v>85</v>
      </c>
      <c r="I3" s="4">
        <v>82</v>
      </c>
      <c r="J3" s="4">
        <v>80</v>
      </c>
      <c r="K3" s="4">
        <v>41</v>
      </c>
      <c r="L3" s="4">
        <v>37</v>
      </c>
      <c r="M3" s="4">
        <f t="shared" ref="M3:M11" si="0">SUM(G3:L3)</f>
        <v>415</v>
      </c>
      <c r="N3" s="4">
        <f>M3/6</f>
        <v>69.166666666666671</v>
      </c>
      <c r="O3" s="4">
        <f t="shared" ref="O3:O11" si="1">MIN(G3:L3)</f>
        <v>37</v>
      </c>
      <c r="P3" s="4">
        <f t="shared" ref="P3:P11" si="2">MAX(G3:L3)</f>
        <v>90</v>
      </c>
      <c r="Q3" s="4" t="str">
        <f t="shared" ref="Q3:Q11" si="3">IF(N3&gt;=90,"A",IF(N3&gt;=80,"B",IF(N3&gt;=70,"C",IF(N3&gt;=60,"D"))))</f>
        <v>D</v>
      </c>
      <c r="R3" s="4" t="s">
        <v>21</v>
      </c>
    </row>
    <row r="4" spans="1:22" x14ac:dyDescent="0.25">
      <c r="A4" s="2">
        <v>3</v>
      </c>
      <c r="B4" s="2" t="s">
        <v>59</v>
      </c>
      <c r="C4" s="3" t="s">
        <v>2</v>
      </c>
      <c r="D4" s="4" t="s">
        <v>35</v>
      </c>
      <c r="E4" s="4" t="s">
        <v>44</v>
      </c>
      <c r="F4" s="6">
        <v>39510</v>
      </c>
      <c r="G4" s="4">
        <v>37</v>
      </c>
      <c r="H4" s="4">
        <v>92</v>
      </c>
      <c r="I4" s="4">
        <v>82</v>
      </c>
      <c r="J4" s="4">
        <v>43</v>
      </c>
      <c r="K4" s="4">
        <v>88</v>
      </c>
      <c r="L4" s="4">
        <v>83</v>
      </c>
      <c r="M4" s="4">
        <f t="shared" si="0"/>
        <v>425</v>
      </c>
      <c r="N4" s="4">
        <f>M4/6</f>
        <v>70.833333333333329</v>
      </c>
      <c r="O4" s="4">
        <f t="shared" si="1"/>
        <v>37</v>
      </c>
      <c r="P4" s="4">
        <f t="shared" si="2"/>
        <v>92</v>
      </c>
      <c r="Q4" s="4" t="str">
        <f t="shared" si="3"/>
        <v>C</v>
      </c>
      <c r="R4" s="4" t="s">
        <v>21</v>
      </c>
    </row>
    <row r="5" spans="1:22" x14ac:dyDescent="0.25">
      <c r="A5" s="2">
        <v>4</v>
      </c>
      <c r="B5" s="2" t="s">
        <v>59</v>
      </c>
      <c r="C5" s="3" t="s">
        <v>3</v>
      </c>
      <c r="D5" s="4" t="s">
        <v>36</v>
      </c>
      <c r="E5" s="4" t="s">
        <v>45</v>
      </c>
      <c r="F5" s="6">
        <v>39541</v>
      </c>
      <c r="G5" s="4">
        <v>42</v>
      </c>
      <c r="H5" s="4">
        <v>64</v>
      </c>
      <c r="I5" s="4">
        <v>91</v>
      </c>
      <c r="J5" s="4">
        <v>40</v>
      </c>
      <c r="K5" s="4">
        <v>72</v>
      </c>
      <c r="L5" s="4">
        <v>88</v>
      </c>
      <c r="M5" s="4">
        <f t="shared" si="0"/>
        <v>397</v>
      </c>
      <c r="N5" s="4">
        <f>M5/6</f>
        <v>66.166666666666671</v>
      </c>
      <c r="O5" s="4">
        <f t="shared" si="1"/>
        <v>40</v>
      </c>
      <c r="P5" s="4">
        <f t="shared" si="2"/>
        <v>91</v>
      </c>
      <c r="Q5" s="4" t="str">
        <f>IF(N5&gt;=90,"A",IF(N5&gt;=80,"B",IF(N5&gt;=70,"C",IF(N5&gt;=60,"D"))))</f>
        <v>D</v>
      </c>
      <c r="R5" s="4" t="s">
        <v>21</v>
      </c>
    </row>
    <row r="6" spans="1:22" x14ac:dyDescent="0.25">
      <c r="A6" s="2">
        <v>5</v>
      </c>
      <c r="B6" s="2" t="s">
        <v>59</v>
      </c>
      <c r="C6" s="3" t="s">
        <v>4</v>
      </c>
      <c r="D6" s="4" t="s">
        <v>37</v>
      </c>
      <c r="E6" s="4" t="s">
        <v>46</v>
      </c>
      <c r="F6" s="6">
        <v>39541</v>
      </c>
      <c r="G6" s="4">
        <v>37</v>
      </c>
      <c r="H6" s="4">
        <v>53</v>
      </c>
      <c r="I6" s="4">
        <v>91</v>
      </c>
      <c r="J6" s="4">
        <v>80</v>
      </c>
      <c r="K6" s="4">
        <v>41</v>
      </c>
      <c r="L6" s="4">
        <v>52</v>
      </c>
      <c r="M6" s="4">
        <f t="shared" si="0"/>
        <v>354</v>
      </c>
      <c r="N6" s="4">
        <f>M7/6</f>
        <v>67.5</v>
      </c>
      <c r="O6" s="4">
        <f t="shared" si="1"/>
        <v>37</v>
      </c>
      <c r="P6" s="4">
        <f t="shared" si="2"/>
        <v>91</v>
      </c>
      <c r="Q6" s="4" t="str">
        <f t="shared" si="3"/>
        <v>D</v>
      </c>
      <c r="R6" s="4" t="s">
        <v>21</v>
      </c>
    </row>
    <row r="7" spans="1:22" x14ac:dyDescent="0.25">
      <c r="A7" s="2">
        <v>6</v>
      </c>
      <c r="B7" s="2" t="s">
        <v>59</v>
      </c>
      <c r="C7" s="3" t="s">
        <v>5</v>
      </c>
      <c r="D7" s="4" t="s">
        <v>38</v>
      </c>
      <c r="E7" s="4" t="s">
        <v>47</v>
      </c>
      <c r="F7" s="6">
        <v>39450</v>
      </c>
      <c r="G7" s="4">
        <v>69</v>
      </c>
      <c r="H7" s="4">
        <v>55</v>
      </c>
      <c r="I7" s="4">
        <v>57</v>
      </c>
      <c r="J7" s="4">
        <v>69</v>
      </c>
      <c r="K7" s="4">
        <v>79</v>
      </c>
      <c r="L7" s="4">
        <v>76</v>
      </c>
      <c r="M7" s="4">
        <f t="shared" si="0"/>
        <v>405</v>
      </c>
      <c r="N7" s="4">
        <f>M7/6</f>
        <v>67.5</v>
      </c>
      <c r="O7" s="4">
        <f t="shared" si="1"/>
        <v>55</v>
      </c>
      <c r="P7" s="4">
        <f t="shared" si="2"/>
        <v>79</v>
      </c>
      <c r="Q7" s="4" t="str">
        <f t="shared" si="3"/>
        <v>D</v>
      </c>
      <c r="R7" s="4" t="s">
        <v>21</v>
      </c>
      <c r="U7" s="37"/>
      <c r="V7" s="37"/>
    </row>
    <row r="8" spans="1:22" x14ac:dyDescent="0.25">
      <c r="A8" s="2">
        <v>7</v>
      </c>
      <c r="B8" s="2" t="s">
        <v>59</v>
      </c>
      <c r="C8" s="3" t="s">
        <v>6</v>
      </c>
      <c r="D8" s="4" t="s">
        <v>3</v>
      </c>
      <c r="E8" s="4" t="s">
        <v>48</v>
      </c>
      <c r="F8" s="6">
        <v>39755</v>
      </c>
      <c r="G8" s="4">
        <v>81</v>
      </c>
      <c r="H8" s="4">
        <v>91</v>
      </c>
      <c r="I8" s="4">
        <v>47</v>
      </c>
      <c r="J8" s="4">
        <v>37</v>
      </c>
      <c r="K8" s="4">
        <v>67</v>
      </c>
      <c r="L8" s="4">
        <v>37</v>
      </c>
      <c r="M8" s="4">
        <f t="shared" si="0"/>
        <v>360</v>
      </c>
      <c r="N8" s="4">
        <f>M8/6</f>
        <v>60</v>
      </c>
      <c r="O8" s="4">
        <f t="shared" si="1"/>
        <v>37</v>
      </c>
      <c r="P8" s="4">
        <f t="shared" si="2"/>
        <v>91</v>
      </c>
      <c r="Q8" s="4" t="str">
        <f t="shared" si="3"/>
        <v>D</v>
      </c>
      <c r="R8" s="4" t="s">
        <v>21</v>
      </c>
      <c r="U8" s="27"/>
      <c r="V8" s="27"/>
    </row>
    <row r="9" spans="1:22" x14ac:dyDescent="0.25">
      <c r="A9" s="2">
        <v>8</v>
      </c>
      <c r="B9" s="2" t="s">
        <v>59</v>
      </c>
      <c r="C9" s="3" t="s">
        <v>7</v>
      </c>
      <c r="D9" s="4" t="s">
        <v>39</v>
      </c>
      <c r="E9" s="4" t="s">
        <v>49</v>
      </c>
      <c r="F9" s="6">
        <v>39451</v>
      </c>
      <c r="G9" s="4">
        <v>87</v>
      </c>
      <c r="H9" s="4">
        <v>71</v>
      </c>
      <c r="I9" s="4">
        <v>46</v>
      </c>
      <c r="J9" s="4">
        <v>72</v>
      </c>
      <c r="K9" s="4">
        <v>73</v>
      </c>
      <c r="L9" s="4">
        <v>35</v>
      </c>
      <c r="M9" s="4">
        <f t="shared" si="0"/>
        <v>384</v>
      </c>
      <c r="N9" s="4">
        <f>M9/6</f>
        <v>64</v>
      </c>
      <c r="O9" s="4">
        <f t="shared" si="1"/>
        <v>35</v>
      </c>
      <c r="P9" s="4">
        <f t="shared" si="2"/>
        <v>87</v>
      </c>
      <c r="Q9" s="4" t="str">
        <f t="shared" si="3"/>
        <v>D</v>
      </c>
      <c r="R9" s="4" t="s">
        <v>21</v>
      </c>
      <c r="U9" s="27"/>
      <c r="V9" s="27"/>
    </row>
    <row r="10" spans="1:22" x14ac:dyDescent="0.25">
      <c r="A10" s="2">
        <v>9</v>
      </c>
      <c r="B10" s="2" t="s">
        <v>59</v>
      </c>
      <c r="C10" s="3" t="s">
        <v>8</v>
      </c>
      <c r="D10" s="4" t="s">
        <v>40</v>
      </c>
      <c r="E10" s="4" t="s">
        <v>50</v>
      </c>
      <c r="F10" s="6">
        <v>39544</v>
      </c>
      <c r="G10" s="4">
        <v>77</v>
      </c>
      <c r="H10" s="4">
        <v>76</v>
      </c>
      <c r="I10" s="4">
        <v>85</v>
      </c>
      <c r="J10" s="4">
        <v>88</v>
      </c>
      <c r="K10" s="4">
        <v>49</v>
      </c>
      <c r="L10" s="4">
        <v>86</v>
      </c>
      <c r="M10" s="4">
        <f t="shared" si="0"/>
        <v>461</v>
      </c>
      <c r="N10" s="4">
        <f>M10/6</f>
        <v>76.833333333333329</v>
      </c>
      <c r="O10" s="4">
        <f t="shared" si="1"/>
        <v>49</v>
      </c>
      <c r="P10" s="4">
        <f t="shared" si="2"/>
        <v>88</v>
      </c>
      <c r="Q10" s="4" t="str">
        <f t="shared" si="3"/>
        <v>C</v>
      </c>
      <c r="R10" s="4" t="s">
        <v>21</v>
      </c>
    </row>
    <row r="11" spans="1:22" x14ac:dyDescent="0.25">
      <c r="A11" s="2">
        <v>10</v>
      </c>
      <c r="B11" s="2" t="s">
        <v>59</v>
      </c>
      <c r="C11" s="3" t="s">
        <v>32</v>
      </c>
      <c r="D11" s="4" t="s">
        <v>41</v>
      </c>
      <c r="E11" s="4" t="s">
        <v>51</v>
      </c>
      <c r="F11" s="6">
        <v>39175</v>
      </c>
      <c r="G11" s="4">
        <v>99</v>
      </c>
      <c r="H11" s="4">
        <v>99</v>
      </c>
      <c r="I11" s="4">
        <v>99</v>
      </c>
      <c r="J11" s="4">
        <v>98</v>
      </c>
      <c r="K11" s="4">
        <v>98</v>
      </c>
      <c r="L11" s="4">
        <v>98</v>
      </c>
      <c r="M11" s="4">
        <f t="shared" si="0"/>
        <v>591</v>
      </c>
      <c r="N11" s="4">
        <f>M11/6</f>
        <v>98.5</v>
      </c>
      <c r="O11" s="4">
        <f t="shared" si="1"/>
        <v>98</v>
      </c>
      <c r="P11" s="4">
        <f t="shared" si="2"/>
        <v>99</v>
      </c>
      <c r="Q11" s="4" t="str">
        <f t="shared" si="3"/>
        <v>A</v>
      </c>
      <c r="R11" s="4" t="s">
        <v>21</v>
      </c>
      <c r="U11" s="37"/>
      <c r="V11" s="37"/>
    </row>
    <row r="12" spans="1:22" x14ac:dyDescent="0.25">
      <c r="U12" s="27"/>
      <c r="V12" s="27"/>
    </row>
    <row r="13" spans="1:22" x14ac:dyDescent="0.25">
      <c r="U13" s="27"/>
      <c r="V1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22A7-AED1-42EC-AA75-B941401E1926}">
  <dimension ref="E1:Q30"/>
  <sheetViews>
    <sheetView topLeftCell="E1" workbookViewId="0">
      <selection activeCell="R12" sqref="R12"/>
    </sheetView>
  </sheetViews>
  <sheetFormatPr defaultRowHeight="15" x14ac:dyDescent="0.25"/>
  <cols>
    <col min="8" max="8" width="18.85546875" customWidth="1"/>
    <col min="9" max="9" width="12.28515625" customWidth="1"/>
    <col min="10" max="10" width="10.5703125" customWidth="1"/>
    <col min="11" max="11" width="15.28515625" customWidth="1"/>
    <col min="12" max="12" width="19.140625" customWidth="1"/>
    <col min="13" max="13" width="12.28515625" customWidth="1"/>
    <col min="14" max="14" width="11.42578125" customWidth="1"/>
    <col min="16" max="17" width="20.140625" customWidth="1"/>
  </cols>
  <sheetData>
    <row r="1" spans="7:17" ht="15.75" thickBot="1" x14ac:dyDescent="0.3"/>
    <row r="2" spans="7:17" x14ac:dyDescent="0.25">
      <c r="G2" s="8"/>
      <c r="H2" s="9"/>
      <c r="I2" s="9"/>
      <c r="J2" s="9"/>
      <c r="K2" s="9"/>
      <c r="L2" s="9"/>
      <c r="M2" s="9"/>
      <c r="N2" s="9"/>
      <c r="O2" s="9"/>
      <c r="P2" s="9"/>
      <c r="Q2" s="10"/>
    </row>
    <row r="3" spans="7:17" ht="15.75" thickBot="1" x14ac:dyDescent="0.3"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</row>
    <row r="4" spans="7:17" x14ac:dyDescent="0.25">
      <c r="G4" s="11"/>
      <c r="H4" s="12" t="s">
        <v>22</v>
      </c>
      <c r="I4" s="12"/>
      <c r="J4" s="28" t="s">
        <v>23</v>
      </c>
      <c r="K4" s="29"/>
      <c r="L4" s="29"/>
      <c r="M4" s="29"/>
      <c r="N4" s="29"/>
      <c r="O4" s="29"/>
      <c r="P4" s="30"/>
      <c r="Q4" s="13"/>
    </row>
    <row r="5" spans="7:17" x14ac:dyDescent="0.25">
      <c r="G5" s="11"/>
      <c r="H5" s="12"/>
      <c r="I5" s="12"/>
      <c r="J5" s="31"/>
      <c r="K5" s="32"/>
      <c r="L5" s="32"/>
      <c r="M5" s="32"/>
      <c r="N5" s="32"/>
      <c r="O5" s="32"/>
      <c r="P5" s="33"/>
      <c r="Q5" s="13"/>
    </row>
    <row r="6" spans="7:17" x14ac:dyDescent="0.25">
      <c r="G6" s="11"/>
      <c r="H6" s="12"/>
      <c r="I6" s="12"/>
      <c r="J6" s="31"/>
      <c r="K6" s="32"/>
      <c r="L6" s="32"/>
      <c r="M6" s="32"/>
      <c r="N6" s="32"/>
      <c r="O6" s="32"/>
      <c r="P6" s="33"/>
      <c r="Q6" s="13"/>
    </row>
    <row r="7" spans="7:17" ht="18.75" customHeight="1" x14ac:dyDescent="0.25">
      <c r="G7" s="11"/>
      <c r="H7" s="12"/>
      <c r="I7" s="12"/>
      <c r="J7" s="31"/>
      <c r="K7" s="32"/>
      <c r="L7" s="32"/>
      <c r="M7" s="32"/>
      <c r="N7" s="32"/>
      <c r="O7" s="32"/>
      <c r="P7" s="33"/>
      <c r="Q7" s="13"/>
    </row>
    <row r="8" spans="7:17" ht="18.75" customHeight="1" x14ac:dyDescent="0.25">
      <c r="G8" s="11"/>
      <c r="H8" s="12"/>
      <c r="I8" s="12"/>
      <c r="J8" s="31"/>
      <c r="K8" s="32"/>
      <c r="L8" s="32"/>
      <c r="M8" s="32"/>
      <c r="N8" s="32"/>
      <c r="O8" s="32"/>
      <c r="P8" s="33"/>
      <c r="Q8" s="13"/>
    </row>
    <row r="9" spans="7:17" ht="18.75" customHeight="1" x14ac:dyDescent="0.25">
      <c r="G9" s="11"/>
      <c r="H9" s="12"/>
      <c r="I9" s="12"/>
      <c r="J9" s="31"/>
      <c r="K9" s="32"/>
      <c r="L9" s="32"/>
      <c r="M9" s="32"/>
      <c r="N9" s="32"/>
      <c r="O9" s="32"/>
      <c r="P9" s="33"/>
      <c r="Q9" s="13"/>
    </row>
    <row r="10" spans="7:17" ht="18.75" customHeight="1" x14ac:dyDescent="0.25">
      <c r="G10" s="11"/>
      <c r="H10" s="12"/>
      <c r="I10" s="12"/>
      <c r="J10" s="31"/>
      <c r="K10" s="32"/>
      <c r="L10" s="32"/>
      <c r="M10" s="32"/>
      <c r="N10" s="32"/>
      <c r="O10" s="32"/>
      <c r="P10" s="33"/>
      <c r="Q10" s="13"/>
    </row>
    <row r="11" spans="7:17" ht="18.75" customHeight="1" thickBot="1" x14ac:dyDescent="0.3">
      <c r="G11" s="11"/>
      <c r="H11" s="12"/>
      <c r="I11" s="12"/>
      <c r="J11" s="34"/>
      <c r="K11" s="35"/>
      <c r="L11" s="35"/>
      <c r="M11" s="35"/>
      <c r="N11" s="35"/>
      <c r="O11" s="35"/>
      <c r="P11" s="36"/>
      <c r="Q11" s="13"/>
    </row>
    <row r="12" spans="7:17" ht="26.25" x14ac:dyDescent="0.4">
      <c r="G12" s="11"/>
      <c r="H12" s="21" t="s">
        <v>24</v>
      </c>
      <c r="I12" s="22">
        <v>1</v>
      </c>
      <c r="J12" s="12"/>
      <c r="K12" s="12"/>
      <c r="L12" s="12"/>
      <c r="M12" s="12"/>
      <c r="N12" s="12"/>
      <c r="O12" s="12"/>
      <c r="P12" s="12"/>
      <c r="Q12" s="13"/>
    </row>
    <row r="13" spans="7:17" ht="18.75" x14ac:dyDescent="0.3">
      <c r="G13" s="11"/>
      <c r="H13" s="21" t="s">
        <v>1</v>
      </c>
      <c r="I13" s="23" t="str">
        <f>VLOOKUP(Sheet2!I12,Sheet1!A1:R11,2)</f>
        <v>MALE</v>
      </c>
      <c r="J13" s="12"/>
      <c r="K13" s="12"/>
      <c r="L13" s="12"/>
      <c r="M13" s="12"/>
      <c r="N13" s="12"/>
      <c r="O13" s="12"/>
      <c r="P13" s="12"/>
      <c r="Q13" s="13"/>
    </row>
    <row r="14" spans="7:17" x14ac:dyDescent="0.25">
      <c r="G14" s="11"/>
      <c r="H14" s="23" t="s">
        <v>29</v>
      </c>
      <c r="I14" s="23" t="str">
        <f>VLOOKUP(I12,Sheet1!A1:R11,3,FALSE)</f>
        <v>AJAY</v>
      </c>
      <c r="J14" s="12"/>
      <c r="K14" s="12"/>
      <c r="L14" s="12"/>
      <c r="M14" s="12"/>
      <c r="N14" s="12"/>
      <c r="O14" s="12"/>
      <c r="P14" s="12"/>
      <c r="Q14" s="13"/>
    </row>
    <row r="15" spans="7:17" x14ac:dyDescent="0.25">
      <c r="G15" s="11"/>
      <c r="H15" s="23" t="s">
        <v>30</v>
      </c>
      <c r="I15" s="23" t="str">
        <f>VLOOKUP(I12,Sheet1!A1:R11,4,FALSE)</f>
        <v>AMAN</v>
      </c>
      <c r="J15" s="12"/>
      <c r="K15" s="12"/>
      <c r="L15" s="12"/>
      <c r="M15" s="12"/>
      <c r="N15" s="12"/>
      <c r="O15" s="12"/>
      <c r="P15" s="12"/>
      <c r="Q15" s="13"/>
    </row>
    <row r="16" spans="7:17" ht="18.75" x14ac:dyDescent="0.3">
      <c r="G16" s="11"/>
      <c r="H16" s="21" t="s">
        <v>31</v>
      </c>
      <c r="I16" s="24" t="str">
        <f>VLOOKUP(I12,Sheet1!A1:R11,5,FALSE)</f>
        <v>RIYA</v>
      </c>
      <c r="J16" s="12"/>
      <c r="K16" s="12"/>
      <c r="L16" s="12"/>
      <c r="M16" s="12"/>
      <c r="N16" s="12"/>
      <c r="O16" s="12"/>
      <c r="P16" s="12"/>
      <c r="Q16" s="13"/>
    </row>
    <row r="17" spans="5:17" x14ac:dyDescent="0.25">
      <c r="G17" s="11"/>
      <c r="H17" s="12"/>
      <c r="I17" s="12"/>
      <c r="J17" s="18" t="s">
        <v>52</v>
      </c>
      <c r="K17" s="19" t="s">
        <v>54</v>
      </c>
      <c r="L17" s="19" t="s">
        <v>55</v>
      </c>
      <c r="M17" s="19" t="s">
        <v>56</v>
      </c>
      <c r="N17" s="14"/>
      <c r="O17" s="12"/>
      <c r="P17" s="12"/>
      <c r="Q17" s="13"/>
    </row>
    <row r="18" spans="5:17" x14ac:dyDescent="0.25">
      <c r="G18" s="11"/>
      <c r="H18" s="12"/>
      <c r="I18" s="12"/>
      <c r="J18" s="20" t="s">
        <v>53</v>
      </c>
      <c r="K18" s="20">
        <v>100</v>
      </c>
      <c r="L18" s="20">
        <v>33</v>
      </c>
      <c r="M18" s="20">
        <f>VLOOKUP(Sheet2!I12,Sheet1!A1:R11,7,FALSE)</f>
        <v>99</v>
      </c>
      <c r="N18" s="12"/>
      <c r="O18" s="12"/>
      <c r="P18" s="12"/>
      <c r="Q18" s="13"/>
    </row>
    <row r="19" spans="5:17" x14ac:dyDescent="0.25">
      <c r="G19" s="11"/>
      <c r="H19" s="12"/>
      <c r="I19" s="12"/>
      <c r="J19" s="20" t="s">
        <v>9</v>
      </c>
      <c r="K19" s="20">
        <v>100</v>
      </c>
      <c r="L19" s="20">
        <v>33</v>
      </c>
      <c r="M19" s="20">
        <f>VLOOKUP(I12,Sheet1!A1:R11,6,FALSE)</f>
        <v>39450</v>
      </c>
      <c r="N19" s="12"/>
      <c r="O19" s="12"/>
      <c r="P19" s="12"/>
      <c r="Q19" s="13"/>
    </row>
    <row r="20" spans="5:17" x14ac:dyDescent="0.25">
      <c r="G20" s="11"/>
      <c r="H20" s="12"/>
      <c r="I20" s="12"/>
      <c r="J20" s="20" t="s">
        <v>11</v>
      </c>
      <c r="K20" s="20">
        <v>100</v>
      </c>
      <c r="L20" s="20">
        <v>33</v>
      </c>
      <c r="M20" s="20">
        <f>VLOOKUP(I12,Sheet1!A1:R11,8,FALSE)</f>
        <v>99</v>
      </c>
      <c r="N20" s="12"/>
      <c r="O20" s="12"/>
      <c r="P20" s="12"/>
      <c r="Q20" s="13"/>
    </row>
    <row r="21" spans="5:17" x14ac:dyDescent="0.25">
      <c r="G21" s="11"/>
      <c r="H21" s="12"/>
      <c r="I21" s="12"/>
      <c r="J21" s="20" t="s">
        <v>13</v>
      </c>
      <c r="K21" s="20">
        <v>100</v>
      </c>
      <c r="L21" s="20">
        <v>33</v>
      </c>
      <c r="M21" s="20">
        <f>VLOOKUP(I12,Sheet1!A1:R11,10,FALSE)</f>
        <v>99</v>
      </c>
      <c r="N21" s="12"/>
      <c r="O21" s="12"/>
      <c r="P21" s="12"/>
      <c r="Q21" s="13"/>
    </row>
    <row r="22" spans="5:17" x14ac:dyDescent="0.25">
      <c r="E22" s="5"/>
      <c r="G22" s="11"/>
      <c r="H22" s="12"/>
      <c r="I22" s="12"/>
      <c r="J22" s="20" t="s">
        <v>12</v>
      </c>
      <c r="K22" s="20">
        <v>100</v>
      </c>
      <c r="L22" s="20">
        <v>33</v>
      </c>
      <c r="M22" s="20">
        <f>VLOOKUP(I12,Sheet1!A1:R11,9,FALSE)</f>
        <v>99</v>
      </c>
      <c r="N22" s="12"/>
      <c r="O22" s="12"/>
      <c r="P22" s="12"/>
      <c r="Q22" s="13"/>
    </row>
    <row r="23" spans="5:17" x14ac:dyDescent="0.25">
      <c r="G23" s="11"/>
      <c r="H23" s="12"/>
      <c r="I23" s="12"/>
      <c r="J23" s="20" t="s">
        <v>14</v>
      </c>
      <c r="K23" s="20">
        <v>100</v>
      </c>
      <c r="L23" s="20">
        <v>33</v>
      </c>
      <c r="M23" s="20">
        <f>VLOOKUP(I12,Sheet1!A1:R11,11,FALSE)</f>
        <v>98</v>
      </c>
      <c r="N23" s="12"/>
      <c r="O23" s="12"/>
      <c r="P23" s="12"/>
      <c r="Q23" s="13"/>
    </row>
    <row r="24" spans="5:17" x14ac:dyDescent="0.25"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5:17" x14ac:dyDescent="0.25">
      <c r="G25" s="11"/>
      <c r="H25" s="12"/>
      <c r="I25" s="25" t="s">
        <v>58</v>
      </c>
      <c r="J25" s="25">
        <v>600</v>
      </c>
      <c r="K25" s="12"/>
      <c r="L25" s="12"/>
      <c r="M25" s="12"/>
      <c r="N25" s="12"/>
      <c r="O25" s="12"/>
      <c r="P25" s="12"/>
      <c r="Q25" s="13"/>
    </row>
    <row r="26" spans="5:17" x14ac:dyDescent="0.25">
      <c r="G26" s="11"/>
      <c r="H26" s="12"/>
      <c r="I26" s="25" t="s">
        <v>56</v>
      </c>
      <c r="J26" s="25">
        <f>VLOOKUP(Sheet2!I12,Sheet1!A1:R11,12,FALSE)</f>
        <v>98</v>
      </c>
      <c r="K26" s="12"/>
      <c r="L26" s="12"/>
      <c r="M26" s="12"/>
      <c r="N26" s="12"/>
      <c r="O26" s="12"/>
      <c r="P26" s="12"/>
      <c r="Q26" s="13"/>
    </row>
    <row r="27" spans="5:17" x14ac:dyDescent="0.25">
      <c r="G27" s="11"/>
      <c r="H27" s="12"/>
      <c r="I27" s="25" t="s">
        <v>16</v>
      </c>
      <c r="J27" s="25">
        <f>VLOOKUP(I12,Sheet1!A1:R11,13,FALSE)</f>
        <v>592</v>
      </c>
      <c r="K27" s="12"/>
      <c r="L27" s="12"/>
      <c r="M27" s="12"/>
      <c r="N27" s="12"/>
      <c r="O27" s="12"/>
      <c r="P27" s="12"/>
      <c r="Q27" s="13"/>
    </row>
    <row r="28" spans="5:17" x14ac:dyDescent="0.25">
      <c r="G28" s="11"/>
      <c r="H28" s="12"/>
      <c r="I28" s="26"/>
      <c r="J28" s="26"/>
      <c r="K28" s="12"/>
      <c r="L28" s="12"/>
      <c r="M28" s="12"/>
      <c r="N28" s="12"/>
      <c r="O28" s="12"/>
      <c r="P28" s="12"/>
      <c r="Q28" s="13"/>
    </row>
    <row r="29" spans="5:17" x14ac:dyDescent="0.25">
      <c r="G29" s="11"/>
      <c r="H29" s="12"/>
      <c r="I29" s="25" t="s">
        <v>57</v>
      </c>
      <c r="J29" s="25" t="str">
        <f>IF(J27&gt;=33,"PASS","FAIL")</f>
        <v>PASS</v>
      </c>
      <c r="K29" s="12"/>
      <c r="L29" s="12"/>
      <c r="M29" s="12"/>
      <c r="N29" s="12"/>
      <c r="O29" s="12"/>
      <c r="P29" s="12"/>
      <c r="Q29" s="13"/>
    </row>
    <row r="30" spans="5:17" ht="15.75" thickBot="1" x14ac:dyDescent="0.3"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7"/>
    </row>
  </sheetData>
  <mergeCells count="1">
    <mergeCell ref="J4:P1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36760C-7146-4B37-ABDE-2EF1C4D64A8F}">
          <x14:formula1>
            <xm:f>Sheet1!$A$2:$A$11</xm:f>
          </x14:formula1>
          <xm:sqref>I12</xm:sqref>
        </x14:dataValidation>
        <x14:dataValidation type="list" allowBlank="1" showInputMessage="1" showErrorMessage="1" xr:uid="{E39CBFD9-5514-44DF-9A1B-86F86ACA1BB4}">
          <x14:formula1>
            <xm:f>Sheet1!$D$2:$D$11</xm:f>
          </x14:formula1>
          <xm:sqref>I14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B619-5B81-4841-93F1-981FBC9EA415}">
  <dimension ref="J9:M11"/>
  <sheetViews>
    <sheetView tabSelected="1" workbookViewId="0">
      <selection activeCell="J9" sqref="J9:M9"/>
    </sheetView>
  </sheetViews>
  <sheetFormatPr defaultRowHeight="15" x14ac:dyDescent="0.25"/>
  <cols>
    <col min="13" max="13" width="13.85546875" customWidth="1"/>
    <col min="17" max="17" width="7.7109375" customWidth="1"/>
  </cols>
  <sheetData>
    <row r="9" spans="10:13" x14ac:dyDescent="0.25">
      <c r="J9" s="37"/>
      <c r="K9" s="37"/>
      <c r="L9" s="37"/>
      <c r="M9" s="37"/>
    </row>
    <row r="10" spans="10:13" x14ac:dyDescent="0.25">
      <c r="J10" s="27"/>
      <c r="K10" s="27"/>
      <c r="L10" s="27"/>
      <c r="M10" s="27"/>
    </row>
    <row r="11" spans="10:13" x14ac:dyDescent="0.25">
      <c r="J11" s="27"/>
      <c r="K11" s="27"/>
      <c r="L11" s="27"/>
      <c r="M1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2024-05-27T11:50:43Z</dcterms:created>
  <dcterms:modified xsi:type="dcterms:W3CDTF">2024-06-05T11:39:34Z</dcterms:modified>
</cp:coreProperties>
</file>